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atastore-a\erd$\ERD_PUBLIC_FINANCE\DATA_INFORMATION REQUESTS\2025\Statistical Table_Web site\"/>
    </mc:Choice>
  </mc:AlternateContent>
  <xr:revisionPtr revIDLastSave="0" documentId="13_ncr:1_{0E00D207-F6CE-4B85-BEF0-D0DE27512372}" xr6:coauthVersionLast="47" xr6:coauthVersionMax="47" xr10:uidLastSave="{00000000-0000-0000-0000-000000000000}"/>
  <bookViews>
    <workbookView xWindow="2115" yWindow="0" windowWidth="28725" windowHeight="15315" xr2:uid="{00000000-000D-0000-FFFF-FFFF00000000}"/>
  </bookViews>
  <sheets>
    <sheet name="3.03" sheetId="1" r:id="rId1"/>
  </sheets>
  <definedNames>
    <definedName name="_xlnm.Print_Area" localSheetId="0">'3.03'!$B$1:$M$79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 l="1"/>
  <c r="R42" i="1"/>
  <c r="S42" i="1"/>
  <c r="T42" i="1"/>
  <c r="U42" i="1"/>
  <c r="V42" i="1"/>
  <c r="W42" i="1"/>
  <c r="X42" i="1"/>
  <c r="Y42" i="1"/>
  <c r="Z42" i="1"/>
  <c r="P42" i="1"/>
  <c r="K39" i="1" l="1"/>
  <c r="K38" i="1"/>
  <c r="F39" i="1"/>
  <c r="F38" i="1"/>
  <c r="M61" i="1" l="1"/>
  <c r="D64" i="1" l="1"/>
  <c r="C65" i="1"/>
  <c r="M65" i="1"/>
  <c r="D61" i="1"/>
  <c r="E61" i="1"/>
  <c r="F61" i="1"/>
  <c r="G61" i="1"/>
  <c r="H61" i="1"/>
  <c r="I61" i="1"/>
  <c r="J61" i="1"/>
  <c r="L61" i="1"/>
  <c r="D62" i="1"/>
  <c r="E62" i="1"/>
  <c r="F62" i="1"/>
  <c r="G62" i="1"/>
  <c r="H62" i="1"/>
  <c r="I62" i="1"/>
  <c r="J62" i="1"/>
  <c r="L62" i="1"/>
  <c r="M62" i="1"/>
  <c r="D63" i="1"/>
  <c r="E63" i="1"/>
  <c r="F63" i="1"/>
  <c r="G63" i="1"/>
  <c r="H63" i="1"/>
  <c r="I63" i="1"/>
  <c r="J63" i="1"/>
  <c r="L63" i="1"/>
  <c r="M63" i="1"/>
  <c r="E64" i="1"/>
  <c r="F64" i="1"/>
  <c r="G64" i="1"/>
  <c r="H64" i="1"/>
  <c r="I64" i="1"/>
  <c r="J64" i="1"/>
  <c r="L64" i="1"/>
  <c r="M64" i="1"/>
  <c r="D65" i="1"/>
  <c r="E65" i="1"/>
  <c r="F65" i="1"/>
  <c r="G65" i="1"/>
  <c r="H65" i="1"/>
  <c r="I65" i="1"/>
  <c r="J65" i="1"/>
  <c r="L65" i="1"/>
  <c r="C61" i="1"/>
  <c r="C62" i="1"/>
  <c r="C63" i="1"/>
  <c r="C64" i="1"/>
  <c r="C66" i="1"/>
  <c r="E66" i="1"/>
  <c r="G69" i="1"/>
  <c r="C72" i="1"/>
  <c r="E72" i="1"/>
  <c r="D72" i="1"/>
  <c r="H66" i="1"/>
  <c r="M66" i="1"/>
  <c r="L66" i="1"/>
  <c r="J66" i="1"/>
  <c r="I66" i="1"/>
  <c r="G66" i="1"/>
  <c r="F66" i="1"/>
  <c r="D66" i="1"/>
  <c r="C67" i="1"/>
  <c r="C68" i="1" l="1"/>
  <c r="C69" i="1"/>
  <c r="M37" i="1"/>
  <c r="P45" i="1" s="1"/>
  <c r="K37" i="1"/>
  <c r="F37" i="1"/>
  <c r="F72" i="1" l="1"/>
  <c r="L70" i="1"/>
  <c r="J70" i="1"/>
  <c r="I70" i="1"/>
  <c r="H70" i="1"/>
  <c r="G70" i="1"/>
  <c r="E70" i="1"/>
  <c r="D70" i="1"/>
  <c r="C70" i="1"/>
  <c r="M35" i="1"/>
  <c r="M70" i="1" s="1"/>
  <c r="K35" i="1"/>
  <c r="F35" i="1"/>
  <c r="F70" i="1" s="1"/>
  <c r="D68" i="1" l="1"/>
  <c r="E68" i="1"/>
  <c r="F68" i="1"/>
  <c r="G68" i="1"/>
  <c r="H68" i="1"/>
  <c r="I68" i="1"/>
  <c r="J68" i="1"/>
  <c r="L68" i="1"/>
  <c r="M68" i="1"/>
  <c r="D69" i="1"/>
  <c r="E69" i="1"/>
  <c r="H69" i="1"/>
  <c r="I69" i="1"/>
  <c r="J69" i="1"/>
  <c r="L69" i="1"/>
  <c r="M34" i="1"/>
  <c r="M69" i="1" s="1"/>
  <c r="K34" i="1"/>
  <c r="F34" i="1"/>
  <c r="F69" i="1" s="1"/>
  <c r="K33" i="1" l="1"/>
  <c r="D67" i="1" l="1"/>
  <c r="E67" i="1"/>
  <c r="F67" i="1"/>
  <c r="G67" i="1"/>
  <c r="H67" i="1"/>
  <c r="I67" i="1"/>
  <c r="J67" i="1"/>
  <c r="L67" i="1"/>
  <c r="M67" i="1"/>
</calcChain>
</file>

<file path=xl/sharedStrings.xml><?xml version="1.0" encoding="utf-8"?>
<sst xmlns="http://schemas.openxmlformats.org/spreadsheetml/2006/main" count="63" uniqueCount="20">
  <si>
    <t>Year</t>
  </si>
  <si>
    <t>Total Expenditure</t>
  </si>
  <si>
    <t>General Public Services</t>
  </si>
  <si>
    <t>Social Services</t>
  </si>
  <si>
    <t>Economic Services</t>
  </si>
  <si>
    <t>Other</t>
  </si>
  <si>
    <t>Total</t>
  </si>
  <si>
    <t>Rs. million</t>
  </si>
  <si>
    <t>Recurrent</t>
  </si>
  <si>
    <t>…</t>
  </si>
  <si>
    <t>Capital Expenditure and lending</t>
  </si>
  <si>
    <t>Central Bank of Sri Lanka</t>
  </si>
  <si>
    <t>n.a.</t>
  </si>
  <si>
    <t>(b) Provisional</t>
  </si>
  <si>
    <t xml:space="preserve">3.3 Functional Classification of Expenditure (1990-2021) </t>
  </si>
  <si>
    <t xml:space="preserve">                                                                                                                                                                                                                       Sources: Ministry of Finance, Planning and Economic Development</t>
  </si>
  <si>
    <t>As a percent of GDP (a)</t>
  </si>
  <si>
    <t>(a) GDP estimates (base year 2015) released by the Department of Census and Statistics on 18 March 2025 have been used.</t>
  </si>
  <si>
    <t>Note: The Central Bank of Sri Lanka will no longer publish the Functional Classification of Government Expenditure. Users are advised to refer to the information published by the Ministry of Finance, Planning, and Economic Development.</t>
  </si>
  <si>
    <t>2023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</si>
</sst>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
    <numFmt numFmtId="165" formatCode="_(* #,##0_);_(* \(#,##0\);_(* &quot;-&quot;??_);_(@_)"/>
  </numFmts>
  <fonts count="8" x14ac:knownFonts="1">
    <font>
      <sz val="10"/>
      <name val="Arial"/>
    </font>
    <font>
      <sz val="10"/>
      <color indexed="63"/>
      <name val="Calibri"/>
      <family val="2"/>
      <scheme val="minor"/>
    </font>
    <font>
      <sz val="10"/>
      <name val="Calibri"/>
      <family val="2"/>
      <scheme val="minor"/>
    </font>
    <font>
      <sz val="10"/>
      <color indexed="56"/>
      <name val="Calibri"/>
      <family val="2"/>
      <scheme val="minor"/>
    </font>
    <font>
      <sz val="8"/>
      <color indexed="63"/>
      <name val="Calibri"/>
      <family val="2"/>
      <scheme val="minor"/>
    </font>
    <font>
      <b/>
      <sz val="10"/>
      <color indexed="63"/>
      <name val="Calibri"/>
      <family val="2"/>
      <scheme val="minor"/>
    </font>
    <font>
      <b/>
      <sz val="12"/>
      <color indexed="63"/>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21">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s>
  <cellStyleXfs count="3">
    <xf numFmtId="0" fontId="0" fillId="0" borderId="0"/>
    <xf numFmtId="43" fontId="7" fillId="0" borderId="0" applyFont="0" applyFill="0" applyBorder="0" applyAlignment="0" applyProtection="0"/>
    <xf numFmtId="0" fontId="7" fillId="0" borderId="0"/>
  </cellStyleXfs>
  <cellXfs count="5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center" vertical="center" wrapText="1"/>
    </xf>
    <xf numFmtId="0" fontId="1" fillId="2" borderId="2" xfId="0" applyFont="1" applyFill="1" applyBorder="1" applyAlignment="1">
      <alignment horizontal="right" wrapText="1"/>
    </xf>
    <xf numFmtId="3" fontId="1" fillId="2" borderId="3" xfId="0" applyNumberFormat="1" applyFont="1" applyFill="1" applyBorder="1" applyAlignment="1">
      <alignment horizontal="right" wrapText="1"/>
    </xf>
    <xf numFmtId="3" fontId="1" fillId="2" borderId="2" xfId="0" applyNumberFormat="1" applyFont="1" applyFill="1" applyBorder="1" applyAlignment="1">
      <alignment horizontal="right" wrapText="1"/>
    </xf>
    <xf numFmtId="3" fontId="1" fillId="2" borderId="4" xfId="0" applyNumberFormat="1" applyFont="1" applyFill="1" applyBorder="1" applyAlignment="1">
      <alignment horizontal="right" wrapText="1"/>
    </xf>
    <xf numFmtId="3" fontId="1" fillId="2" borderId="5" xfId="0" applyNumberFormat="1" applyFont="1" applyFill="1" applyBorder="1" applyAlignment="1">
      <alignment horizontal="right" wrapText="1"/>
    </xf>
    <xf numFmtId="0" fontId="1" fillId="2" borderId="6" xfId="0" applyFont="1" applyFill="1" applyBorder="1" applyAlignment="1">
      <alignment horizontal="right" wrapText="1"/>
    </xf>
    <xf numFmtId="3" fontId="1" fillId="2" borderId="7" xfId="0" applyNumberFormat="1" applyFont="1" applyFill="1" applyBorder="1" applyAlignment="1">
      <alignment horizontal="right" wrapText="1"/>
    </xf>
    <xf numFmtId="3" fontId="1" fillId="2" borderId="6" xfId="0" applyNumberFormat="1" applyFont="1" applyFill="1" applyBorder="1" applyAlignment="1">
      <alignment horizontal="right" wrapText="1"/>
    </xf>
    <xf numFmtId="3" fontId="1" fillId="2" borderId="0" xfId="0" applyNumberFormat="1" applyFont="1" applyFill="1" applyAlignment="1">
      <alignment horizontal="right" wrapText="1"/>
    </xf>
    <xf numFmtId="3" fontId="1" fillId="2" borderId="8" xfId="0" applyNumberFormat="1" applyFont="1" applyFill="1" applyBorder="1" applyAlignment="1">
      <alignment horizontal="right" wrapText="1"/>
    </xf>
    <xf numFmtId="0" fontId="3" fillId="2" borderId="0" xfId="0" applyFont="1" applyFill="1"/>
    <xf numFmtId="0" fontId="1" fillId="2" borderId="0" xfId="0" applyFont="1" applyFill="1" applyAlignment="1">
      <alignment horizontal="right" wrapText="1"/>
    </xf>
    <xf numFmtId="164" fontId="1" fillId="2" borderId="2" xfId="0" applyNumberFormat="1" applyFont="1" applyFill="1" applyBorder="1" applyAlignment="1">
      <alignment horizontal="right" wrapText="1"/>
    </xf>
    <xf numFmtId="164" fontId="1" fillId="2" borderId="6" xfId="0" applyNumberFormat="1" applyFont="1" applyFill="1" applyBorder="1" applyAlignment="1">
      <alignment horizontal="right" wrapText="1"/>
    </xf>
    <xf numFmtId="41" fontId="1" fillId="2" borderId="6" xfId="0" applyNumberFormat="1" applyFont="1" applyFill="1" applyBorder="1" applyAlignment="1">
      <alignment horizontal="right" wrapText="1"/>
    </xf>
    <xf numFmtId="0" fontId="4" fillId="2" borderId="0" xfId="0" applyFont="1" applyFill="1" applyAlignment="1">
      <alignment horizontal="left"/>
    </xf>
    <xf numFmtId="164" fontId="2" fillId="2" borderId="0" xfId="0" applyNumberFormat="1" applyFont="1" applyFill="1"/>
    <xf numFmtId="165" fontId="2" fillId="2" borderId="0" xfId="1" applyNumberFormat="1" applyFont="1" applyFill="1" applyBorder="1"/>
    <xf numFmtId="0" fontId="2" fillId="2" borderId="0" xfId="0" applyFont="1" applyFill="1" applyAlignment="1">
      <alignment horizontal="right" vertical="top"/>
    </xf>
    <xf numFmtId="0" fontId="2" fillId="2" borderId="0" xfId="0" applyFont="1" applyFill="1" applyAlignment="1">
      <alignment horizontal="left" indent="2"/>
    </xf>
    <xf numFmtId="0" fontId="2" fillId="2" borderId="0" xfId="0" applyFont="1" applyFill="1" applyAlignment="1">
      <alignment vertical="center" wrapText="1"/>
    </xf>
    <xf numFmtId="165" fontId="2" fillId="2" borderId="0" xfId="1" applyNumberFormat="1" applyFont="1" applyFill="1"/>
    <xf numFmtId="0" fontId="2" fillId="2" borderId="0" xfId="0" applyFont="1" applyFill="1" applyAlignment="1">
      <alignment vertical="center"/>
    </xf>
    <xf numFmtId="0" fontId="2" fillId="2" borderId="0" xfId="0" applyFont="1" applyFill="1" applyAlignment="1">
      <alignment horizontal="left" vertical="center" wrapText="1"/>
    </xf>
    <xf numFmtId="0" fontId="2" fillId="2" borderId="4" xfId="0" applyFont="1" applyFill="1" applyBorder="1" applyAlignment="1">
      <alignment horizontal="right"/>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6" fillId="2" borderId="0" xfId="0" applyFont="1" applyFill="1" applyAlignment="1">
      <alignment horizontal="left" wrapText="1"/>
    </xf>
    <xf numFmtId="0" fontId="1" fillId="2" borderId="18" xfId="0" applyFont="1" applyFill="1" applyBorder="1" applyAlignment="1">
      <alignment horizontal="right"/>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3" fontId="0" fillId="2" borderId="0" xfId="0" applyNumberFormat="1" applyFill="1"/>
    <xf numFmtId="0" fontId="1" fillId="2" borderId="9" xfId="0" applyFont="1" applyFill="1" applyBorder="1" applyAlignment="1">
      <alignment horizontal="right" wrapText="1"/>
    </xf>
    <xf numFmtId="3" fontId="1" fillId="2" borderId="9" xfId="0" applyNumberFormat="1" applyFont="1" applyFill="1" applyBorder="1" applyAlignment="1">
      <alignment horizontal="right" wrapText="1"/>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0" fontId="5" fillId="2" borderId="12" xfId="0" applyFont="1" applyFill="1" applyBorder="1" applyAlignment="1">
      <alignment horizontal="center" wrapText="1"/>
    </xf>
    <xf numFmtId="2" fontId="2" fillId="2" borderId="0" xfId="0" applyNumberFormat="1" applyFont="1" applyFill="1"/>
    <xf numFmtId="164" fontId="2" fillId="2" borderId="9" xfId="0" applyNumberFormat="1" applyFont="1" applyFill="1" applyBorder="1"/>
    <xf numFmtId="164" fontId="1" fillId="2" borderId="8" xfId="0" applyNumberFormat="1" applyFont="1" applyFill="1" applyBorder="1" applyAlignment="1">
      <alignment horizontal="right" wrapText="1"/>
    </xf>
    <xf numFmtId="0" fontId="2" fillId="2" borderId="9" xfId="0" applyFont="1" applyFill="1" applyBorder="1" applyAlignment="1">
      <alignment horizontal="right"/>
    </xf>
    <xf numFmtId="0" fontId="1" fillId="2" borderId="0" xfId="0" applyFont="1" applyFill="1" applyAlignment="1">
      <alignment horizontal="left"/>
    </xf>
    <xf numFmtId="0" fontId="2" fillId="3" borderId="0" xfId="2" applyFont="1" applyFill="1" applyAlignment="1">
      <alignment horizontal="center" vertical="top" wrapText="1"/>
    </xf>
  </cellXfs>
  <cellStyles count="3">
    <cellStyle name="Comma" xfId="1" builtinId="3"/>
    <cellStyle name="Normal" xfId="0" builtinId="0"/>
    <cellStyle name="Normal 2" xfId="2" xr:uid="{D4E9F7A6-8A2B-4C97-AFB6-ADCFF4F9D3C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3"/>
  <sheetViews>
    <sheetView tabSelected="1" zoomScaleNormal="100" zoomScaleSheetLayoutView="90" workbookViewId="0">
      <pane ySplit="5" topLeftCell="A51" activePane="bottomLeft" state="frozen"/>
      <selection pane="bottomLeft" activeCell="Q68" sqref="Q68"/>
    </sheetView>
  </sheetViews>
  <sheetFormatPr defaultColWidth="9.140625" defaultRowHeight="12.75" x14ac:dyDescent="0.2"/>
  <cols>
    <col min="1" max="1" width="9.140625" style="2"/>
    <col min="2" max="2" width="10.28515625" style="2" customWidth="1"/>
    <col min="3" max="3" width="10" style="2" customWidth="1"/>
    <col min="4" max="4" width="9.42578125" style="2" customWidth="1"/>
    <col min="5" max="5" width="10.28515625" style="2" customWidth="1"/>
    <col min="6" max="6" width="9.5703125" style="2" customWidth="1"/>
    <col min="7" max="7" width="10.28515625" style="2" customWidth="1"/>
    <col min="8" max="8" width="10" style="2" customWidth="1"/>
    <col min="9" max="9" width="10.140625" style="2" customWidth="1"/>
    <col min="10" max="10" width="10" style="2" customWidth="1"/>
    <col min="11" max="11" width="9.85546875" style="2" bestFit="1" customWidth="1"/>
    <col min="12" max="12" width="9.42578125" style="2" customWidth="1"/>
    <col min="13" max="13" width="11.5703125" style="2" customWidth="1"/>
    <col min="14" max="14" width="11" style="2" customWidth="1"/>
    <col min="15" max="15" width="13.5703125" style="2" hidden="1" customWidth="1"/>
    <col min="16" max="16" width="16.7109375" style="2" customWidth="1"/>
    <col min="17" max="19" width="12.42578125" style="2" bestFit="1" customWidth="1"/>
    <col min="20" max="20" width="13.5703125" style="2" bestFit="1" customWidth="1"/>
    <col min="21" max="25" width="12.42578125" style="2" bestFit="1" customWidth="1"/>
    <col min="26" max="26" width="13.5703125" style="2" bestFit="1" customWidth="1"/>
    <col min="27" max="16384" width="9.140625" style="2"/>
  </cols>
  <sheetData>
    <row r="1" spans="1:15" ht="15.75" customHeight="1" x14ac:dyDescent="0.25">
      <c r="A1" s="1"/>
      <c r="B1" s="34"/>
      <c r="C1" s="34"/>
      <c r="D1" s="34"/>
      <c r="E1" s="34"/>
      <c r="F1" s="34"/>
      <c r="G1" s="34"/>
      <c r="H1" s="34"/>
      <c r="I1" s="34"/>
      <c r="J1" s="34"/>
      <c r="K1" s="34"/>
      <c r="L1" s="34"/>
      <c r="M1" s="34"/>
      <c r="N1" s="1"/>
    </row>
    <row r="2" spans="1:15" ht="15.75" customHeight="1" x14ac:dyDescent="0.25">
      <c r="A2" s="1"/>
      <c r="B2" s="34" t="s">
        <v>14</v>
      </c>
      <c r="C2" s="34"/>
      <c r="D2" s="34"/>
      <c r="E2" s="34"/>
      <c r="F2" s="34"/>
      <c r="G2" s="34"/>
      <c r="H2" s="34"/>
      <c r="I2" s="34"/>
      <c r="J2" s="34"/>
      <c r="K2" s="34"/>
      <c r="L2" s="34"/>
      <c r="M2" s="34"/>
      <c r="N2" s="1"/>
    </row>
    <row r="3" spans="1:15" ht="17.25" customHeight="1" x14ac:dyDescent="0.2">
      <c r="A3" s="1"/>
      <c r="B3" s="35" t="s">
        <v>7</v>
      </c>
      <c r="C3" s="35"/>
      <c r="D3" s="35"/>
      <c r="E3" s="35"/>
      <c r="F3" s="35"/>
      <c r="G3" s="35"/>
      <c r="H3" s="35"/>
      <c r="I3" s="35"/>
      <c r="J3" s="35"/>
      <c r="K3" s="35"/>
      <c r="L3" s="35"/>
      <c r="M3" s="35"/>
      <c r="N3" s="1"/>
    </row>
    <row r="4" spans="1:15" x14ac:dyDescent="0.2">
      <c r="A4" s="1"/>
      <c r="B4" s="36" t="s">
        <v>0</v>
      </c>
      <c r="C4" s="29" t="s">
        <v>8</v>
      </c>
      <c r="D4" s="30"/>
      <c r="E4" s="30"/>
      <c r="F4" s="30"/>
      <c r="G4" s="31"/>
      <c r="H4" s="29" t="s">
        <v>10</v>
      </c>
      <c r="I4" s="30"/>
      <c r="J4" s="30"/>
      <c r="K4" s="30"/>
      <c r="L4" s="31"/>
      <c r="M4" s="32" t="s">
        <v>1</v>
      </c>
      <c r="N4" s="1"/>
    </row>
    <row r="5" spans="1:15" ht="38.25" customHeight="1" x14ac:dyDescent="0.2">
      <c r="A5" s="1"/>
      <c r="B5" s="37"/>
      <c r="C5" s="3" t="s">
        <v>2</v>
      </c>
      <c r="D5" s="3" t="s">
        <v>3</v>
      </c>
      <c r="E5" s="3" t="s">
        <v>4</v>
      </c>
      <c r="F5" s="3" t="s">
        <v>5</v>
      </c>
      <c r="G5" s="3" t="s">
        <v>6</v>
      </c>
      <c r="H5" s="3" t="s">
        <v>2</v>
      </c>
      <c r="I5" s="3" t="s">
        <v>3</v>
      </c>
      <c r="J5" s="3" t="s">
        <v>4</v>
      </c>
      <c r="K5" s="3" t="s">
        <v>5</v>
      </c>
      <c r="L5" s="3" t="s">
        <v>6</v>
      </c>
      <c r="M5" s="33"/>
      <c r="N5" s="1"/>
    </row>
    <row r="6" spans="1:15" x14ac:dyDescent="0.2">
      <c r="A6" s="1"/>
      <c r="B6" s="4">
        <v>1990</v>
      </c>
      <c r="C6" s="5">
        <v>17926</v>
      </c>
      <c r="D6" s="6">
        <v>23956</v>
      </c>
      <c r="E6" s="7">
        <v>4293</v>
      </c>
      <c r="F6" s="6">
        <v>25596</v>
      </c>
      <c r="G6" s="7">
        <v>71771</v>
      </c>
      <c r="H6" s="6">
        <v>3617</v>
      </c>
      <c r="I6" s="7">
        <v>2800</v>
      </c>
      <c r="J6" s="6">
        <v>18884</v>
      </c>
      <c r="K6" s="7">
        <v>1086</v>
      </c>
      <c r="L6" s="6">
        <v>26387</v>
      </c>
      <c r="M6" s="8">
        <v>98158</v>
      </c>
      <c r="N6" s="1"/>
    </row>
    <row r="7" spans="1:15" x14ac:dyDescent="0.2">
      <c r="A7" s="1"/>
      <c r="B7" s="9">
        <v>1991</v>
      </c>
      <c r="C7" s="10">
        <v>19811</v>
      </c>
      <c r="D7" s="11">
        <v>31594</v>
      </c>
      <c r="E7" s="12">
        <v>3925</v>
      </c>
      <c r="F7" s="11">
        <v>28426</v>
      </c>
      <c r="G7" s="12">
        <v>83756</v>
      </c>
      <c r="H7" s="11">
        <v>2422</v>
      </c>
      <c r="I7" s="12">
        <v>2964</v>
      </c>
      <c r="J7" s="11">
        <v>26022</v>
      </c>
      <c r="K7" s="12">
        <v>1250</v>
      </c>
      <c r="L7" s="11">
        <v>32658</v>
      </c>
      <c r="M7" s="13">
        <v>116414</v>
      </c>
      <c r="N7" s="1"/>
      <c r="O7" s="14"/>
    </row>
    <row r="8" spans="1:15" x14ac:dyDescent="0.2">
      <c r="A8" s="1"/>
      <c r="B8" s="9">
        <v>1992</v>
      </c>
      <c r="C8" s="10">
        <v>24453</v>
      </c>
      <c r="D8" s="11">
        <v>32700</v>
      </c>
      <c r="E8" s="12">
        <v>3834</v>
      </c>
      <c r="F8" s="11">
        <v>28652</v>
      </c>
      <c r="G8" s="12">
        <v>89639</v>
      </c>
      <c r="H8" s="11">
        <v>1970</v>
      </c>
      <c r="I8" s="12">
        <v>6136</v>
      </c>
      <c r="J8" s="11">
        <v>20444</v>
      </c>
      <c r="K8" s="12">
        <v>1072</v>
      </c>
      <c r="L8" s="11">
        <v>29622</v>
      </c>
      <c r="M8" s="13">
        <v>119261</v>
      </c>
      <c r="N8" s="1"/>
    </row>
    <row r="9" spans="1:15" x14ac:dyDescent="0.2">
      <c r="A9" s="1"/>
      <c r="B9" s="9">
        <v>1993</v>
      </c>
      <c r="C9" s="10">
        <v>27654</v>
      </c>
      <c r="D9" s="11">
        <v>37476</v>
      </c>
      <c r="E9" s="12">
        <v>4328</v>
      </c>
      <c r="F9" s="11">
        <v>32830</v>
      </c>
      <c r="G9" s="12">
        <v>102288</v>
      </c>
      <c r="H9" s="11">
        <v>4085</v>
      </c>
      <c r="I9" s="12">
        <v>6075</v>
      </c>
      <c r="J9" s="11">
        <v>29600</v>
      </c>
      <c r="K9" s="12">
        <v>1081</v>
      </c>
      <c r="L9" s="11">
        <v>40841</v>
      </c>
      <c r="M9" s="13">
        <v>143129</v>
      </c>
      <c r="N9" s="1"/>
    </row>
    <row r="10" spans="1:15" x14ac:dyDescent="0.2">
      <c r="A10" s="1"/>
      <c r="B10" s="9">
        <v>1994</v>
      </c>
      <c r="C10" s="10">
        <v>30444</v>
      </c>
      <c r="D10" s="11">
        <v>47656</v>
      </c>
      <c r="E10" s="12">
        <v>6195</v>
      </c>
      <c r="F10" s="11">
        <v>42789</v>
      </c>
      <c r="G10" s="12">
        <v>127084</v>
      </c>
      <c r="H10" s="11">
        <v>2390</v>
      </c>
      <c r="I10" s="12">
        <v>7677</v>
      </c>
      <c r="J10" s="11">
        <v>29304</v>
      </c>
      <c r="K10" s="12">
        <v>1084</v>
      </c>
      <c r="L10" s="11">
        <v>40455</v>
      </c>
      <c r="M10" s="13">
        <v>167539</v>
      </c>
      <c r="N10" s="1"/>
    </row>
    <row r="11" spans="1:15" x14ac:dyDescent="0.2">
      <c r="A11" s="1"/>
      <c r="B11" s="9">
        <v>1995</v>
      </c>
      <c r="C11" s="10">
        <v>47888</v>
      </c>
      <c r="D11" s="11">
        <v>57648</v>
      </c>
      <c r="E11" s="12">
        <v>8078</v>
      </c>
      <c r="F11" s="11">
        <v>40545</v>
      </c>
      <c r="G11" s="12">
        <v>154159</v>
      </c>
      <c r="H11" s="11">
        <v>5776</v>
      </c>
      <c r="I11" s="12">
        <v>9854</v>
      </c>
      <c r="J11" s="11">
        <v>36106</v>
      </c>
      <c r="K11" s="12">
        <v>1074</v>
      </c>
      <c r="L11" s="11">
        <v>52810</v>
      </c>
      <c r="M11" s="13">
        <v>206969</v>
      </c>
      <c r="N11" s="1"/>
    </row>
    <row r="12" spans="1:15" x14ac:dyDescent="0.2">
      <c r="A12" s="1"/>
      <c r="B12" s="9">
        <v>1996</v>
      </c>
      <c r="C12" s="10">
        <v>53915</v>
      </c>
      <c r="D12" s="11">
        <v>59294</v>
      </c>
      <c r="E12" s="12">
        <v>8807</v>
      </c>
      <c r="F12" s="11">
        <v>53133</v>
      </c>
      <c r="G12" s="12">
        <v>175149</v>
      </c>
      <c r="H12" s="11">
        <v>3161</v>
      </c>
      <c r="I12" s="12">
        <v>10322</v>
      </c>
      <c r="J12" s="11">
        <v>31409</v>
      </c>
      <c r="K12" s="12">
        <v>1081</v>
      </c>
      <c r="L12" s="11">
        <v>45973</v>
      </c>
      <c r="M12" s="13">
        <v>221122</v>
      </c>
      <c r="N12" s="1"/>
    </row>
    <row r="13" spans="1:15" x14ac:dyDescent="0.2">
      <c r="A13" s="1"/>
      <c r="B13" s="9">
        <v>1997</v>
      </c>
      <c r="C13" s="10">
        <v>58926</v>
      </c>
      <c r="D13" s="11">
        <v>59742</v>
      </c>
      <c r="E13" s="12">
        <v>7418</v>
      </c>
      <c r="F13" s="11">
        <v>58663</v>
      </c>
      <c r="G13" s="12">
        <v>184749</v>
      </c>
      <c r="H13" s="11">
        <v>3442</v>
      </c>
      <c r="I13" s="12">
        <v>11552</v>
      </c>
      <c r="J13" s="11">
        <v>32479</v>
      </c>
      <c r="K13" s="12">
        <v>3787</v>
      </c>
      <c r="L13" s="11">
        <v>51260</v>
      </c>
      <c r="M13" s="13">
        <v>236009</v>
      </c>
      <c r="N13" s="1"/>
    </row>
    <row r="14" spans="1:15" x14ac:dyDescent="0.2">
      <c r="A14" s="1"/>
      <c r="B14" s="9">
        <v>1998</v>
      </c>
      <c r="C14" s="10">
        <v>66158</v>
      </c>
      <c r="D14" s="11">
        <v>63595</v>
      </c>
      <c r="E14" s="12">
        <v>10547</v>
      </c>
      <c r="F14" s="11">
        <v>59348</v>
      </c>
      <c r="G14" s="12">
        <v>199648</v>
      </c>
      <c r="H14" s="11">
        <v>6243</v>
      </c>
      <c r="I14" s="12">
        <v>15528</v>
      </c>
      <c r="J14" s="11">
        <v>44677</v>
      </c>
      <c r="K14" s="12">
        <v>1830</v>
      </c>
      <c r="L14" s="11">
        <v>68277</v>
      </c>
      <c r="M14" s="13">
        <v>267925</v>
      </c>
      <c r="N14" s="1"/>
    </row>
    <row r="15" spans="1:15" x14ac:dyDescent="0.2">
      <c r="A15" s="1"/>
      <c r="B15" s="9">
        <v>1999</v>
      </c>
      <c r="C15" s="10">
        <v>63220</v>
      </c>
      <c r="D15" s="11">
        <v>66319</v>
      </c>
      <c r="E15" s="12">
        <v>10075</v>
      </c>
      <c r="F15" s="11">
        <v>67657</v>
      </c>
      <c r="G15" s="12">
        <v>207272</v>
      </c>
      <c r="H15" s="11">
        <v>6345</v>
      </c>
      <c r="I15" s="12">
        <v>17493</v>
      </c>
      <c r="J15" s="11">
        <v>44940</v>
      </c>
      <c r="K15" s="12">
        <v>2658</v>
      </c>
      <c r="L15" s="11">
        <v>71436</v>
      </c>
      <c r="M15" s="13">
        <v>278707</v>
      </c>
      <c r="N15" s="1"/>
    </row>
    <row r="16" spans="1:15" x14ac:dyDescent="0.2">
      <c r="A16" s="1"/>
      <c r="B16" s="9">
        <v>2000</v>
      </c>
      <c r="C16" s="10">
        <v>82644</v>
      </c>
      <c r="D16" s="11">
        <v>77160</v>
      </c>
      <c r="E16" s="12">
        <v>12103</v>
      </c>
      <c r="F16" s="11">
        <v>82372</v>
      </c>
      <c r="G16" s="12">
        <v>254279</v>
      </c>
      <c r="H16" s="11">
        <v>7157</v>
      </c>
      <c r="I16" s="12">
        <v>16471</v>
      </c>
      <c r="J16" s="11">
        <v>54650</v>
      </c>
      <c r="K16" s="12">
        <v>2680</v>
      </c>
      <c r="L16" s="11">
        <v>80955</v>
      </c>
      <c r="M16" s="13">
        <v>335234</v>
      </c>
      <c r="N16" s="1"/>
    </row>
    <row r="17" spans="1:21" x14ac:dyDescent="0.2">
      <c r="A17" s="1"/>
      <c r="B17" s="9">
        <v>2001</v>
      </c>
      <c r="C17" s="10">
        <v>82149</v>
      </c>
      <c r="D17" s="11">
        <v>87968</v>
      </c>
      <c r="E17" s="12">
        <v>15839</v>
      </c>
      <c r="F17" s="11">
        <v>117405</v>
      </c>
      <c r="G17" s="12">
        <v>303362</v>
      </c>
      <c r="H17" s="11">
        <v>6564</v>
      </c>
      <c r="I17" s="12">
        <v>14559</v>
      </c>
      <c r="J17" s="11">
        <v>54906</v>
      </c>
      <c r="K17" s="12">
        <v>6463</v>
      </c>
      <c r="L17" s="11">
        <v>82491</v>
      </c>
      <c r="M17" s="13">
        <v>385853</v>
      </c>
      <c r="N17" s="1"/>
    </row>
    <row r="18" spans="1:21" x14ac:dyDescent="0.2">
      <c r="A18" s="1"/>
      <c r="B18" s="9">
        <v>2002</v>
      </c>
      <c r="C18" s="10">
        <v>80970</v>
      </c>
      <c r="D18" s="11">
        <v>106097</v>
      </c>
      <c r="E18" s="12">
        <v>17190</v>
      </c>
      <c r="F18" s="11">
        <v>126591</v>
      </c>
      <c r="G18" s="12">
        <v>330847</v>
      </c>
      <c r="H18" s="11">
        <v>4713</v>
      </c>
      <c r="I18" s="12">
        <v>15690</v>
      </c>
      <c r="J18" s="11">
        <v>51678</v>
      </c>
      <c r="K18" s="15">
        <v>96</v>
      </c>
      <c r="L18" s="11">
        <v>72177</v>
      </c>
      <c r="M18" s="13">
        <v>403024</v>
      </c>
      <c r="N18" s="1"/>
    </row>
    <row r="19" spans="1:21" x14ac:dyDescent="0.2">
      <c r="A19" s="1"/>
      <c r="B19" s="9">
        <v>2003</v>
      </c>
      <c r="C19" s="10">
        <v>86361</v>
      </c>
      <c r="D19" s="11">
        <v>104812</v>
      </c>
      <c r="E19" s="12">
        <v>14417</v>
      </c>
      <c r="F19" s="11">
        <v>129104</v>
      </c>
      <c r="G19" s="12">
        <v>334693</v>
      </c>
      <c r="H19" s="11">
        <v>5203</v>
      </c>
      <c r="I19" s="12">
        <v>19190</v>
      </c>
      <c r="J19" s="11">
        <v>58742</v>
      </c>
      <c r="K19" s="12">
        <v>4276</v>
      </c>
      <c r="L19" s="11">
        <v>87409</v>
      </c>
      <c r="M19" s="13">
        <v>422102</v>
      </c>
      <c r="N19" s="1"/>
    </row>
    <row r="20" spans="1:21" x14ac:dyDescent="0.2">
      <c r="A20" s="1"/>
      <c r="B20" s="9">
        <v>2004</v>
      </c>
      <c r="C20" s="11">
        <v>95443</v>
      </c>
      <c r="D20" s="11">
        <v>138820</v>
      </c>
      <c r="E20" s="11">
        <v>22100</v>
      </c>
      <c r="F20" s="11">
        <v>133315</v>
      </c>
      <c r="G20" s="11">
        <v>389678</v>
      </c>
      <c r="H20" s="11">
        <v>7191</v>
      </c>
      <c r="I20" s="11">
        <v>28996</v>
      </c>
      <c r="J20" s="11">
        <v>61271</v>
      </c>
      <c r="K20" s="11">
        <v>173</v>
      </c>
      <c r="L20" s="11">
        <v>97631</v>
      </c>
      <c r="M20" s="11">
        <v>487309</v>
      </c>
      <c r="N20" s="1"/>
    </row>
    <row r="21" spans="1:21" x14ac:dyDescent="0.2">
      <c r="A21" s="1"/>
      <c r="B21" s="9">
        <v>2005</v>
      </c>
      <c r="C21" s="11">
        <v>105628</v>
      </c>
      <c r="D21" s="11">
        <v>188651</v>
      </c>
      <c r="E21" s="11">
        <v>28725</v>
      </c>
      <c r="F21" s="11">
        <v>120285</v>
      </c>
      <c r="G21" s="11">
        <v>443289</v>
      </c>
      <c r="H21" s="11">
        <v>9901</v>
      </c>
      <c r="I21" s="11">
        <v>35992</v>
      </c>
      <c r="J21" s="11">
        <v>77540</v>
      </c>
      <c r="K21" s="11">
        <v>25152</v>
      </c>
      <c r="L21" s="11">
        <v>148585</v>
      </c>
      <c r="M21" s="11">
        <v>591932</v>
      </c>
      <c r="N21" s="1"/>
    </row>
    <row r="22" spans="1:21" x14ac:dyDescent="0.2">
      <c r="A22" s="1"/>
      <c r="B22" s="9">
        <v>2006</v>
      </c>
      <c r="C22" s="11">
        <v>133105</v>
      </c>
      <c r="D22" s="11">
        <v>204635</v>
      </c>
      <c r="E22" s="11">
        <v>50612</v>
      </c>
      <c r="F22" s="11">
        <v>159609</v>
      </c>
      <c r="G22" s="11">
        <v>547960</v>
      </c>
      <c r="H22" s="11">
        <v>21356</v>
      </c>
      <c r="I22" s="11">
        <v>48386</v>
      </c>
      <c r="J22" s="11">
        <v>106789</v>
      </c>
      <c r="K22" s="11">
        <v>912</v>
      </c>
      <c r="L22" s="11">
        <v>177443</v>
      </c>
      <c r="M22" s="11">
        <v>725403</v>
      </c>
      <c r="N22" s="1"/>
    </row>
    <row r="23" spans="1:21" x14ac:dyDescent="0.2">
      <c r="A23" s="1"/>
      <c r="B23" s="9">
        <v>2007</v>
      </c>
      <c r="C23" s="11">
        <v>162102</v>
      </c>
      <c r="D23" s="11">
        <v>226271</v>
      </c>
      <c r="E23" s="11">
        <v>49573</v>
      </c>
      <c r="F23" s="11">
        <v>184812</v>
      </c>
      <c r="G23" s="11">
        <v>622759</v>
      </c>
      <c r="H23" s="11">
        <v>32143</v>
      </c>
      <c r="I23" s="11">
        <v>54986</v>
      </c>
      <c r="J23" s="11">
        <v>141244</v>
      </c>
      <c r="K23" s="11">
        <v>900</v>
      </c>
      <c r="L23" s="11">
        <v>229273</v>
      </c>
      <c r="M23" s="11">
        <v>852032</v>
      </c>
      <c r="N23" s="1"/>
    </row>
    <row r="24" spans="1:21" x14ac:dyDescent="0.2">
      <c r="A24" s="1"/>
      <c r="B24" s="9">
        <v>2008</v>
      </c>
      <c r="C24" s="11">
        <v>207348</v>
      </c>
      <c r="D24" s="11">
        <v>240768</v>
      </c>
      <c r="E24" s="11">
        <v>80303</v>
      </c>
      <c r="F24" s="11">
        <v>215291</v>
      </c>
      <c r="G24" s="11">
        <v>743710</v>
      </c>
      <c r="H24" s="11">
        <v>34404</v>
      </c>
      <c r="I24" s="11">
        <v>60236</v>
      </c>
      <c r="J24" s="11">
        <v>168879</v>
      </c>
      <c r="K24" s="11">
        <v>341</v>
      </c>
      <c r="L24" s="11">
        <v>263860</v>
      </c>
      <c r="M24" s="11">
        <v>1007569</v>
      </c>
      <c r="N24" s="1"/>
      <c r="P24" s="20"/>
      <c r="Q24" s="20"/>
      <c r="R24" s="20"/>
      <c r="S24" s="20"/>
      <c r="T24" s="20"/>
      <c r="U24" s="20"/>
    </row>
    <row r="25" spans="1:21" x14ac:dyDescent="0.2">
      <c r="A25" s="1"/>
      <c r="B25" s="9">
        <v>2009</v>
      </c>
      <c r="C25" s="11">
        <v>224281</v>
      </c>
      <c r="D25" s="11">
        <v>260071</v>
      </c>
      <c r="E25" s="11">
        <v>85188</v>
      </c>
      <c r="F25" s="11">
        <v>310035</v>
      </c>
      <c r="G25" s="11">
        <v>879575</v>
      </c>
      <c r="H25" s="11">
        <v>20094</v>
      </c>
      <c r="I25" s="11">
        <v>53938</v>
      </c>
      <c r="J25" s="11">
        <v>256411</v>
      </c>
      <c r="K25" s="11">
        <v>5</v>
      </c>
      <c r="L25" s="11">
        <v>330448</v>
      </c>
      <c r="M25" s="11">
        <v>1210023</v>
      </c>
      <c r="N25" s="1"/>
    </row>
    <row r="26" spans="1:21" x14ac:dyDescent="0.2">
      <c r="A26" s="1"/>
      <c r="B26" s="9">
        <v>2010</v>
      </c>
      <c r="C26" s="11">
        <v>228136</v>
      </c>
      <c r="D26" s="11">
        <v>267636</v>
      </c>
      <c r="E26" s="11">
        <v>85440</v>
      </c>
      <c r="F26" s="11">
        <v>355882</v>
      </c>
      <c r="G26" s="11">
        <v>937094</v>
      </c>
      <c r="H26" s="11">
        <v>21510</v>
      </c>
      <c r="I26" s="11">
        <v>56205</v>
      </c>
      <c r="J26" s="11">
        <v>278803</v>
      </c>
      <c r="K26" s="11">
        <v>1</v>
      </c>
      <c r="L26" s="11">
        <v>356519</v>
      </c>
      <c r="M26" s="11">
        <v>1293613</v>
      </c>
      <c r="N26" s="1"/>
    </row>
    <row r="27" spans="1:21" x14ac:dyDescent="0.2">
      <c r="A27" s="1"/>
      <c r="B27" s="9">
        <v>2011</v>
      </c>
      <c r="C27" s="11">
        <v>245266</v>
      </c>
      <c r="D27" s="11">
        <v>314137</v>
      </c>
      <c r="E27" s="11">
        <v>88233</v>
      </c>
      <c r="F27" s="11">
        <v>358997</v>
      </c>
      <c r="G27" s="11">
        <v>1006633</v>
      </c>
      <c r="H27" s="11">
        <v>32484</v>
      </c>
      <c r="I27" s="11">
        <v>62953</v>
      </c>
      <c r="J27" s="11">
        <v>311594</v>
      </c>
      <c r="K27" s="11">
        <v>458</v>
      </c>
      <c r="L27" s="11">
        <v>407489</v>
      </c>
      <c r="M27" s="11">
        <v>1414122</v>
      </c>
      <c r="N27" s="1"/>
    </row>
    <row r="28" spans="1:21" x14ac:dyDescent="0.2">
      <c r="A28" s="1"/>
      <c r="B28" s="9">
        <v>2012</v>
      </c>
      <c r="C28" s="11">
        <v>254371</v>
      </c>
      <c r="D28" s="11">
        <v>335427</v>
      </c>
      <c r="E28" s="11">
        <v>92034</v>
      </c>
      <c r="F28" s="11">
        <v>449191</v>
      </c>
      <c r="G28" s="11">
        <v>1131023</v>
      </c>
      <c r="H28" s="11">
        <v>27510</v>
      </c>
      <c r="I28" s="11">
        <v>71176</v>
      </c>
      <c r="J28" s="11">
        <v>343828</v>
      </c>
      <c r="K28" s="11">
        <v>1459</v>
      </c>
      <c r="L28" s="11">
        <v>443973</v>
      </c>
      <c r="M28" s="11">
        <v>1574995</v>
      </c>
      <c r="N28" s="1"/>
    </row>
    <row r="29" spans="1:21" x14ac:dyDescent="0.2">
      <c r="A29" s="1"/>
      <c r="B29" s="9">
        <v>2013</v>
      </c>
      <c r="C29" s="11">
        <v>270554</v>
      </c>
      <c r="D29" s="11">
        <v>399666</v>
      </c>
      <c r="E29" s="11">
        <v>82146</v>
      </c>
      <c r="F29" s="11">
        <v>452814</v>
      </c>
      <c r="G29" s="11">
        <v>1205180</v>
      </c>
      <c r="H29" s="11">
        <v>32804</v>
      </c>
      <c r="I29" s="11">
        <v>77643</v>
      </c>
      <c r="J29" s="11">
        <v>369377</v>
      </c>
      <c r="K29" s="11">
        <v>1379</v>
      </c>
      <c r="L29" s="11">
        <v>481203</v>
      </c>
      <c r="M29" s="11">
        <v>1686384</v>
      </c>
      <c r="N29" s="1"/>
    </row>
    <row r="30" spans="1:21" x14ac:dyDescent="0.2">
      <c r="A30" s="1"/>
      <c r="B30" s="9">
        <v>2014</v>
      </c>
      <c r="C30" s="11">
        <v>334354</v>
      </c>
      <c r="D30" s="11">
        <v>446440</v>
      </c>
      <c r="E30" s="11">
        <v>105030</v>
      </c>
      <c r="F30" s="11">
        <v>437074</v>
      </c>
      <c r="G30" s="11">
        <v>1322898</v>
      </c>
      <c r="H30" s="11">
        <v>43620</v>
      </c>
      <c r="I30" s="11">
        <v>112338</v>
      </c>
      <c r="J30" s="11">
        <v>330136</v>
      </c>
      <c r="K30" s="11">
        <v>516</v>
      </c>
      <c r="L30" s="11">
        <v>486610</v>
      </c>
      <c r="M30" s="11">
        <v>1809508</v>
      </c>
      <c r="N30" s="1"/>
      <c r="P30" s="20"/>
      <c r="Q30" s="20"/>
      <c r="R30" s="20"/>
      <c r="S30" s="20"/>
      <c r="T30" s="20"/>
    </row>
    <row r="31" spans="1:21" x14ac:dyDescent="0.2">
      <c r="A31" s="1"/>
      <c r="B31" s="9">
        <v>2015</v>
      </c>
      <c r="C31" s="11">
        <v>414275.01748869999</v>
      </c>
      <c r="D31" s="11">
        <v>564189.65873408038</v>
      </c>
      <c r="E31" s="11">
        <v>173430.14927644303</v>
      </c>
      <c r="F31" s="11">
        <v>549762.79406896804</v>
      </c>
      <c r="G31" s="11">
        <v>1701657.6195681915</v>
      </c>
      <c r="H31" s="11">
        <v>48699.479283050074</v>
      </c>
      <c r="I31" s="11">
        <v>124369.24172538953</v>
      </c>
      <c r="J31" s="11">
        <v>429030.00916675595</v>
      </c>
      <c r="K31" s="11">
        <v>668.22215967992815</v>
      </c>
      <c r="L31" s="11">
        <v>602766.95233487547</v>
      </c>
      <c r="M31" s="11">
        <v>2304424.5719030667</v>
      </c>
      <c r="N31" s="1"/>
    </row>
    <row r="32" spans="1:21" x14ac:dyDescent="0.2">
      <c r="A32" s="1"/>
      <c r="B32" s="9">
        <v>2016</v>
      </c>
      <c r="C32" s="11">
        <v>408176.33678689913</v>
      </c>
      <c r="D32" s="11">
        <v>607626.19297840109</v>
      </c>
      <c r="E32" s="11">
        <v>129435.17394339993</v>
      </c>
      <c r="F32" s="11">
        <v>612544.10879973997</v>
      </c>
      <c r="G32" s="11">
        <v>1757781.8125084401</v>
      </c>
      <c r="H32" s="11">
        <v>50503.950061035619</v>
      </c>
      <c r="I32" s="11">
        <v>117296.6025105819</v>
      </c>
      <c r="J32" s="11">
        <v>424020.77886329207</v>
      </c>
      <c r="K32" s="11">
        <v>2191.3754953299795</v>
      </c>
      <c r="L32" s="11">
        <v>594012.70693023957</v>
      </c>
      <c r="M32" s="11">
        <v>2351794.5194386798</v>
      </c>
      <c r="N32" s="1"/>
      <c r="P32" s="38"/>
    </row>
    <row r="33" spans="1:26" x14ac:dyDescent="0.2">
      <c r="A33" s="1"/>
      <c r="B33" s="9">
        <v>2017</v>
      </c>
      <c r="C33" s="11">
        <v>424974.69465482456</v>
      </c>
      <c r="D33" s="11">
        <v>640368.41575632885</v>
      </c>
      <c r="E33" s="11">
        <v>126309.68525091672</v>
      </c>
      <c r="F33" s="11">
        <v>736040.14134931995</v>
      </c>
      <c r="G33" s="11">
        <v>1927692.9370113902</v>
      </c>
      <c r="H33" s="11">
        <v>46281.445362363054</v>
      </c>
      <c r="I33" s="11">
        <v>135372.8250289156</v>
      </c>
      <c r="J33" s="11">
        <v>474117.6707866526</v>
      </c>
      <c r="K33" s="11">
        <f>+L33-J33-I33-H33</f>
        <v>1613.9999999998981</v>
      </c>
      <c r="L33" s="11">
        <v>657385.94117793115</v>
      </c>
      <c r="M33" s="11">
        <v>2585078.8781893216</v>
      </c>
      <c r="N33" s="1"/>
      <c r="P33" s="38"/>
    </row>
    <row r="34" spans="1:26" x14ac:dyDescent="0.2">
      <c r="A34" s="1"/>
      <c r="B34" s="9">
        <v>2018</v>
      </c>
      <c r="C34" s="11">
        <v>422431.84080597415</v>
      </c>
      <c r="D34" s="11">
        <v>685739.12238919456</v>
      </c>
      <c r="E34" s="11">
        <v>127052.10492248101</v>
      </c>
      <c r="F34" s="11">
        <f>+G34-C34-D34-E34</f>
        <v>854490.2277646201</v>
      </c>
      <c r="G34" s="11">
        <v>2089713.2958822697</v>
      </c>
      <c r="H34" s="11">
        <v>50260.70064660607</v>
      </c>
      <c r="I34" s="11">
        <v>133233.40925787477</v>
      </c>
      <c r="J34" s="11">
        <v>437896.91540183919</v>
      </c>
      <c r="K34" s="11">
        <f>+L34-H34-I34-J34</f>
        <v>3578.5795699400478</v>
      </c>
      <c r="L34" s="11">
        <v>624969.60487626004</v>
      </c>
      <c r="M34" s="11">
        <f>+L34+G34</f>
        <v>2714682.90075853</v>
      </c>
      <c r="N34" s="1"/>
    </row>
    <row r="35" spans="1:26" x14ac:dyDescent="0.2">
      <c r="A35" s="1"/>
      <c r="B35" s="9">
        <v>2019</v>
      </c>
      <c r="C35" s="11">
        <v>440419.5746620014</v>
      </c>
      <c r="D35" s="11">
        <v>807445.92590831604</v>
      </c>
      <c r="E35" s="11">
        <v>142358.47306430864</v>
      </c>
      <c r="F35" s="11">
        <f>+G35-C35-D35-E35</f>
        <v>910931.35601405415</v>
      </c>
      <c r="G35" s="11">
        <v>2301155.3296486801</v>
      </c>
      <c r="H35" s="11">
        <v>40472.783537844596</v>
      </c>
      <c r="I35" s="11">
        <v>112889.80968853441</v>
      </c>
      <c r="J35" s="11">
        <v>475921.76685989043</v>
      </c>
      <c r="K35" s="11">
        <f>+L35-H35-I35-J35</f>
        <v>1950.7234400000307</v>
      </c>
      <c r="L35" s="11">
        <v>631235.08352626942</v>
      </c>
      <c r="M35" s="11">
        <f>+L35+G35</f>
        <v>2932390.4131749496</v>
      </c>
      <c r="N35" s="1"/>
    </row>
    <row r="36" spans="1:26" x14ac:dyDescent="0.2">
      <c r="A36" s="1"/>
      <c r="B36" s="9">
        <v>2020</v>
      </c>
      <c r="C36" s="11" t="s">
        <v>12</v>
      </c>
      <c r="D36" s="11" t="s">
        <v>12</v>
      </c>
      <c r="E36" s="11" t="s">
        <v>12</v>
      </c>
      <c r="F36" s="11" t="s">
        <v>12</v>
      </c>
      <c r="G36" s="11" t="s">
        <v>12</v>
      </c>
      <c r="H36" s="11" t="s">
        <v>12</v>
      </c>
      <c r="I36" s="11" t="s">
        <v>12</v>
      </c>
      <c r="J36" s="11" t="s">
        <v>12</v>
      </c>
      <c r="K36" s="11" t="s">
        <v>12</v>
      </c>
      <c r="L36" s="11" t="s">
        <v>12</v>
      </c>
      <c r="M36" s="11" t="s">
        <v>12</v>
      </c>
      <c r="N36" s="1"/>
    </row>
    <row r="37" spans="1:26" x14ac:dyDescent="0.2">
      <c r="A37" s="1"/>
      <c r="B37" s="9">
        <v>2021</v>
      </c>
      <c r="C37" s="11">
        <v>499629</v>
      </c>
      <c r="D37" s="11">
        <v>974821</v>
      </c>
      <c r="E37" s="11">
        <v>164590</v>
      </c>
      <c r="F37" s="11">
        <f>G37-C37-D37-E37</f>
        <v>1108472</v>
      </c>
      <c r="G37" s="11">
        <v>2747512</v>
      </c>
      <c r="H37" s="11">
        <v>61675</v>
      </c>
      <c r="I37" s="11">
        <v>189733</v>
      </c>
      <c r="J37" s="11">
        <v>537370</v>
      </c>
      <c r="K37" s="11">
        <f>L37-J37-I37-H37</f>
        <v>858</v>
      </c>
      <c r="L37" s="11">
        <v>789636</v>
      </c>
      <c r="M37" s="11">
        <f>L37+G37</f>
        <v>3537148</v>
      </c>
      <c r="N37" s="1"/>
      <c r="P37" s="20"/>
      <c r="Q37" s="20"/>
      <c r="R37" s="20"/>
      <c r="S37" s="20"/>
      <c r="T37" s="20"/>
    </row>
    <row r="38" spans="1:26" x14ac:dyDescent="0.2">
      <c r="A38" s="1"/>
      <c r="B38" s="9">
        <v>2022</v>
      </c>
      <c r="C38" s="11">
        <v>570918</v>
      </c>
      <c r="D38" s="11">
        <v>1092615</v>
      </c>
      <c r="E38" s="11">
        <v>203491</v>
      </c>
      <c r="F38" s="11">
        <f t="shared" ref="F38:F39" si="0">G38-C38-D38-E38</f>
        <v>1652609</v>
      </c>
      <c r="G38" s="11">
        <v>3519633</v>
      </c>
      <c r="H38" s="11">
        <v>36100</v>
      </c>
      <c r="I38" s="11">
        <v>116818</v>
      </c>
      <c r="J38" s="11">
        <v>859835</v>
      </c>
      <c r="K38" s="11">
        <f>L38-J38-I38-H38</f>
        <v>1540</v>
      </c>
      <c r="L38" s="11">
        <v>1014293</v>
      </c>
      <c r="M38" s="11">
        <v>4533926</v>
      </c>
      <c r="N38" s="1"/>
      <c r="P38" s="2">
        <v>499629</v>
      </c>
      <c r="Q38" s="2">
        <v>974821</v>
      </c>
      <c r="R38" s="2">
        <v>164590</v>
      </c>
      <c r="S38" s="2">
        <v>1108472</v>
      </c>
      <c r="T38" s="2">
        <v>2747512</v>
      </c>
      <c r="U38" s="2">
        <v>61675</v>
      </c>
      <c r="V38" s="2">
        <v>189733</v>
      </c>
      <c r="W38" s="2">
        <v>537370</v>
      </c>
      <c r="X38" s="2">
        <v>858</v>
      </c>
      <c r="Y38" s="2">
        <v>789636</v>
      </c>
      <c r="Z38" s="2">
        <v>3537148</v>
      </c>
    </row>
    <row r="39" spans="1:26" x14ac:dyDescent="0.2">
      <c r="A39" s="1"/>
      <c r="B39" s="39">
        <v>2023</v>
      </c>
      <c r="C39" s="40">
        <v>543998.66490584891</v>
      </c>
      <c r="D39" s="40">
        <v>1343885.4334301285</v>
      </c>
      <c r="E39" s="40">
        <v>202476.49215315774</v>
      </c>
      <c r="F39" s="11">
        <f t="shared" si="0"/>
        <v>2609318.2193398648</v>
      </c>
      <c r="G39" s="40">
        <v>4699678.8098290004</v>
      </c>
      <c r="H39" s="40">
        <v>43186.30110131843</v>
      </c>
      <c r="I39" s="40">
        <v>136303.34505576987</v>
      </c>
      <c r="J39" s="40">
        <v>751889.68770307174</v>
      </c>
      <c r="K39" s="11">
        <f>L39-J39-I39-H39</f>
        <v>1365.5561398400896</v>
      </c>
      <c r="L39" s="40">
        <v>932744.89000000013</v>
      </c>
      <c r="M39" s="40">
        <v>5632423.699829001</v>
      </c>
      <c r="N39" s="1"/>
    </row>
    <row r="40" spans="1:26" x14ac:dyDescent="0.2">
      <c r="A40" s="1"/>
      <c r="B40" s="41" t="s">
        <v>16</v>
      </c>
      <c r="C40" s="42"/>
      <c r="D40" s="42"/>
      <c r="E40" s="42"/>
      <c r="F40" s="42"/>
      <c r="G40" s="42"/>
      <c r="H40" s="42"/>
      <c r="I40" s="42"/>
      <c r="J40" s="42"/>
      <c r="K40" s="42"/>
      <c r="L40" s="42"/>
      <c r="M40" s="43"/>
      <c r="N40" s="1"/>
      <c r="P40" s="2">
        <v>17612370</v>
      </c>
      <c r="Q40" s="2">
        <v>17612370</v>
      </c>
      <c r="R40" s="2">
        <v>17612370</v>
      </c>
      <c r="S40" s="2">
        <v>17612370</v>
      </c>
      <c r="T40" s="2">
        <v>17612370</v>
      </c>
      <c r="U40" s="2">
        <v>17612370</v>
      </c>
      <c r="V40" s="2">
        <v>17612370</v>
      </c>
      <c r="W40" s="2">
        <v>17612370</v>
      </c>
      <c r="X40" s="2">
        <v>17612370</v>
      </c>
      <c r="Y40" s="2">
        <v>17612370</v>
      </c>
      <c r="Z40" s="2">
        <v>17612370</v>
      </c>
    </row>
    <row r="41" spans="1:26" x14ac:dyDescent="0.2">
      <c r="A41" s="1"/>
      <c r="B41" s="4">
        <v>1990</v>
      </c>
      <c r="C41" s="16">
        <v>5.5708176913706087</v>
      </c>
      <c r="D41" s="16">
        <v>7.4447455435944612</v>
      </c>
      <c r="E41" s="16">
        <v>1.3341247544936976</v>
      </c>
      <c r="F41" s="16">
        <v>7.9544041966039325</v>
      </c>
      <c r="G41" s="16">
        <v>22.3040921860627</v>
      </c>
      <c r="H41" s="16">
        <v>1.124045943862964</v>
      </c>
      <c r="I41" s="16">
        <v>0.8701489197722696</v>
      </c>
      <c r="J41" s="16">
        <v>5.8685329289212644</v>
      </c>
      <c r="K41" s="16">
        <v>0.33749347388310175</v>
      </c>
      <c r="L41" s="16">
        <v>8.2002212664395984</v>
      </c>
      <c r="M41" s="16">
        <v>30.504313452502302</v>
      </c>
      <c r="N41" s="1"/>
    </row>
    <row r="42" spans="1:26" x14ac:dyDescent="0.2">
      <c r="A42" s="1"/>
      <c r="B42" s="9">
        <v>1991</v>
      </c>
      <c r="C42" s="17">
        <v>5.3206032040177789</v>
      </c>
      <c r="D42" s="17">
        <v>8.4851414682619613</v>
      </c>
      <c r="E42" s="17">
        <v>1.0541299064040071</v>
      </c>
      <c r="F42" s="17">
        <v>7.6343176355261919</v>
      </c>
      <c r="G42" s="17">
        <v>22.494192214209939</v>
      </c>
      <c r="H42" s="17">
        <v>0.65047200848675291</v>
      </c>
      <c r="I42" s="17">
        <v>0.79603593441566289</v>
      </c>
      <c r="J42" s="17">
        <v>6.9886798533618011</v>
      </c>
      <c r="K42" s="17">
        <v>0.33571016127516146</v>
      </c>
      <c r="L42" s="17">
        <v>8.7708979575393791</v>
      </c>
      <c r="M42" s="17">
        <v>31.265090171749321</v>
      </c>
      <c r="N42" s="1"/>
      <c r="P42" s="44">
        <f>P38/P40*100</f>
        <v>2.8368073121334607</v>
      </c>
      <c r="Q42" s="44">
        <f t="shared" ref="Q42:Z42" si="1">Q38/Q40*100</f>
        <v>5.5348655518820014</v>
      </c>
      <c r="R42" s="44">
        <f t="shared" si="1"/>
        <v>0.93451364012906835</v>
      </c>
      <c r="S42" s="44">
        <f t="shared" si="1"/>
        <v>6.2937128847508879</v>
      </c>
      <c r="T42" s="44">
        <f t="shared" si="1"/>
        <v>15.59989938889542</v>
      </c>
      <c r="U42" s="20">
        <f t="shared" si="1"/>
        <v>0.35018001552318057</v>
      </c>
      <c r="V42" s="20">
        <f t="shared" si="1"/>
        <v>1.0772712587800506</v>
      </c>
      <c r="W42" s="20">
        <f t="shared" si="1"/>
        <v>3.0510942025406007</v>
      </c>
      <c r="X42" s="20">
        <f t="shared" si="1"/>
        <v>4.8715760570553534E-3</v>
      </c>
      <c r="Y42" s="20">
        <f t="shared" si="1"/>
        <v>4.4834170529008874</v>
      </c>
      <c r="Z42" s="20">
        <f t="shared" si="1"/>
        <v>20.083316441796306</v>
      </c>
    </row>
    <row r="43" spans="1:26" x14ac:dyDescent="0.2">
      <c r="A43" s="1"/>
      <c r="B43" s="9">
        <v>1992</v>
      </c>
      <c r="C43" s="17">
        <v>5.7498183562474869</v>
      </c>
      <c r="D43" s="17">
        <v>7.6889976791924441</v>
      </c>
      <c r="E43" s="17">
        <v>0.90151734256953608</v>
      </c>
      <c r="F43" s="17">
        <v>6.7371609022697827</v>
      </c>
      <c r="G43" s="17">
        <v>21.07749428027925</v>
      </c>
      <c r="H43" s="17">
        <v>0.46322096110119615</v>
      </c>
      <c r="I43" s="17">
        <v>1.4428039681811877</v>
      </c>
      <c r="J43" s="17">
        <v>4.8071519435293677</v>
      </c>
      <c r="K43" s="17">
        <v>0.25206744685303667</v>
      </c>
      <c r="L43" s="17">
        <v>6.9652443196647873</v>
      </c>
      <c r="M43" s="17">
        <v>28.042738599944038</v>
      </c>
      <c r="N43" s="1"/>
    </row>
    <row r="44" spans="1:26" x14ac:dyDescent="0.2">
      <c r="A44" s="1"/>
      <c r="B44" s="9">
        <v>1993</v>
      </c>
      <c r="C44" s="17">
        <v>5.5356159859077394</v>
      </c>
      <c r="D44" s="17">
        <v>7.5017265020567896</v>
      </c>
      <c r="E44" s="17">
        <v>0.86635372774313646</v>
      </c>
      <c r="F44" s="17">
        <v>6.5717173941328966</v>
      </c>
      <c r="G44" s="17">
        <v>20.475413609840562</v>
      </c>
      <c r="H44" s="17">
        <v>0.81771140892576544</v>
      </c>
      <c r="I44" s="17">
        <v>1.2160579704342778</v>
      </c>
      <c r="J44" s="17">
        <v>5.9251548847497322</v>
      </c>
      <c r="K44" s="17">
        <v>0.21638825778427231</v>
      </c>
      <c r="L44" s="17">
        <v>8.1753125218940479</v>
      </c>
      <c r="M44" s="17">
        <v>28.650726131734611</v>
      </c>
      <c r="N44" s="1"/>
      <c r="Q44" s="20"/>
    </row>
    <row r="45" spans="1:26" x14ac:dyDescent="0.2">
      <c r="A45" s="1"/>
      <c r="B45" s="9">
        <v>1994</v>
      </c>
      <c r="C45" s="17">
        <v>5.2572683755724565</v>
      </c>
      <c r="D45" s="17">
        <v>8.2295487355893098</v>
      </c>
      <c r="E45" s="17">
        <v>1.0697929834013717</v>
      </c>
      <c r="F45" s="17">
        <v>7.3890834490333015</v>
      </c>
      <c r="G45" s="17">
        <v>21.945693543596441</v>
      </c>
      <c r="H45" s="17">
        <v>0.41272077971416926</v>
      </c>
      <c r="I45" s="17">
        <v>1.3257144041278985</v>
      </c>
      <c r="J45" s="17">
        <v>5.060405744244358</v>
      </c>
      <c r="K45" s="17">
        <v>0.18719218628040146</v>
      </c>
      <c r="L45" s="17">
        <v>6.9860331143668271</v>
      </c>
      <c r="M45" s="17">
        <v>28.931726657963264</v>
      </c>
      <c r="N45" s="1"/>
      <c r="P45" s="20">
        <f>M37/P40*100</f>
        <v>20.083316441796306</v>
      </c>
    </row>
    <row r="46" spans="1:26" x14ac:dyDescent="0.2">
      <c r="A46" s="1"/>
      <c r="B46" s="9">
        <v>1995</v>
      </c>
      <c r="C46" s="17">
        <v>7.1713099680729346</v>
      </c>
      <c r="D46" s="17">
        <v>8.6328866738946832</v>
      </c>
      <c r="E46" s="17">
        <v>1.2096943268061555</v>
      </c>
      <c r="F46" s="17">
        <v>6.0716831493383969</v>
      </c>
      <c r="G46" s="17">
        <v>23.08557411811217</v>
      </c>
      <c r="H46" s="17">
        <v>0.86496588656008333</v>
      </c>
      <c r="I46" s="17">
        <v>1.4756533667179816</v>
      </c>
      <c r="J46" s="17">
        <v>5.4069353012704937</v>
      </c>
      <c r="K46" s="17">
        <v>0.16083333832505706</v>
      </c>
      <c r="L46" s="17">
        <v>7.9083878928736153</v>
      </c>
      <c r="M46" s="17">
        <v>30.993962010985786</v>
      </c>
      <c r="N46" s="1"/>
    </row>
    <row r="47" spans="1:26" x14ac:dyDescent="0.2">
      <c r="A47" s="1"/>
      <c r="B47" s="9">
        <v>1996</v>
      </c>
      <c r="C47" s="17">
        <v>7.0190124562572915</v>
      </c>
      <c r="D47" s="17">
        <v>7.7192863689385103</v>
      </c>
      <c r="E47" s="17">
        <v>1.146553699383436</v>
      </c>
      <c r="F47" s="17">
        <v>6.9172065072487925</v>
      </c>
      <c r="G47" s="17">
        <v>22.80205903182803</v>
      </c>
      <c r="H47" s="17">
        <v>0.41151995500749872</v>
      </c>
      <c r="I47" s="17">
        <v>1.343786452257957</v>
      </c>
      <c r="J47" s="17">
        <v>4.0890320363272785</v>
      </c>
      <c r="K47" s="17">
        <v>0.14073175304115981</v>
      </c>
      <c r="L47" s="17">
        <v>5.9850701966338944</v>
      </c>
      <c r="M47" s="17">
        <v>28.787129228461922</v>
      </c>
      <c r="N47" s="1"/>
    </row>
    <row r="48" spans="1:26" x14ac:dyDescent="0.2">
      <c r="A48" s="1"/>
      <c r="B48" s="9">
        <v>1997</v>
      </c>
      <c r="C48" s="17">
        <v>6.6188760288990327</v>
      </c>
      <c r="D48" s="17">
        <v>6.7105334100140173</v>
      </c>
      <c r="E48" s="17">
        <v>0.83322849645950903</v>
      </c>
      <c r="F48" s="17">
        <v>6.5893344955249633</v>
      </c>
      <c r="G48" s="17">
        <v>20.751972430897521</v>
      </c>
      <c r="H48" s="17">
        <v>0.38662341396786604</v>
      </c>
      <c r="I48" s="17">
        <v>1.2975809640199849</v>
      </c>
      <c r="J48" s="17">
        <v>3.6482108838647069</v>
      </c>
      <c r="K48" s="17">
        <v>0.42537561554221631</v>
      </c>
      <c r="L48" s="17">
        <v>5.7577908773947737</v>
      </c>
      <c r="M48" s="17">
        <v>26.509763308292296</v>
      </c>
      <c r="N48" s="1"/>
    </row>
    <row r="49" spans="1:15" x14ac:dyDescent="0.2">
      <c r="A49" s="1"/>
      <c r="B49" s="9">
        <v>1998</v>
      </c>
      <c r="C49" s="17">
        <v>6.4989105940553209</v>
      </c>
      <c r="D49" s="17">
        <v>6.2471389586890194</v>
      </c>
      <c r="E49" s="17">
        <v>1.0360653289927366</v>
      </c>
      <c r="F49" s="17">
        <v>5.8299426514706489</v>
      </c>
      <c r="G49" s="17">
        <v>19.612057533207725</v>
      </c>
      <c r="H49" s="17">
        <v>0.61326973062497914</v>
      </c>
      <c r="I49" s="17">
        <v>1.5253647889067237</v>
      </c>
      <c r="J49" s="17">
        <v>4.3887636961608507</v>
      </c>
      <c r="K49" s="17">
        <v>0.17976671584874448</v>
      </c>
      <c r="L49" s="17">
        <v>6.7070666983632385</v>
      </c>
      <c r="M49" s="17">
        <v>26.319124231570967</v>
      </c>
      <c r="N49" s="1"/>
    </row>
    <row r="50" spans="1:15" x14ac:dyDescent="0.2">
      <c r="A50" s="1"/>
      <c r="B50" s="9">
        <v>1999</v>
      </c>
      <c r="C50" s="17">
        <v>5.716285264516082</v>
      </c>
      <c r="D50" s="17">
        <v>5.9964935535818107</v>
      </c>
      <c r="E50" s="17">
        <v>0.91097080101233041</v>
      </c>
      <c r="F50" s="17">
        <v>6.1174740927137705</v>
      </c>
      <c r="G50" s="17">
        <v>18.74131413076206</v>
      </c>
      <c r="H50" s="17">
        <v>0.57370816202712027</v>
      </c>
      <c r="I50" s="17">
        <v>1.5816984835839896</v>
      </c>
      <c r="J50" s="17">
        <v>4.0634270766743548</v>
      </c>
      <c r="K50" s="17">
        <v>0.24033353737873692</v>
      </c>
      <c r="L50" s="17">
        <v>6.459167259664202</v>
      </c>
      <c r="M50" s="17">
        <v>25.200390971488197</v>
      </c>
      <c r="N50" s="1"/>
    </row>
    <row r="51" spans="1:15" x14ac:dyDescent="0.2">
      <c r="A51" s="1"/>
      <c r="B51" s="9">
        <v>2000</v>
      </c>
      <c r="C51" s="17">
        <v>6.5713767735656416</v>
      </c>
      <c r="D51" s="17">
        <v>6.1353205538009412</v>
      </c>
      <c r="E51" s="17">
        <v>0.96236112833920151</v>
      </c>
      <c r="F51" s="17">
        <v>6.5497488939565969</v>
      </c>
      <c r="G51" s="17">
        <v>20.218807349662381</v>
      </c>
      <c r="H51" s="17">
        <v>0.56908358221297739</v>
      </c>
      <c r="I51" s="17">
        <v>1.3096794302962065</v>
      </c>
      <c r="J51" s="17">
        <v>4.3454544876259904</v>
      </c>
      <c r="K51" s="17">
        <v>0.21309822555970087</v>
      </c>
      <c r="L51" s="17">
        <v>6.4370771829050693</v>
      </c>
      <c r="M51" s="17">
        <v>26.655884532567452</v>
      </c>
      <c r="N51" s="1"/>
    </row>
    <row r="52" spans="1:15" x14ac:dyDescent="0.2">
      <c r="A52" s="1"/>
      <c r="B52" s="9">
        <v>2001</v>
      </c>
      <c r="C52" s="17">
        <v>5.8369416469257454</v>
      </c>
      <c r="D52" s="17">
        <v>6.2503996737241341</v>
      </c>
      <c r="E52" s="17">
        <v>1.1254101540573456</v>
      </c>
      <c r="F52" s="17">
        <v>8.3419899701434854</v>
      </c>
      <c r="G52" s="17">
        <v>21.554812497957222</v>
      </c>
      <c r="H52" s="17">
        <v>0.46639259115047771</v>
      </c>
      <c r="I52" s="17">
        <v>1.034462177720872</v>
      </c>
      <c r="J52" s="17">
        <v>3.9012418661956314</v>
      </c>
      <c r="K52" s="17">
        <v>0.45921622739267781</v>
      </c>
      <c r="L52" s="17">
        <v>5.8612418093531469</v>
      </c>
      <c r="M52" s="17">
        <v>27.416054307310372</v>
      </c>
      <c r="N52" s="1"/>
    </row>
    <row r="53" spans="1:15" x14ac:dyDescent="0.2">
      <c r="A53" s="1"/>
      <c r="B53" s="9">
        <v>2002</v>
      </c>
      <c r="C53" s="17">
        <v>5.1185768877004341</v>
      </c>
      <c r="D53" s="17">
        <v>6.7069982963363337</v>
      </c>
      <c r="E53" s="17">
        <v>1.0866782351435156</v>
      </c>
      <c r="F53" s="17">
        <v>8.0025412719635121</v>
      </c>
      <c r="G53" s="17">
        <v>20.914731475423309</v>
      </c>
      <c r="H53" s="17">
        <v>0.29793569064755021</v>
      </c>
      <c r="I53" s="17">
        <v>0.99185465441546006</v>
      </c>
      <c r="J53" s="17">
        <v>3.2668620032429665</v>
      </c>
      <c r="K53" s="17">
        <v>6.0687091665955492E-3</v>
      </c>
      <c r="L53" s="17">
        <v>4.5627210574725723</v>
      </c>
      <c r="M53" s="17">
        <v>25.477452532895878</v>
      </c>
      <c r="N53" s="1"/>
    </row>
    <row r="54" spans="1:15" x14ac:dyDescent="0.2">
      <c r="A54" s="1"/>
      <c r="B54" s="9">
        <v>2003</v>
      </c>
      <c r="C54" s="17">
        <v>4.7386840262764558</v>
      </c>
      <c r="D54" s="17">
        <v>5.7511023513170052</v>
      </c>
      <c r="E54" s="17">
        <v>0.79107013127253811</v>
      </c>
      <c r="F54" s="17">
        <v>7.0840201309433137</v>
      </c>
      <c r="G54" s="17">
        <v>18.364821769161381</v>
      </c>
      <c r="H54" s="17">
        <v>0.28549198120351083</v>
      </c>
      <c r="I54" s="17">
        <v>1.0529677338641885</v>
      </c>
      <c r="J54" s="17">
        <v>3.2232116009718688</v>
      </c>
      <c r="K54" s="17">
        <v>0.2346268905681746</v>
      </c>
      <c r="L54" s="17">
        <v>4.7961884653118734</v>
      </c>
      <c r="M54" s="17">
        <v>23.161010234473252</v>
      </c>
      <c r="N54" s="1"/>
    </row>
    <row r="55" spans="1:15" x14ac:dyDescent="0.2">
      <c r="A55" s="1"/>
      <c r="B55" s="9">
        <v>2004</v>
      </c>
      <c r="C55" s="17">
        <v>4.5648138715473827</v>
      </c>
      <c r="D55" s="17">
        <v>6.6394336059030792</v>
      </c>
      <c r="E55" s="17">
        <v>1.0569909428789659</v>
      </c>
      <c r="F55" s="17">
        <v>6.376142423072821</v>
      </c>
      <c r="G55" s="17">
        <v>18.637380843402248</v>
      </c>
      <c r="H55" s="17">
        <v>0.34392859141369431</v>
      </c>
      <c r="I55" s="17">
        <v>1.3868103791727826</v>
      </c>
      <c r="J55" s="17">
        <v>2.9304476045763401</v>
      </c>
      <c r="K55" s="18" t="s">
        <v>9</v>
      </c>
      <c r="L55" s="17">
        <v>4.6694607576568474</v>
      </c>
      <c r="M55" s="17">
        <v>23.306841601059094</v>
      </c>
      <c r="N55" s="1"/>
    </row>
    <row r="56" spans="1:15" x14ac:dyDescent="0.2">
      <c r="A56" s="1"/>
      <c r="B56" s="9">
        <v>2005</v>
      </c>
      <c r="C56" s="17">
        <v>4.3064569130073522</v>
      </c>
      <c r="D56" s="17">
        <v>7.6913072584518307</v>
      </c>
      <c r="E56" s="17">
        <v>1.1711191618333794</v>
      </c>
      <c r="F56" s="17">
        <v>4.9040232682725167</v>
      </c>
      <c r="G56" s="17">
        <v>18.07290660156508</v>
      </c>
      <c r="H56" s="17">
        <v>0.40366408429285605</v>
      </c>
      <c r="I56" s="17">
        <v>1.4673949825137333</v>
      </c>
      <c r="J56" s="17">
        <v>3.1613082613946122</v>
      </c>
      <c r="K56" s="17">
        <v>1.0254478384136869</v>
      </c>
      <c r="L56" s="17">
        <v>6.0578151666148887</v>
      </c>
      <c r="M56" s="17">
        <v>24.133086430021095</v>
      </c>
      <c r="N56" s="1"/>
    </row>
    <row r="57" spans="1:15" x14ac:dyDescent="0.2">
      <c r="A57" s="1"/>
      <c r="B57" s="9">
        <v>2006</v>
      </c>
      <c r="C57" s="17">
        <v>4.5294145670845412</v>
      </c>
      <c r="D57" s="17">
        <v>6.9635006193256839</v>
      </c>
      <c r="E57" s="17">
        <v>1.7222698626594253</v>
      </c>
      <c r="F57" s="17">
        <v>5.4313161011066198</v>
      </c>
      <c r="G57" s="17">
        <v>18.646467121292552</v>
      </c>
      <c r="H57" s="17">
        <v>0.72672084064954334</v>
      </c>
      <c r="I57" s="17">
        <v>1.6465215675064995</v>
      </c>
      <c r="J57" s="17">
        <v>3.6339104632011647</v>
      </c>
      <c r="K57" s="18" t="s">
        <v>9</v>
      </c>
      <c r="L57" s="17">
        <v>6.0381872133066548</v>
      </c>
      <c r="M57" s="17">
        <v>24.684654334599205</v>
      </c>
      <c r="N57" s="1"/>
    </row>
    <row r="58" spans="1:15" x14ac:dyDescent="0.2">
      <c r="A58" s="1"/>
      <c r="B58" s="9">
        <v>2007</v>
      </c>
      <c r="C58" s="17">
        <v>4.5296488545522831</v>
      </c>
      <c r="D58" s="17">
        <v>6.3227361535847777</v>
      </c>
      <c r="E58" s="17">
        <v>1.3852283294883487</v>
      </c>
      <c r="F58" s="17">
        <v>5.1642389613176674</v>
      </c>
      <c r="G58" s="17">
        <v>17.401880242144607</v>
      </c>
      <c r="H58" s="17">
        <v>0.89817832680580156</v>
      </c>
      <c r="I58" s="17">
        <v>1.5364848793747876</v>
      </c>
      <c r="J58" s="17">
        <v>3.9468095570220152</v>
      </c>
      <c r="K58" s="18" t="s">
        <v>9</v>
      </c>
      <c r="L58" s="17">
        <v>6.4066216445803601</v>
      </c>
      <c r="M58" s="17">
        <v>23.808501886724969</v>
      </c>
      <c r="N58" s="1"/>
    </row>
    <row r="59" spans="1:15" x14ac:dyDescent="0.2">
      <c r="A59" s="1"/>
      <c r="B59" s="9">
        <v>2008</v>
      </c>
      <c r="C59" s="17">
        <v>4.7010416983133219</v>
      </c>
      <c r="D59" s="17">
        <v>5.4587476494564786</v>
      </c>
      <c r="E59" s="17">
        <v>1.8206481446633425</v>
      </c>
      <c r="F59" s="17">
        <v>4.8811272270365444</v>
      </c>
      <c r="G59" s="17">
        <v>16.861564719469687</v>
      </c>
      <c r="H59" s="17">
        <v>0.78001542618579167</v>
      </c>
      <c r="I59" s="17">
        <v>1.3656844905164327</v>
      </c>
      <c r="J59" s="17">
        <v>3.8288636541922543</v>
      </c>
      <c r="K59" s="18" t="s">
        <v>9</v>
      </c>
      <c r="L59" s="17">
        <v>5.9822948015749038</v>
      </c>
      <c r="M59" s="17">
        <v>22.843836848813854</v>
      </c>
      <c r="N59" s="1"/>
    </row>
    <row r="60" spans="1:15" x14ac:dyDescent="0.2">
      <c r="A60" s="1"/>
      <c r="B60" s="9">
        <v>2009</v>
      </c>
      <c r="C60" s="17">
        <v>4.6482289949296227</v>
      </c>
      <c r="D60" s="17">
        <v>5.3899775858870882</v>
      </c>
      <c r="E60" s="17">
        <v>1.7655233016620433</v>
      </c>
      <c r="F60" s="17">
        <v>6.4254826598909656</v>
      </c>
      <c r="G60" s="17">
        <v>18.229212542369719</v>
      </c>
      <c r="H60" s="17">
        <v>0.41644862214862532</v>
      </c>
      <c r="I60" s="17">
        <v>1.1178663173809373</v>
      </c>
      <c r="J60" s="17">
        <v>5.3141239998880847</v>
      </c>
      <c r="K60" s="18" t="s">
        <v>9</v>
      </c>
      <c r="L60" s="17">
        <v>6.8485425645351334</v>
      </c>
      <c r="M60" s="17">
        <v>25.077755106904853</v>
      </c>
      <c r="N60" s="1"/>
    </row>
    <row r="61" spans="1:15" x14ac:dyDescent="0.2">
      <c r="A61" s="1"/>
      <c r="B61" s="9">
        <v>2010</v>
      </c>
      <c r="C61" s="17">
        <f>+C26/$O61*100</f>
        <v>3.4411381125202909</v>
      </c>
      <c r="D61" s="17">
        <f>+D26/$O61*100</f>
        <v>4.0369448043381162</v>
      </c>
      <c r="E61" s="17">
        <f>+E26/$O61*100</f>
        <v>1.2887524999725322</v>
      </c>
      <c r="F61" s="17">
        <f>+F26/$O61*100</f>
        <v>5.3680222050002895</v>
      </c>
      <c r="G61" s="17">
        <f>+G26/$O61*100</f>
        <v>14.134857621831229</v>
      </c>
      <c r="H61" s="17">
        <f>+H26/$O61*100</f>
        <v>0.32445068205066913</v>
      </c>
      <c r="I61" s="17">
        <f>+I26/$O61*100</f>
        <v>0.8477801294587568</v>
      </c>
      <c r="J61" s="17">
        <f>+J26/$O61*100</f>
        <v>4.2053846354148172</v>
      </c>
      <c r="K61" s="18" t="s">
        <v>9</v>
      </c>
      <c r="L61" s="17">
        <f>+L26/$O61*100</f>
        <v>5.3776305306379593</v>
      </c>
      <c r="M61" s="17">
        <f>+M26/$O61*100</f>
        <v>19.512488152469189</v>
      </c>
      <c r="N61" s="1"/>
      <c r="O61" s="21">
        <v>6629667.0618928783</v>
      </c>
    </row>
    <row r="62" spans="1:15" x14ac:dyDescent="0.2">
      <c r="A62" s="1"/>
      <c r="B62" s="9">
        <v>2011</v>
      </c>
      <c r="C62" s="17">
        <f>+C27/$O62*100</f>
        <v>3.2740741464296863</v>
      </c>
      <c r="D62" s="17">
        <f>+D27/$O62*100</f>
        <v>4.193438267582879</v>
      </c>
      <c r="E62" s="17">
        <f>+E27/$O62*100</f>
        <v>1.1778289047888029</v>
      </c>
      <c r="F62" s="17">
        <f>+F27/$O62*100</f>
        <v>4.7922777569896278</v>
      </c>
      <c r="G62" s="17">
        <f>+G27/$O62*100</f>
        <v>13.437619075790996</v>
      </c>
      <c r="H62" s="17">
        <f>+H27/$O62*100</f>
        <v>0.43363134137068299</v>
      </c>
      <c r="I62" s="17">
        <f>+I27/$O62*100</f>
        <v>0.84036429729431728</v>
      </c>
      <c r="J62" s="17">
        <f>+J27/$O62*100</f>
        <v>4.1594915707134774</v>
      </c>
      <c r="K62" s="18" t="s">
        <v>9</v>
      </c>
      <c r="L62" s="17">
        <f>+L27/$O62*100</f>
        <v>5.4396010855743828</v>
      </c>
      <c r="M62" s="17">
        <f>+M27/$O62*100</f>
        <v>18.877220161365376</v>
      </c>
      <c r="N62" s="1"/>
      <c r="O62" s="21">
        <v>7491155.9430459989</v>
      </c>
    </row>
    <row r="63" spans="1:15" x14ac:dyDescent="0.2">
      <c r="A63" s="1"/>
      <c r="B63" s="9">
        <v>2012</v>
      </c>
      <c r="C63" s="17">
        <f>+C28/$O63*100</f>
        <v>2.82970828994267</v>
      </c>
      <c r="D63" s="17">
        <f>+D28/$O63*100</f>
        <v>3.7314024105365786</v>
      </c>
      <c r="E63" s="17">
        <f>+E28/$O63*100</f>
        <v>1.0238170733164698</v>
      </c>
      <c r="F63" s="17">
        <f>+F28/$O63*100</f>
        <v>4.996951289524505</v>
      </c>
      <c r="G63" s="17">
        <f>+G28/$O63*100</f>
        <v>12.581879063320223</v>
      </c>
      <c r="H63" s="17">
        <f>+H28/$O63*100</f>
        <v>0.30603046359971403</v>
      </c>
      <c r="I63" s="17">
        <f>+I28/$O63*100</f>
        <v>0.79178568801065963</v>
      </c>
      <c r="J63" s="17">
        <f>+J28/$O63*100</f>
        <v>3.8248579512381848</v>
      </c>
      <c r="K63" s="18" t="s">
        <v>9</v>
      </c>
      <c r="L63" s="17">
        <f>+L28/$O63*100</f>
        <v>4.9389045080245673</v>
      </c>
      <c r="M63" s="17">
        <f>+M28/$O63*100</f>
        <v>17.520772447009509</v>
      </c>
      <c r="N63" s="1"/>
      <c r="O63" s="21">
        <v>8989301.1553199198</v>
      </c>
    </row>
    <row r="64" spans="1:15" x14ac:dyDescent="0.2">
      <c r="A64" s="1"/>
      <c r="B64" s="9">
        <v>2013</v>
      </c>
      <c r="C64" s="17">
        <f>+C29/$O64*100</f>
        <v>2.7223121623796991</v>
      </c>
      <c r="D64" s="17">
        <f>+D29/$O64*100</f>
        <v>4.0214360633723576</v>
      </c>
      <c r="E64" s="17">
        <f>+E29/$O64*100</f>
        <v>0.8265523883987772</v>
      </c>
      <c r="F64" s="17">
        <f>+F29/$O64*100</f>
        <v>4.5562108100260987</v>
      </c>
      <c r="G64" s="17">
        <f>+G29/$O64*100</f>
        <v>12.126511424176933</v>
      </c>
      <c r="H64" s="17">
        <f>+H29/$O64*100</f>
        <v>0.33007358299897122</v>
      </c>
      <c r="I64" s="17">
        <f>+I29/$O64*100</f>
        <v>0.78124323877542745</v>
      </c>
      <c r="J64" s="17">
        <f>+J29/$O64*100</f>
        <v>3.7166683900564261</v>
      </c>
      <c r="K64" s="18" t="s">
        <v>9</v>
      </c>
      <c r="L64" s="17">
        <f>+L29/$O64*100</f>
        <v>4.8418606986908284</v>
      </c>
      <c r="M64" s="17">
        <f>+M29/$O64*100</f>
        <v>16.968382184859685</v>
      </c>
      <c r="N64" s="1"/>
      <c r="O64" s="21">
        <v>9938390.0104790404</v>
      </c>
    </row>
    <row r="65" spans="1:15" x14ac:dyDescent="0.2">
      <c r="A65" s="1"/>
      <c r="B65" s="9">
        <v>2014</v>
      </c>
      <c r="C65" s="17">
        <f>+C30/$O65*100</f>
        <v>3.1029634377542594</v>
      </c>
      <c r="D65" s="17">
        <f>+D30/$O65*100</f>
        <v>4.1431745908558337</v>
      </c>
      <c r="E65" s="17">
        <f>+E30/$O65*100</f>
        <v>0.9747281320616169</v>
      </c>
      <c r="F65" s="17">
        <f>+F30/$O65*100</f>
        <v>4.056253676023033</v>
      </c>
      <c r="G65" s="17">
        <f>+G30/$O65*100</f>
        <v>12.277119836694743</v>
      </c>
      <c r="H65" s="17">
        <f>+H30/$O65*100</f>
        <v>0.40481425421810652</v>
      </c>
      <c r="I65" s="17">
        <f>+I30/$O65*100</f>
        <v>1.0425498324244304</v>
      </c>
      <c r="J65" s="17">
        <f>+J30/$O65*100</f>
        <v>3.0638184005169378</v>
      </c>
      <c r="K65" s="18" t="s">
        <v>9</v>
      </c>
      <c r="L65" s="17">
        <f>+L30/$O65*100</f>
        <v>4.5159712114872272</v>
      </c>
      <c r="M65" s="17">
        <f>+M30/$O65*100</f>
        <v>16.793091048181971</v>
      </c>
      <c r="N65" s="1"/>
      <c r="O65" s="21">
        <v>10775312.268648114</v>
      </c>
    </row>
    <row r="66" spans="1:15" x14ac:dyDescent="0.2">
      <c r="A66" s="1"/>
      <c r="B66" s="9">
        <v>2015</v>
      </c>
      <c r="C66" s="17">
        <f>+C31/$O66*100</f>
        <v>3.5815292045257769</v>
      </c>
      <c r="D66" s="17">
        <f>+D31/$O66*100</f>
        <v>4.877585310107813</v>
      </c>
      <c r="E66" s="17">
        <f>+E31/$O66*100</f>
        <v>1.4993545793424254</v>
      </c>
      <c r="F66" s="17">
        <f>+F31/$O66*100</f>
        <v>4.7528608277070603</v>
      </c>
      <c r="G66" s="17">
        <f>+G31/$O66*100</f>
        <v>14.711329921683076</v>
      </c>
      <c r="H66" s="17">
        <f>+H31/$O66*100</f>
        <v>0.42102130211653283</v>
      </c>
      <c r="I66" s="17">
        <f>+I31/$O66*100</f>
        <v>1.0752086236924925</v>
      </c>
      <c r="J66" s="17">
        <f>+J31/$O66*100</f>
        <v>3.7090904413288954</v>
      </c>
      <c r="K66" s="18" t="s">
        <v>9</v>
      </c>
      <c r="L66" s="17">
        <f>+L31/$O66*100</f>
        <v>5.2110973439744983</v>
      </c>
      <c r="M66" s="17">
        <f>+M31/$O66*100</f>
        <v>19.922427265657571</v>
      </c>
      <c r="N66" s="1"/>
      <c r="O66" s="21">
        <v>11566987</v>
      </c>
    </row>
    <row r="67" spans="1:15" x14ac:dyDescent="0.2">
      <c r="A67" s="1"/>
      <c r="B67" s="9">
        <v>2016</v>
      </c>
      <c r="C67" s="17">
        <f>+C32/$O67*100</f>
        <v>3.1856484289316036</v>
      </c>
      <c r="D67" s="17">
        <f>+D32/$O67*100</f>
        <v>4.7422725243622272</v>
      </c>
      <c r="E67" s="17">
        <f>+E32/$O67*100</f>
        <v>1.0101882969677216</v>
      </c>
      <c r="F67" s="17">
        <f>+F32/$O67*100</f>
        <v>4.7806548346480033</v>
      </c>
      <c r="G67" s="17">
        <f>+G32/$O67*100</f>
        <v>13.718764084909555</v>
      </c>
      <c r="H67" s="17">
        <f>+H32/$O67*100</f>
        <v>0.39416255835226105</v>
      </c>
      <c r="I67" s="17">
        <f>+I32/$O67*100</f>
        <v>0.91545173943273828</v>
      </c>
      <c r="J67" s="17">
        <f>+J32/$O67*100</f>
        <v>3.3093077826444843</v>
      </c>
      <c r="K67" s="18" t="s">
        <v>9</v>
      </c>
      <c r="L67" s="17">
        <f>+L32/$O67*100</f>
        <v>4.6360248648751723</v>
      </c>
      <c r="M67" s="17">
        <f>+M32/$O67*100</f>
        <v>18.354788949784727</v>
      </c>
      <c r="N67" s="1"/>
      <c r="O67" s="21">
        <v>12812975</v>
      </c>
    </row>
    <row r="68" spans="1:15" x14ac:dyDescent="0.2">
      <c r="A68" s="1"/>
      <c r="B68" s="9">
        <v>2017</v>
      </c>
      <c r="C68" s="17">
        <f>+C33/$O68*100</f>
        <v>2.9538143600960303</v>
      </c>
      <c r="D68" s="17">
        <f>+D33/$O68*100</f>
        <v>4.4509224808063879</v>
      </c>
      <c r="E68" s="17">
        <f>+E33/$O68*100</f>
        <v>0.87792371359053567</v>
      </c>
      <c r="F68" s="17">
        <f>+F33/$O68*100</f>
        <v>5.1158950555646951</v>
      </c>
      <c r="G68" s="17">
        <f>+G33/$O68*100</f>
        <v>13.398555610057649</v>
      </c>
      <c r="H68" s="17">
        <f>+H33/$O68*100</f>
        <v>0.32168220752151983</v>
      </c>
      <c r="I68" s="17">
        <f>+I33/$O68*100</f>
        <v>0.94091765831365526</v>
      </c>
      <c r="J68" s="17">
        <f>+J33/$O68*100</f>
        <v>3.2953858240486125</v>
      </c>
      <c r="K68" s="18" t="s">
        <v>9</v>
      </c>
      <c r="L68" s="17">
        <f>+L33/$O68*100</f>
        <v>4.5692039022553903</v>
      </c>
      <c r="M68" s="17">
        <f>+M33/$O68*100</f>
        <v>17.967759512313041</v>
      </c>
      <c r="N68" s="1"/>
      <c r="O68" s="21">
        <v>14387319</v>
      </c>
    </row>
    <row r="69" spans="1:15" x14ac:dyDescent="0.2">
      <c r="A69" s="1"/>
      <c r="B69" s="9">
        <v>2018</v>
      </c>
      <c r="C69" s="17">
        <f>+C34/$O69*100</f>
        <v>2.7516524518832521</v>
      </c>
      <c r="D69" s="17">
        <f>+D34/$O69*100</f>
        <v>4.4667933503174782</v>
      </c>
      <c r="E69" s="17">
        <f>+E34/$O69*100</f>
        <v>0.82759679137787401</v>
      </c>
      <c r="F69" s="17">
        <f>+F34/$O69*100</f>
        <v>5.5660106630521389</v>
      </c>
      <c r="G69" s="17">
        <f>+G34/$O69*100</f>
        <v>13.612053256630743</v>
      </c>
      <c r="H69" s="17">
        <f>+H34/$O69*100</f>
        <v>0.32739004688599194</v>
      </c>
      <c r="I69" s="17">
        <f>+I34/$O69*100</f>
        <v>0.86786080461577553</v>
      </c>
      <c r="J69" s="17">
        <f>+J34/$O69*100</f>
        <v>2.8523894378762544</v>
      </c>
      <c r="K69" s="18" t="s">
        <v>9</v>
      </c>
      <c r="L69" s="17">
        <f>+L34/$O69*100</f>
        <v>4.0709505759063704</v>
      </c>
      <c r="M69" s="17">
        <f>+M34/$O69*100</f>
        <v>17.683003832537114</v>
      </c>
      <c r="N69" s="1"/>
      <c r="O69" s="21">
        <v>15351933</v>
      </c>
    </row>
    <row r="70" spans="1:15" x14ac:dyDescent="0.2">
      <c r="A70" s="1"/>
      <c r="B70" s="9">
        <v>2019</v>
      </c>
      <c r="C70" s="17">
        <f>+C35/$O70*100</f>
        <v>2.7680236250874959</v>
      </c>
      <c r="D70" s="17">
        <f>+D35/$O70*100</f>
        <v>5.0747730743124499</v>
      </c>
      <c r="E70" s="17">
        <f>+E35/$O70*100</f>
        <v>0.89471867133926064</v>
      </c>
      <c r="F70" s="17">
        <f>+F35/$O70*100</f>
        <v>5.7251758535369177</v>
      </c>
      <c r="G70" s="17">
        <f>+G35/$O70*100</f>
        <v>14.462691224276123</v>
      </c>
      <c r="H70" s="17">
        <f>+H35/$O70*100</f>
        <v>0.25437021297653017</v>
      </c>
      <c r="I70" s="17">
        <f>+I35/$O70*100</f>
        <v>0.70950901873357375</v>
      </c>
      <c r="J70" s="17">
        <f>+J35/$O70*100</f>
        <v>2.9911538227440628</v>
      </c>
      <c r="K70" s="18" t="s">
        <v>9</v>
      </c>
      <c r="L70" s="17">
        <f>+L35/$O70*100</f>
        <v>3.9672932919154009</v>
      </c>
      <c r="M70" s="17">
        <f>+M35/$O70*100</f>
        <v>18.429984516191524</v>
      </c>
      <c r="N70" s="1"/>
      <c r="O70" s="21">
        <v>15910976</v>
      </c>
    </row>
    <row r="71" spans="1:15" x14ac:dyDescent="0.2">
      <c r="A71" s="1"/>
      <c r="B71" s="9">
        <v>2020</v>
      </c>
      <c r="C71" s="17" t="s">
        <v>12</v>
      </c>
      <c r="D71" s="17" t="s">
        <v>12</v>
      </c>
      <c r="E71" s="17" t="s">
        <v>12</v>
      </c>
      <c r="F71" s="17" t="s">
        <v>12</v>
      </c>
      <c r="G71" s="17" t="s">
        <v>12</v>
      </c>
      <c r="H71" s="17" t="s">
        <v>12</v>
      </c>
      <c r="I71" s="17" t="s">
        <v>12</v>
      </c>
      <c r="J71" s="17" t="s">
        <v>12</v>
      </c>
      <c r="K71" s="18" t="s">
        <v>12</v>
      </c>
      <c r="L71" s="17" t="s">
        <v>12</v>
      </c>
      <c r="M71" s="17" t="s">
        <v>12</v>
      </c>
      <c r="N71" s="1"/>
      <c r="O71" s="21">
        <v>15840164</v>
      </c>
    </row>
    <row r="72" spans="1:15" x14ac:dyDescent="0.2">
      <c r="A72" s="1"/>
      <c r="B72" s="9">
        <v>2021</v>
      </c>
      <c r="C72" s="17">
        <f>+C37/$O74*100</f>
        <v>2.8250204937799439</v>
      </c>
      <c r="D72" s="17">
        <f>+D37/$O74*100</f>
        <v>5.5118684118957439</v>
      </c>
      <c r="E72" s="17">
        <f>+E37/$O74*100</f>
        <v>0.9306307741769213</v>
      </c>
      <c r="F72" s="17">
        <f>+F37/$O74*100</f>
        <v>6.2675627651342145</v>
      </c>
      <c r="G72" s="17">
        <v>15.6</v>
      </c>
      <c r="H72" s="17">
        <v>0.35018001552318057</v>
      </c>
      <c r="I72" s="17">
        <v>1.0772712587800506</v>
      </c>
      <c r="J72" s="17">
        <v>3.0510942025406007</v>
      </c>
      <c r="K72" s="18" t="s">
        <v>9</v>
      </c>
      <c r="L72" s="17">
        <v>4.4834170529008874</v>
      </c>
      <c r="M72" s="17">
        <v>20.083316441796306</v>
      </c>
      <c r="N72" s="1"/>
      <c r="O72" s="21"/>
    </row>
    <row r="73" spans="1:15" x14ac:dyDescent="0.2">
      <c r="A73" s="1"/>
      <c r="B73" s="9">
        <v>2022</v>
      </c>
      <c r="C73" s="46">
        <v>2.4</v>
      </c>
      <c r="D73" s="17">
        <v>4.5406127424151492</v>
      </c>
      <c r="E73" s="17">
        <v>0.84565361775813164</v>
      </c>
      <c r="F73" s="17">
        <v>6.8677965098684872</v>
      </c>
      <c r="G73" s="17">
        <v>14.626643830100134</v>
      </c>
      <c r="H73" s="17">
        <v>0.15002184667168844</v>
      </c>
      <c r="I73" s="17">
        <v>0.48546404666186432</v>
      </c>
      <c r="J73" s="17">
        <v>3.573241953821364</v>
      </c>
      <c r="K73" s="18" t="s">
        <v>9</v>
      </c>
      <c r="L73" s="17">
        <v>4.2151276710849555</v>
      </c>
      <c r="M73" s="17">
        <v>18.841771501185089</v>
      </c>
      <c r="N73" s="1"/>
      <c r="O73" s="21"/>
    </row>
    <row r="74" spans="1:15" x14ac:dyDescent="0.2">
      <c r="A74" s="1"/>
      <c r="B74" s="47" t="s">
        <v>19</v>
      </c>
      <c r="C74" s="45">
        <v>2</v>
      </c>
      <c r="D74" s="45">
        <v>4.9011489412182838</v>
      </c>
      <c r="E74" s="45">
        <v>0.73843158088641969</v>
      </c>
      <c r="F74" s="45">
        <v>9.5161811489967789</v>
      </c>
      <c r="G74" s="45">
        <v>17.13972430229261</v>
      </c>
      <c r="H74" s="45">
        <v>0.15750040044530744</v>
      </c>
      <c r="I74" s="45">
        <v>0.49709817420930458</v>
      </c>
      <c r="J74" s="45">
        <v>2.7421410003626274</v>
      </c>
      <c r="K74" s="18" t="s">
        <v>9</v>
      </c>
      <c r="L74" s="45">
        <v>3.4017197570048276</v>
      </c>
      <c r="M74" s="45">
        <v>20.541444059297437</v>
      </c>
      <c r="N74" s="1"/>
      <c r="O74" s="21">
        <v>17685854</v>
      </c>
    </row>
    <row r="75" spans="1:15" x14ac:dyDescent="0.2">
      <c r="A75" s="1"/>
      <c r="B75" s="28" t="s">
        <v>15</v>
      </c>
      <c r="C75" s="28"/>
      <c r="D75" s="28"/>
      <c r="E75" s="28"/>
      <c r="F75" s="28"/>
      <c r="G75" s="28"/>
      <c r="H75" s="28"/>
      <c r="I75" s="28"/>
      <c r="J75" s="28"/>
      <c r="K75" s="28"/>
      <c r="L75" s="28"/>
      <c r="M75" s="28"/>
      <c r="N75" s="1"/>
    </row>
    <row r="76" spans="1:15" x14ac:dyDescent="0.2">
      <c r="A76" s="1"/>
      <c r="C76" s="1"/>
      <c r="D76" s="1"/>
      <c r="E76" s="1"/>
      <c r="F76" s="1"/>
      <c r="G76" s="1"/>
      <c r="H76" s="1"/>
      <c r="I76" s="1"/>
      <c r="J76" s="19"/>
      <c r="K76" s="1"/>
      <c r="L76" s="1"/>
      <c r="M76" s="22" t="s">
        <v>11</v>
      </c>
      <c r="N76" s="1"/>
    </row>
    <row r="77" spans="1:15" x14ac:dyDescent="0.2">
      <c r="A77" s="1"/>
      <c r="B77" s="48" t="s">
        <v>17</v>
      </c>
      <c r="C77" s="48"/>
      <c r="D77" s="48"/>
      <c r="E77" s="48"/>
      <c r="F77" s="48"/>
      <c r="G77" s="48"/>
      <c r="H77" s="48"/>
      <c r="I77" s="48"/>
      <c r="J77" s="48"/>
      <c r="K77" s="48"/>
      <c r="L77" s="48"/>
      <c r="M77" s="48"/>
      <c r="N77" s="1"/>
    </row>
    <row r="78" spans="1:15" ht="14.25" customHeight="1" x14ac:dyDescent="0.2">
      <c r="A78" s="1"/>
      <c r="B78" s="27" t="s">
        <v>13</v>
      </c>
      <c r="C78" s="27"/>
      <c r="D78" s="27"/>
      <c r="E78" s="27"/>
      <c r="F78" s="27"/>
      <c r="G78" s="27"/>
      <c r="H78" s="27"/>
      <c r="I78" s="27"/>
      <c r="J78" s="1"/>
      <c r="K78" s="1"/>
      <c r="L78" s="1"/>
      <c r="M78" s="1"/>
      <c r="N78" s="1"/>
    </row>
    <row r="79" spans="1:15" ht="12.75" customHeight="1" x14ac:dyDescent="0.2">
      <c r="B79" s="26"/>
      <c r="C79" s="26"/>
      <c r="D79" s="26"/>
      <c r="E79" s="26"/>
      <c r="F79" s="26"/>
      <c r="G79" s="26"/>
      <c r="H79" s="26"/>
      <c r="I79" s="26"/>
      <c r="J79" s="24"/>
      <c r="K79" s="24"/>
      <c r="L79" s="24"/>
      <c r="M79" s="24"/>
      <c r="N79" s="24"/>
    </row>
    <row r="80" spans="1:15" x14ac:dyDescent="0.2">
      <c r="B80" s="23"/>
      <c r="C80" s="20"/>
      <c r="D80" s="20"/>
      <c r="E80" s="20"/>
      <c r="F80" s="20"/>
      <c r="G80" s="20"/>
      <c r="J80" s="20"/>
    </row>
    <row r="81" spans="2:16" ht="33" customHeight="1" x14ac:dyDescent="0.2">
      <c r="B81" s="49" t="s">
        <v>18</v>
      </c>
      <c r="C81" s="49"/>
      <c r="D81" s="49"/>
      <c r="E81" s="49"/>
      <c r="F81" s="49"/>
      <c r="G81" s="49"/>
      <c r="H81" s="49"/>
      <c r="I81" s="49"/>
      <c r="J81" s="49"/>
      <c r="K81" s="49"/>
      <c r="L81" s="49"/>
      <c r="M81" s="49"/>
      <c r="P81" s="25"/>
    </row>
    <row r="82" spans="2:16" x14ac:dyDescent="0.2">
      <c r="J82" s="20"/>
      <c r="P82" s="25"/>
    </row>
    <row r="83" spans="2:16" x14ac:dyDescent="0.2">
      <c r="D83" s="20"/>
      <c r="E83" s="20"/>
      <c r="F83" s="20"/>
      <c r="G83" s="20"/>
      <c r="J83" s="20"/>
    </row>
  </sheetData>
  <mergeCells count="12">
    <mergeCell ref="B81:M81"/>
    <mergeCell ref="B78:I78"/>
    <mergeCell ref="B75:M75"/>
    <mergeCell ref="H4:L4"/>
    <mergeCell ref="M4:M5"/>
    <mergeCell ref="B1:M1"/>
    <mergeCell ref="B2:M2"/>
    <mergeCell ref="B3:M3"/>
    <mergeCell ref="B4:B5"/>
    <mergeCell ref="B40:M40"/>
    <mergeCell ref="C4:G4"/>
    <mergeCell ref="B77:M77"/>
  </mergeCells>
  <phoneticPr fontId="0" type="noConversion"/>
  <pageMargins left="0.74803149606299213" right="0.74803149606299213" top="0.57999999999999996" bottom="0.15748031496062992" header="0.15748031496062992" footer="0.39"/>
  <pageSetup scale="66" orientation="landscape" r:id="rId1"/>
  <headerFooter alignWithMargins="0">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vt:lpstr>
      <vt:lpstr>'3.03'!Print_Area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Thanoja AGH</cp:lastModifiedBy>
  <cp:lastPrinted>2018-03-12T09:31:02Z</cp:lastPrinted>
  <dcterms:created xsi:type="dcterms:W3CDTF">2006-07-25T07:45:34Z</dcterms:created>
  <dcterms:modified xsi:type="dcterms:W3CDTF">2025-12-12T05:59:02Z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2025-12-12T05:03:21Z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91ca2d69-f6d6-4995-9c90-6274561853cf</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