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ndika\Desktop\Website\Documents\Statistical Tables\"/>
    </mc:Choice>
  </mc:AlternateContent>
  <xr:revisionPtr revIDLastSave="0" documentId="8_{780F2C26-9AEF-41CC-B859-BDF2D4AEFDE8}" xr6:coauthVersionLast="47" xr6:coauthVersionMax="47" xr10:uidLastSave="{00000000-0000-0000-0000-000000000000}"/>
  <workbookProtection workbookAlgorithmName="SHA-512" workbookHashValue="6hXfm7st+GlrsjZaSBo+27KLfzTLJO3CweV3LqGiBpFOzkHVw9tfksaIZoY10YEQs7stRQFSROGYLo5hgXENFg==" workbookSaltValue="fKc8SIzdXO4k7Csd6jVfAQ==" workbookSpinCount="100000" lockStructure="1"/>
  <bookViews>
    <workbookView xWindow="-120" yWindow="-120" windowWidth="29040" windowHeight="15720" tabRatio="785" activeTab="2" xr2:uid="{00000000-000D-0000-FFFF-FFFF00000000}"/>
  </bookViews>
  <sheets>
    <sheet name="Instructions" sheetId="47" r:id="rId1"/>
    <sheet name="Index Page" sheetId="67" r:id="rId2"/>
    <sheet name="Inward" sheetId="66" r:id="rId3"/>
    <sheet name="Outward" sheetId="57" r:id="rId4"/>
    <sheet name="Report Form" sheetId="64" state="hidden" r:id="rId5"/>
  </sheets>
  <definedNames>
    <definedName name="Data_INWARD">Inward!$F$12:$O$39,Inward!$F$40:$O$65,Inward!$F$70:$O$75,Inward!$F$80:$O$134,Inward!$F$139:$O$149,Inward!$F$154:$O$183,Inward!$F$188:$O$202,Inward!$F$207:$O$215,Inward!$F$220:$O$229,Inward!$F$234:$O$258,Inward!$F$263:$O$271,Inward!$F$276:$O$308,Inward!$F$313:$O$313</definedName>
    <definedName name="Data_OUTWARD">Outward!$F$12:$O$39,Outward!$F$40:$O$65,Outward!$F$70:$O$75,Outward!$F$80:$O$134,Outward!$F$139:$O$149,Outward!$F$154:$O$183,Outward!$F$188:$O$202,Outward!$F$207:$O$215,Outward!$F$220:$O$229,Outward!$F$234:$O$258,Outward!$F$263:$O$271,Outward!$F$276:$O$308,Outward!$F$313:$O$313</definedName>
    <definedName name="_xlnm.Print_Area" localSheetId="0">Instructions!#REF!</definedName>
    <definedName name="_xlnm.Print_Area" localSheetId="2">Inward!$C$1:$O$324</definedName>
    <definedName name="_xlnm.Print_Area" localSheetId="3">Outward!$C$1:$O$324</definedName>
    <definedName name="Report_Version_Number">'Report Form'!$A$3</definedName>
    <definedName name="Report_Version_Tag">'Report Form'!$A$1</definedName>
    <definedName name="Reporting_Country_Code">'Index Page'!$G$4</definedName>
    <definedName name="Reporting_Country_Name">'Index Page'!$E$4</definedName>
    <definedName name="Reporting_Currency_Code">'Index Page'!$G$5</definedName>
    <definedName name="Reporting_Currency_Name">'Index Page'!$E$6</definedName>
    <definedName name="Reporting_Period_Code">'Index Page'!$E$5</definedName>
    <definedName name="Reporting_Scale_Name">'Index Page'!$E$7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7" l="1"/>
  <c r="L9" i="57" s="1"/>
  <c r="O318" i="57"/>
  <c r="N318" i="57"/>
  <c r="M318" i="57"/>
  <c r="L318" i="57"/>
  <c r="J318" i="57"/>
  <c r="I318" i="57"/>
  <c r="O317" i="57"/>
  <c r="N317" i="57"/>
  <c r="M317" i="57"/>
  <c r="L317" i="57"/>
  <c r="K317" i="57"/>
  <c r="J317" i="57"/>
  <c r="I317" i="57"/>
  <c r="H317" i="57"/>
  <c r="H318" i="57" s="1"/>
  <c r="G317" i="57"/>
  <c r="F317" i="57"/>
  <c r="O316" i="57"/>
  <c r="N316" i="57"/>
  <c r="M316" i="57"/>
  <c r="L316" i="57"/>
  <c r="K316" i="57"/>
  <c r="J316" i="57"/>
  <c r="I316" i="57"/>
  <c r="H316" i="57"/>
  <c r="G316" i="57"/>
  <c r="F316" i="57"/>
  <c r="F318" i="57" s="1"/>
  <c r="V313" i="57"/>
  <c r="U313" i="57"/>
  <c r="P313" i="57"/>
  <c r="O311" i="57"/>
  <c r="N311" i="57"/>
  <c r="M311" i="57"/>
  <c r="L311" i="57"/>
  <c r="K311" i="57"/>
  <c r="J311" i="57"/>
  <c r="I311" i="57"/>
  <c r="H311" i="57"/>
  <c r="G311" i="57"/>
  <c r="F311" i="57"/>
  <c r="O310" i="57"/>
  <c r="N310" i="57"/>
  <c r="M310" i="57"/>
  <c r="L310" i="57"/>
  <c r="J310" i="57"/>
  <c r="I310" i="57"/>
  <c r="O309" i="57"/>
  <c r="N309" i="57"/>
  <c r="V309" i="57" s="1"/>
  <c r="M309" i="57"/>
  <c r="L309" i="57"/>
  <c r="K309" i="57"/>
  <c r="K310" i="57" s="1"/>
  <c r="J309" i="57"/>
  <c r="I309" i="57"/>
  <c r="H309" i="57"/>
  <c r="H310" i="57" s="1"/>
  <c r="R310" i="57" s="1"/>
  <c r="G309" i="57"/>
  <c r="G310" i="57" s="1"/>
  <c r="F309" i="57"/>
  <c r="F310" i="57" s="1"/>
  <c r="V308" i="57"/>
  <c r="V307" i="57"/>
  <c r="U307" i="57"/>
  <c r="T307" i="57"/>
  <c r="S307" i="57"/>
  <c r="R307" i="57"/>
  <c r="Q307" i="57"/>
  <c r="P307" i="57"/>
  <c r="V306" i="57"/>
  <c r="U306" i="57"/>
  <c r="T306" i="57"/>
  <c r="S306" i="57"/>
  <c r="R306" i="57"/>
  <c r="Q306" i="57"/>
  <c r="P306" i="57"/>
  <c r="V305" i="57"/>
  <c r="U305" i="57"/>
  <c r="T305" i="57"/>
  <c r="S305" i="57"/>
  <c r="R305" i="57"/>
  <c r="Q305" i="57"/>
  <c r="P305" i="57"/>
  <c r="V304" i="57"/>
  <c r="U304" i="57"/>
  <c r="T304" i="57"/>
  <c r="S304" i="57"/>
  <c r="R304" i="57"/>
  <c r="Q304" i="57"/>
  <c r="P304" i="57"/>
  <c r="V303" i="57"/>
  <c r="U303" i="57"/>
  <c r="T303" i="57"/>
  <c r="S303" i="57"/>
  <c r="R303" i="57"/>
  <c r="Q303" i="57"/>
  <c r="P303" i="57"/>
  <c r="V302" i="57"/>
  <c r="U302" i="57"/>
  <c r="T302" i="57"/>
  <c r="S302" i="57"/>
  <c r="R302" i="57"/>
  <c r="Q302" i="57"/>
  <c r="P302" i="57"/>
  <c r="V301" i="57"/>
  <c r="U301" i="57"/>
  <c r="T301" i="57"/>
  <c r="S301" i="57"/>
  <c r="R301" i="57"/>
  <c r="Q301" i="57"/>
  <c r="P301" i="57"/>
  <c r="V300" i="57"/>
  <c r="U300" i="57"/>
  <c r="T300" i="57"/>
  <c r="S300" i="57"/>
  <c r="R300" i="57"/>
  <c r="Q300" i="57"/>
  <c r="P300" i="57"/>
  <c r="V299" i="57"/>
  <c r="U299" i="57"/>
  <c r="T299" i="57"/>
  <c r="S299" i="57"/>
  <c r="R299" i="57"/>
  <c r="Q299" i="57"/>
  <c r="P299" i="57"/>
  <c r="V298" i="57"/>
  <c r="U298" i="57"/>
  <c r="T298" i="57"/>
  <c r="S298" i="57"/>
  <c r="R298" i="57"/>
  <c r="Q298" i="57"/>
  <c r="P298" i="57"/>
  <c r="V297" i="57"/>
  <c r="U297" i="57"/>
  <c r="T297" i="57"/>
  <c r="S297" i="57"/>
  <c r="R297" i="57"/>
  <c r="Q297" i="57"/>
  <c r="P297" i="57"/>
  <c r="V296" i="57"/>
  <c r="U296" i="57"/>
  <c r="T296" i="57"/>
  <c r="S296" i="57"/>
  <c r="R296" i="57"/>
  <c r="Q296" i="57"/>
  <c r="P296" i="57"/>
  <c r="V295" i="57"/>
  <c r="U295" i="57"/>
  <c r="T295" i="57"/>
  <c r="S295" i="57"/>
  <c r="R295" i="57"/>
  <c r="Q295" i="57"/>
  <c r="P295" i="57"/>
  <c r="V294" i="57"/>
  <c r="U294" i="57"/>
  <c r="T294" i="57"/>
  <c r="S294" i="57"/>
  <c r="R294" i="57"/>
  <c r="Q294" i="57"/>
  <c r="P294" i="57"/>
  <c r="V293" i="57"/>
  <c r="U293" i="57"/>
  <c r="T293" i="57"/>
  <c r="S293" i="57"/>
  <c r="R293" i="57"/>
  <c r="Q293" i="57"/>
  <c r="P293" i="57"/>
  <c r="V292" i="57"/>
  <c r="U292" i="57"/>
  <c r="T292" i="57"/>
  <c r="S292" i="57"/>
  <c r="R292" i="57"/>
  <c r="Q292" i="57"/>
  <c r="P292" i="57"/>
  <c r="V291" i="57"/>
  <c r="U291" i="57"/>
  <c r="T291" i="57"/>
  <c r="S291" i="57"/>
  <c r="R291" i="57"/>
  <c r="Q291" i="57"/>
  <c r="P291" i="57"/>
  <c r="V290" i="57"/>
  <c r="U290" i="57"/>
  <c r="T290" i="57"/>
  <c r="S290" i="57"/>
  <c r="R290" i="57"/>
  <c r="Q290" i="57"/>
  <c r="P290" i="57"/>
  <c r="V289" i="57"/>
  <c r="U289" i="57"/>
  <c r="T289" i="57"/>
  <c r="S289" i="57"/>
  <c r="R289" i="57"/>
  <c r="Q289" i="57"/>
  <c r="P289" i="57"/>
  <c r="V288" i="57"/>
  <c r="U288" i="57"/>
  <c r="T288" i="57"/>
  <c r="S288" i="57"/>
  <c r="R288" i="57"/>
  <c r="Q288" i="57"/>
  <c r="P288" i="57"/>
  <c r="V287" i="57"/>
  <c r="U287" i="57"/>
  <c r="T287" i="57"/>
  <c r="S287" i="57"/>
  <c r="R287" i="57"/>
  <c r="Q287" i="57"/>
  <c r="P287" i="57"/>
  <c r="V286" i="57"/>
  <c r="U286" i="57"/>
  <c r="T286" i="57"/>
  <c r="S286" i="57"/>
  <c r="R286" i="57"/>
  <c r="Q286" i="57"/>
  <c r="P286" i="57"/>
  <c r="V285" i="57"/>
  <c r="U285" i="57"/>
  <c r="T285" i="57"/>
  <c r="S285" i="57"/>
  <c r="R285" i="57"/>
  <c r="Q285" i="57"/>
  <c r="P285" i="57"/>
  <c r="V284" i="57"/>
  <c r="U284" i="57"/>
  <c r="T284" i="57"/>
  <c r="S284" i="57"/>
  <c r="R284" i="57"/>
  <c r="Q284" i="57"/>
  <c r="P284" i="57"/>
  <c r="V283" i="57"/>
  <c r="U283" i="57"/>
  <c r="T283" i="57"/>
  <c r="S283" i="57"/>
  <c r="R283" i="57"/>
  <c r="Q283" i="57"/>
  <c r="P283" i="57"/>
  <c r="V282" i="57"/>
  <c r="U282" i="57"/>
  <c r="T282" i="57"/>
  <c r="S282" i="57"/>
  <c r="R282" i="57"/>
  <c r="Q282" i="57"/>
  <c r="P282" i="57"/>
  <c r="V281" i="57"/>
  <c r="U281" i="57"/>
  <c r="T281" i="57"/>
  <c r="S281" i="57"/>
  <c r="R281" i="57"/>
  <c r="Q281" i="57"/>
  <c r="P281" i="57"/>
  <c r="V280" i="57"/>
  <c r="U280" i="57"/>
  <c r="T280" i="57"/>
  <c r="S280" i="57"/>
  <c r="R280" i="57"/>
  <c r="Q280" i="57"/>
  <c r="P280" i="57"/>
  <c r="V279" i="57"/>
  <c r="U279" i="57"/>
  <c r="T279" i="57"/>
  <c r="S279" i="57"/>
  <c r="R279" i="57"/>
  <c r="Q279" i="57"/>
  <c r="P279" i="57"/>
  <c r="V278" i="57"/>
  <c r="U278" i="57"/>
  <c r="T278" i="57"/>
  <c r="S278" i="57"/>
  <c r="R278" i="57"/>
  <c r="Q278" i="57"/>
  <c r="P278" i="57"/>
  <c r="V277" i="57"/>
  <c r="U277" i="57"/>
  <c r="T277" i="57"/>
  <c r="S277" i="57"/>
  <c r="R277" i="57"/>
  <c r="Q277" i="57"/>
  <c r="P277" i="57"/>
  <c r="V276" i="57"/>
  <c r="U276" i="57"/>
  <c r="T276" i="57"/>
  <c r="S276" i="57"/>
  <c r="R276" i="57"/>
  <c r="Q276" i="57"/>
  <c r="P276" i="57"/>
  <c r="O274" i="57"/>
  <c r="N274" i="57"/>
  <c r="M274" i="57"/>
  <c r="L274" i="57"/>
  <c r="K274" i="57"/>
  <c r="J274" i="57"/>
  <c r="I274" i="57"/>
  <c r="H274" i="57"/>
  <c r="G274" i="57"/>
  <c r="F274" i="57"/>
  <c r="O273" i="57"/>
  <c r="N273" i="57"/>
  <c r="T273" i="57" s="1"/>
  <c r="M273" i="57"/>
  <c r="L273" i="57"/>
  <c r="J273" i="57"/>
  <c r="I273" i="57"/>
  <c r="F273" i="57"/>
  <c r="O272" i="57"/>
  <c r="N272" i="57"/>
  <c r="M272" i="57"/>
  <c r="L272" i="57"/>
  <c r="K272" i="57"/>
  <c r="K273" i="57" s="1"/>
  <c r="J272" i="57"/>
  <c r="I272" i="57"/>
  <c r="H272" i="57"/>
  <c r="H273" i="57" s="1"/>
  <c r="G272" i="57"/>
  <c r="G273" i="57" s="1"/>
  <c r="F272" i="57"/>
  <c r="V271" i="57"/>
  <c r="V270" i="57"/>
  <c r="U270" i="57"/>
  <c r="T270" i="57"/>
  <c r="S270" i="57"/>
  <c r="R270" i="57"/>
  <c r="Q270" i="57"/>
  <c r="P270" i="57"/>
  <c r="V269" i="57"/>
  <c r="U269" i="57"/>
  <c r="T269" i="57"/>
  <c r="S269" i="57"/>
  <c r="R269" i="57"/>
  <c r="Q269" i="57"/>
  <c r="P269" i="57"/>
  <c r="V268" i="57"/>
  <c r="U268" i="57"/>
  <c r="T268" i="57"/>
  <c r="S268" i="57"/>
  <c r="R268" i="57"/>
  <c r="Q268" i="57"/>
  <c r="P268" i="57"/>
  <c r="V267" i="57"/>
  <c r="U267" i="57"/>
  <c r="T267" i="57"/>
  <c r="S267" i="57"/>
  <c r="R267" i="57"/>
  <c r="Q267" i="57"/>
  <c r="P267" i="57"/>
  <c r="V266" i="57"/>
  <c r="U266" i="57"/>
  <c r="T266" i="57"/>
  <c r="S266" i="57"/>
  <c r="R266" i="57"/>
  <c r="Q266" i="57"/>
  <c r="P266" i="57"/>
  <c r="V265" i="57"/>
  <c r="U265" i="57"/>
  <c r="T265" i="57"/>
  <c r="S265" i="57"/>
  <c r="R265" i="57"/>
  <c r="Q265" i="57"/>
  <c r="P265" i="57"/>
  <c r="V264" i="57"/>
  <c r="U264" i="57"/>
  <c r="T264" i="57"/>
  <c r="S264" i="57"/>
  <c r="R264" i="57"/>
  <c r="Q264" i="57"/>
  <c r="P264" i="57"/>
  <c r="V263" i="57"/>
  <c r="U263" i="57"/>
  <c r="T263" i="57"/>
  <c r="S263" i="57"/>
  <c r="R263" i="57"/>
  <c r="Q263" i="57"/>
  <c r="P263" i="57"/>
  <c r="O261" i="57"/>
  <c r="N261" i="57"/>
  <c r="M261" i="57"/>
  <c r="L261" i="57"/>
  <c r="K261" i="57"/>
  <c r="J261" i="57"/>
  <c r="I261" i="57"/>
  <c r="H261" i="57"/>
  <c r="G261" i="57"/>
  <c r="F261" i="57"/>
  <c r="O260" i="57"/>
  <c r="N260" i="57"/>
  <c r="M260" i="57"/>
  <c r="T260" i="57" s="1"/>
  <c r="L260" i="57"/>
  <c r="J260" i="57"/>
  <c r="I260" i="57"/>
  <c r="F260" i="57"/>
  <c r="O259" i="57"/>
  <c r="N259" i="57"/>
  <c r="M259" i="57"/>
  <c r="L259" i="57"/>
  <c r="K259" i="57"/>
  <c r="K260" i="57" s="1"/>
  <c r="S260" i="57" s="1"/>
  <c r="J259" i="57"/>
  <c r="I259" i="57"/>
  <c r="H259" i="57"/>
  <c r="H260" i="57" s="1"/>
  <c r="R260" i="57" s="1"/>
  <c r="G259" i="57"/>
  <c r="G260" i="57" s="1"/>
  <c r="F259" i="57"/>
  <c r="V258" i="57"/>
  <c r="V257" i="57"/>
  <c r="U257" i="57"/>
  <c r="T257" i="57"/>
  <c r="S257" i="57"/>
  <c r="R257" i="57"/>
  <c r="Q257" i="57"/>
  <c r="P257" i="57"/>
  <c r="V256" i="57"/>
  <c r="U256" i="57"/>
  <c r="T256" i="57"/>
  <c r="S256" i="57"/>
  <c r="R256" i="57"/>
  <c r="Q256" i="57"/>
  <c r="P256" i="57"/>
  <c r="V255" i="57"/>
  <c r="U255" i="57"/>
  <c r="T255" i="57"/>
  <c r="S255" i="57"/>
  <c r="R255" i="57"/>
  <c r="Q255" i="57"/>
  <c r="P255" i="57"/>
  <c r="V254" i="57"/>
  <c r="U254" i="57"/>
  <c r="T254" i="57"/>
  <c r="S254" i="57"/>
  <c r="R254" i="57"/>
  <c r="Q254" i="57"/>
  <c r="P254" i="57"/>
  <c r="V253" i="57"/>
  <c r="U253" i="57"/>
  <c r="T253" i="57"/>
  <c r="S253" i="57"/>
  <c r="R253" i="57"/>
  <c r="Q253" i="57"/>
  <c r="P253" i="57"/>
  <c r="V252" i="57"/>
  <c r="U252" i="57"/>
  <c r="T252" i="57"/>
  <c r="S252" i="57"/>
  <c r="R252" i="57"/>
  <c r="Q252" i="57"/>
  <c r="P252" i="57"/>
  <c r="V251" i="57"/>
  <c r="U251" i="57"/>
  <c r="T251" i="57"/>
  <c r="S251" i="57"/>
  <c r="R251" i="57"/>
  <c r="Q251" i="57"/>
  <c r="P251" i="57"/>
  <c r="V250" i="57"/>
  <c r="U250" i="57"/>
  <c r="T250" i="57"/>
  <c r="S250" i="57"/>
  <c r="R250" i="57"/>
  <c r="Q250" i="57"/>
  <c r="P250" i="57"/>
  <c r="V249" i="57"/>
  <c r="U249" i="57"/>
  <c r="T249" i="57"/>
  <c r="S249" i="57"/>
  <c r="R249" i="57"/>
  <c r="Q249" i="57"/>
  <c r="P249" i="57"/>
  <c r="V248" i="57"/>
  <c r="U248" i="57"/>
  <c r="T248" i="57"/>
  <c r="S248" i="57"/>
  <c r="R248" i="57"/>
  <c r="Q248" i="57"/>
  <c r="P248" i="57"/>
  <c r="V247" i="57"/>
  <c r="U247" i="57"/>
  <c r="T247" i="57"/>
  <c r="S247" i="57"/>
  <c r="R247" i="57"/>
  <c r="Q247" i="57"/>
  <c r="P247" i="57"/>
  <c r="V246" i="57"/>
  <c r="U246" i="57"/>
  <c r="T246" i="57"/>
  <c r="S246" i="57"/>
  <c r="R246" i="57"/>
  <c r="Q246" i="57"/>
  <c r="P246" i="57"/>
  <c r="V245" i="57"/>
  <c r="U245" i="57"/>
  <c r="T245" i="57"/>
  <c r="S245" i="57"/>
  <c r="R245" i="57"/>
  <c r="Q245" i="57"/>
  <c r="P245" i="57"/>
  <c r="V244" i="57"/>
  <c r="U244" i="57"/>
  <c r="T244" i="57"/>
  <c r="S244" i="57"/>
  <c r="R244" i="57"/>
  <c r="Q244" i="57"/>
  <c r="P244" i="57"/>
  <c r="V243" i="57"/>
  <c r="U243" i="57"/>
  <c r="T243" i="57"/>
  <c r="S243" i="57"/>
  <c r="R243" i="57"/>
  <c r="Q243" i="57"/>
  <c r="P243" i="57"/>
  <c r="V242" i="57"/>
  <c r="U242" i="57"/>
  <c r="T242" i="57"/>
  <c r="S242" i="57"/>
  <c r="R242" i="57"/>
  <c r="Q242" i="57"/>
  <c r="P242" i="57"/>
  <c r="V241" i="57"/>
  <c r="U241" i="57"/>
  <c r="T241" i="57"/>
  <c r="S241" i="57"/>
  <c r="R241" i="57"/>
  <c r="Q241" i="57"/>
  <c r="P241" i="57"/>
  <c r="V240" i="57"/>
  <c r="U240" i="57"/>
  <c r="T240" i="57"/>
  <c r="S240" i="57"/>
  <c r="R240" i="57"/>
  <c r="Q240" i="57"/>
  <c r="P240" i="57"/>
  <c r="V239" i="57"/>
  <c r="U239" i="57"/>
  <c r="T239" i="57"/>
  <c r="S239" i="57"/>
  <c r="R239" i="57"/>
  <c r="Q239" i="57"/>
  <c r="P239" i="57"/>
  <c r="V238" i="57"/>
  <c r="U238" i="57"/>
  <c r="T238" i="57"/>
  <c r="S238" i="57"/>
  <c r="R238" i="57"/>
  <c r="Q238" i="57"/>
  <c r="P238" i="57"/>
  <c r="V237" i="57"/>
  <c r="U237" i="57"/>
  <c r="T237" i="57"/>
  <c r="S237" i="57"/>
  <c r="R237" i="57"/>
  <c r="Q237" i="57"/>
  <c r="P237" i="57"/>
  <c r="V236" i="57"/>
  <c r="U236" i="57"/>
  <c r="T236" i="57"/>
  <c r="S236" i="57"/>
  <c r="R236" i="57"/>
  <c r="Q236" i="57"/>
  <c r="P236" i="57"/>
  <c r="V235" i="57"/>
  <c r="U235" i="57"/>
  <c r="T235" i="57"/>
  <c r="S235" i="57"/>
  <c r="R235" i="57"/>
  <c r="Q235" i="57"/>
  <c r="P235" i="57"/>
  <c r="V234" i="57"/>
  <c r="U234" i="57"/>
  <c r="T234" i="57"/>
  <c r="S234" i="57"/>
  <c r="R234" i="57"/>
  <c r="Q234" i="57"/>
  <c r="P234" i="57"/>
  <c r="O232" i="57"/>
  <c r="N232" i="57"/>
  <c r="M232" i="57"/>
  <c r="L232" i="57"/>
  <c r="K232" i="57"/>
  <c r="J232" i="57"/>
  <c r="I232" i="57"/>
  <c r="H232" i="57"/>
  <c r="G232" i="57"/>
  <c r="F232" i="57"/>
  <c r="T231" i="57"/>
  <c r="O231" i="57"/>
  <c r="N231" i="57"/>
  <c r="M231" i="57"/>
  <c r="U231" i="57" s="1"/>
  <c r="L231" i="57"/>
  <c r="J231" i="57"/>
  <c r="I231" i="57"/>
  <c r="F231" i="57"/>
  <c r="O230" i="57"/>
  <c r="N230" i="57"/>
  <c r="M230" i="57"/>
  <c r="L230" i="57"/>
  <c r="K230" i="57"/>
  <c r="K231" i="57" s="1"/>
  <c r="J230" i="57"/>
  <c r="I230" i="57"/>
  <c r="H230" i="57"/>
  <c r="H231" i="57" s="1"/>
  <c r="S231" i="57" s="1"/>
  <c r="G230" i="57"/>
  <c r="G231" i="57" s="1"/>
  <c r="F230" i="57"/>
  <c r="V229" i="57"/>
  <c r="V228" i="57"/>
  <c r="U228" i="57"/>
  <c r="T228" i="57"/>
  <c r="S228" i="57"/>
  <c r="R228" i="57"/>
  <c r="Q228" i="57"/>
  <c r="P228" i="57"/>
  <c r="V227" i="57"/>
  <c r="U227" i="57"/>
  <c r="T227" i="57"/>
  <c r="S227" i="57"/>
  <c r="R227" i="57"/>
  <c r="Q227" i="57"/>
  <c r="P227" i="57"/>
  <c r="V226" i="57"/>
  <c r="U226" i="57"/>
  <c r="T226" i="57"/>
  <c r="S226" i="57"/>
  <c r="R226" i="57"/>
  <c r="Q226" i="57"/>
  <c r="P226" i="57"/>
  <c r="V225" i="57"/>
  <c r="U225" i="57"/>
  <c r="T225" i="57"/>
  <c r="S225" i="57"/>
  <c r="R225" i="57"/>
  <c r="Q225" i="57"/>
  <c r="P225" i="57"/>
  <c r="V224" i="57"/>
  <c r="U224" i="57"/>
  <c r="T224" i="57"/>
  <c r="S224" i="57"/>
  <c r="R224" i="57"/>
  <c r="Q224" i="57"/>
  <c r="P224" i="57"/>
  <c r="V223" i="57"/>
  <c r="U223" i="57"/>
  <c r="T223" i="57"/>
  <c r="S223" i="57"/>
  <c r="R223" i="57"/>
  <c r="Q223" i="57"/>
  <c r="P223" i="57"/>
  <c r="V222" i="57"/>
  <c r="U222" i="57"/>
  <c r="T222" i="57"/>
  <c r="S222" i="57"/>
  <c r="R222" i="57"/>
  <c r="Q222" i="57"/>
  <c r="P222" i="57"/>
  <c r="V221" i="57"/>
  <c r="U221" i="57"/>
  <c r="T221" i="57"/>
  <c r="S221" i="57"/>
  <c r="R221" i="57"/>
  <c r="Q221" i="57"/>
  <c r="P221" i="57"/>
  <c r="V220" i="57"/>
  <c r="U220" i="57"/>
  <c r="T220" i="57"/>
  <c r="S220" i="57"/>
  <c r="R220" i="57"/>
  <c r="Q220" i="57"/>
  <c r="P220" i="57"/>
  <c r="O218" i="57"/>
  <c r="N218" i="57"/>
  <c r="M218" i="57"/>
  <c r="L218" i="57"/>
  <c r="K218" i="57"/>
  <c r="J218" i="57"/>
  <c r="I218" i="57"/>
  <c r="H218" i="57"/>
  <c r="G218" i="57"/>
  <c r="F218" i="57"/>
  <c r="O217" i="57"/>
  <c r="N217" i="57"/>
  <c r="T217" i="57" s="1"/>
  <c r="M217" i="57"/>
  <c r="L217" i="57"/>
  <c r="J217" i="57"/>
  <c r="I217" i="57"/>
  <c r="H217" i="57"/>
  <c r="O216" i="57"/>
  <c r="N216" i="57"/>
  <c r="M216" i="57"/>
  <c r="L216" i="57"/>
  <c r="K216" i="57"/>
  <c r="K217" i="57" s="1"/>
  <c r="J216" i="57"/>
  <c r="I216" i="57"/>
  <c r="H216" i="57"/>
  <c r="G216" i="57"/>
  <c r="G217" i="57" s="1"/>
  <c r="F216" i="57"/>
  <c r="F217" i="57" s="1"/>
  <c r="V215" i="57"/>
  <c r="V214" i="57"/>
  <c r="U214" i="57"/>
  <c r="T214" i="57"/>
  <c r="S214" i="57"/>
  <c r="R214" i="57"/>
  <c r="Q214" i="57"/>
  <c r="P214" i="57"/>
  <c r="V213" i="57"/>
  <c r="U213" i="57"/>
  <c r="T213" i="57"/>
  <c r="S213" i="57"/>
  <c r="R213" i="57"/>
  <c r="Q213" i="57"/>
  <c r="P213" i="57"/>
  <c r="V212" i="57"/>
  <c r="U212" i="57"/>
  <c r="T212" i="57"/>
  <c r="S212" i="57"/>
  <c r="R212" i="57"/>
  <c r="Q212" i="57"/>
  <c r="P212" i="57"/>
  <c r="V211" i="57"/>
  <c r="U211" i="57"/>
  <c r="T211" i="57"/>
  <c r="S211" i="57"/>
  <c r="R211" i="57"/>
  <c r="Q211" i="57"/>
  <c r="P211" i="57"/>
  <c r="V210" i="57"/>
  <c r="U210" i="57"/>
  <c r="T210" i="57"/>
  <c r="S210" i="57"/>
  <c r="R210" i="57"/>
  <c r="Q210" i="57"/>
  <c r="P210" i="57"/>
  <c r="V209" i="57"/>
  <c r="U209" i="57"/>
  <c r="T209" i="57"/>
  <c r="S209" i="57"/>
  <c r="R209" i="57"/>
  <c r="Q209" i="57"/>
  <c r="P209" i="57"/>
  <c r="V208" i="57"/>
  <c r="U208" i="57"/>
  <c r="T208" i="57"/>
  <c r="S208" i="57"/>
  <c r="R208" i="57"/>
  <c r="Q208" i="57"/>
  <c r="P208" i="57"/>
  <c r="V207" i="57"/>
  <c r="U207" i="57"/>
  <c r="T207" i="57"/>
  <c r="S207" i="57"/>
  <c r="R207" i="57"/>
  <c r="Q207" i="57"/>
  <c r="P207" i="57"/>
  <c r="O205" i="57"/>
  <c r="N205" i="57"/>
  <c r="M205" i="57"/>
  <c r="L205" i="57"/>
  <c r="K205" i="57"/>
  <c r="J205" i="57"/>
  <c r="I205" i="57"/>
  <c r="H205" i="57"/>
  <c r="G205" i="57"/>
  <c r="F205" i="57"/>
  <c r="Q204" i="57"/>
  <c r="O204" i="57"/>
  <c r="V204" i="57" s="1"/>
  <c r="N204" i="57"/>
  <c r="M204" i="57"/>
  <c r="T204" i="57" s="1"/>
  <c r="L204" i="57"/>
  <c r="K204" i="57"/>
  <c r="S204" i="57" s="1"/>
  <c r="J204" i="57"/>
  <c r="I204" i="57"/>
  <c r="H204" i="57"/>
  <c r="R204" i="57" s="1"/>
  <c r="G204" i="57"/>
  <c r="P204" i="57" s="1"/>
  <c r="F204" i="57"/>
  <c r="O203" i="57"/>
  <c r="N203" i="57"/>
  <c r="M203" i="57"/>
  <c r="L203" i="57"/>
  <c r="V203" i="57" s="1"/>
  <c r="K203" i="57"/>
  <c r="J203" i="57"/>
  <c r="I203" i="57"/>
  <c r="H203" i="57"/>
  <c r="G203" i="57"/>
  <c r="F203" i="57"/>
  <c r="V202" i="57"/>
  <c r="V201" i="57"/>
  <c r="U201" i="57"/>
  <c r="T201" i="57"/>
  <c r="S201" i="57"/>
  <c r="R201" i="57"/>
  <c r="Q201" i="57"/>
  <c r="P201" i="57"/>
  <c r="V200" i="57"/>
  <c r="U200" i="57"/>
  <c r="T200" i="57"/>
  <c r="S200" i="57"/>
  <c r="R200" i="57"/>
  <c r="Q200" i="57"/>
  <c r="P200" i="57"/>
  <c r="V199" i="57"/>
  <c r="U199" i="57"/>
  <c r="T199" i="57"/>
  <c r="S199" i="57"/>
  <c r="R199" i="57"/>
  <c r="Q199" i="57"/>
  <c r="P199" i="57"/>
  <c r="V198" i="57"/>
  <c r="U198" i="57"/>
  <c r="T198" i="57"/>
  <c r="S198" i="57"/>
  <c r="R198" i="57"/>
  <c r="Q198" i="57"/>
  <c r="P198" i="57"/>
  <c r="V197" i="57"/>
  <c r="U197" i="57"/>
  <c r="T197" i="57"/>
  <c r="S197" i="57"/>
  <c r="R197" i="57"/>
  <c r="Q197" i="57"/>
  <c r="P197" i="57"/>
  <c r="V196" i="57"/>
  <c r="U196" i="57"/>
  <c r="T196" i="57"/>
  <c r="S196" i="57"/>
  <c r="R196" i="57"/>
  <c r="Q196" i="57"/>
  <c r="P196" i="57"/>
  <c r="V195" i="57"/>
  <c r="U195" i="57"/>
  <c r="T195" i="57"/>
  <c r="S195" i="57"/>
  <c r="R195" i="57"/>
  <c r="Q195" i="57"/>
  <c r="P195" i="57"/>
  <c r="V194" i="57"/>
  <c r="U194" i="57"/>
  <c r="T194" i="57"/>
  <c r="S194" i="57"/>
  <c r="R194" i="57"/>
  <c r="Q194" i="57"/>
  <c r="P194" i="57"/>
  <c r="V193" i="57"/>
  <c r="U193" i="57"/>
  <c r="T193" i="57"/>
  <c r="S193" i="57"/>
  <c r="R193" i="57"/>
  <c r="Q193" i="57"/>
  <c r="P193" i="57"/>
  <c r="V192" i="57"/>
  <c r="U192" i="57"/>
  <c r="T192" i="57"/>
  <c r="S192" i="57"/>
  <c r="R192" i="57"/>
  <c r="Q192" i="57"/>
  <c r="P192" i="57"/>
  <c r="V191" i="57"/>
  <c r="U191" i="57"/>
  <c r="T191" i="57"/>
  <c r="S191" i="57"/>
  <c r="R191" i="57"/>
  <c r="Q191" i="57"/>
  <c r="P191" i="57"/>
  <c r="V190" i="57"/>
  <c r="U190" i="57"/>
  <c r="T190" i="57"/>
  <c r="S190" i="57"/>
  <c r="R190" i="57"/>
  <c r="Q190" i="57"/>
  <c r="P190" i="57"/>
  <c r="V189" i="57"/>
  <c r="U189" i="57"/>
  <c r="T189" i="57"/>
  <c r="S189" i="57"/>
  <c r="R189" i="57"/>
  <c r="Q189" i="57"/>
  <c r="P189" i="57"/>
  <c r="V188" i="57"/>
  <c r="U188" i="57"/>
  <c r="T188" i="57"/>
  <c r="S188" i="57"/>
  <c r="R188" i="57"/>
  <c r="Q188" i="57"/>
  <c r="P188" i="57"/>
  <c r="O186" i="57"/>
  <c r="N186" i="57"/>
  <c r="M186" i="57"/>
  <c r="L186" i="57"/>
  <c r="K186" i="57"/>
  <c r="J186" i="57"/>
  <c r="I186" i="57"/>
  <c r="H186" i="57"/>
  <c r="G186" i="57"/>
  <c r="F186" i="57"/>
  <c r="O185" i="57"/>
  <c r="N185" i="57"/>
  <c r="T185" i="57" s="1"/>
  <c r="M185" i="57"/>
  <c r="L185" i="57"/>
  <c r="J185" i="57"/>
  <c r="I185" i="57"/>
  <c r="H185" i="57"/>
  <c r="O184" i="57"/>
  <c r="N184" i="57"/>
  <c r="M184" i="57"/>
  <c r="L184" i="57"/>
  <c r="K184" i="57"/>
  <c r="K185" i="57" s="1"/>
  <c r="J184" i="57"/>
  <c r="I184" i="57"/>
  <c r="H184" i="57"/>
  <c r="G184" i="57"/>
  <c r="G185" i="57" s="1"/>
  <c r="F184" i="57"/>
  <c r="F185" i="57" s="1"/>
  <c r="V183" i="57"/>
  <c r="V182" i="57"/>
  <c r="U182" i="57"/>
  <c r="T182" i="57"/>
  <c r="S182" i="57"/>
  <c r="R182" i="57"/>
  <c r="Q182" i="57"/>
  <c r="P182" i="57"/>
  <c r="V181" i="57"/>
  <c r="U181" i="57"/>
  <c r="T181" i="57"/>
  <c r="S181" i="57"/>
  <c r="R181" i="57"/>
  <c r="Q181" i="57"/>
  <c r="P181" i="57"/>
  <c r="V180" i="57"/>
  <c r="U180" i="57"/>
  <c r="T180" i="57"/>
  <c r="S180" i="57"/>
  <c r="R180" i="57"/>
  <c r="Q180" i="57"/>
  <c r="P180" i="57"/>
  <c r="V179" i="57"/>
  <c r="U179" i="57"/>
  <c r="T179" i="57"/>
  <c r="S179" i="57"/>
  <c r="R179" i="57"/>
  <c r="Q179" i="57"/>
  <c r="P179" i="57"/>
  <c r="V178" i="57"/>
  <c r="U178" i="57"/>
  <c r="T178" i="57"/>
  <c r="S178" i="57"/>
  <c r="R178" i="57"/>
  <c r="Q178" i="57"/>
  <c r="P178" i="57"/>
  <c r="V177" i="57"/>
  <c r="U177" i="57"/>
  <c r="T177" i="57"/>
  <c r="S177" i="57"/>
  <c r="R177" i="57"/>
  <c r="Q177" i="57"/>
  <c r="P177" i="57"/>
  <c r="V176" i="57"/>
  <c r="U176" i="57"/>
  <c r="T176" i="57"/>
  <c r="S176" i="57"/>
  <c r="R176" i="57"/>
  <c r="Q176" i="57"/>
  <c r="P176" i="57"/>
  <c r="V175" i="57"/>
  <c r="U175" i="57"/>
  <c r="T175" i="57"/>
  <c r="S175" i="57"/>
  <c r="R175" i="57"/>
  <c r="Q175" i="57"/>
  <c r="P175" i="57"/>
  <c r="V174" i="57"/>
  <c r="U174" i="57"/>
  <c r="T174" i="57"/>
  <c r="S174" i="57"/>
  <c r="R174" i="57"/>
  <c r="Q174" i="57"/>
  <c r="P174" i="57"/>
  <c r="V173" i="57"/>
  <c r="U173" i="57"/>
  <c r="T173" i="57"/>
  <c r="S173" i="57"/>
  <c r="R173" i="57"/>
  <c r="Q173" i="57"/>
  <c r="P173" i="57"/>
  <c r="V172" i="57"/>
  <c r="U172" i="57"/>
  <c r="T172" i="57"/>
  <c r="S172" i="57"/>
  <c r="R172" i="57"/>
  <c r="Q172" i="57"/>
  <c r="P172" i="57"/>
  <c r="V171" i="57"/>
  <c r="U171" i="57"/>
  <c r="T171" i="57"/>
  <c r="S171" i="57"/>
  <c r="R171" i="57"/>
  <c r="Q171" i="57"/>
  <c r="P171" i="57"/>
  <c r="V170" i="57"/>
  <c r="U170" i="57"/>
  <c r="T170" i="57"/>
  <c r="S170" i="57"/>
  <c r="R170" i="57"/>
  <c r="Q170" i="57"/>
  <c r="P170" i="57"/>
  <c r="V169" i="57"/>
  <c r="U169" i="57"/>
  <c r="T169" i="57"/>
  <c r="S169" i="57"/>
  <c r="R169" i="57"/>
  <c r="Q169" i="57"/>
  <c r="P169" i="57"/>
  <c r="V168" i="57"/>
  <c r="U168" i="57"/>
  <c r="T168" i="57"/>
  <c r="S168" i="57"/>
  <c r="R168" i="57"/>
  <c r="Q168" i="57"/>
  <c r="P168" i="57"/>
  <c r="V167" i="57"/>
  <c r="U167" i="57"/>
  <c r="T167" i="57"/>
  <c r="S167" i="57"/>
  <c r="R167" i="57"/>
  <c r="Q167" i="57"/>
  <c r="P167" i="57"/>
  <c r="V166" i="57"/>
  <c r="U166" i="57"/>
  <c r="T166" i="57"/>
  <c r="S166" i="57"/>
  <c r="R166" i="57"/>
  <c r="Q166" i="57"/>
  <c r="P166" i="57"/>
  <c r="V165" i="57"/>
  <c r="U165" i="57"/>
  <c r="T165" i="57"/>
  <c r="S165" i="57"/>
  <c r="R165" i="57"/>
  <c r="Q165" i="57"/>
  <c r="P165" i="57"/>
  <c r="V164" i="57"/>
  <c r="U164" i="57"/>
  <c r="T164" i="57"/>
  <c r="S164" i="57"/>
  <c r="R164" i="57"/>
  <c r="Q164" i="57"/>
  <c r="P164" i="57"/>
  <c r="V163" i="57"/>
  <c r="U163" i="57"/>
  <c r="T163" i="57"/>
  <c r="S163" i="57"/>
  <c r="R163" i="57"/>
  <c r="Q163" i="57"/>
  <c r="P163" i="57"/>
  <c r="V162" i="57"/>
  <c r="U162" i="57"/>
  <c r="T162" i="57"/>
  <c r="S162" i="57"/>
  <c r="R162" i="57"/>
  <c r="Q162" i="57"/>
  <c r="P162" i="57"/>
  <c r="V161" i="57"/>
  <c r="U161" i="57"/>
  <c r="T161" i="57"/>
  <c r="S161" i="57"/>
  <c r="R161" i="57"/>
  <c r="Q161" i="57"/>
  <c r="P161" i="57"/>
  <c r="V160" i="57"/>
  <c r="U160" i="57"/>
  <c r="T160" i="57"/>
  <c r="S160" i="57"/>
  <c r="R160" i="57"/>
  <c r="Q160" i="57"/>
  <c r="P160" i="57"/>
  <c r="V159" i="57"/>
  <c r="U159" i="57"/>
  <c r="T159" i="57"/>
  <c r="S159" i="57"/>
  <c r="R159" i="57"/>
  <c r="Q159" i="57"/>
  <c r="P159" i="57"/>
  <c r="V158" i="57"/>
  <c r="U158" i="57"/>
  <c r="T158" i="57"/>
  <c r="S158" i="57"/>
  <c r="R158" i="57"/>
  <c r="Q158" i="57"/>
  <c r="P158" i="57"/>
  <c r="V157" i="57"/>
  <c r="U157" i="57"/>
  <c r="T157" i="57"/>
  <c r="S157" i="57"/>
  <c r="R157" i="57"/>
  <c r="Q157" i="57"/>
  <c r="P157" i="57"/>
  <c r="V156" i="57"/>
  <c r="U156" i="57"/>
  <c r="T156" i="57"/>
  <c r="S156" i="57"/>
  <c r="R156" i="57"/>
  <c r="Q156" i="57"/>
  <c r="P156" i="57"/>
  <c r="V155" i="57"/>
  <c r="U155" i="57"/>
  <c r="T155" i="57"/>
  <c r="S155" i="57"/>
  <c r="R155" i="57"/>
  <c r="Q155" i="57"/>
  <c r="P155" i="57"/>
  <c r="V154" i="57"/>
  <c r="U154" i="57"/>
  <c r="T154" i="57"/>
  <c r="S154" i="57"/>
  <c r="R154" i="57"/>
  <c r="Q154" i="57"/>
  <c r="P154" i="57"/>
  <c r="O152" i="57"/>
  <c r="N152" i="57"/>
  <c r="M152" i="57"/>
  <c r="L152" i="57"/>
  <c r="K152" i="57"/>
  <c r="J152" i="57"/>
  <c r="I152" i="57"/>
  <c r="H152" i="57"/>
  <c r="G152" i="57"/>
  <c r="F152" i="57"/>
  <c r="T151" i="57"/>
  <c r="O151" i="57"/>
  <c r="N151" i="57"/>
  <c r="M151" i="57"/>
  <c r="L151" i="57"/>
  <c r="J151" i="57"/>
  <c r="I151" i="57"/>
  <c r="O150" i="57"/>
  <c r="N150" i="57"/>
  <c r="M150" i="57"/>
  <c r="L150" i="57"/>
  <c r="K150" i="57"/>
  <c r="K151" i="57" s="1"/>
  <c r="J150" i="57"/>
  <c r="I150" i="57"/>
  <c r="H150" i="57"/>
  <c r="H151" i="57" s="1"/>
  <c r="G150" i="57"/>
  <c r="G151" i="57" s="1"/>
  <c r="F150" i="57"/>
  <c r="F151" i="57" s="1"/>
  <c r="V149" i="57"/>
  <c r="V148" i="57"/>
  <c r="U148" i="57"/>
  <c r="T148" i="57"/>
  <c r="S148" i="57"/>
  <c r="R148" i="57"/>
  <c r="Q148" i="57"/>
  <c r="P148" i="57"/>
  <c r="V147" i="57"/>
  <c r="U147" i="57"/>
  <c r="T147" i="57"/>
  <c r="S147" i="57"/>
  <c r="R147" i="57"/>
  <c r="Q147" i="57"/>
  <c r="P147" i="57"/>
  <c r="V146" i="57"/>
  <c r="U146" i="57"/>
  <c r="T146" i="57"/>
  <c r="S146" i="57"/>
  <c r="R146" i="57"/>
  <c r="Q146" i="57"/>
  <c r="P146" i="57"/>
  <c r="V145" i="57"/>
  <c r="U145" i="57"/>
  <c r="T145" i="57"/>
  <c r="S145" i="57"/>
  <c r="R145" i="57"/>
  <c r="Q145" i="57"/>
  <c r="P145" i="57"/>
  <c r="V144" i="57"/>
  <c r="U144" i="57"/>
  <c r="T144" i="57"/>
  <c r="S144" i="57"/>
  <c r="R144" i="57"/>
  <c r="Q144" i="57"/>
  <c r="P144" i="57"/>
  <c r="V143" i="57"/>
  <c r="U143" i="57"/>
  <c r="T143" i="57"/>
  <c r="S143" i="57"/>
  <c r="R143" i="57"/>
  <c r="Q143" i="57"/>
  <c r="P143" i="57"/>
  <c r="V142" i="57"/>
  <c r="U142" i="57"/>
  <c r="T142" i="57"/>
  <c r="S142" i="57"/>
  <c r="R142" i="57"/>
  <c r="Q142" i="57"/>
  <c r="P142" i="57"/>
  <c r="V141" i="57"/>
  <c r="U141" i="57"/>
  <c r="T141" i="57"/>
  <c r="S141" i="57"/>
  <c r="R141" i="57"/>
  <c r="Q141" i="57"/>
  <c r="P141" i="57"/>
  <c r="V140" i="57"/>
  <c r="U140" i="57"/>
  <c r="T140" i="57"/>
  <c r="S140" i="57"/>
  <c r="R140" i="57"/>
  <c r="Q140" i="57"/>
  <c r="P140" i="57"/>
  <c r="V139" i="57"/>
  <c r="U139" i="57"/>
  <c r="T139" i="57"/>
  <c r="S139" i="57"/>
  <c r="R139" i="57"/>
  <c r="Q139" i="57"/>
  <c r="P139" i="57"/>
  <c r="O137" i="57"/>
  <c r="N137" i="57"/>
  <c r="M137" i="57"/>
  <c r="L137" i="57"/>
  <c r="K137" i="57"/>
  <c r="J137" i="57"/>
  <c r="I137" i="57"/>
  <c r="H137" i="57"/>
  <c r="G137" i="57"/>
  <c r="F137" i="57"/>
  <c r="O136" i="57"/>
  <c r="N136" i="57"/>
  <c r="M136" i="57"/>
  <c r="T136" i="57" s="1"/>
  <c r="L136" i="57"/>
  <c r="J136" i="57"/>
  <c r="I136" i="57"/>
  <c r="O135" i="57"/>
  <c r="N135" i="57"/>
  <c r="M135" i="57"/>
  <c r="L135" i="57"/>
  <c r="K135" i="57"/>
  <c r="K136" i="57" s="1"/>
  <c r="J135" i="57"/>
  <c r="I135" i="57"/>
  <c r="H135" i="57"/>
  <c r="H136" i="57" s="1"/>
  <c r="R136" i="57" s="1"/>
  <c r="G135" i="57"/>
  <c r="G136" i="57" s="1"/>
  <c r="F135" i="57"/>
  <c r="F136" i="57" s="1"/>
  <c r="V134" i="57"/>
  <c r="V133" i="57"/>
  <c r="U133" i="57"/>
  <c r="T133" i="57"/>
  <c r="S133" i="57"/>
  <c r="R133" i="57"/>
  <c r="Q133" i="57"/>
  <c r="P133" i="57"/>
  <c r="V132" i="57"/>
  <c r="U132" i="57"/>
  <c r="T132" i="57"/>
  <c r="S132" i="57"/>
  <c r="R132" i="57"/>
  <c r="Q132" i="57"/>
  <c r="P132" i="57"/>
  <c r="V131" i="57"/>
  <c r="U131" i="57"/>
  <c r="T131" i="57"/>
  <c r="S131" i="57"/>
  <c r="R131" i="57"/>
  <c r="Q131" i="57"/>
  <c r="P131" i="57"/>
  <c r="V130" i="57"/>
  <c r="U130" i="57"/>
  <c r="T130" i="57"/>
  <c r="S130" i="57"/>
  <c r="R130" i="57"/>
  <c r="Q130" i="57"/>
  <c r="P130" i="57"/>
  <c r="V129" i="57"/>
  <c r="U129" i="57"/>
  <c r="T129" i="57"/>
  <c r="S129" i="57"/>
  <c r="R129" i="57"/>
  <c r="Q129" i="57"/>
  <c r="P129" i="57"/>
  <c r="V128" i="57"/>
  <c r="U128" i="57"/>
  <c r="T128" i="57"/>
  <c r="S128" i="57"/>
  <c r="R128" i="57"/>
  <c r="Q128" i="57"/>
  <c r="P128" i="57"/>
  <c r="V127" i="57"/>
  <c r="U127" i="57"/>
  <c r="T127" i="57"/>
  <c r="S127" i="57"/>
  <c r="R127" i="57"/>
  <c r="Q127" i="57"/>
  <c r="P127" i="57"/>
  <c r="V126" i="57"/>
  <c r="U126" i="57"/>
  <c r="T126" i="57"/>
  <c r="S126" i="57"/>
  <c r="R126" i="57"/>
  <c r="Q126" i="57"/>
  <c r="P126" i="57"/>
  <c r="V125" i="57"/>
  <c r="U125" i="57"/>
  <c r="T125" i="57"/>
  <c r="S125" i="57"/>
  <c r="R125" i="57"/>
  <c r="Q125" i="57"/>
  <c r="P125" i="57"/>
  <c r="V124" i="57"/>
  <c r="U124" i="57"/>
  <c r="T124" i="57"/>
  <c r="S124" i="57"/>
  <c r="R124" i="57"/>
  <c r="Q124" i="57"/>
  <c r="P124" i="57"/>
  <c r="V123" i="57"/>
  <c r="U123" i="57"/>
  <c r="T123" i="57"/>
  <c r="S123" i="57"/>
  <c r="R123" i="57"/>
  <c r="Q123" i="57"/>
  <c r="P123" i="57"/>
  <c r="V122" i="57"/>
  <c r="U122" i="57"/>
  <c r="T122" i="57"/>
  <c r="S122" i="57"/>
  <c r="R122" i="57"/>
  <c r="Q122" i="57"/>
  <c r="P122" i="57"/>
  <c r="V121" i="57"/>
  <c r="U121" i="57"/>
  <c r="T121" i="57"/>
  <c r="S121" i="57"/>
  <c r="R121" i="57"/>
  <c r="Q121" i="57"/>
  <c r="P121" i="57"/>
  <c r="V120" i="57"/>
  <c r="U120" i="57"/>
  <c r="T120" i="57"/>
  <c r="S120" i="57"/>
  <c r="R120" i="57"/>
  <c r="Q120" i="57"/>
  <c r="P120" i="57"/>
  <c r="V119" i="57"/>
  <c r="U119" i="57"/>
  <c r="T119" i="57"/>
  <c r="S119" i="57"/>
  <c r="R119" i="57"/>
  <c r="Q119" i="57"/>
  <c r="P119" i="57"/>
  <c r="V118" i="57"/>
  <c r="U118" i="57"/>
  <c r="T118" i="57"/>
  <c r="S118" i="57"/>
  <c r="R118" i="57"/>
  <c r="Q118" i="57"/>
  <c r="P118" i="57"/>
  <c r="V117" i="57"/>
  <c r="U117" i="57"/>
  <c r="T117" i="57"/>
  <c r="S117" i="57"/>
  <c r="R117" i="57"/>
  <c r="Q117" i="57"/>
  <c r="P117" i="57"/>
  <c r="V116" i="57"/>
  <c r="U116" i="57"/>
  <c r="T116" i="57"/>
  <c r="S116" i="57"/>
  <c r="R116" i="57"/>
  <c r="Q116" i="57"/>
  <c r="P116" i="57"/>
  <c r="V115" i="57"/>
  <c r="U115" i="57"/>
  <c r="T115" i="57"/>
  <c r="S115" i="57"/>
  <c r="R115" i="57"/>
  <c r="Q115" i="57"/>
  <c r="P115" i="57"/>
  <c r="V114" i="57"/>
  <c r="U114" i="57"/>
  <c r="T114" i="57"/>
  <c r="S114" i="57"/>
  <c r="R114" i="57"/>
  <c r="Q114" i="57"/>
  <c r="P114" i="57"/>
  <c r="V113" i="57"/>
  <c r="U113" i="57"/>
  <c r="T113" i="57"/>
  <c r="S113" i="57"/>
  <c r="R113" i="57"/>
  <c r="Q113" i="57"/>
  <c r="P113" i="57"/>
  <c r="V112" i="57"/>
  <c r="U112" i="57"/>
  <c r="T112" i="57"/>
  <c r="S112" i="57"/>
  <c r="R112" i="57"/>
  <c r="Q112" i="57"/>
  <c r="P112" i="57"/>
  <c r="V111" i="57"/>
  <c r="U111" i="57"/>
  <c r="T111" i="57"/>
  <c r="S111" i="57"/>
  <c r="R111" i="57"/>
  <c r="Q111" i="57"/>
  <c r="P111" i="57"/>
  <c r="V110" i="57"/>
  <c r="U110" i="57"/>
  <c r="T110" i="57"/>
  <c r="S110" i="57"/>
  <c r="R110" i="57"/>
  <c r="Q110" i="57"/>
  <c r="P110" i="57"/>
  <c r="V109" i="57"/>
  <c r="U109" i="57"/>
  <c r="T109" i="57"/>
  <c r="S109" i="57"/>
  <c r="R109" i="57"/>
  <c r="Q109" i="57"/>
  <c r="P109" i="57"/>
  <c r="V108" i="57"/>
  <c r="U108" i="57"/>
  <c r="T108" i="57"/>
  <c r="S108" i="57"/>
  <c r="R108" i="57"/>
  <c r="Q108" i="57"/>
  <c r="P108" i="57"/>
  <c r="V107" i="57"/>
  <c r="U107" i="57"/>
  <c r="T107" i="57"/>
  <c r="S107" i="57"/>
  <c r="R107" i="57"/>
  <c r="Q107" i="57"/>
  <c r="P107" i="57"/>
  <c r="V106" i="57"/>
  <c r="U106" i="57"/>
  <c r="T106" i="57"/>
  <c r="S106" i="57"/>
  <c r="R106" i="57"/>
  <c r="Q106" i="57"/>
  <c r="P106" i="57"/>
  <c r="V105" i="57"/>
  <c r="U105" i="57"/>
  <c r="T105" i="57"/>
  <c r="S105" i="57"/>
  <c r="R105" i="57"/>
  <c r="Q105" i="57"/>
  <c r="P105" i="57"/>
  <c r="V104" i="57"/>
  <c r="U104" i="57"/>
  <c r="T104" i="57"/>
  <c r="S104" i="57"/>
  <c r="R104" i="57"/>
  <c r="Q104" i="57"/>
  <c r="P104" i="57"/>
  <c r="V103" i="57"/>
  <c r="U103" i="57"/>
  <c r="T103" i="57"/>
  <c r="S103" i="57"/>
  <c r="R103" i="57"/>
  <c r="Q103" i="57"/>
  <c r="P103" i="57"/>
  <c r="V102" i="57"/>
  <c r="U102" i="57"/>
  <c r="T102" i="57"/>
  <c r="S102" i="57"/>
  <c r="R102" i="57"/>
  <c r="Q102" i="57"/>
  <c r="P102" i="57"/>
  <c r="V101" i="57"/>
  <c r="U101" i="57"/>
  <c r="T101" i="57"/>
  <c r="S101" i="57"/>
  <c r="R101" i="57"/>
  <c r="Q101" i="57"/>
  <c r="P101" i="57"/>
  <c r="V100" i="57"/>
  <c r="U100" i="57"/>
  <c r="T100" i="57"/>
  <c r="S100" i="57"/>
  <c r="R100" i="57"/>
  <c r="Q100" i="57"/>
  <c r="P100" i="57"/>
  <c r="V99" i="57"/>
  <c r="U99" i="57"/>
  <c r="T99" i="57"/>
  <c r="S99" i="57"/>
  <c r="R99" i="57"/>
  <c r="Q99" i="57"/>
  <c r="P99" i="57"/>
  <c r="V98" i="57"/>
  <c r="U98" i="57"/>
  <c r="T98" i="57"/>
  <c r="S98" i="57"/>
  <c r="R98" i="57"/>
  <c r="Q98" i="57"/>
  <c r="P98" i="57"/>
  <c r="V97" i="57"/>
  <c r="U97" i="57"/>
  <c r="T97" i="57"/>
  <c r="S97" i="57"/>
  <c r="R97" i="57"/>
  <c r="Q97" i="57"/>
  <c r="P97" i="57"/>
  <c r="V96" i="57"/>
  <c r="U96" i="57"/>
  <c r="T96" i="57"/>
  <c r="S96" i="57"/>
  <c r="R96" i="57"/>
  <c r="Q96" i="57"/>
  <c r="P96" i="57"/>
  <c r="V95" i="57"/>
  <c r="U95" i="57"/>
  <c r="T95" i="57"/>
  <c r="S95" i="57"/>
  <c r="R95" i="57"/>
  <c r="Q95" i="57"/>
  <c r="P95" i="57"/>
  <c r="V94" i="57"/>
  <c r="U94" i="57"/>
  <c r="T94" i="57"/>
  <c r="S94" i="57"/>
  <c r="R94" i="57"/>
  <c r="Q94" i="57"/>
  <c r="P94" i="57"/>
  <c r="V93" i="57"/>
  <c r="U93" i="57"/>
  <c r="T93" i="57"/>
  <c r="S93" i="57"/>
  <c r="R93" i="57"/>
  <c r="Q93" i="57"/>
  <c r="P93" i="57"/>
  <c r="V92" i="57"/>
  <c r="U92" i="57"/>
  <c r="T92" i="57"/>
  <c r="S92" i="57"/>
  <c r="R92" i="57"/>
  <c r="Q92" i="57"/>
  <c r="P92" i="57"/>
  <c r="V91" i="57"/>
  <c r="U91" i="57"/>
  <c r="T91" i="57"/>
  <c r="S91" i="57"/>
  <c r="R91" i="57"/>
  <c r="Q91" i="57"/>
  <c r="P91" i="57"/>
  <c r="V90" i="57"/>
  <c r="U90" i="57"/>
  <c r="T90" i="57"/>
  <c r="S90" i="57"/>
  <c r="R90" i="57"/>
  <c r="Q90" i="57"/>
  <c r="P90" i="57"/>
  <c r="V89" i="57"/>
  <c r="U89" i="57"/>
  <c r="T89" i="57"/>
  <c r="S89" i="57"/>
  <c r="R89" i="57"/>
  <c r="Q89" i="57"/>
  <c r="P89" i="57"/>
  <c r="V88" i="57"/>
  <c r="U88" i="57"/>
  <c r="T88" i="57"/>
  <c r="S88" i="57"/>
  <c r="R88" i="57"/>
  <c r="Q88" i="57"/>
  <c r="P88" i="57"/>
  <c r="V87" i="57"/>
  <c r="U87" i="57"/>
  <c r="T87" i="57"/>
  <c r="S87" i="57"/>
  <c r="R87" i="57"/>
  <c r="Q87" i="57"/>
  <c r="P87" i="57"/>
  <c r="V86" i="57"/>
  <c r="U86" i="57"/>
  <c r="T86" i="57"/>
  <c r="S86" i="57"/>
  <c r="R86" i="57"/>
  <c r="Q86" i="57"/>
  <c r="P86" i="57"/>
  <c r="V85" i="57"/>
  <c r="U85" i="57"/>
  <c r="T85" i="57"/>
  <c r="S85" i="57"/>
  <c r="R85" i="57"/>
  <c r="Q85" i="57"/>
  <c r="P85" i="57"/>
  <c r="V84" i="57"/>
  <c r="U84" i="57"/>
  <c r="T84" i="57"/>
  <c r="S84" i="57"/>
  <c r="R84" i="57"/>
  <c r="Q84" i="57"/>
  <c r="P84" i="57"/>
  <c r="V83" i="57"/>
  <c r="U83" i="57"/>
  <c r="T83" i="57"/>
  <c r="S83" i="57"/>
  <c r="R83" i="57"/>
  <c r="Q83" i="57"/>
  <c r="P83" i="57"/>
  <c r="V82" i="57"/>
  <c r="U82" i="57"/>
  <c r="T82" i="57"/>
  <c r="S82" i="57"/>
  <c r="R82" i="57"/>
  <c r="Q82" i="57"/>
  <c r="P82" i="57"/>
  <c r="V81" i="57"/>
  <c r="U81" i="57"/>
  <c r="T81" i="57"/>
  <c r="S81" i="57"/>
  <c r="R81" i="57"/>
  <c r="Q81" i="57"/>
  <c r="P81" i="57"/>
  <c r="V80" i="57"/>
  <c r="U80" i="57"/>
  <c r="T80" i="57"/>
  <c r="S80" i="57"/>
  <c r="R80" i="57"/>
  <c r="Q80" i="57"/>
  <c r="P80" i="57"/>
  <c r="O78" i="57"/>
  <c r="N78" i="57"/>
  <c r="M78" i="57"/>
  <c r="L78" i="57"/>
  <c r="K78" i="57"/>
  <c r="J78" i="57"/>
  <c r="I78" i="57"/>
  <c r="H78" i="57"/>
  <c r="G78" i="57"/>
  <c r="F78" i="57"/>
  <c r="O77" i="57"/>
  <c r="N77" i="57"/>
  <c r="T77" i="57" s="1"/>
  <c r="M77" i="57"/>
  <c r="U77" i="57" s="1"/>
  <c r="L77" i="57"/>
  <c r="K77" i="57"/>
  <c r="J77" i="57"/>
  <c r="R77" i="57" s="1"/>
  <c r="I77" i="57"/>
  <c r="H77" i="57"/>
  <c r="S77" i="57" s="1"/>
  <c r="G77" i="57"/>
  <c r="F77" i="57"/>
  <c r="Q77" i="57" s="1"/>
  <c r="O76" i="57"/>
  <c r="V76" i="57" s="1"/>
  <c r="N76" i="57"/>
  <c r="M76" i="57"/>
  <c r="M314" i="57" s="1"/>
  <c r="L76" i="57"/>
  <c r="K76" i="57"/>
  <c r="J76" i="57"/>
  <c r="I76" i="57"/>
  <c r="H76" i="57"/>
  <c r="G76" i="57"/>
  <c r="F76" i="57"/>
  <c r="V75" i="57"/>
  <c r="V74" i="57"/>
  <c r="U74" i="57"/>
  <c r="T74" i="57"/>
  <c r="S74" i="57"/>
  <c r="R74" i="57"/>
  <c r="Q74" i="57"/>
  <c r="P74" i="57"/>
  <c r="V73" i="57"/>
  <c r="U73" i="57"/>
  <c r="T73" i="57"/>
  <c r="S73" i="57"/>
  <c r="R73" i="57"/>
  <c r="Q73" i="57"/>
  <c r="P73" i="57"/>
  <c r="V72" i="57"/>
  <c r="U72" i="57"/>
  <c r="T72" i="57"/>
  <c r="S72" i="57"/>
  <c r="R72" i="57"/>
  <c r="Q72" i="57"/>
  <c r="P72" i="57"/>
  <c r="V71" i="57"/>
  <c r="U71" i="57"/>
  <c r="T71" i="57"/>
  <c r="S71" i="57"/>
  <c r="R71" i="57"/>
  <c r="Q71" i="57"/>
  <c r="P71" i="57"/>
  <c r="V70" i="57"/>
  <c r="U70" i="57"/>
  <c r="T70" i="57"/>
  <c r="S70" i="57"/>
  <c r="R70" i="57"/>
  <c r="Q70" i="57"/>
  <c r="P70" i="57"/>
  <c r="O68" i="57"/>
  <c r="N68" i="57"/>
  <c r="M68" i="57"/>
  <c r="L68" i="57"/>
  <c r="K68" i="57"/>
  <c r="J68" i="57"/>
  <c r="I68" i="57"/>
  <c r="H68" i="57"/>
  <c r="G68" i="57"/>
  <c r="F68" i="57"/>
  <c r="T67" i="57"/>
  <c r="O67" i="57"/>
  <c r="N67" i="57"/>
  <c r="M67" i="57"/>
  <c r="L67" i="57"/>
  <c r="J67" i="57"/>
  <c r="I67" i="57"/>
  <c r="O66" i="57"/>
  <c r="O314" i="57" s="1"/>
  <c r="N66" i="57"/>
  <c r="N314" i="57" s="1"/>
  <c r="M66" i="57"/>
  <c r="L66" i="57"/>
  <c r="L314" i="57" s="1"/>
  <c r="K66" i="57"/>
  <c r="K67" i="57" s="1"/>
  <c r="J66" i="57"/>
  <c r="I66" i="57"/>
  <c r="H66" i="57"/>
  <c r="H67" i="57" s="1"/>
  <c r="G66" i="57"/>
  <c r="G67" i="57" s="1"/>
  <c r="F66" i="57"/>
  <c r="F67" i="57" s="1"/>
  <c r="V65" i="57"/>
  <c r="V64" i="57"/>
  <c r="U64" i="57"/>
  <c r="T64" i="57"/>
  <c r="S64" i="57"/>
  <c r="R64" i="57"/>
  <c r="Q64" i="57"/>
  <c r="P64" i="57"/>
  <c r="V63" i="57"/>
  <c r="U63" i="57"/>
  <c r="T63" i="57"/>
  <c r="S63" i="57"/>
  <c r="R63" i="57"/>
  <c r="Q63" i="57"/>
  <c r="P63" i="57"/>
  <c r="V62" i="57"/>
  <c r="U62" i="57"/>
  <c r="T62" i="57"/>
  <c r="S62" i="57"/>
  <c r="R62" i="57"/>
  <c r="Q62" i="57"/>
  <c r="P62" i="57"/>
  <c r="V61" i="57"/>
  <c r="U61" i="57"/>
  <c r="T61" i="57"/>
  <c r="S61" i="57"/>
  <c r="R61" i="57"/>
  <c r="Q61" i="57"/>
  <c r="P61" i="57"/>
  <c r="V60" i="57"/>
  <c r="U60" i="57"/>
  <c r="T60" i="57"/>
  <c r="S60" i="57"/>
  <c r="R60" i="57"/>
  <c r="Q60" i="57"/>
  <c r="P60" i="57"/>
  <c r="V59" i="57"/>
  <c r="U59" i="57"/>
  <c r="T59" i="57"/>
  <c r="S59" i="57"/>
  <c r="R59" i="57"/>
  <c r="Q59" i="57"/>
  <c r="P59" i="57"/>
  <c r="V58" i="57"/>
  <c r="U58" i="57"/>
  <c r="T58" i="57"/>
  <c r="S58" i="57"/>
  <c r="R58" i="57"/>
  <c r="Q58" i="57"/>
  <c r="P58" i="57"/>
  <c r="V57" i="57"/>
  <c r="U57" i="57"/>
  <c r="T57" i="57"/>
  <c r="S57" i="57"/>
  <c r="R57" i="57"/>
  <c r="Q57" i="57"/>
  <c r="P57" i="57"/>
  <c r="V56" i="57"/>
  <c r="U56" i="57"/>
  <c r="T56" i="57"/>
  <c r="S56" i="57"/>
  <c r="R56" i="57"/>
  <c r="Q56" i="57"/>
  <c r="P56" i="57"/>
  <c r="V55" i="57"/>
  <c r="U55" i="57"/>
  <c r="T55" i="57"/>
  <c r="S55" i="57"/>
  <c r="R55" i="57"/>
  <c r="Q55" i="57"/>
  <c r="P55" i="57"/>
  <c r="V54" i="57"/>
  <c r="U54" i="57"/>
  <c r="T54" i="57"/>
  <c r="S54" i="57"/>
  <c r="R54" i="57"/>
  <c r="Q54" i="57"/>
  <c r="P54" i="57"/>
  <c r="V53" i="57"/>
  <c r="U53" i="57"/>
  <c r="T53" i="57"/>
  <c r="S53" i="57"/>
  <c r="R53" i="57"/>
  <c r="Q53" i="57"/>
  <c r="P53" i="57"/>
  <c r="V52" i="57"/>
  <c r="U52" i="57"/>
  <c r="T52" i="57"/>
  <c r="S52" i="57"/>
  <c r="R52" i="57"/>
  <c r="Q52" i="57"/>
  <c r="P52" i="57"/>
  <c r="V51" i="57"/>
  <c r="U51" i="57"/>
  <c r="T51" i="57"/>
  <c r="S51" i="57"/>
  <c r="R51" i="57"/>
  <c r="Q51" i="57"/>
  <c r="P51" i="57"/>
  <c r="V50" i="57"/>
  <c r="U50" i="57"/>
  <c r="T50" i="57"/>
  <c r="S50" i="57"/>
  <c r="R50" i="57"/>
  <c r="Q50" i="57"/>
  <c r="P50" i="57"/>
  <c r="V49" i="57"/>
  <c r="U49" i="57"/>
  <c r="T49" i="57"/>
  <c r="S49" i="57"/>
  <c r="R49" i="57"/>
  <c r="Q49" i="57"/>
  <c r="P49" i="57"/>
  <c r="V48" i="57"/>
  <c r="U48" i="57"/>
  <c r="T48" i="57"/>
  <c r="S48" i="57"/>
  <c r="R48" i="57"/>
  <c r="Q48" i="57"/>
  <c r="P48" i="57"/>
  <c r="V47" i="57"/>
  <c r="U47" i="57"/>
  <c r="T47" i="57"/>
  <c r="S47" i="57"/>
  <c r="R47" i="57"/>
  <c r="Q47" i="57"/>
  <c r="P47" i="57"/>
  <c r="V46" i="57"/>
  <c r="U46" i="57"/>
  <c r="T46" i="57"/>
  <c r="S46" i="57"/>
  <c r="R46" i="57"/>
  <c r="Q46" i="57"/>
  <c r="P46" i="57"/>
  <c r="V45" i="57"/>
  <c r="U45" i="57"/>
  <c r="T45" i="57"/>
  <c r="S45" i="57"/>
  <c r="R45" i="57"/>
  <c r="Q45" i="57"/>
  <c r="P45" i="57"/>
  <c r="V44" i="57"/>
  <c r="U44" i="57"/>
  <c r="T44" i="57"/>
  <c r="S44" i="57"/>
  <c r="R44" i="57"/>
  <c r="Q44" i="57"/>
  <c r="P44" i="57"/>
  <c r="V43" i="57"/>
  <c r="U43" i="57"/>
  <c r="T43" i="57"/>
  <c r="S43" i="57"/>
  <c r="R43" i="57"/>
  <c r="Q43" i="57"/>
  <c r="P43" i="57"/>
  <c r="V42" i="57"/>
  <c r="U42" i="57"/>
  <c r="T42" i="57"/>
  <c r="S42" i="57"/>
  <c r="R42" i="57"/>
  <c r="Q42" i="57"/>
  <c r="P42" i="57"/>
  <c r="V41" i="57"/>
  <c r="U41" i="57"/>
  <c r="T41" i="57"/>
  <c r="S41" i="57"/>
  <c r="R41" i="57"/>
  <c r="Q41" i="57"/>
  <c r="P41" i="57"/>
  <c r="V40" i="57"/>
  <c r="U40" i="57"/>
  <c r="T40" i="57"/>
  <c r="S40" i="57"/>
  <c r="R40" i="57"/>
  <c r="Q40" i="57"/>
  <c r="P40" i="57"/>
  <c r="V39" i="57"/>
  <c r="U39" i="57"/>
  <c r="T39" i="57"/>
  <c r="S39" i="57"/>
  <c r="R39" i="57"/>
  <c r="Q39" i="57"/>
  <c r="P39" i="57"/>
  <c r="V38" i="57"/>
  <c r="U38" i="57"/>
  <c r="T38" i="57"/>
  <c r="S38" i="57"/>
  <c r="R38" i="57"/>
  <c r="Q38" i="57"/>
  <c r="P38" i="57"/>
  <c r="V37" i="57"/>
  <c r="U37" i="57"/>
  <c r="T37" i="57"/>
  <c r="S37" i="57"/>
  <c r="R37" i="57"/>
  <c r="Q37" i="57"/>
  <c r="P37" i="57"/>
  <c r="V36" i="57"/>
  <c r="U36" i="57"/>
  <c r="T36" i="57"/>
  <c r="S36" i="57"/>
  <c r="R36" i="57"/>
  <c r="Q36" i="57"/>
  <c r="P36" i="57"/>
  <c r="V35" i="57"/>
  <c r="U35" i="57"/>
  <c r="T35" i="57"/>
  <c r="S35" i="57"/>
  <c r="R35" i="57"/>
  <c r="Q35" i="57"/>
  <c r="P35" i="57"/>
  <c r="V34" i="57"/>
  <c r="U34" i="57"/>
  <c r="T34" i="57"/>
  <c r="S34" i="57"/>
  <c r="R34" i="57"/>
  <c r="Q34" i="57"/>
  <c r="P34" i="57"/>
  <c r="V33" i="57"/>
  <c r="U33" i="57"/>
  <c r="T33" i="57"/>
  <c r="S33" i="57"/>
  <c r="R33" i="57"/>
  <c r="Q33" i="57"/>
  <c r="P33" i="57"/>
  <c r="V32" i="57"/>
  <c r="U32" i="57"/>
  <c r="T32" i="57"/>
  <c r="S32" i="57"/>
  <c r="R32" i="57"/>
  <c r="Q32" i="57"/>
  <c r="P32" i="57"/>
  <c r="V31" i="57"/>
  <c r="U31" i="57"/>
  <c r="T31" i="57"/>
  <c r="S31" i="57"/>
  <c r="R31" i="57"/>
  <c r="Q31" i="57"/>
  <c r="P31" i="57"/>
  <c r="V30" i="57"/>
  <c r="U30" i="57"/>
  <c r="T30" i="57"/>
  <c r="S30" i="57"/>
  <c r="R30" i="57"/>
  <c r="Q30" i="57"/>
  <c r="P30" i="57"/>
  <c r="V29" i="57"/>
  <c r="U29" i="57"/>
  <c r="T29" i="57"/>
  <c r="S29" i="57"/>
  <c r="R29" i="57"/>
  <c r="Q29" i="57"/>
  <c r="P29" i="57"/>
  <c r="V28" i="57"/>
  <c r="U28" i="57"/>
  <c r="T28" i="57"/>
  <c r="S28" i="57"/>
  <c r="R28" i="57"/>
  <c r="Q28" i="57"/>
  <c r="P28" i="57"/>
  <c r="V27" i="57"/>
  <c r="U27" i="57"/>
  <c r="T27" i="57"/>
  <c r="S27" i="57"/>
  <c r="R27" i="57"/>
  <c r="Q27" i="57"/>
  <c r="P27" i="57"/>
  <c r="V26" i="57"/>
  <c r="U26" i="57"/>
  <c r="T26" i="57"/>
  <c r="S26" i="57"/>
  <c r="R26" i="57"/>
  <c r="Q26" i="57"/>
  <c r="P26" i="57"/>
  <c r="V25" i="57"/>
  <c r="U25" i="57"/>
  <c r="T25" i="57"/>
  <c r="S25" i="57"/>
  <c r="R25" i="57"/>
  <c r="Q25" i="57"/>
  <c r="P25" i="57"/>
  <c r="V24" i="57"/>
  <c r="U24" i="57"/>
  <c r="T24" i="57"/>
  <c r="S24" i="57"/>
  <c r="R24" i="57"/>
  <c r="Q24" i="57"/>
  <c r="P24" i="57"/>
  <c r="V23" i="57"/>
  <c r="U23" i="57"/>
  <c r="T23" i="57"/>
  <c r="S23" i="57"/>
  <c r="R23" i="57"/>
  <c r="Q23" i="57"/>
  <c r="P23" i="57"/>
  <c r="V22" i="57"/>
  <c r="U22" i="57"/>
  <c r="T22" i="57"/>
  <c r="S22" i="57"/>
  <c r="R22" i="57"/>
  <c r="Q22" i="57"/>
  <c r="P22" i="57"/>
  <c r="V21" i="57"/>
  <c r="U21" i="57"/>
  <c r="T21" i="57"/>
  <c r="S21" i="57"/>
  <c r="R21" i="57"/>
  <c r="Q21" i="57"/>
  <c r="P21" i="57"/>
  <c r="V20" i="57"/>
  <c r="U20" i="57"/>
  <c r="T20" i="57"/>
  <c r="S20" i="57"/>
  <c r="R20" i="57"/>
  <c r="Q20" i="57"/>
  <c r="P20" i="57"/>
  <c r="V19" i="57"/>
  <c r="U19" i="57"/>
  <c r="T19" i="57"/>
  <c r="S19" i="57"/>
  <c r="R19" i="57"/>
  <c r="Q19" i="57"/>
  <c r="P19" i="57"/>
  <c r="V18" i="57"/>
  <c r="U18" i="57"/>
  <c r="T18" i="57"/>
  <c r="S18" i="57"/>
  <c r="R18" i="57"/>
  <c r="Q18" i="57"/>
  <c r="P18" i="57"/>
  <c r="V17" i="57"/>
  <c r="U17" i="57"/>
  <c r="T17" i="57"/>
  <c r="S17" i="57"/>
  <c r="R17" i="57"/>
  <c r="Q17" i="57"/>
  <c r="P17" i="57"/>
  <c r="V16" i="57"/>
  <c r="U16" i="57"/>
  <c r="T16" i="57"/>
  <c r="S16" i="57"/>
  <c r="R16" i="57"/>
  <c r="Q16" i="57"/>
  <c r="P16" i="57"/>
  <c r="V15" i="57"/>
  <c r="U15" i="57"/>
  <c r="T15" i="57"/>
  <c r="S15" i="57"/>
  <c r="R15" i="57"/>
  <c r="Q15" i="57"/>
  <c r="P15" i="57"/>
  <c r="V14" i="57"/>
  <c r="U14" i="57"/>
  <c r="T14" i="57"/>
  <c r="S14" i="57"/>
  <c r="R14" i="57"/>
  <c r="Q14" i="57"/>
  <c r="P14" i="57"/>
  <c r="V13" i="57"/>
  <c r="U13" i="57"/>
  <c r="T13" i="57"/>
  <c r="S13" i="57"/>
  <c r="R13" i="57"/>
  <c r="Q13" i="57"/>
  <c r="P13" i="57"/>
  <c r="V12" i="57"/>
  <c r="U12" i="57"/>
  <c r="T12" i="57"/>
  <c r="S12" i="57"/>
  <c r="R12" i="57"/>
  <c r="Q12" i="57"/>
  <c r="P12" i="57"/>
  <c r="K2" i="57"/>
  <c r="H2" i="57"/>
  <c r="K1" i="57"/>
  <c r="H1" i="57"/>
  <c r="O318" i="66"/>
  <c r="N318" i="66"/>
  <c r="T318" i="66" s="1"/>
  <c r="M318" i="66"/>
  <c r="L318" i="66"/>
  <c r="J318" i="66"/>
  <c r="I318" i="66"/>
  <c r="O317" i="66"/>
  <c r="N317" i="66"/>
  <c r="M317" i="66"/>
  <c r="L317" i="66"/>
  <c r="K317" i="66"/>
  <c r="J317" i="66"/>
  <c r="I317" i="66"/>
  <c r="H317" i="66"/>
  <c r="G317" i="66"/>
  <c r="F317" i="66"/>
  <c r="F318" i="66" s="1"/>
  <c r="O316" i="66"/>
  <c r="N316" i="66"/>
  <c r="M316" i="66"/>
  <c r="L316" i="66"/>
  <c r="K316" i="66"/>
  <c r="K318" i="66" s="1"/>
  <c r="J316" i="66"/>
  <c r="I316" i="66"/>
  <c r="H316" i="66"/>
  <c r="G316" i="66"/>
  <c r="F316" i="66"/>
  <c r="V313" i="66"/>
  <c r="U313" i="66"/>
  <c r="P313" i="66"/>
  <c r="O311" i="66"/>
  <c r="N311" i="66"/>
  <c r="M311" i="66"/>
  <c r="L311" i="66"/>
  <c r="K311" i="66"/>
  <c r="J311" i="66"/>
  <c r="I311" i="66"/>
  <c r="H311" i="66"/>
  <c r="G311" i="66"/>
  <c r="F311" i="66"/>
  <c r="O310" i="66"/>
  <c r="N310" i="66"/>
  <c r="T310" i="66" s="1"/>
  <c r="M310" i="66"/>
  <c r="L310" i="66"/>
  <c r="K310" i="66"/>
  <c r="J310" i="66"/>
  <c r="I310" i="66"/>
  <c r="G310" i="66"/>
  <c r="F310" i="66"/>
  <c r="O309" i="66"/>
  <c r="N309" i="66"/>
  <c r="M309" i="66"/>
  <c r="L309" i="66"/>
  <c r="K309" i="66"/>
  <c r="J309" i="66"/>
  <c r="I309" i="66"/>
  <c r="H309" i="66"/>
  <c r="H310" i="66" s="1"/>
  <c r="S310" i="66" s="1"/>
  <c r="G309" i="66"/>
  <c r="F309" i="66"/>
  <c r="V308" i="66"/>
  <c r="V307" i="66"/>
  <c r="U307" i="66"/>
  <c r="T307" i="66"/>
  <c r="S307" i="66"/>
  <c r="R307" i="66"/>
  <c r="Q307" i="66"/>
  <c r="P307" i="66"/>
  <c r="V306" i="66"/>
  <c r="U306" i="66"/>
  <c r="T306" i="66"/>
  <c r="S306" i="66"/>
  <c r="R306" i="66"/>
  <c r="Q306" i="66"/>
  <c r="P306" i="66"/>
  <c r="V305" i="66"/>
  <c r="U305" i="66"/>
  <c r="T305" i="66"/>
  <c r="S305" i="66"/>
  <c r="R305" i="66"/>
  <c r="Q305" i="66"/>
  <c r="P305" i="66"/>
  <c r="V304" i="66"/>
  <c r="U304" i="66"/>
  <c r="T304" i="66"/>
  <c r="S304" i="66"/>
  <c r="R304" i="66"/>
  <c r="Q304" i="66"/>
  <c r="P304" i="66"/>
  <c r="V303" i="66"/>
  <c r="U303" i="66"/>
  <c r="T303" i="66"/>
  <c r="S303" i="66"/>
  <c r="R303" i="66"/>
  <c r="Q303" i="66"/>
  <c r="P303" i="66"/>
  <c r="V302" i="66"/>
  <c r="U302" i="66"/>
  <c r="T302" i="66"/>
  <c r="S302" i="66"/>
  <c r="R302" i="66"/>
  <c r="Q302" i="66"/>
  <c r="P302" i="66"/>
  <c r="V301" i="66"/>
  <c r="U301" i="66"/>
  <c r="T301" i="66"/>
  <c r="S301" i="66"/>
  <c r="R301" i="66"/>
  <c r="Q301" i="66"/>
  <c r="P301" i="66"/>
  <c r="V300" i="66"/>
  <c r="U300" i="66"/>
  <c r="T300" i="66"/>
  <c r="S300" i="66"/>
  <c r="R300" i="66"/>
  <c r="Q300" i="66"/>
  <c r="P300" i="66"/>
  <c r="V299" i="66"/>
  <c r="U299" i="66"/>
  <c r="T299" i="66"/>
  <c r="S299" i="66"/>
  <c r="R299" i="66"/>
  <c r="Q299" i="66"/>
  <c r="P299" i="66"/>
  <c r="V298" i="66"/>
  <c r="U298" i="66"/>
  <c r="T298" i="66"/>
  <c r="S298" i="66"/>
  <c r="R298" i="66"/>
  <c r="Q298" i="66"/>
  <c r="P298" i="66"/>
  <c r="V297" i="66"/>
  <c r="U297" i="66"/>
  <c r="T297" i="66"/>
  <c r="S297" i="66"/>
  <c r="R297" i="66"/>
  <c r="Q297" i="66"/>
  <c r="P297" i="66"/>
  <c r="V296" i="66"/>
  <c r="U296" i="66"/>
  <c r="T296" i="66"/>
  <c r="S296" i="66"/>
  <c r="R296" i="66"/>
  <c r="Q296" i="66"/>
  <c r="P296" i="66"/>
  <c r="V295" i="66"/>
  <c r="U295" i="66"/>
  <c r="T295" i="66"/>
  <c r="S295" i="66"/>
  <c r="R295" i="66"/>
  <c r="Q295" i="66"/>
  <c r="P295" i="66"/>
  <c r="V294" i="66"/>
  <c r="U294" i="66"/>
  <c r="T294" i="66"/>
  <c r="S294" i="66"/>
  <c r="R294" i="66"/>
  <c r="Q294" i="66"/>
  <c r="P294" i="66"/>
  <c r="V293" i="66"/>
  <c r="U293" i="66"/>
  <c r="T293" i="66"/>
  <c r="S293" i="66"/>
  <c r="R293" i="66"/>
  <c r="Q293" i="66"/>
  <c r="P293" i="66"/>
  <c r="V292" i="66"/>
  <c r="U292" i="66"/>
  <c r="T292" i="66"/>
  <c r="S292" i="66"/>
  <c r="R292" i="66"/>
  <c r="Q292" i="66"/>
  <c r="P292" i="66"/>
  <c r="V291" i="66"/>
  <c r="U291" i="66"/>
  <c r="T291" i="66"/>
  <c r="S291" i="66"/>
  <c r="R291" i="66"/>
  <c r="Q291" i="66"/>
  <c r="P291" i="66"/>
  <c r="V290" i="66"/>
  <c r="U290" i="66"/>
  <c r="T290" i="66"/>
  <c r="S290" i="66"/>
  <c r="R290" i="66"/>
  <c r="Q290" i="66"/>
  <c r="P290" i="66"/>
  <c r="V289" i="66"/>
  <c r="U289" i="66"/>
  <c r="T289" i="66"/>
  <c r="S289" i="66"/>
  <c r="R289" i="66"/>
  <c r="Q289" i="66"/>
  <c r="P289" i="66"/>
  <c r="V288" i="66"/>
  <c r="U288" i="66"/>
  <c r="T288" i="66"/>
  <c r="S288" i="66"/>
  <c r="R288" i="66"/>
  <c r="Q288" i="66"/>
  <c r="P288" i="66"/>
  <c r="V287" i="66"/>
  <c r="U287" i="66"/>
  <c r="T287" i="66"/>
  <c r="S287" i="66"/>
  <c r="R287" i="66"/>
  <c r="Q287" i="66"/>
  <c r="P287" i="66"/>
  <c r="V286" i="66"/>
  <c r="U286" i="66"/>
  <c r="T286" i="66"/>
  <c r="S286" i="66"/>
  <c r="R286" i="66"/>
  <c r="Q286" i="66"/>
  <c r="P286" i="66"/>
  <c r="V285" i="66"/>
  <c r="U285" i="66"/>
  <c r="T285" i="66"/>
  <c r="S285" i="66"/>
  <c r="R285" i="66"/>
  <c r="Q285" i="66"/>
  <c r="P285" i="66"/>
  <c r="V284" i="66"/>
  <c r="U284" i="66"/>
  <c r="T284" i="66"/>
  <c r="S284" i="66"/>
  <c r="R284" i="66"/>
  <c r="Q284" i="66"/>
  <c r="P284" i="66"/>
  <c r="V283" i="66"/>
  <c r="U283" i="66"/>
  <c r="T283" i="66"/>
  <c r="S283" i="66"/>
  <c r="R283" i="66"/>
  <c r="Q283" i="66"/>
  <c r="P283" i="66"/>
  <c r="V282" i="66"/>
  <c r="U282" i="66"/>
  <c r="T282" i="66"/>
  <c r="S282" i="66"/>
  <c r="R282" i="66"/>
  <c r="Q282" i="66"/>
  <c r="P282" i="66"/>
  <c r="V281" i="66"/>
  <c r="U281" i="66"/>
  <c r="T281" i="66"/>
  <c r="S281" i="66"/>
  <c r="R281" i="66"/>
  <c r="Q281" i="66"/>
  <c r="P281" i="66"/>
  <c r="V280" i="66"/>
  <c r="U280" i="66"/>
  <c r="T280" i="66"/>
  <c r="S280" i="66"/>
  <c r="R280" i="66"/>
  <c r="Q280" i="66"/>
  <c r="P280" i="66"/>
  <c r="V279" i="66"/>
  <c r="U279" i="66"/>
  <c r="T279" i="66"/>
  <c r="S279" i="66"/>
  <c r="R279" i="66"/>
  <c r="Q279" i="66"/>
  <c r="P279" i="66"/>
  <c r="V278" i="66"/>
  <c r="U278" i="66"/>
  <c r="T278" i="66"/>
  <c r="S278" i="66"/>
  <c r="R278" i="66"/>
  <c r="Q278" i="66"/>
  <c r="P278" i="66"/>
  <c r="V277" i="66"/>
  <c r="U277" i="66"/>
  <c r="T277" i="66"/>
  <c r="S277" i="66"/>
  <c r="R277" i="66"/>
  <c r="Q277" i="66"/>
  <c r="P277" i="66"/>
  <c r="V276" i="66"/>
  <c r="U276" i="66"/>
  <c r="T276" i="66"/>
  <c r="S276" i="66"/>
  <c r="R276" i="66"/>
  <c r="Q276" i="66"/>
  <c r="P276" i="66"/>
  <c r="O274" i="66"/>
  <c r="N274" i="66"/>
  <c r="M274" i="66"/>
  <c r="L274" i="66"/>
  <c r="K274" i="66"/>
  <c r="J274" i="66"/>
  <c r="I274" i="66"/>
  <c r="H274" i="66"/>
  <c r="G274" i="66"/>
  <c r="F274" i="66"/>
  <c r="O273" i="66"/>
  <c r="N273" i="66"/>
  <c r="M273" i="66"/>
  <c r="T273" i="66" s="1"/>
  <c r="L273" i="66"/>
  <c r="J273" i="66"/>
  <c r="I273" i="66"/>
  <c r="O272" i="66"/>
  <c r="N272" i="66"/>
  <c r="M272" i="66"/>
  <c r="L272" i="66"/>
  <c r="K272" i="66"/>
  <c r="K273" i="66" s="1"/>
  <c r="J272" i="66"/>
  <c r="I272" i="66"/>
  <c r="H272" i="66"/>
  <c r="H273" i="66" s="1"/>
  <c r="G272" i="66"/>
  <c r="G273" i="66" s="1"/>
  <c r="F272" i="66"/>
  <c r="F273" i="66" s="1"/>
  <c r="V271" i="66"/>
  <c r="V270" i="66"/>
  <c r="U270" i="66"/>
  <c r="T270" i="66"/>
  <c r="S270" i="66"/>
  <c r="R270" i="66"/>
  <c r="Q270" i="66"/>
  <c r="P270" i="66"/>
  <c r="V269" i="66"/>
  <c r="U269" i="66"/>
  <c r="T269" i="66"/>
  <c r="S269" i="66"/>
  <c r="R269" i="66"/>
  <c r="Q269" i="66"/>
  <c r="P269" i="66"/>
  <c r="V268" i="66"/>
  <c r="U268" i="66"/>
  <c r="T268" i="66"/>
  <c r="S268" i="66"/>
  <c r="R268" i="66"/>
  <c r="Q268" i="66"/>
  <c r="P268" i="66"/>
  <c r="V267" i="66"/>
  <c r="U267" i="66"/>
  <c r="T267" i="66"/>
  <c r="S267" i="66"/>
  <c r="R267" i="66"/>
  <c r="Q267" i="66"/>
  <c r="P267" i="66"/>
  <c r="V266" i="66"/>
  <c r="U266" i="66"/>
  <c r="T266" i="66"/>
  <c r="S266" i="66"/>
  <c r="R266" i="66"/>
  <c r="Q266" i="66"/>
  <c r="P266" i="66"/>
  <c r="V265" i="66"/>
  <c r="U265" i="66"/>
  <c r="T265" i="66"/>
  <c r="S265" i="66"/>
  <c r="R265" i="66"/>
  <c r="Q265" i="66"/>
  <c r="P265" i="66"/>
  <c r="V264" i="66"/>
  <c r="U264" i="66"/>
  <c r="T264" i="66"/>
  <c r="S264" i="66"/>
  <c r="R264" i="66"/>
  <c r="Q264" i="66"/>
  <c r="P264" i="66"/>
  <c r="V263" i="66"/>
  <c r="U263" i="66"/>
  <c r="T263" i="66"/>
  <c r="S263" i="66"/>
  <c r="R263" i="66"/>
  <c r="Q263" i="66"/>
  <c r="P263" i="66"/>
  <c r="O261" i="66"/>
  <c r="N261" i="66"/>
  <c r="M261" i="66"/>
  <c r="L261" i="66"/>
  <c r="K261" i="66"/>
  <c r="J261" i="66"/>
  <c r="I261" i="66"/>
  <c r="H261" i="66"/>
  <c r="G261" i="66"/>
  <c r="F261" i="66"/>
  <c r="T260" i="66"/>
  <c r="O260" i="66"/>
  <c r="N260" i="66"/>
  <c r="M260" i="66"/>
  <c r="L260" i="66"/>
  <c r="J260" i="66"/>
  <c r="I260" i="66"/>
  <c r="O259" i="66"/>
  <c r="N259" i="66"/>
  <c r="M259" i="66"/>
  <c r="L259" i="66"/>
  <c r="K259" i="66"/>
  <c r="K260" i="66" s="1"/>
  <c r="J259" i="66"/>
  <c r="I259" i="66"/>
  <c r="H259" i="66"/>
  <c r="H260" i="66" s="1"/>
  <c r="G259" i="66"/>
  <c r="G260" i="66" s="1"/>
  <c r="F259" i="66"/>
  <c r="F260" i="66" s="1"/>
  <c r="V258" i="66"/>
  <c r="V257" i="66"/>
  <c r="U257" i="66"/>
  <c r="T257" i="66"/>
  <c r="S257" i="66"/>
  <c r="R257" i="66"/>
  <c r="Q257" i="66"/>
  <c r="P257" i="66"/>
  <c r="V256" i="66"/>
  <c r="U256" i="66"/>
  <c r="T256" i="66"/>
  <c r="S256" i="66"/>
  <c r="R256" i="66"/>
  <c r="Q256" i="66"/>
  <c r="P256" i="66"/>
  <c r="V255" i="66"/>
  <c r="U255" i="66"/>
  <c r="T255" i="66"/>
  <c r="S255" i="66"/>
  <c r="R255" i="66"/>
  <c r="Q255" i="66"/>
  <c r="P255" i="66"/>
  <c r="V254" i="66"/>
  <c r="U254" i="66"/>
  <c r="T254" i="66"/>
  <c r="S254" i="66"/>
  <c r="R254" i="66"/>
  <c r="Q254" i="66"/>
  <c r="P254" i="66"/>
  <c r="V253" i="66"/>
  <c r="U253" i="66"/>
  <c r="T253" i="66"/>
  <c r="S253" i="66"/>
  <c r="R253" i="66"/>
  <c r="Q253" i="66"/>
  <c r="P253" i="66"/>
  <c r="V252" i="66"/>
  <c r="U252" i="66"/>
  <c r="T252" i="66"/>
  <c r="S252" i="66"/>
  <c r="R252" i="66"/>
  <c r="Q252" i="66"/>
  <c r="P252" i="66"/>
  <c r="V251" i="66"/>
  <c r="U251" i="66"/>
  <c r="T251" i="66"/>
  <c r="S251" i="66"/>
  <c r="R251" i="66"/>
  <c r="Q251" i="66"/>
  <c r="P251" i="66"/>
  <c r="V250" i="66"/>
  <c r="U250" i="66"/>
  <c r="T250" i="66"/>
  <c r="S250" i="66"/>
  <c r="R250" i="66"/>
  <c r="Q250" i="66"/>
  <c r="P250" i="66"/>
  <c r="V249" i="66"/>
  <c r="U249" i="66"/>
  <c r="T249" i="66"/>
  <c r="S249" i="66"/>
  <c r="R249" i="66"/>
  <c r="Q249" i="66"/>
  <c r="P249" i="66"/>
  <c r="V248" i="66"/>
  <c r="U248" i="66"/>
  <c r="T248" i="66"/>
  <c r="S248" i="66"/>
  <c r="R248" i="66"/>
  <c r="Q248" i="66"/>
  <c r="P248" i="66"/>
  <c r="V247" i="66"/>
  <c r="U247" i="66"/>
  <c r="T247" i="66"/>
  <c r="S247" i="66"/>
  <c r="R247" i="66"/>
  <c r="Q247" i="66"/>
  <c r="P247" i="66"/>
  <c r="V246" i="66"/>
  <c r="U246" i="66"/>
  <c r="T246" i="66"/>
  <c r="S246" i="66"/>
  <c r="R246" i="66"/>
  <c r="Q246" i="66"/>
  <c r="P246" i="66"/>
  <c r="V245" i="66"/>
  <c r="U245" i="66"/>
  <c r="T245" i="66"/>
  <c r="S245" i="66"/>
  <c r="R245" i="66"/>
  <c r="Q245" i="66"/>
  <c r="P245" i="66"/>
  <c r="V244" i="66"/>
  <c r="U244" i="66"/>
  <c r="T244" i="66"/>
  <c r="S244" i="66"/>
  <c r="R244" i="66"/>
  <c r="Q244" i="66"/>
  <c r="P244" i="66"/>
  <c r="V243" i="66"/>
  <c r="U243" i="66"/>
  <c r="T243" i="66"/>
  <c r="S243" i="66"/>
  <c r="R243" i="66"/>
  <c r="Q243" i="66"/>
  <c r="P243" i="66"/>
  <c r="V242" i="66"/>
  <c r="U242" i="66"/>
  <c r="T242" i="66"/>
  <c r="S242" i="66"/>
  <c r="R242" i="66"/>
  <c r="Q242" i="66"/>
  <c r="P242" i="66"/>
  <c r="V241" i="66"/>
  <c r="U241" i="66"/>
  <c r="T241" i="66"/>
  <c r="S241" i="66"/>
  <c r="R241" i="66"/>
  <c r="Q241" i="66"/>
  <c r="P241" i="66"/>
  <c r="V240" i="66"/>
  <c r="U240" i="66"/>
  <c r="T240" i="66"/>
  <c r="S240" i="66"/>
  <c r="R240" i="66"/>
  <c r="Q240" i="66"/>
  <c r="P240" i="66"/>
  <c r="V239" i="66"/>
  <c r="U239" i="66"/>
  <c r="T239" i="66"/>
  <c r="S239" i="66"/>
  <c r="R239" i="66"/>
  <c r="Q239" i="66"/>
  <c r="P239" i="66"/>
  <c r="V238" i="66"/>
  <c r="U238" i="66"/>
  <c r="T238" i="66"/>
  <c r="S238" i="66"/>
  <c r="R238" i="66"/>
  <c r="Q238" i="66"/>
  <c r="P238" i="66"/>
  <c r="V237" i="66"/>
  <c r="U237" i="66"/>
  <c r="T237" i="66"/>
  <c r="S237" i="66"/>
  <c r="R237" i="66"/>
  <c r="Q237" i="66"/>
  <c r="P237" i="66"/>
  <c r="V236" i="66"/>
  <c r="U236" i="66"/>
  <c r="T236" i="66"/>
  <c r="S236" i="66"/>
  <c r="R236" i="66"/>
  <c r="Q236" i="66"/>
  <c r="P236" i="66"/>
  <c r="V235" i="66"/>
  <c r="U235" i="66"/>
  <c r="T235" i="66"/>
  <c r="S235" i="66"/>
  <c r="R235" i="66"/>
  <c r="Q235" i="66"/>
  <c r="P235" i="66"/>
  <c r="V234" i="66"/>
  <c r="U234" i="66"/>
  <c r="T234" i="66"/>
  <c r="S234" i="66"/>
  <c r="R234" i="66"/>
  <c r="Q234" i="66"/>
  <c r="P234" i="66"/>
  <c r="O232" i="66"/>
  <c r="N232" i="66"/>
  <c r="M232" i="66"/>
  <c r="L232" i="66"/>
  <c r="K232" i="66"/>
  <c r="J232" i="66"/>
  <c r="I232" i="66"/>
  <c r="H232" i="66"/>
  <c r="G232" i="66"/>
  <c r="F232" i="66"/>
  <c r="O231" i="66"/>
  <c r="N231" i="66"/>
  <c r="M231" i="66"/>
  <c r="L231" i="66"/>
  <c r="J231" i="66"/>
  <c r="I231" i="66"/>
  <c r="O230" i="66"/>
  <c r="N230" i="66"/>
  <c r="M230" i="66"/>
  <c r="L230" i="66"/>
  <c r="K230" i="66"/>
  <c r="K231" i="66" s="1"/>
  <c r="J230" i="66"/>
  <c r="I230" i="66"/>
  <c r="H230" i="66"/>
  <c r="H231" i="66" s="1"/>
  <c r="G230" i="66"/>
  <c r="G231" i="66" s="1"/>
  <c r="F230" i="66"/>
  <c r="F231" i="66" s="1"/>
  <c r="V229" i="66"/>
  <c r="V228" i="66"/>
  <c r="U228" i="66"/>
  <c r="T228" i="66"/>
  <c r="S228" i="66"/>
  <c r="R228" i="66"/>
  <c r="Q228" i="66"/>
  <c r="P228" i="66"/>
  <c r="V227" i="66"/>
  <c r="U227" i="66"/>
  <c r="T227" i="66"/>
  <c r="S227" i="66"/>
  <c r="R227" i="66"/>
  <c r="Q227" i="66"/>
  <c r="P227" i="66"/>
  <c r="V226" i="66"/>
  <c r="U226" i="66"/>
  <c r="T226" i="66"/>
  <c r="S226" i="66"/>
  <c r="R226" i="66"/>
  <c r="Q226" i="66"/>
  <c r="P226" i="66"/>
  <c r="V225" i="66"/>
  <c r="U225" i="66"/>
  <c r="T225" i="66"/>
  <c r="S225" i="66"/>
  <c r="R225" i="66"/>
  <c r="Q225" i="66"/>
  <c r="P225" i="66"/>
  <c r="V224" i="66"/>
  <c r="U224" i="66"/>
  <c r="T224" i="66"/>
  <c r="S224" i="66"/>
  <c r="R224" i="66"/>
  <c r="Q224" i="66"/>
  <c r="P224" i="66"/>
  <c r="V223" i="66"/>
  <c r="U223" i="66"/>
  <c r="T223" i="66"/>
  <c r="S223" i="66"/>
  <c r="R223" i="66"/>
  <c r="Q223" i="66"/>
  <c r="P223" i="66"/>
  <c r="V222" i="66"/>
  <c r="U222" i="66"/>
  <c r="T222" i="66"/>
  <c r="S222" i="66"/>
  <c r="R222" i="66"/>
  <c r="Q222" i="66"/>
  <c r="P222" i="66"/>
  <c r="V221" i="66"/>
  <c r="U221" i="66"/>
  <c r="T221" i="66"/>
  <c r="S221" i="66"/>
  <c r="R221" i="66"/>
  <c r="Q221" i="66"/>
  <c r="P221" i="66"/>
  <c r="V220" i="66"/>
  <c r="U220" i="66"/>
  <c r="T220" i="66"/>
  <c r="S220" i="66"/>
  <c r="R220" i="66"/>
  <c r="Q220" i="66"/>
  <c r="P220" i="66"/>
  <c r="O218" i="66"/>
  <c r="N218" i="66"/>
  <c r="M218" i="66"/>
  <c r="L218" i="66"/>
  <c r="K218" i="66"/>
  <c r="J218" i="66"/>
  <c r="I218" i="66"/>
  <c r="H218" i="66"/>
  <c r="G218" i="66"/>
  <c r="F218" i="66"/>
  <c r="O217" i="66"/>
  <c r="N217" i="66"/>
  <c r="M217" i="66"/>
  <c r="T217" i="66" s="1"/>
  <c r="L217" i="66"/>
  <c r="J217" i="66"/>
  <c r="I217" i="66"/>
  <c r="O216" i="66"/>
  <c r="N216" i="66"/>
  <c r="M216" i="66"/>
  <c r="L216" i="66"/>
  <c r="K216" i="66"/>
  <c r="K217" i="66" s="1"/>
  <c r="J216" i="66"/>
  <c r="I216" i="66"/>
  <c r="H216" i="66"/>
  <c r="H217" i="66" s="1"/>
  <c r="R217" i="66" s="1"/>
  <c r="G216" i="66"/>
  <c r="G217" i="66" s="1"/>
  <c r="F216" i="66"/>
  <c r="F217" i="66" s="1"/>
  <c r="V215" i="66"/>
  <c r="V214" i="66"/>
  <c r="U214" i="66"/>
  <c r="T214" i="66"/>
  <c r="S214" i="66"/>
  <c r="R214" i="66"/>
  <c r="Q214" i="66"/>
  <c r="P214" i="66"/>
  <c r="V213" i="66"/>
  <c r="U213" i="66"/>
  <c r="T213" i="66"/>
  <c r="S213" i="66"/>
  <c r="R213" i="66"/>
  <c r="Q213" i="66"/>
  <c r="P213" i="66"/>
  <c r="V212" i="66"/>
  <c r="U212" i="66"/>
  <c r="T212" i="66"/>
  <c r="S212" i="66"/>
  <c r="R212" i="66"/>
  <c r="Q212" i="66"/>
  <c r="P212" i="66"/>
  <c r="V211" i="66"/>
  <c r="U211" i="66"/>
  <c r="T211" i="66"/>
  <c r="S211" i="66"/>
  <c r="R211" i="66"/>
  <c r="Q211" i="66"/>
  <c r="P211" i="66"/>
  <c r="V210" i="66"/>
  <c r="U210" i="66"/>
  <c r="T210" i="66"/>
  <c r="S210" i="66"/>
  <c r="R210" i="66"/>
  <c r="Q210" i="66"/>
  <c r="P210" i="66"/>
  <c r="V209" i="66"/>
  <c r="U209" i="66"/>
  <c r="T209" i="66"/>
  <c r="S209" i="66"/>
  <c r="R209" i="66"/>
  <c r="Q209" i="66"/>
  <c r="P209" i="66"/>
  <c r="V208" i="66"/>
  <c r="U208" i="66"/>
  <c r="T208" i="66"/>
  <c r="S208" i="66"/>
  <c r="R208" i="66"/>
  <c r="Q208" i="66"/>
  <c r="P208" i="66"/>
  <c r="V207" i="66"/>
  <c r="U207" i="66"/>
  <c r="T207" i="66"/>
  <c r="S207" i="66"/>
  <c r="R207" i="66"/>
  <c r="Q207" i="66"/>
  <c r="P207" i="66"/>
  <c r="O205" i="66"/>
  <c r="N205" i="66"/>
  <c r="M205" i="66"/>
  <c r="L205" i="66"/>
  <c r="K205" i="66"/>
  <c r="J205" i="66"/>
  <c r="I205" i="66"/>
  <c r="H205" i="66"/>
  <c r="G205" i="66"/>
  <c r="F205" i="66"/>
  <c r="T204" i="66"/>
  <c r="O204" i="66"/>
  <c r="N204" i="66"/>
  <c r="V204" i="66" s="1"/>
  <c r="M204" i="66"/>
  <c r="U204" i="66" s="1"/>
  <c r="L204" i="66"/>
  <c r="K204" i="66"/>
  <c r="J204" i="66"/>
  <c r="I204" i="66"/>
  <c r="H204" i="66"/>
  <c r="S204" i="66" s="1"/>
  <c r="G204" i="66"/>
  <c r="F204" i="66"/>
  <c r="Q204" i="66" s="1"/>
  <c r="O203" i="66"/>
  <c r="V203" i="66" s="1"/>
  <c r="N203" i="66"/>
  <c r="M203" i="66"/>
  <c r="L203" i="66"/>
  <c r="K203" i="66"/>
  <c r="J203" i="66"/>
  <c r="I203" i="66"/>
  <c r="H203" i="66"/>
  <c r="G203" i="66"/>
  <c r="F203" i="66"/>
  <c r="V202" i="66"/>
  <c r="V201" i="66"/>
  <c r="U201" i="66"/>
  <c r="T201" i="66"/>
  <c r="S201" i="66"/>
  <c r="R201" i="66"/>
  <c r="Q201" i="66"/>
  <c r="P201" i="66"/>
  <c r="V200" i="66"/>
  <c r="U200" i="66"/>
  <c r="T200" i="66"/>
  <c r="S200" i="66"/>
  <c r="R200" i="66"/>
  <c r="Q200" i="66"/>
  <c r="P200" i="66"/>
  <c r="V199" i="66"/>
  <c r="U199" i="66"/>
  <c r="T199" i="66"/>
  <c r="S199" i="66"/>
  <c r="R199" i="66"/>
  <c r="Q199" i="66"/>
  <c r="P199" i="66"/>
  <c r="V198" i="66"/>
  <c r="U198" i="66"/>
  <c r="T198" i="66"/>
  <c r="S198" i="66"/>
  <c r="R198" i="66"/>
  <c r="Q198" i="66"/>
  <c r="P198" i="66"/>
  <c r="V197" i="66"/>
  <c r="U197" i="66"/>
  <c r="T197" i="66"/>
  <c r="S197" i="66"/>
  <c r="R197" i="66"/>
  <c r="Q197" i="66"/>
  <c r="P197" i="66"/>
  <c r="V196" i="66"/>
  <c r="U196" i="66"/>
  <c r="T196" i="66"/>
  <c r="S196" i="66"/>
  <c r="R196" i="66"/>
  <c r="Q196" i="66"/>
  <c r="P196" i="66"/>
  <c r="V195" i="66"/>
  <c r="U195" i="66"/>
  <c r="T195" i="66"/>
  <c r="S195" i="66"/>
  <c r="R195" i="66"/>
  <c r="Q195" i="66"/>
  <c r="P195" i="66"/>
  <c r="V194" i="66"/>
  <c r="U194" i="66"/>
  <c r="T194" i="66"/>
  <c r="S194" i="66"/>
  <c r="R194" i="66"/>
  <c r="Q194" i="66"/>
  <c r="P194" i="66"/>
  <c r="V193" i="66"/>
  <c r="U193" i="66"/>
  <c r="T193" i="66"/>
  <c r="S193" i="66"/>
  <c r="R193" i="66"/>
  <c r="Q193" i="66"/>
  <c r="P193" i="66"/>
  <c r="V192" i="66"/>
  <c r="U192" i="66"/>
  <c r="T192" i="66"/>
  <c r="S192" i="66"/>
  <c r="R192" i="66"/>
  <c r="Q192" i="66"/>
  <c r="P192" i="66"/>
  <c r="V191" i="66"/>
  <c r="U191" i="66"/>
  <c r="T191" i="66"/>
  <c r="S191" i="66"/>
  <c r="R191" i="66"/>
  <c r="Q191" i="66"/>
  <c r="P191" i="66"/>
  <c r="V190" i="66"/>
  <c r="U190" i="66"/>
  <c r="T190" i="66"/>
  <c r="S190" i="66"/>
  <c r="R190" i="66"/>
  <c r="Q190" i="66"/>
  <c r="P190" i="66"/>
  <c r="V189" i="66"/>
  <c r="U189" i="66"/>
  <c r="T189" i="66"/>
  <c r="S189" i="66"/>
  <c r="R189" i="66"/>
  <c r="Q189" i="66"/>
  <c r="P189" i="66"/>
  <c r="V188" i="66"/>
  <c r="U188" i="66"/>
  <c r="T188" i="66"/>
  <c r="S188" i="66"/>
  <c r="R188" i="66"/>
  <c r="Q188" i="66"/>
  <c r="P188" i="66"/>
  <c r="O186" i="66"/>
  <c r="N186" i="66"/>
  <c r="M186" i="66"/>
  <c r="L186" i="66"/>
  <c r="K186" i="66"/>
  <c r="J186" i="66"/>
  <c r="I186" i="66"/>
  <c r="H186" i="66"/>
  <c r="G186" i="66"/>
  <c r="F186" i="66"/>
  <c r="O185" i="66"/>
  <c r="N185" i="66"/>
  <c r="M185" i="66"/>
  <c r="T185" i="66" s="1"/>
  <c r="L185" i="66"/>
  <c r="J185" i="66"/>
  <c r="I185" i="66"/>
  <c r="O184" i="66"/>
  <c r="N184" i="66"/>
  <c r="M184" i="66"/>
  <c r="L184" i="66"/>
  <c r="K184" i="66"/>
  <c r="K185" i="66" s="1"/>
  <c r="J184" i="66"/>
  <c r="I184" i="66"/>
  <c r="H184" i="66"/>
  <c r="H185" i="66" s="1"/>
  <c r="R185" i="66" s="1"/>
  <c r="G184" i="66"/>
  <c r="G185" i="66" s="1"/>
  <c r="F184" i="66"/>
  <c r="F185" i="66" s="1"/>
  <c r="V183" i="66"/>
  <c r="V182" i="66"/>
  <c r="U182" i="66"/>
  <c r="T182" i="66"/>
  <c r="S182" i="66"/>
  <c r="R182" i="66"/>
  <c r="Q182" i="66"/>
  <c r="P182" i="66"/>
  <c r="V181" i="66"/>
  <c r="U181" i="66"/>
  <c r="T181" i="66"/>
  <c r="S181" i="66"/>
  <c r="R181" i="66"/>
  <c r="Q181" i="66"/>
  <c r="P181" i="66"/>
  <c r="V180" i="66"/>
  <c r="U180" i="66"/>
  <c r="T180" i="66"/>
  <c r="S180" i="66"/>
  <c r="R180" i="66"/>
  <c r="Q180" i="66"/>
  <c r="P180" i="66"/>
  <c r="V179" i="66"/>
  <c r="U179" i="66"/>
  <c r="T179" i="66"/>
  <c r="S179" i="66"/>
  <c r="R179" i="66"/>
  <c r="Q179" i="66"/>
  <c r="P179" i="66"/>
  <c r="V178" i="66"/>
  <c r="U178" i="66"/>
  <c r="T178" i="66"/>
  <c r="S178" i="66"/>
  <c r="R178" i="66"/>
  <c r="Q178" i="66"/>
  <c r="P178" i="66"/>
  <c r="V177" i="66"/>
  <c r="U177" i="66"/>
  <c r="T177" i="66"/>
  <c r="S177" i="66"/>
  <c r="R177" i="66"/>
  <c r="Q177" i="66"/>
  <c r="P177" i="66"/>
  <c r="V176" i="66"/>
  <c r="U176" i="66"/>
  <c r="T176" i="66"/>
  <c r="S176" i="66"/>
  <c r="R176" i="66"/>
  <c r="Q176" i="66"/>
  <c r="P176" i="66"/>
  <c r="V175" i="66"/>
  <c r="U175" i="66"/>
  <c r="T175" i="66"/>
  <c r="S175" i="66"/>
  <c r="R175" i="66"/>
  <c r="Q175" i="66"/>
  <c r="P175" i="66"/>
  <c r="V174" i="66"/>
  <c r="U174" i="66"/>
  <c r="T174" i="66"/>
  <c r="S174" i="66"/>
  <c r="R174" i="66"/>
  <c r="Q174" i="66"/>
  <c r="P174" i="66"/>
  <c r="V173" i="66"/>
  <c r="U173" i="66"/>
  <c r="T173" i="66"/>
  <c r="S173" i="66"/>
  <c r="R173" i="66"/>
  <c r="Q173" i="66"/>
  <c r="P173" i="66"/>
  <c r="V172" i="66"/>
  <c r="U172" i="66"/>
  <c r="T172" i="66"/>
  <c r="S172" i="66"/>
  <c r="R172" i="66"/>
  <c r="Q172" i="66"/>
  <c r="P172" i="66"/>
  <c r="V171" i="66"/>
  <c r="U171" i="66"/>
  <c r="T171" i="66"/>
  <c r="S171" i="66"/>
  <c r="R171" i="66"/>
  <c r="Q171" i="66"/>
  <c r="P171" i="66"/>
  <c r="V170" i="66"/>
  <c r="U170" i="66"/>
  <c r="T170" i="66"/>
  <c r="S170" i="66"/>
  <c r="R170" i="66"/>
  <c r="Q170" i="66"/>
  <c r="P170" i="66"/>
  <c r="V169" i="66"/>
  <c r="U169" i="66"/>
  <c r="T169" i="66"/>
  <c r="S169" i="66"/>
  <c r="R169" i="66"/>
  <c r="Q169" i="66"/>
  <c r="P169" i="66"/>
  <c r="V168" i="66"/>
  <c r="U168" i="66"/>
  <c r="T168" i="66"/>
  <c r="S168" i="66"/>
  <c r="R168" i="66"/>
  <c r="Q168" i="66"/>
  <c r="P168" i="66"/>
  <c r="V167" i="66"/>
  <c r="U167" i="66"/>
  <c r="T167" i="66"/>
  <c r="S167" i="66"/>
  <c r="R167" i="66"/>
  <c r="Q167" i="66"/>
  <c r="P167" i="66"/>
  <c r="V166" i="66"/>
  <c r="U166" i="66"/>
  <c r="T166" i="66"/>
  <c r="S166" i="66"/>
  <c r="R166" i="66"/>
  <c r="Q166" i="66"/>
  <c r="P166" i="66"/>
  <c r="V165" i="66"/>
  <c r="U165" i="66"/>
  <c r="T165" i="66"/>
  <c r="S165" i="66"/>
  <c r="R165" i="66"/>
  <c r="Q165" i="66"/>
  <c r="P165" i="66"/>
  <c r="V164" i="66"/>
  <c r="U164" i="66"/>
  <c r="T164" i="66"/>
  <c r="S164" i="66"/>
  <c r="R164" i="66"/>
  <c r="Q164" i="66"/>
  <c r="P164" i="66"/>
  <c r="V163" i="66"/>
  <c r="U163" i="66"/>
  <c r="T163" i="66"/>
  <c r="S163" i="66"/>
  <c r="R163" i="66"/>
  <c r="Q163" i="66"/>
  <c r="P163" i="66"/>
  <c r="V162" i="66"/>
  <c r="U162" i="66"/>
  <c r="T162" i="66"/>
  <c r="S162" i="66"/>
  <c r="R162" i="66"/>
  <c r="Q162" i="66"/>
  <c r="P162" i="66"/>
  <c r="V161" i="66"/>
  <c r="U161" i="66"/>
  <c r="T161" i="66"/>
  <c r="S161" i="66"/>
  <c r="R161" i="66"/>
  <c r="Q161" i="66"/>
  <c r="P161" i="66"/>
  <c r="V160" i="66"/>
  <c r="U160" i="66"/>
  <c r="T160" i="66"/>
  <c r="S160" i="66"/>
  <c r="R160" i="66"/>
  <c r="Q160" i="66"/>
  <c r="P160" i="66"/>
  <c r="V159" i="66"/>
  <c r="U159" i="66"/>
  <c r="T159" i="66"/>
  <c r="S159" i="66"/>
  <c r="R159" i="66"/>
  <c r="Q159" i="66"/>
  <c r="P159" i="66"/>
  <c r="V158" i="66"/>
  <c r="U158" i="66"/>
  <c r="T158" i="66"/>
  <c r="S158" i="66"/>
  <c r="R158" i="66"/>
  <c r="Q158" i="66"/>
  <c r="P158" i="66"/>
  <c r="V157" i="66"/>
  <c r="U157" i="66"/>
  <c r="T157" i="66"/>
  <c r="S157" i="66"/>
  <c r="R157" i="66"/>
  <c r="Q157" i="66"/>
  <c r="P157" i="66"/>
  <c r="V156" i="66"/>
  <c r="U156" i="66"/>
  <c r="T156" i="66"/>
  <c r="S156" i="66"/>
  <c r="R156" i="66"/>
  <c r="Q156" i="66"/>
  <c r="P156" i="66"/>
  <c r="V155" i="66"/>
  <c r="U155" i="66"/>
  <c r="T155" i="66"/>
  <c r="S155" i="66"/>
  <c r="R155" i="66"/>
  <c r="Q155" i="66"/>
  <c r="P155" i="66"/>
  <c r="V154" i="66"/>
  <c r="U154" i="66"/>
  <c r="T154" i="66"/>
  <c r="S154" i="66"/>
  <c r="R154" i="66"/>
  <c r="Q154" i="66"/>
  <c r="P154" i="66"/>
  <c r="O152" i="66"/>
  <c r="N152" i="66"/>
  <c r="M152" i="66"/>
  <c r="L152" i="66"/>
  <c r="K152" i="66"/>
  <c r="J152" i="66"/>
  <c r="I152" i="66"/>
  <c r="H152" i="66"/>
  <c r="G152" i="66"/>
  <c r="F152" i="66"/>
  <c r="O151" i="66"/>
  <c r="N151" i="66"/>
  <c r="M151" i="66"/>
  <c r="L151" i="66"/>
  <c r="J151" i="66"/>
  <c r="I151" i="66"/>
  <c r="O150" i="66"/>
  <c r="N150" i="66"/>
  <c r="M150" i="66"/>
  <c r="L150" i="66"/>
  <c r="K150" i="66"/>
  <c r="K151" i="66" s="1"/>
  <c r="S151" i="66" s="1"/>
  <c r="J150" i="66"/>
  <c r="I150" i="66"/>
  <c r="H150" i="66"/>
  <c r="H151" i="66" s="1"/>
  <c r="G150" i="66"/>
  <c r="G151" i="66" s="1"/>
  <c r="F150" i="66"/>
  <c r="F151" i="66" s="1"/>
  <c r="V149" i="66"/>
  <c r="V148" i="66"/>
  <c r="U148" i="66"/>
  <c r="T148" i="66"/>
  <c r="S148" i="66"/>
  <c r="R148" i="66"/>
  <c r="Q148" i="66"/>
  <c r="P148" i="66"/>
  <c r="V147" i="66"/>
  <c r="U147" i="66"/>
  <c r="T147" i="66"/>
  <c r="S147" i="66"/>
  <c r="R147" i="66"/>
  <c r="Q147" i="66"/>
  <c r="P147" i="66"/>
  <c r="V146" i="66"/>
  <c r="U146" i="66"/>
  <c r="T146" i="66"/>
  <c r="S146" i="66"/>
  <c r="R146" i="66"/>
  <c r="Q146" i="66"/>
  <c r="P146" i="66"/>
  <c r="V145" i="66"/>
  <c r="U145" i="66"/>
  <c r="T145" i="66"/>
  <c r="S145" i="66"/>
  <c r="R145" i="66"/>
  <c r="Q145" i="66"/>
  <c r="P145" i="66"/>
  <c r="V144" i="66"/>
  <c r="U144" i="66"/>
  <c r="T144" i="66"/>
  <c r="S144" i="66"/>
  <c r="R144" i="66"/>
  <c r="Q144" i="66"/>
  <c r="P144" i="66"/>
  <c r="V143" i="66"/>
  <c r="U143" i="66"/>
  <c r="T143" i="66"/>
  <c r="S143" i="66"/>
  <c r="R143" i="66"/>
  <c r="Q143" i="66"/>
  <c r="P143" i="66"/>
  <c r="V142" i="66"/>
  <c r="U142" i="66"/>
  <c r="T142" i="66"/>
  <c r="S142" i="66"/>
  <c r="R142" i="66"/>
  <c r="Q142" i="66"/>
  <c r="P142" i="66"/>
  <c r="V141" i="66"/>
  <c r="U141" i="66"/>
  <c r="T141" i="66"/>
  <c r="S141" i="66"/>
  <c r="R141" i="66"/>
  <c r="Q141" i="66"/>
  <c r="P141" i="66"/>
  <c r="V140" i="66"/>
  <c r="U140" i="66"/>
  <c r="T140" i="66"/>
  <c r="S140" i="66"/>
  <c r="R140" i="66"/>
  <c r="Q140" i="66"/>
  <c r="P140" i="66"/>
  <c r="V139" i="66"/>
  <c r="U139" i="66"/>
  <c r="T139" i="66"/>
  <c r="S139" i="66"/>
  <c r="R139" i="66"/>
  <c r="Q139" i="66"/>
  <c r="P139" i="66"/>
  <c r="O137" i="66"/>
  <c r="N137" i="66"/>
  <c r="M137" i="66"/>
  <c r="L137" i="66"/>
  <c r="K137" i="66"/>
  <c r="J137" i="66"/>
  <c r="I137" i="66"/>
  <c r="H137" i="66"/>
  <c r="G137" i="66"/>
  <c r="F137" i="66"/>
  <c r="T136" i="66"/>
  <c r="O136" i="66"/>
  <c r="N136" i="66"/>
  <c r="M136" i="66"/>
  <c r="L136" i="66"/>
  <c r="J136" i="66"/>
  <c r="I136" i="66"/>
  <c r="O135" i="66"/>
  <c r="N135" i="66"/>
  <c r="M135" i="66"/>
  <c r="L135" i="66"/>
  <c r="K135" i="66"/>
  <c r="K136" i="66" s="1"/>
  <c r="J135" i="66"/>
  <c r="I135" i="66"/>
  <c r="H135" i="66"/>
  <c r="H136" i="66" s="1"/>
  <c r="G135" i="66"/>
  <c r="G136" i="66" s="1"/>
  <c r="F135" i="66"/>
  <c r="F136" i="66" s="1"/>
  <c r="V134" i="66"/>
  <c r="V133" i="66"/>
  <c r="U133" i="66"/>
  <c r="T133" i="66"/>
  <c r="S133" i="66"/>
  <c r="R133" i="66"/>
  <c r="Q133" i="66"/>
  <c r="P133" i="66"/>
  <c r="V132" i="66"/>
  <c r="U132" i="66"/>
  <c r="T132" i="66"/>
  <c r="S132" i="66"/>
  <c r="R132" i="66"/>
  <c r="Q132" i="66"/>
  <c r="P132" i="66"/>
  <c r="V131" i="66"/>
  <c r="U131" i="66"/>
  <c r="T131" i="66"/>
  <c r="S131" i="66"/>
  <c r="R131" i="66"/>
  <c r="Q131" i="66"/>
  <c r="P131" i="66"/>
  <c r="V130" i="66"/>
  <c r="U130" i="66"/>
  <c r="T130" i="66"/>
  <c r="S130" i="66"/>
  <c r="R130" i="66"/>
  <c r="Q130" i="66"/>
  <c r="P130" i="66"/>
  <c r="V129" i="66"/>
  <c r="U129" i="66"/>
  <c r="T129" i="66"/>
  <c r="S129" i="66"/>
  <c r="R129" i="66"/>
  <c r="Q129" i="66"/>
  <c r="P129" i="66"/>
  <c r="V128" i="66"/>
  <c r="U128" i="66"/>
  <c r="T128" i="66"/>
  <c r="S128" i="66"/>
  <c r="R128" i="66"/>
  <c r="Q128" i="66"/>
  <c r="P128" i="66"/>
  <c r="V127" i="66"/>
  <c r="U127" i="66"/>
  <c r="T127" i="66"/>
  <c r="S127" i="66"/>
  <c r="R127" i="66"/>
  <c r="Q127" i="66"/>
  <c r="P127" i="66"/>
  <c r="V126" i="66"/>
  <c r="U126" i="66"/>
  <c r="T126" i="66"/>
  <c r="S126" i="66"/>
  <c r="R126" i="66"/>
  <c r="Q126" i="66"/>
  <c r="P126" i="66"/>
  <c r="V125" i="66"/>
  <c r="U125" i="66"/>
  <c r="T125" i="66"/>
  <c r="S125" i="66"/>
  <c r="R125" i="66"/>
  <c r="Q125" i="66"/>
  <c r="P125" i="66"/>
  <c r="V124" i="66"/>
  <c r="U124" i="66"/>
  <c r="T124" i="66"/>
  <c r="S124" i="66"/>
  <c r="R124" i="66"/>
  <c r="Q124" i="66"/>
  <c r="P124" i="66"/>
  <c r="V123" i="66"/>
  <c r="U123" i="66"/>
  <c r="T123" i="66"/>
  <c r="S123" i="66"/>
  <c r="R123" i="66"/>
  <c r="Q123" i="66"/>
  <c r="P123" i="66"/>
  <c r="V122" i="66"/>
  <c r="U122" i="66"/>
  <c r="T122" i="66"/>
  <c r="S122" i="66"/>
  <c r="R122" i="66"/>
  <c r="Q122" i="66"/>
  <c r="P122" i="66"/>
  <c r="V121" i="66"/>
  <c r="U121" i="66"/>
  <c r="T121" i="66"/>
  <c r="S121" i="66"/>
  <c r="R121" i="66"/>
  <c r="Q121" i="66"/>
  <c r="P121" i="66"/>
  <c r="V120" i="66"/>
  <c r="U120" i="66"/>
  <c r="T120" i="66"/>
  <c r="S120" i="66"/>
  <c r="R120" i="66"/>
  <c r="Q120" i="66"/>
  <c r="P120" i="66"/>
  <c r="V119" i="66"/>
  <c r="U119" i="66"/>
  <c r="T119" i="66"/>
  <c r="S119" i="66"/>
  <c r="R119" i="66"/>
  <c r="Q119" i="66"/>
  <c r="P119" i="66"/>
  <c r="V118" i="66"/>
  <c r="U118" i="66"/>
  <c r="T118" i="66"/>
  <c r="S118" i="66"/>
  <c r="R118" i="66"/>
  <c r="Q118" i="66"/>
  <c r="P118" i="66"/>
  <c r="V117" i="66"/>
  <c r="U117" i="66"/>
  <c r="T117" i="66"/>
  <c r="S117" i="66"/>
  <c r="R117" i="66"/>
  <c r="Q117" i="66"/>
  <c r="P117" i="66"/>
  <c r="V116" i="66"/>
  <c r="U116" i="66"/>
  <c r="T116" i="66"/>
  <c r="S116" i="66"/>
  <c r="R116" i="66"/>
  <c r="Q116" i="66"/>
  <c r="P116" i="66"/>
  <c r="V115" i="66"/>
  <c r="U115" i="66"/>
  <c r="T115" i="66"/>
  <c r="S115" i="66"/>
  <c r="R115" i="66"/>
  <c r="Q115" i="66"/>
  <c r="P115" i="66"/>
  <c r="V114" i="66"/>
  <c r="U114" i="66"/>
  <c r="T114" i="66"/>
  <c r="S114" i="66"/>
  <c r="R114" i="66"/>
  <c r="Q114" i="66"/>
  <c r="P114" i="66"/>
  <c r="V113" i="66"/>
  <c r="U113" i="66"/>
  <c r="T113" i="66"/>
  <c r="S113" i="66"/>
  <c r="R113" i="66"/>
  <c r="Q113" i="66"/>
  <c r="P113" i="66"/>
  <c r="V112" i="66"/>
  <c r="U112" i="66"/>
  <c r="T112" i="66"/>
  <c r="S112" i="66"/>
  <c r="R112" i="66"/>
  <c r="Q112" i="66"/>
  <c r="P112" i="66"/>
  <c r="V111" i="66"/>
  <c r="U111" i="66"/>
  <c r="T111" i="66"/>
  <c r="S111" i="66"/>
  <c r="R111" i="66"/>
  <c r="Q111" i="66"/>
  <c r="P111" i="66"/>
  <c r="V110" i="66"/>
  <c r="U110" i="66"/>
  <c r="T110" i="66"/>
  <c r="S110" i="66"/>
  <c r="R110" i="66"/>
  <c r="Q110" i="66"/>
  <c r="P110" i="66"/>
  <c r="V109" i="66"/>
  <c r="U109" i="66"/>
  <c r="T109" i="66"/>
  <c r="S109" i="66"/>
  <c r="R109" i="66"/>
  <c r="Q109" i="66"/>
  <c r="P109" i="66"/>
  <c r="V108" i="66"/>
  <c r="U108" i="66"/>
  <c r="T108" i="66"/>
  <c r="S108" i="66"/>
  <c r="R108" i="66"/>
  <c r="Q108" i="66"/>
  <c r="P108" i="66"/>
  <c r="V107" i="66"/>
  <c r="U107" i="66"/>
  <c r="T107" i="66"/>
  <c r="S107" i="66"/>
  <c r="R107" i="66"/>
  <c r="Q107" i="66"/>
  <c r="P107" i="66"/>
  <c r="V106" i="66"/>
  <c r="U106" i="66"/>
  <c r="T106" i="66"/>
  <c r="S106" i="66"/>
  <c r="R106" i="66"/>
  <c r="Q106" i="66"/>
  <c r="P106" i="66"/>
  <c r="V105" i="66"/>
  <c r="U105" i="66"/>
  <c r="T105" i="66"/>
  <c r="S105" i="66"/>
  <c r="R105" i="66"/>
  <c r="Q105" i="66"/>
  <c r="P105" i="66"/>
  <c r="V104" i="66"/>
  <c r="U104" i="66"/>
  <c r="T104" i="66"/>
  <c r="S104" i="66"/>
  <c r="R104" i="66"/>
  <c r="Q104" i="66"/>
  <c r="P104" i="66"/>
  <c r="V103" i="66"/>
  <c r="U103" i="66"/>
  <c r="T103" i="66"/>
  <c r="S103" i="66"/>
  <c r="R103" i="66"/>
  <c r="Q103" i="66"/>
  <c r="P103" i="66"/>
  <c r="V102" i="66"/>
  <c r="U102" i="66"/>
  <c r="T102" i="66"/>
  <c r="S102" i="66"/>
  <c r="R102" i="66"/>
  <c r="Q102" i="66"/>
  <c r="P102" i="66"/>
  <c r="V101" i="66"/>
  <c r="U101" i="66"/>
  <c r="T101" i="66"/>
  <c r="S101" i="66"/>
  <c r="R101" i="66"/>
  <c r="Q101" i="66"/>
  <c r="P101" i="66"/>
  <c r="V100" i="66"/>
  <c r="U100" i="66"/>
  <c r="T100" i="66"/>
  <c r="S100" i="66"/>
  <c r="R100" i="66"/>
  <c r="Q100" i="66"/>
  <c r="P100" i="66"/>
  <c r="V99" i="66"/>
  <c r="U99" i="66"/>
  <c r="T99" i="66"/>
  <c r="S99" i="66"/>
  <c r="R99" i="66"/>
  <c r="Q99" i="66"/>
  <c r="P99" i="66"/>
  <c r="V98" i="66"/>
  <c r="U98" i="66"/>
  <c r="T98" i="66"/>
  <c r="S98" i="66"/>
  <c r="R98" i="66"/>
  <c r="Q98" i="66"/>
  <c r="P98" i="66"/>
  <c r="V97" i="66"/>
  <c r="U97" i="66"/>
  <c r="T97" i="66"/>
  <c r="S97" i="66"/>
  <c r="R97" i="66"/>
  <c r="Q97" i="66"/>
  <c r="P97" i="66"/>
  <c r="V96" i="66"/>
  <c r="U96" i="66"/>
  <c r="T96" i="66"/>
  <c r="S96" i="66"/>
  <c r="R96" i="66"/>
  <c r="Q96" i="66"/>
  <c r="P96" i="66"/>
  <c r="V95" i="66"/>
  <c r="U95" i="66"/>
  <c r="T95" i="66"/>
  <c r="S95" i="66"/>
  <c r="R95" i="66"/>
  <c r="Q95" i="66"/>
  <c r="P95" i="66"/>
  <c r="V94" i="66"/>
  <c r="U94" i="66"/>
  <c r="T94" i="66"/>
  <c r="S94" i="66"/>
  <c r="R94" i="66"/>
  <c r="Q94" i="66"/>
  <c r="P94" i="66"/>
  <c r="V93" i="66"/>
  <c r="U93" i="66"/>
  <c r="T93" i="66"/>
  <c r="S93" i="66"/>
  <c r="R93" i="66"/>
  <c r="Q93" i="66"/>
  <c r="P93" i="66"/>
  <c r="V92" i="66"/>
  <c r="U92" i="66"/>
  <c r="T92" i="66"/>
  <c r="S92" i="66"/>
  <c r="R92" i="66"/>
  <c r="Q92" i="66"/>
  <c r="P92" i="66"/>
  <c r="V91" i="66"/>
  <c r="U91" i="66"/>
  <c r="T91" i="66"/>
  <c r="S91" i="66"/>
  <c r="R91" i="66"/>
  <c r="Q91" i="66"/>
  <c r="P91" i="66"/>
  <c r="V90" i="66"/>
  <c r="U90" i="66"/>
  <c r="T90" i="66"/>
  <c r="S90" i="66"/>
  <c r="R90" i="66"/>
  <c r="Q90" i="66"/>
  <c r="P90" i="66"/>
  <c r="V89" i="66"/>
  <c r="U89" i="66"/>
  <c r="T89" i="66"/>
  <c r="S89" i="66"/>
  <c r="R89" i="66"/>
  <c r="Q89" i="66"/>
  <c r="P89" i="66"/>
  <c r="V88" i="66"/>
  <c r="U88" i="66"/>
  <c r="T88" i="66"/>
  <c r="S88" i="66"/>
  <c r="R88" i="66"/>
  <c r="Q88" i="66"/>
  <c r="P88" i="66"/>
  <c r="V87" i="66"/>
  <c r="U87" i="66"/>
  <c r="T87" i="66"/>
  <c r="S87" i="66"/>
  <c r="R87" i="66"/>
  <c r="Q87" i="66"/>
  <c r="P87" i="66"/>
  <c r="V86" i="66"/>
  <c r="U86" i="66"/>
  <c r="T86" i="66"/>
  <c r="S86" i="66"/>
  <c r="R86" i="66"/>
  <c r="Q86" i="66"/>
  <c r="P86" i="66"/>
  <c r="V85" i="66"/>
  <c r="U85" i="66"/>
  <c r="T85" i="66"/>
  <c r="S85" i="66"/>
  <c r="R85" i="66"/>
  <c r="Q85" i="66"/>
  <c r="P85" i="66"/>
  <c r="V84" i="66"/>
  <c r="U84" i="66"/>
  <c r="T84" i="66"/>
  <c r="S84" i="66"/>
  <c r="R84" i="66"/>
  <c r="Q84" i="66"/>
  <c r="P84" i="66"/>
  <c r="V83" i="66"/>
  <c r="U83" i="66"/>
  <c r="T83" i="66"/>
  <c r="S83" i="66"/>
  <c r="R83" i="66"/>
  <c r="Q83" i="66"/>
  <c r="P83" i="66"/>
  <c r="V82" i="66"/>
  <c r="U82" i="66"/>
  <c r="T82" i="66"/>
  <c r="S82" i="66"/>
  <c r="R82" i="66"/>
  <c r="Q82" i="66"/>
  <c r="P82" i="66"/>
  <c r="V81" i="66"/>
  <c r="U81" i="66"/>
  <c r="T81" i="66"/>
  <c r="S81" i="66"/>
  <c r="R81" i="66"/>
  <c r="Q81" i="66"/>
  <c r="P81" i="66"/>
  <c r="V80" i="66"/>
  <c r="U80" i="66"/>
  <c r="T80" i="66"/>
  <c r="S80" i="66"/>
  <c r="R80" i="66"/>
  <c r="Q80" i="66"/>
  <c r="P80" i="66"/>
  <c r="O78" i="66"/>
  <c r="N78" i="66"/>
  <c r="M78" i="66"/>
  <c r="L78" i="66"/>
  <c r="K78" i="66"/>
  <c r="J78" i="66"/>
  <c r="I78" i="66"/>
  <c r="H78" i="66"/>
  <c r="G78" i="66"/>
  <c r="F78" i="66"/>
  <c r="O77" i="66"/>
  <c r="N77" i="66"/>
  <c r="M77" i="66"/>
  <c r="T77" i="66" s="1"/>
  <c r="L77" i="66"/>
  <c r="J77" i="66"/>
  <c r="I77" i="66"/>
  <c r="F77" i="66"/>
  <c r="V76" i="66"/>
  <c r="O76" i="66"/>
  <c r="N76" i="66"/>
  <c r="M76" i="66"/>
  <c r="L76" i="66"/>
  <c r="L314" i="66" s="1"/>
  <c r="K76" i="66"/>
  <c r="K77" i="66" s="1"/>
  <c r="J76" i="66"/>
  <c r="I76" i="66"/>
  <c r="H76" i="66"/>
  <c r="H77" i="66" s="1"/>
  <c r="R77" i="66" s="1"/>
  <c r="G76" i="66"/>
  <c r="G77" i="66" s="1"/>
  <c r="F76" i="66"/>
  <c r="V75" i="66"/>
  <c r="V74" i="66"/>
  <c r="U74" i="66"/>
  <c r="T74" i="66"/>
  <c r="S74" i="66"/>
  <c r="R74" i="66"/>
  <c r="Q74" i="66"/>
  <c r="P74" i="66"/>
  <c r="V73" i="66"/>
  <c r="U73" i="66"/>
  <c r="T73" i="66"/>
  <c r="S73" i="66"/>
  <c r="R73" i="66"/>
  <c r="Q73" i="66"/>
  <c r="P73" i="66"/>
  <c r="V72" i="66"/>
  <c r="U72" i="66"/>
  <c r="T72" i="66"/>
  <c r="S72" i="66"/>
  <c r="R72" i="66"/>
  <c r="Q72" i="66"/>
  <c r="P72" i="66"/>
  <c r="V71" i="66"/>
  <c r="U71" i="66"/>
  <c r="T71" i="66"/>
  <c r="S71" i="66"/>
  <c r="R71" i="66"/>
  <c r="Q71" i="66"/>
  <c r="P71" i="66"/>
  <c r="V70" i="66"/>
  <c r="U70" i="66"/>
  <c r="T70" i="66"/>
  <c r="S70" i="66"/>
  <c r="R70" i="66"/>
  <c r="Q70" i="66"/>
  <c r="P70" i="66"/>
  <c r="O68" i="66"/>
  <c r="N68" i="66"/>
  <c r="M68" i="66"/>
  <c r="L68" i="66"/>
  <c r="K68" i="66"/>
  <c r="J68" i="66"/>
  <c r="I68" i="66"/>
  <c r="H68" i="66"/>
  <c r="G68" i="66"/>
  <c r="F68" i="66"/>
  <c r="O67" i="66"/>
  <c r="N67" i="66"/>
  <c r="M67" i="66"/>
  <c r="L67" i="66"/>
  <c r="J67" i="66"/>
  <c r="I67" i="66"/>
  <c r="O66" i="66"/>
  <c r="O314" i="66" s="1"/>
  <c r="N66" i="66"/>
  <c r="N314" i="66" s="1"/>
  <c r="M66" i="66"/>
  <c r="M314" i="66" s="1"/>
  <c r="L66" i="66"/>
  <c r="K66" i="66"/>
  <c r="J66" i="66"/>
  <c r="I66" i="66"/>
  <c r="H66" i="66"/>
  <c r="H67" i="66" s="1"/>
  <c r="G66" i="66"/>
  <c r="F66" i="66"/>
  <c r="F67" i="66" s="1"/>
  <c r="V65" i="66"/>
  <c r="V64" i="66"/>
  <c r="U64" i="66"/>
  <c r="T64" i="66"/>
  <c r="S64" i="66"/>
  <c r="R64" i="66"/>
  <c r="Q64" i="66"/>
  <c r="P64" i="66"/>
  <c r="V63" i="66"/>
  <c r="U63" i="66"/>
  <c r="T63" i="66"/>
  <c r="S63" i="66"/>
  <c r="R63" i="66"/>
  <c r="Q63" i="66"/>
  <c r="P63" i="66"/>
  <c r="V62" i="66"/>
  <c r="U62" i="66"/>
  <c r="T62" i="66"/>
  <c r="S62" i="66"/>
  <c r="R62" i="66"/>
  <c r="Q62" i="66"/>
  <c r="P62" i="66"/>
  <c r="V61" i="66"/>
  <c r="U61" i="66"/>
  <c r="T61" i="66"/>
  <c r="S61" i="66"/>
  <c r="R61" i="66"/>
  <c r="Q61" i="66"/>
  <c r="P61" i="66"/>
  <c r="V60" i="66"/>
  <c r="U60" i="66"/>
  <c r="T60" i="66"/>
  <c r="S60" i="66"/>
  <c r="R60" i="66"/>
  <c r="Q60" i="66"/>
  <c r="P60" i="66"/>
  <c r="V59" i="66"/>
  <c r="U59" i="66"/>
  <c r="T59" i="66"/>
  <c r="S59" i="66"/>
  <c r="R59" i="66"/>
  <c r="Q59" i="66"/>
  <c r="P59" i="66"/>
  <c r="V58" i="66"/>
  <c r="U58" i="66"/>
  <c r="T58" i="66"/>
  <c r="S58" i="66"/>
  <c r="R58" i="66"/>
  <c r="Q58" i="66"/>
  <c r="P58" i="66"/>
  <c r="V57" i="66"/>
  <c r="U57" i="66"/>
  <c r="T57" i="66"/>
  <c r="S57" i="66"/>
  <c r="R57" i="66"/>
  <c r="Q57" i="66"/>
  <c r="P57" i="66"/>
  <c r="V56" i="66"/>
  <c r="U56" i="66"/>
  <c r="T56" i="66"/>
  <c r="S56" i="66"/>
  <c r="R56" i="66"/>
  <c r="Q56" i="66"/>
  <c r="P56" i="66"/>
  <c r="V55" i="66"/>
  <c r="U55" i="66"/>
  <c r="T55" i="66"/>
  <c r="S55" i="66"/>
  <c r="R55" i="66"/>
  <c r="Q55" i="66"/>
  <c r="P55" i="66"/>
  <c r="V54" i="66"/>
  <c r="U54" i="66"/>
  <c r="T54" i="66"/>
  <c r="S54" i="66"/>
  <c r="R54" i="66"/>
  <c r="Q54" i="66"/>
  <c r="P54" i="66"/>
  <c r="V53" i="66"/>
  <c r="U53" i="66"/>
  <c r="T53" i="66"/>
  <c r="S53" i="66"/>
  <c r="R53" i="66"/>
  <c r="Q53" i="66"/>
  <c r="P53" i="66"/>
  <c r="V52" i="66"/>
  <c r="U52" i="66"/>
  <c r="T52" i="66"/>
  <c r="S52" i="66"/>
  <c r="R52" i="66"/>
  <c r="Q52" i="66"/>
  <c r="P52" i="66"/>
  <c r="V51" i="66"/>
  <c r="U51" i="66"/>
  <c r="T51" i="66"/>
  <c r="S51" i="66"/>
  <c r="R51" i="66"/>
  <c r="Q51" i="66"/>
  <c r="P51" i="66"/>
  <c r="V50" i="66"/>
  <c r="U50" i="66"/>
  <c r="T50" i="66"/>
  <c r="S50" i="66"/>
  <c r="R50" i="66"/>
  <c r="Q50" i="66"/>
  <c r="P50" i="66"/>
  <c r="V49" i="66"/>
  <c r="U49" i="66"/>
  <c r="T49" i="66"/>
  <c r="S49" i="66"/>
  <c r="R49" i="66"/>
  <c r="Q49" i="66"/>
  <c r="P49" i="66"/>
  <c r="V48" i="66"/>
  <c r="U48" i="66"/>
  <c r="T48" i="66"/>
  <c r="S48" i="66"/>
  <c r="R48" i="66"/>
  <c r="Q48" i="66"/>
  <c r="P48" i="66"/>
  <c r="V47" i="66"/>
  <c r="U47" i="66"/>
  <c r="T47" i="66"/>
  <c r="S47" i="66"/>
  <c r="R47" i="66"/>
  <c r="Q47" i="66"/>
  <c r="P47" i="66"/>
  <c r="V46" i="66"/>
  <c r="U46" i="66"/>
  <c r="T46" i="66"/>
  <c r="S46" i="66"/>
  <c r="R46" i="66"/>
  <c r="Q46" i="66"/>
  <c r="P46" i="66"/>
  <c r="V45" i="66"/>
  <c r="U45" i="66"/>
  <c r="T45" i="66"/>
  <c r="S45" i="66"/>
  <c r="R45" i="66"/>
  <c r="Q45" i="66"/>
  <c r="P45" i="66"/>
  <c r="V44" i="66"/>
  <c r="U44" i="66"/>
  <c r="T44" i="66"/>
  <c r="S44" i="66"/>
  <c r="R44" i="66"/>
  <c r="Q44" i="66"/>
  <c r="P44" i="66"/>
  <c r="V43" i="66"/>
  <c r="U43" i="66"/>
  <c r="T43" i="66"/>
  <c r="S43" i="66"/>
  <c r="R43" i="66"/>
  <c r="Q43" i="66"/>
  <c r="P43" i="66"/>
  <c r="V42" i="66"/>
  <c r="U42" i="66"/>
  <c r="T42" i="66"/>
  <c r="S42" i="66"/>
  <c r="R42" i="66"/>
  <c r="Q42" i="66"/>
  <c r="P42" i="66"/>
  <c r="V41" i="66"/>
  <c r="U41" i="66"/>
  <c r="T41" i="66"/>
  <c r="S41" i="66"/>
  <c r="R41" i="66"/>
  <c r="Q41" i="66"/>
  <c r="P41" i="66"/>
  <c r="V40" i="66"/>
  <c r="U40" i="66"/>
  <c r="T40" i="66"/>
  <c r="S40" i="66"/>
  <c r="R40" i="66"/>
  <c r="Q40" i="66"/>
  <c r="P40" i="66"/>
  <c r="V39" i="66"/>
  <c r="U39" i="66"/>
  <c r="T39" i="66"/>
  <c r="S39" i="66"/>
  <c r="R39" i="66"/>
  <c r="Q39" i="66"/>
  <c r="P39" i="66"/>
  <c r="V38" i="66"/>
  <c r="U38" i="66"/>
  <c r="T38" i="66"/>
  <c r="S38" i="66"/>
  <c r="R38" i="66"/>
  <c r="Q38" i="66"/>
  <c r="P38" i="66"/>
  <c r="V37" i="66"/>
  <c r="U37" i="66"/>
  <c r="T37" i="66"/>
  <c r="S37" i="66"/>
  <c r="R37" i="66"/>
  <c r="Q37" i="66"/>
  <c r="P37" i="66"/>
  <c r="V36" i="66"/>
  <c r="U36" i="66"/>
  <c r="T36" i="66"/>
  <c r="S36" i="66"/>
  <c r="R36" i="66"/>
  <c r="Q36" i="66"/>
  <c r="P36" i="66"/>
  <c r="V35" i="66"/>
  <c r="U35" i="66"/>
  <c r="T35" i="66"/>
  <c r="S35" i="66"/>
  <c r="R35" i="66"/>
  <c r="Q35" i="66"/>
  <c r="P35" i="66"/>
  <c r="V34" i="66"/>
  <c r="U34" i="66"/>
  <c r="T34" i="66"/>
  <c r="S34" i="66"/>
  <c r="R34" i="66"/>
  <c r="Q34" i="66"/>
  <c r="P34" i="66"/>
  <c r="V33" i="66"/>
  <c r="U33" i="66"/>
  <c r="T33" i="66"/>
  <c r="S33" i="66"/>
  <c r="R33" i="66"/>
  <c r="Q33" i="66"/>
  <c r="P33" i="66"/>
  <c r="V32" i="66"/>
  <c r="U32" i="66"/>
  <c r="T32" i="66"/>
  <c r="S32" i="66"/>
  <c r="R32" i="66"/>
  <c r="Q32" i="66"/>
  <c r="P32" i="66"/>
  <c r="V31" i="66"/>
  <c r="U31" i="66"/>
  <c r="T31" i="66"/>
  <c r="S31" i="66"/>
  <c r="R31" i="66"/>
  <c r="Q31" i="66"/>
  <c r="P31" i="66"/>
  <c r="V30" i="66"/>
  <c r="U30" i="66"/>
  <c r="T30" i="66"/>
  <c r="S30" i="66"/>
  <c r="R30" i="66"/>
  <c r="Q30" i="66"/>
  <c r="P30" i="66"/>
  <c r="V29" i="66"/>
  <c r="U29" i="66"/>
  <c r="T29" i="66"/>
  <c r="S29" i="66"/>
  <c r="R29" i="66"/>
  <c r="Q29" i="66"/>
  <c r="P29" i="66"/>
  <c r="V28" i="66"/>
  <c r="U28" i="66"/>
  <c r="T28" i="66"/>
  <c r="S28" i="66"/>
  <c r="R28" i="66"/>
  <c r="Q28" i="66"/>
  <c r="P28" i="66"/>
  <c r="V27" i="66"/>
  <c r="U27" i="66"/>
  <c r="T27" i="66"/>
  <c r="S27" i="66"/>
  <c r="R27" i="66"/>
  <c r="Q27" i="66"/>
  <c r="P27" i="66"/>
  <c r="V26" i="66"/>
  <c r="U26" i="66"/>
  <c r="T26" i="66"/>
  <c r="S26" i="66"/>
  <c r="R26" i="66"/>
  <c r="Q26" i="66"/>
  <c r="P26" i="66"/>
  <c r="V25" i="66"/>
  <c r="U25" i="66"/>
  <c r="T25" i="66"/>
  <c r="S25" i="66"/>
  <c r="R25" i="66"/>
  <c r="Q25" i="66"/>
  <c r="P25" i="66"/>
  <c r="V24" i="66"/>
  <c r="U24" i="66"/>
  <c r="T24" i="66"/>
  <c r="S24" i="66"/>
  <c r="R24" i="66"/>
  <c r="Q24" i="66"/>
  <c r="P24" i="66"/>
  <c r="V23" i="66"/>
  <c r="U23" i="66"/>
  <c r="T23" i="66"/>
  <c r="S23" i="66"/>
  <c r="R23" i="66"/>
  <c r="Q23" i="66"/>
  <c r="P23" i="66"/>
  <c r="V22" i="66"/>
  <c r="U22" i="66"/>
  <c r="T22" i="66"/>
  <c r="S22" i="66"/>
  <c r="R22" i="66"/>
  <c r="Q22" i="66"/>
  <c r="P22" i="66"/>
  <c r="V21" i="66"/>
  <c r="U21" i="66"/>
  <c r="T21" i="66"/>
  <c r="S21" i="66"/>
  <c r="R21" i="66"/>
  <c r="Q21" i="66"/>
  <c r="P21" i="66"/>
  <c r="V20" i="66"/>
  <c r="U20" i="66"/>
  <c r="T20" i="66"/>
  <c r="S20" i="66"/>
  <c r="R20" i="66"/>
  <c r="Q20" i="66"/>
  <c r="P20" i="66"/>
  <c r="V19" i="66"/>
  <c r="U19" i="66"/>
  <c r="T19" i="66"/>
  <c r="S19" i="66"/>
  <c r="R19" i="66"/>
  <c r="Q19" i="66"/>
  <c r="P19" i="66"/>
  <c r="V18" i="66"/>
  <c r="U18" i="66"/>
  <c r="T18" i="66"/>
  <c r="S18" i="66"/>
  <c r="R18" i="66"/>
  <c r="Q18" i="66"/>
  <c r="P18" i="66"/>
  <c r="V17" i="66"/>
  <c r="U17" i="66"/>
  <c r="T17" i="66"/>
  <c r="S17" i="66"/>
  <c r="R17" i="66"/>
  <c r="Q17" i="66"/>
  <c r="P17" i="66"/>
  <c r="V16" i="66"/>
  <c r="U16" i="66"/>
  <c r="T16" i="66"/>
  <c r="S16" i="66"/>
  <c r="R16" i="66"/>
  <c r="Q16" i="66"/>
  <c r="P16" i="66"/>
  <c r="V15" i="66"/>
  <c r="U15" i="66"/>
  <c r="T15" i="66"/>
  <c r="S15" i="66"/>
  <c r="R15" i="66"/>
  <c r="Q15" i="66"/>
  <c r="P15" i="66"/>
  <c r="V14" i="66"/>
  <c r="U14" i="66"/>
  <c r="T14" i="66"/>
  <c r="S14" i="66"/>
  <c r="R14" i="66"/>
  <c r="Q14" i="66"/>
  <c r="P14" i="66"/>
  <c r="V13" i="66"/>
  <c r="U13" i="66"/>
  <c r="T13" i="66"/>
  <c r="S13" i="66"/>
  <c r="R13" i="66"/>
  <c r="Q13" i="66"/>
  <c r="P13" i="66"/>
  <c r="V12" i="66"/>
  <c r="U12" i="66"/>
  <c r="T12" i="66"/>
  <c r="S12" i="66"/>
  <c r="R12" i="66"/>
  <c r="Q12" i="66"/>
  <c r="P12" i="66"/>
  <c r="H9" i="66"/>
  <c r="K2" i="66"/>
  <c r="H2" i="66"/>
  <c r="K1" i="66"/>
  <c r="H1" i="66"/>
  <c r="F5" i="67"/>
  <c r="G318" i="57" l="1"/>
  <c r="P318" i="57" s="1"/>
  <c r="K318" i="57"/>
  <c r="Q217" i="57"/>
  <c r="R217" i="57"/>
  <c r="S217" i="57"/>
  <c r="V216" i="57"/>
  <c r="U217" i="57"/>
  <c r="R318" i="57"/>
  <c r="S136" i="57"/>
  <c r="V135" i="57"/>
  <c r="Q136" i="57"/>
  <c r="P136" i="57"/>
  <c r="V136" i="57"/>
  <c r="V230" i="57"/>
  <c r="Q231" i="57"/>
  <c r="V231" i="57"/>
  <c r="Q67" i="57"/>
  <c r="S273" i="57"/>
  <c r="U273" i="57"/>
  <c r="S67" i="57"/>
  <c r="U67" i="57"/>
  <c r="V67" i="57"/>
  <c r="Q310" i="57"/>
  <c r="S310" i="57"/>
  <c r="V272" i="57"/>
  <c r="Q273" i="57"/>
  <c r="R273" i="57"/>
  <c r="Q151" i="57"/>
  <c r="V151" i="57"/>
  <c r="S151" i="57"/>
  <c r="V150" i="57"/>
  <c r="U151" i="57"/>
  <c r="Q185" i="57"/>
  <c r="V184" i="57"/>
  <c r="U185" i="57"/>
  <c r="R185" i="57"/>
  <c r="S185" i="57"/>
  <c r="K314" i="57"/>
  <c r="U318" i="57"/>
  <c r="V259" i="57"/>
  <c r="V260" i="57"/>
  <c r="G314" i="57"/>
  <c r="H314" i="57"/>
  <c r="I314" i="57"/>
  <c r="P260" i="57"/>
  <c r="F314" i="57"/>
  <c r="J314" i="57"/>
  <c r="Q260" i="57"/>
  <c r="P310" i="57"/>
  <c r="S318" i="57"/>
  <c r="U310" i="57"/>
  <c r="Q318" i="57"/>
  <c r="V318" i="57"/>
  <c r="V310" i="57"/>
  <c r="G318" i="66"/>
  <c r="H318" i="66"/>
  <c r="R318" i="66" s="1"/>
  <c r="V150" i="66"/>
  <c r="P151" i="66"/>
  <c r="Q77" i="66"/>
  <c r="P77" i="66"/>
  <c r="S77" i="66"/>
  <c r="V77" i="66"/>
  <c r="S136" i="66"/>
  <c r="V136" i="66"/>
  <c r="Q231" i="66"/>
  <c r="S231" i="66"/>
  <c r="V230" i="66"/>
  <c r="P231" i="66"/>
  <c r="R231" i="66"/>
  <c r="U231" i="66"/>
  <c r="V231" i="66"/>
  <c r="Q217" i="66"/>
  <c r="S217" i="66"/>
  <c r="R273" i="66"/>
  <c r="V272" i="66"/>
  <c r="Q136" i="66"/>
  <c r="V135" i="66"/>
  <c r="U136" i="66"/>
  <c r="Q273" i="66"/>
  <c r="P273" i="66"/>
  <c r="S273" i="66"/>
  <c r="V273" i="66"/>
  <c r="Q151" i="66"/>
  <c r="V151" i="66"/>
  <c r="R151" i="66"/>
  <c r="U151" i="66"/>
  <c r="S185" i="66"/>
  <c r="V184" i="66"/>
  <c r="Q185" i="66"/>
  <c r="U67" i="66"/>
  <c r="S260" i="66"/>
  <c r="Q260" i="66"/>
  <c r="V260" i="66"/>
  <c r="V259" i="66"/>
  <c r="U260" i="66"/>
  <c r="P217" i="66"/>
  <c r="V216" i="66"/>
  <c r="V217" i="66"/>
  <c r="P185" i="66"/>
  <c r="V185" i="66"/>
  <c r="R67" i="66"/>
  <c r="I314" i="66"/>
  <c r="G67" i="66"/>
  <c r="Q67" i="66" s="1"/>
  <c r="K67" i="66"/>
  <c r="S67" i="66" s="1"/>
  <c r="F314" i="66"/>
  <c r="J314" i="66"/>
  <c r="H314" i="66"/>
  <c r="R310" i="66"/>
  <c r="U318" i="66"/>
  <c r="Q310" i="66"/>
  <c r="S318" i="66"/>
  <c r="V309" i="66"/>
  <c r="U310" i="66"/>
  <c r="L9" i="66"/>
  <c r="U77" i="66"/>
  <c r="P136" i="66"/>
  <c r="U217" i="66"/>
  <c r="P260" i="66"/>
  <c r="U273" i="66"/>
  <c r="V310" i="66"/>
  <c r="M9" i="57"/>
  <c r="V77" i="57"/>
  <c r="U136" i="57"/>
  <c r="V185" i="57"/>
  <c r="V217" i="57"/>
  <c r="V273" i="57"/>
  <c r="I9" i="66"/>
  <c r="M9" i="66"/>
  <c r="T67" i="66"/>
  <c r="T151" i="66"/>
  <c r="T231" i="66"/>
  <c r="F9" i="57"/>
  <c r="J9" i="57"/>
  <c r="N9" i="57"/>
  <c r="V66" i="57"/>
  <c r="T310" i="57"/>
  <c r="T318" i="57"/>
  <c r="U185" i="66"/>
  <c r="P204" i="66"/>
  <c r="V318" i="66"/>
  <c r="I9" i="57"/>
  <c r="P67" i="57"/>
  <c r="P151" i="57"/>
  <c r="U204" i="57"/>
  <c r="P231" i="57"/>
  <c r="U260" i="57"/>
  <c r="V66" i="66"/>
  <c r="R136" i="66"/>
  <c r="R204" i="66"/>
  <c r="R260" i="66"/>
  <c r="P310" i="66"/>
  <c r="G9" i="57"/>
  <c r="K9" i="57"/>
  <c r="O9" i="57"/>
  <c r="R67" i="57"/>
  <c r="P77" i="57"/>
  <c r="R151" i="57"/>
  <c r="P185" i="57"/>
  <c r="P217" i="57"/>
  <c r="R231" i="57"/>
  <c r="P273" i="57"/>
  <c r="J9" i="66"/>
  <c r="N9" i="66"/>
  <c r="G9" i="66"/>
  <c r="K9" i="66"/>
  <c r="O9" i="66"/>
  <c r="H9" i="57"/>
  <c r="P318" i="66" l="1"/>
  <c r="Q318" i="66"/>
  <c r="V67" i="66"/>
  <c r="K314" i="66"/>
  <c r="P67" i="66"/>
  <c r="G314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International Monetary Fund</author>
  </authors>
  <commentList>
    <comment ref="E170" authorId="0" shapeId="0" xr:uid="{00000000-0006-0000-0200-000001000000}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7" authorId="0" shapeId="0" xr:uid="{00000000-0006-0000-0200-000002000000}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International Monetary Fund</author>
  </authors>
  <commentList>
    <comment ref="E170" authorId="0" shapeId="0" xr:uid="{00000000-0006-0000-0300-000001000000}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7" authorId="0" shapeId="0" xr:uid="{00000000-0006-0000-0300-000002000000}">
      <text>
        <r>
          <rPr>
            <b/>
            <sz val="9"/>
            <rFont val="Tahoma"/>
            <family val="2"/>
          </rPr>
          <t xml:space="preserve">IMF: </t>
        </r>
        <r>
          <rPr>
            <sz val="9"/>
            <rFont val="Tahoma"/>
            <family val="2"/>
          </rPr>
          <t>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<sst xmlns="http://schemas.openxmlformats.org/spreadsheetml/2006/main" count="2416" uniqueCount="947">
  <si>
    <t>Resident financial intermediaries (Liabilities-assets)</t>
  </si>
  <si>
    <t>All other resident enterprises (Liabilities-assets)</t>
  </si>
  <si>
    <t>Total debt instrument  assets</t>
  </si>
  <si>
    <t>Total debt instrument liabilities</t>
  </si>
  <si>
    <t xml:space="preserve"> Net - Inward</t>
  </si>
  <si>
    <t>(8) and (1)</t>
  </si>
  <si>
    <t>Total DI (col 1) must be reported if Total Fellows DI (col 8)  is reported</t>
  </si>
  <si>
    <t>Total debt instrument assets</t>
  </si>
  <si>
    <t>Total Inward DI equals Total Equity plus Total Debt Instruments</t>
  </si>
  <si>
    <t>Total Debt Instruments equals  its resident components</t>
  </si>
  <si>
    <t>Total Debt Instruments equals  its Debt Instrument  components</t>
  </si>
  <si>
    <t>DI with fellow enterprises equals Liabilities minus Assets</t>
  </si>
  <si>
    <t>Total Debt Instruments equals its resident components</t>
  </si>
  <si>
    <t>DI with fellow enterprises equals Assets minus Liabilities</t>
  </si>
  <si>
    <t>Resident financial intermediaries (Assets- liabilities)</t>
  </si>
  <si>
    <t>All other resident enterprises (Assets- liabilities)</t>
  </si>
  <si>
    <t>SX</t>
  </si>
  <si>
    <t>CW</t>
  </si>
  <si>
    <t>BQ</t>
  </si>
  <si>
    <t>US Pacific Islands</t>
  </si>
  <si>
    <t>Please check following issues</t>
  </si>
  <si>
    <t xml:space="preserve"> (Inward-Net)</t>
  </si>
  <si>
    <t xml:space="preserve"> (3)=(4+5)=(6-7)</t>
  </si>
  <si>
    <t>Debt Instruments</t>
  </si>
  <si>
    <t>Total Inward Direct Investment (DI)</t>
  </si>
  <si>
    <t>Equity (Inward-Net)</t>
  </si>
  <si>
    <t>Equity (Outward-Net)</t>
  </si>
  <si>
    <t>Total Outward Direct Investment (DI)</t>
  </si>
  <si>
    <t>Equity plus debt  with fellow enterprises abroad</t>
  </si>
  <si>
    <t>Total equity and debt instrument liabilities</t>
  </si>
  <si>
    <t>Total equity and debt instrument assets</t>
  </si>
  <si>
    <t>Of which total Inward, DI with fellow enterprises abroad</t>
  </si>
  <si>
    <t>Net- Outward</t>
  </si>
  <si>
    <t xml:space="preserve"> (Outward-Net)  </t>
  </si>
  <si>
    <t>Of which total Outward, DI with fellow enterprises abroad</t>
  </si>
  <si>
    <t>AT</t>
  </si>
  <si>
    <t>BE</t>
  </si>
  <si>
    <t>BG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</si>
  <si>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</si>
  <si>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</si>
  <si>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</si>
  <si>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</si>
  <si>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</si>
  <si>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</si>
  <si>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</si>
  <si>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</si>
  <si>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</si>
  <si>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IE</t>
  </si>
  <si>
    <t>IT</t>
  </si>
  <si>
    <t>LV</t>
  </si>
  <si>
    <t>LT</t>
  </si>
  <si>
    <t>LU</t>
  </si>
  <si>
    <t>MT</t>
  </si>
  <si>
    <t>NL</t>
  </si>
  <si>
    <t>PL</t>
  </si>
  <si>
    <t>PT</t>
  </si>
  <si>
    <t>RO</t>
  </si>
  <si>
    <t>SK</t>
  </si>
  <si>
    <t>SI</t>
  </si>
  <si>
    <t>ES</t>
  </si>
  <si>
    <t>SE</t>
  </si>
  <si>
    <t>GB</t>
  </si>
  <si>
    <t>AL</t>
  </si>
  <si>
    <t>AD</t>
  </si>
  <si>
    <t>BY</t>
  </si>
  <si>
    <t>BA</t>
  </si>
  <si>
    <t>HR</t>
  </si>
  <si>
    <t>FO</t>
  </si>
  <si>
    <t>GI</t>
  </si>
  <si>
    <t>GL</t>
  </si>
  <si>
    <t>GG</t>
  </si>
  <si>
    <t>IS</t>
  </si>
  <si>
    <t>IM</t>
  </si>
  <si>
    <t>JE</t>
  </si>
  <si>
    <t>LI</t>
  </si>
  <si>
    <t>MK</t>
  </si>
  <si>
    <t>MD</t>
  </si>
  <si>
    <t>MC</t>
  </si>
  <si>
    <t>ME</t>
  </si>
  <si>
    <t>NO</t>
  </si>
  <si>
    <t>RU</t>
  </si>
  <si>
    <t>SM</t>
  </si>
  <si>
    <t>RS</t>
  </si>
  <si>
    <t>CH</t>
  </si>
  <si>
    <t>TR</t>
  </si>
  <si>
    <t>UA</t>
  </si>
  <si>
    <t>VA</t>
  </si>
  <si>
    <t>DZ</t>
  </si>
  <si>
    <t>EG</t>
  </si>
  <si>
    <t>LY</t>
  </si>
  <si>
    <t>MA</t>
  </si>
  <si>
    <t>TN</t>
  </si>
  <si>
    <t>AO</t>
  </si>
  <si>
    <t>BJ</t>
  </si>
  <si>
    <t>BW</t>
  </si>
  <si>
    <t>IO</t>
  </si>
  <si>
    <t>BF</t>
  </si>
  <si>
    <t>BI</t>
  </si>
  <si>
    <t>CM</t>
  </si>
  <si>
    <t>CV</t>
  </si>
  <si>
    <t>CF</t>
  </si>
  <si>
    <t>TD</t>
  </si>
  <si>
    <t>KM</t>
  </si>
  <si>
    <t>CD</t>
  </si>
  <si>
    <t>CG</t>
  </si>
  <si>
    <t>CI</t>
  </si>
  <si>
    <t>DJ</t>
  </si>
  <si>
    <t>GQ</t>
  </si>
  <si>
    <t>ER</t>
  </si>
  <si>
    <t>ET</t>
  </si>
  <si>
    <t>GA</t>
  </si>
  <si>
    <t>GM</t>
  </si>
  <si>
    <t>GH</t>
  </si>
  <si>
    <t>GN</t>
  </si>
  <si>
    <t>GW</t>
  </si>
  <si>
    <t>KE</t>
  </si>
  <si>
    <t>LS</t>
  </si>
  <si>
    <t>LR</t>
  </si>
  <si>
    <t>MG</t>
  </si>
  <si>
    <t>MW</t>
  </si>
  <si>
    <t>ML</t>
  </si>
  <si>
    <t>MR</t>
  </si>
  <si>
    <t>MU</t>
  </si>
  <si>
    <t>YT</t>
  </si>
  <si>
    <t>MZ</t>
  </si>
  <si>
    <t>NA</t>
  </si>
  <si>
    <t>NE</t>
  </si>
  <si>
    <t>NG</t>
  </si>
  <si>
    <t>RE</t>
  </si>
  <si>
    <t>RW</t>
  </si>
  <si>
    <t>ST</t>
  </si>
  <si>
    <t>SN</t>
  </si>
  <si>
    <t>SC</t>
  </si>
  <si>
    <t>SL</t>
  </si>
  <si>
    <t>SO</t>
  </si>
  <si>
    <t>ZA</t>
  </si>
  <si>
    <t>SH</t>
  </si>
  <si>
    <t>SD</t>
  </si>
  <si>
    <t>SZ</t>
  </si>
  <si>
    <t>TZ</t>
  </si>
  <si>
    <t>TG</t>
  </si>
  <si>
    <t>UG</t>
  </si>
  <si>
    <t>ZM</t>
  </si>
  <si>
    <t>ZW</t>
  </si>
  <si>
    <t>CA</t>
  </si>
  <si>
    <t>US</t>
  </si>
  <si>
    <t>AI</t>
  </si>
  <si>
    <t>AG</t>
  </si>
  <si>
    <t>AW</t>
  </si>
  <si>
    <t>BS</t>
  </si>
  <si>
    <t>BB</t>
  </si>
  <si>
    <t>BZ</t>
  </si>
  <si>
    <t>BM</t>
  </si>
  <si>
    <t>KY</t>
  </si>
  <si>
    <t>CR</t>
  </si>
  <si>
    <t>CU</t>
  </si>
  <si>
    <t>DM</t>
  </si>
  <si>
    <t>DO</t>
  </si>
  <si>
    <t>SV</t>
  </si>
  <si>
    <t>GD</t>
  </si>
  <si>
    <t>GP</t>
  </si>
  <si>
    <t>GT</t>
  </si>
  <si>
    <t>HT</t>
  </si>
  <si>
    <t>HN</t>
  </si>
  <si>
    <t>JM</t>
  </si>
  <si>
    <t>MQ</t>
  </si>
  <si>
    <t>MX</t>
  </si>
  <si>
    <t>MS</t>
  </si>
  <si>
    <t>AN</t>
  </si>
  <si>
    <t>NI</t>
  </si>
  <si>
    <t>PA</t>
  </si>
  <si>
    <t>PR</t>
  </si>
  <si>
    <t>KN</t>
  </si>
  <si>
    <t>LC</t>
  </si>
  <si>
    <t>PM</t>
  </si>
  <si>
    <t>VC</t>
  </si>
  <si>
    <t>TT</t>
  </si>
  <si>
    <t>TC</t>
  </si>
  <si>
    <t>VG</t>
  </si>
  <si>
    <t>VI</t>
  </si>
  <si>
    <t>AR</t>
  </si>
  <si>
    <t>BO</t>
  </si>
  <si>
    <t>BR</t>
  </si>
  <si>
    <t>CL</t>
  </si>
  <si>
    <t>CO</t>
  </si>
  <si>
    <t>EC</t>
  </si>
  <si>
    <t>FK</t>
  </si>
  <si>
    <t>GF</t>
  </si>
  <si>
    <t>GY</t>
  </si>
  <si>
    <t>PY</t>
  </si>
  <si>
    <t>PE</t>
  </si>
  <si>
    <t>SR</t>
  </si>
  <si>
    <t>UY</t>
  </si>
  <si>
    <t>VE</t>
  </si>
  <si>
    <t>BH</t>
  </si>
  <si>
    <t>KW</t>
  </si>
  <si>
    <t>OM</t>
  </si>
  <si>
    <t>QA</t>
  </si>
  <si>
    <t>SA</t>
  </si>
  <si>
    <t>AE</t>
  </si>
  <si>
    <t>IR</t>
  </si>
  <si>
    <t>IQ</t>
  </si>
  <si>
    <t>AM</t>
  </si>
  <si>
    <t>AZ</t>
  </si>
  <si>
    <t>GE</t>
  </si>
  <si>
    <t>IL</t>
  </si>
  <si>
    <t>JO</t>
  </si>
  <si>
    <t>LB</t>
  </si>
  <si>
    <t>SY</t>
  </si>
  <si>
    <t>PS</t>
  </si>
  <si>
    <t>YE</t>
  </si>
  <si>
    <t>AF</t>
  </si>
  <si>
    <t>BD</t>
  </si>
  <si>
    <t>BT</t>
  </si>
  <si>
    <t>BN</t>
  </si>
  <si>
    <t>KH</t>
  </si>
  <si>
    <t>IN</t>
  </si>
  <si>
    <t>ID</t>
  </si>
  <si>
    <t>KZ</t>
  </si>
  <si>
    <t>KG</t>
  </si>
  <si>
    <t>LA</t>
  </si>
  <si>
    <t>MY</t>
  </si>
  <si>
    <t>MV</t>
  </si>
  <si>
    <t>MM</t>
  </si>
  <si>
    <t>NP</t>
  </si>
  <si>
    <t>PK</t>
  </si>
  <si>
    <t>PH</t>
  </si>
  <si>
    <t>SG</t>
  </si>
  <si>
    <t>LK</t>
  </si>
  <si>
    <t>TJ</t>
  </si>
  <si>
    <t>TH</t>
  </si>
  <si>
    <t>TL</t>
  </si>
  <si>
    <t>TM</t>
  </si>
  <si>
    <t>UZ</t>
  </si>
  <si>
    <t>VN</t>
  </si>
  <si>
    <t>CN</t>
  </si>
  <si>
    <t>HK</t>
  </si>
  <si>
    <t>JP</t>
  </si>
  <si>
    <t>KP</t>
  </si>
  <si>
    <t>KR</t>
  </si>
  <si>
    <t>MO</t>
  </si>
  <si>
    <t>MN</t>
  </si>
  <si>
    <t>TW</t>
  </si>
  <si>
    <t>AS</t>
  </si>
  <si>
    <t>AU</t>
  </si>
  <si>
    <t>CX</t>
  </si>
  <si>
    <t>CC</t>
  </si>
  <si>
    <t>CK</t>
  </si>
  <si>
    <t>FJ</t>
  </si>
  <si>
    <t>PF</t>
  </si>
  <si>
    <t>TF</t>
  </si>
  <si>
    <t>GU</t>
  </si>
  <si>
    <t>KI</t>
  </si>
  <si>
    <t>MH</t>
  </si>
  <si>
    <t>FM</t>
  </si>
  <si>
    <t>NR</t>
  </si>
  <si>
    <t>NZ</t>
  </si>
  <si>
    <t>NU</t>
  </si>
  <si>
    <t>NF</t>
  </si>
  <si>
    <t>MP</t>
  </si>
  <si>
    <t>PW</t>
  </si>
  <si>
    <t>PG</t>
  </si>
  <si>
    <t>PN</t>
  </si>
  <si>
    <t>WS</t>
  </si>
  <si>
    <t>SB</t>
  </si>
  <si>
    <t>TK</t>
  </si>
  <si>
    <t>TO</t>
  </si>
  <si>
    <t>TV</t>
  </si>
  <si>
    <t>VU</t>
  </si>
  <si>
    <t>WF</t>
  </si>
  <si>
    <t>US Dollars</t>
  </si>
  <si>
    <t xml:space="preserve">The Coordinated Direct Investment </t>
  </si>
  <si>
    <t>Survey (CDIS)- Outward</t>
  </si>
  <si>
    <t>The Coordinated Direct Investment</t>
  </si>
  <si>
    <t xml:space="preserve"> Survey (CDIS)- Inward</t>
  </si>
  <si>
    <t>Country</t>
  </si>
  <si>
    <t>Country Code</t>
  </si>
  <si>
    <t>Currency</t>
  </si>
  <si>
    <t>Scale</t>
  </si>
  <si>
    <t>NC</t>
  </si>
  <si>
    <t>National Currency</t>
  </si>
  <si>
    <t>Year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</si>
  <si>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</si>
  <si>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</si>
  <si>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</si>
  <si>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</si>
  <si>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</si>
  <si>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</si>
  <si>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</si>
  <si>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</si>
  <si>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</si>
  <si>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</si>
  <si>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</si>
  <si>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</si>
  <si>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</si>
  <si>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</si>
  <si>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</si>
  <si>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</si>
  <si>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</si>
  <si>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</si>
  <si>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</si>
  <si>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</si>
  <si>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</si>
  <si>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</si>
  <si>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 Republic</t>
  </si>
  <si>
    <t>Slovenia</t>
  </si>
  <si>
    <t>Spain</t>
  </si>
  <si>
    <t>Sweden</t>
  </si>
  <si>
    <t>United Kingdom</t>
  </si>
  <si>
    <t>Afghanistan, Islamic State of</t>
  </si>
  <si>
    <t>Bangladesh</t>
  </si>
  <si>
    <t>Bhutan</t>
  </si>
  <si>
    <t>Brunei Darussalam</t>
  </si>
  <si>
    <t>Cambodia</t>
  </si>
  <si>
    <t>India</t>
  </si>
  <si>
    <t>Indonesia</t>
  </si>
  <si>
    <t>Kazakhstan</t>
  </si>
  <si>
    <t>Kyrgyz Republic</t>
  </si>
  <si>
    <t>Malaysia</t>
  </si>
  <si>
    <t>Maldives</t>
  </si>
  <si>
    <t>Myanmar</t>
  </si>
  <si>
    <t>Nepal</t>
  </si>
  <si>
    <t>Pakistan</t>
  </si>
  <si>
    <t>Philippines</t>
  </si>
  <si>
    <t>Singapore</t>
  </si>
  <si>
    <t>Sri Lanka</t>
  </si>
  <si>
    <t>Tajikistan</t>
  </si>
  <si>
    <t>Thailand</t>
  </si>
  <si>
    <t>Timor-Leste</t>
  </si>
  <si>
    <t>Turkmenistan</t>
  </si>
  <si>
    <t>Uzbekistan</t>
  </si>
  <si>
    <t>Vietnam</t>
  </si>
  <si>
    <t>Albania</t>
  </si>
  <si>
    <t>Andorra</t>
  </si>
  <si>
    <t>Belarus</t>
  </si>
  <si>
    <t xml:space="preserve">Bosnia and Herzegovina </t>
  </si>
  <si>
    <t>Faroe Islands</t>
  </si>
  <si>
    <t>Gibraltar</t>
  </si>
  <si>
    <t>Greenland</t>
  </si>
  <si>
    <t>Guernsey</t>
  </si>
  <si>
    <t>Iceland</t>
  </si>
  <si>
    <t>Isle of Man</t>
  </si>
  <si>
    <t>Jersey</t>
  </si>
  <si>
    <t>Liechtenstein</t>
  </si>
  <si>
    <t>Moldova</t>
  </si>
  <si>
    <t>Monaco</t>
  </si>
  <si>
    <t>Montenegro, Republic of</t>
  </si>
  <si>
    <t>Norway</t>
  </si>
  <si>
    <t>Russian Federation</t>
  </si>
  <si>
    <t>San Marino</t>
  </si>
  <si>
    <t>Serbia, Republic of</t>
  </si>
  <si>
    <t>Switzerland</t>
  </si>
  <si>
    <t>Ukraine</t>
  </si>
  <si>
    <t>Vatican  City State</t>
  </si>
  <si>
    <t>Algeria</t>
  </si>
  <si>
    <t>Egypt</t>
  </si>
  <si>
    <t>Libyan Arab Jamahiriya</t>
  </si>
  <si>
    <t>Morocco</t>
  </si>
  <si>
    <t>Tunisia</t>
  </si>
  <si>
    <t>Angola</t>
  </si>
  <si>
    <t>Benin</t>
  </si>
  <si>
    <t>Botswana</t>
  </si>
  <si>
    <t>British Indian Ocean Territory</t>
  </si>
  <si>
    <t>Burkina Faso</t>
  </si>
  <si>
    <t>Burundi</t>
  </si>
  <si>
    <t>Cameroon</t>
  </si>
  <si>
    <t>Central African Republic</t>
  </si>
  <si>
    <t>Chad</t>
  </si>
  <si>
    <t>Comoros</t>
  </si>
  <si>
    <t>Congo, Dem. Rep. of</t>
  </si>
  <si>
    <t>Congo, Rep. of</t>
  </si>
  <si>
    <t>Côte d'Ivoire</t>
  </si>
  <si>
    <t>Djibouti</t>
  </si>
  <si>
    <t>Equatorial Guinea</t>
  </si>
  <si>
    <t>Eritrea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</si>
  <si>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</si>
  <si>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</si>
  <si>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</si>
  <si>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</si>
  <si>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</si>
  <si>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</si>
  <si>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</si>
  <si>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</si>
  <si>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</si>
  <si>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</si>
  <si>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</si>
  <si>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</si>
  <si>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</si>
  <si>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</si>
  <si>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Mayotte</t>
  </si>
  <si>
    <t>Mozambique</t>
  </si>
  <si>
    <t>Namibia</t>
  </si>
  <si>
    <t>Niger</t>
  </si>
  <si>
    <t>Nigeria</t>
  </si>
  <si>
    <t>Réunion</t>
  </si>
  <si>
    <t>Rwanda</t>
  </si>
  <si>
    <t>São Tomé and Príncipe</t>
  </si>
  <si>
    <t>Senegal</t>
  </si>
  <si>
    <t>Seychelles</t>
  </si>
  <si>
    <t>Sierra Leone</t>
  </si>
  <si>
    <t>Somalia</t>
  </si>
  <si>
    <t>South Africa</t>
  </si>
  <si>
    <t>St. Helena</t>
  </si>
  <si>
    <t>Sudan</t>
  </si>
  <si>
    <t>Tanzania</t>
  </si>
  <si>
    <t>Togo</t>
  </si>
  <si>
    <t>Uganda</t>
  </si>
  <si>
    <t>Western Sahara</t>
  </si>
  <si>
    <t>Zambia</t>
  </si>
  <si>
    <t>Zimbabwe</t>
  </si>
  <si>
    <t>Canada</t>
  </si>
  <si>
    <t>United States</t>
  </si>
  <si>
    <t>Anguilla</t>
  </si>
  <si>
    <t>Antigua and Barbuda</t>
  </si>
  <si>
    <t>Aruba</t>
  </si>
  <si>
    <t>Bahamas, The</t>
  </si>
  <si>
    <t>Barbados</t>
  </si>
  <si>
    <t>Belize</t>
  </si>
  <si>
    <t>Bermuda</t>
  </si>
  <si>
    <t>Cayman Islands</t>
  </si>
  <si>
    <t>Costa Rica</t>
  </si>
  <si>
    <t>Cuba</t>
  </si>
  <si>
    <t>Dominica</t>
  </si>
  <si>
    <t>Dominican Republic</t>
  </si>
  <si>
    <t>El Salvador</t>
  </si>
  <si>
    <t>Grenada</t>
  </si>
  <si>
    <t>Guadeloupe</t>
  </si>
  <si>
    <t>Guatemala</t>
  </si>
  <si>
    <t>Haiti</t>
  </si>
  <si>
    <t>Honduras</t>
  </si>
  <si>
    <t>Jamaica</t>
  </si>
  <si>
    <t>Martinique</t>
  </si>
  <si>
    <t>Mexico</t>
  </si>
  <si>
    <t>Montserrat</t>
  </si>
  <si>
    <t>Nicaragua</t>
  </si>
  <si>
    <t>Panama</t>
  </si>
  <si>
    <t>Puerto Rico</t>
  </si>
  <si>
    <t>St. Kitts and Nevis</t>
  </si>
  <si>
    <t>St. Lucia</t>
  </si>
  <si>
    <t>St. Pierre and Miquelon</t>
  </si>
  <si>
    <t>St. Vincent and the Grenadines</t>
  </si>
  <si>
    <t>Trinidad and Tobago</t>
  </si>
  <si>
    <t>Turks and Caicos Islands</t>
  </si>
  <si>
    <t>Virgin Islands, British</t>
  </si>
  <si>
    <t>Virgin Islands, U.S.</t>
  </si>
  <si>
    <t>Argentina</t>
  </si>
  <si>
    <t>Bolivia</t>
  </si>
  <si>
    <t>Brazil</t>
  </si>
  <si>
    <t>Chile</t>
  </si>
  <si>
    <t>Colombia</t>
  </si>
  <si>
    <t>Ecuador</t>
  </si>
  <si>
    <t xml:space="preserve">Falkland Islands (Malvinas) </t>
  </si>
  <si>
    <t>French Guiana</t>
  </si>
  <si>
    <t>Guyana</t>
  </si>
  <si>
    <t>Paraguay</t>
  </si>
  <si>
    <t>Peru</t>
  </si>
  <si>
    <t>Suriname</t>
  </si>
  <si>
    <t>Uruguay</t>
  </si>
  <si>
    <t xml:space="preserve">Bahrain </t>
  </si>
  <si>
    <t>Kuwait</t>
  </si>
  <si>
    <t>Oman</t>
  </si>
  <si>
    <t>Qatar</t>
  </si>
  <si>
    <t>Saudi Arabia</t>
  </si>
  <si>
    <t>United Arab Emirates</t>
  </si>
  <si>
    <t>Iran, Islamic Republic of</t>
  </si>
  <si>
    <t>Iraq</t>
  </si>
  <si>
    <t>Armenia</t>
  </si>
  <si>
    <t>Azerbaijan</t>
  </si>
  <si>
    <t>Georgia</t>
  </si>
  <si>
    <t>Israel</t>
  </si>
  <si>
    <t>Jordan</t>
  </si>
  <si>
    <t>Lebanon</t>
  </si>
  <si>
    <t>Syrian Arab Republic</t>
  </si>
  <si>
    <t>West Bank and Gaza Strip</t>
  </si>
  <si>
    <t>Yemen, Republic of</t>
  </si>
  <si>
    <t>Japan</t>
  </si>
  <si>
    <t xml:space="preserve">Korea, Republic of </t>
  </si>
  <si>
    <t>Mongolia</t>
  </si>
  <si>
    <t>Taiwan Province of China</t>
  </si>
  <si>
    <t>American Samoa</t>
  </si>
  <si>
    <t>Australia</t>
  </si>
  <si>
    <t>Bouvet Island</t>
  </si>
  <si>
    <t>Christmas Island</t>
  </si>
  <si>
    <t>Cocos (Keeling) Islands</t>
  </si>
  <si>
    <t>Cook Islands</t>
  </si>
  <si>
    <t>Fiji</t>
  </si>
  <si>
    <t>French Polynesia</t>
  </si>
  <si>
    <t>French Southern Territories</t>
  </si>
  <si>
    <t>Guam</t>
  </si>
  <si>
    <t>Kiribati</t>
  </si>
  <si>
    <t>Marshall Islands</t>
  </si>
  <si>
    <t>Micronesia, Federated States of</t>
  </si>
  <si>
    <t>Nauru</t>
  </si>
  <si>
    <t>New Caledonia</t>
  </si>
  <si>
    <t>New Zealand</t>
  </si>
  <si>
    <t>Niue</t>
  </si>
  <si>
    <t>Norfolk Island</t>
  </si>
  <si>
    <t>Palau</t>
  </si>
  <si>
    <t>Papua New Guinea</t>
  </si>
  <si>
    <t xml:space="preserve">Pitcairn </t>
  </si>
  <si>
    <t xml:space="preserve">Samoa </t>
  </si>
  <si>
    <t>Solomon Islands</t>
  </si>
  <si>
    <t xml:space="preserve">Tokelau </t>
  </si>
  <si>
    <t>Tonga</t>
  </si>
  <si>
    <t>Tuvalu</t>
  </si>
  <si>
    <t>Vanuatu</t>
  </si>
  <si>
    <t>Wallis and Futuna Islands</t>
  </si>
  <si>
    <t>Kosovo</t>
  </si>
  <si>
    <t xml:space="preserve">Country of direct investor or of fellow enterprise abroad </t>
  </si>
  <si>
    <t>Horizontal Checks</t>
  </si>
  <si>
    <t>Net Debt</t>
  </si>
  <si>
    <t>Gross Debt Instruments</t>
  </si>
  <si>
    <t>Gross DI assets with fellow enterprises(10)</t>
  </si>
  <si>
    <t>(2)</t>
  </si>
  <si>
    <t>(4)</t>
  </si>
  <si>
    <t>(5)</t>
  </si>
  <si>
    <t>(6)</t>
  </si>
  <si>
    <t>(7)</t>
  </si>
  <si>
    <t>(9)</t>
  </si>
  <si>
    <t>(10)</t>
  </si>
  <si>
    <t>(1)=(2)+(3)</t>
  </si>
  <si>
    <t>(8)=(9)-(10)</t>
  </si>
  <si>
    <t>(3)=(4)+(5)</t>
  </si>
  <si>
    <t>(3)=(6)-(7)</t>
  </si>
  <si>
    <t>North Africa</t>
  </si>
  <si>
    <t>Sub-Saharan Africa</t>
  </si>
  <si>
    <t>South America</t>
  </si>
  <si>
    <t>Central and South Asia</t>
  </si>
  <si>
    <t>East Asia</t>
  </si>
  <si>
    <t>Oceania and Polar Region</t>
  </si>
  <si>
    <t>Footnotes:</t>
  </si>
  <si>
    <t>Global Totals</t>
  </si>
  <si>
    <t>Northern Mariana Islands</t>
  </si>
  <si>
    <t>Countries of Persian Gulf</t>
  </si>
  <si>
    <t>North Atlantic and Caribbean</t>
  </si>
  <si>
    <t>South Sudan</t>
  </si>
  <si>
    <t>SS</t>
  </si>
  <si>
    <t>Please check the negative amounts in Gross Debt Instruments and/or Total Equity plus debt  with fellows</t>
  </si>
  <si>
    <t>(6),(7),(9),(10)</t>
  </si>
  <si>
    <t>Total Outward DI equals Total Equity plus Total Debt Instruments</t>
  </si>
  <si>
    <t>South Georgia and Sandwich Is.</t>
  </si>
  <si>
    <t>Heard Island and McDonald Is.</t>
  </si>
  <si>
    <t>Korea, Democratic People's Rep.</t>
  </si>
  <si>
    <t>Automatic
formula</t>
  </si>
  <si>
    <r>
      <rPr>
        <b/>
        <sz val="7.5"/>
        <rFont val="Verdana"/>
        <family val="2"/>
      </rPr>
      <t xml:space="preserve">Residual Disclosure </t>
    </r>
    <r>
      <rPr>
        <sz val="7.5"/>
        <rFont val="Verdana"/>
        <family val="2"/>
      </rPr>
      <t>(Confidential value may be deducted through reported data)</t>
    </r>
  </si>
  <si>
    <t>Indicator</t>
  </si>
  <si>
    <t>EH</t>
  </si>
  <si>
    <t>BV</t>
  </si>
  <si>
    <t>HM</t>
  </si>
  <si>
    <t>GS</t>
  </si>
  <si>
    <t>UM</t>
  </si>
  <si>
    <t>X4</t>
  </si>
  <si>
    <t>F49</t>
  </si>
  <si>
    <t>F69</t>
  </si>
  <si>
    <t>A69</t>
  </si>
  <si>
    <t>A79</t>
  </si>
  <si>
    <t>S349</t>
  </si>
  <si>
    <t>S369</t>
  </si>
  <si>
    <t>S59</t>
  </si>
  <si>
    <t>S29</t>
  </si>
  <si>
    <t>O29</t>
  </si>
  <si>
    <t>SDMX Code</t>
  </si>
  <si>
    <t>Venezuela, República Bolivariana</t>
  </si>
  <si>
    <t>Lao PDR</t>
  </si>
  <si>
    <t>China, P.R.: Mainland</t>
  </si>
  <si>
    <t>China, P.R.: Hong Kong</t>
  </si>
  <si>
    <t>China, P.R.: Macao</t>
  </si>
  <si>
    <t>Euros</t>
  </si>
  <si>
    <t>Declaring country</t>
  </si>
  <si>
    <t>Unit</t>
  </si>
  <si>
    <t>Thousand</t>
  </si>
  <si>
    <t>Million</t>
  </si>
  <si>
    <t>Billion</t>
  </si>
  <si>
    <t>Trillion</t>
  </si>
  <si>
    <t>Cabo Verde</t>
  </si>
  <si>
    <t>XDC</t>
  </si>
  <si>
    <t>USD</t>
  </si>
  <si>
    <t>EUR</t>
  </si>
  <si>
    <t>NA9</t>
  </si>
  <si>
    <t>SH9</t>
  </si>
  <si>
    <t>AM9</t>
  </si>
  <si>
    <t>CC9</t>
  </si>
  <si>
    <t>SA9</t>
  </si>
  <si>
    <t>GU9</t>
  </si>
  <si>
    <t>ME9</t>
  </si>
  <si>
    <t>CA9</t>
  </si>
  <si>
    <t>EA9</t>
  </si>
  <si>
    <t>OP9</t>
  </si>
  <si>
    <t>122</t>
  </si>
  <si>
    <t>124</t>
  </si>
  <si>
    <t>918</t>
  </si>
  <si>
    <t>960</t>
  </si>
  <si>
    <t>423</t>
  </si>
  <si>
    <t>935</t>
  </si>
  <si>
    <t>128</t>
  </si>
  <si>
    <t>939</t>
  </si>
  <si>
    <t>172</t>
  </si>
  <si>
    <t>132</t>
  </si>
  <si>
    <t>134</t>
  </si>
  <si>
    <t>174</t>
  </si>
  <si>
    <t>944</t>
  </si>
  <si>
    <t>178</t>
  </si>
  <si>
    <t>136</t>
  </si>
  <si>
    <t>941</t>
  </si>
  <si>
    <t>946</t>
  </si>
  <si>
    <t>137</t>
  </si>
  <si>
    <t>181</t>
  </si>
  <si>
    <t>138</t>
  </si>
  <si>
    <t>964</t>
  </si>
  <si>
    <t>182</t>
  </si>
  <si>
    <t>968</t>
  </si>
  <si>
    <t>936</t>
  </si>
  <si>
    <t>961</t>
  </si>
  <si>
    <t>184</t>
  </si>
  <si>
    <t>144</t>
  </si>
  <si>
    <t>112</t>
  </si>
  <si>
    <t>914</t>
  </si>
  <si>
    <t>171</t>
  </si>
  <si>
    <t>913</t>
  </si>
  <si>
    <t>963</t>
  </si>
  <si>
    <t>816</t>
  </si>
  <si>
    <t>823</t>
  </si>
  <si>
    <t>326</t>
  </si>
  <si>
    <t>113</t>
  </si>
  <si>
    <t>176</t>
  </si>
  <si>
    <t>118</t>
  </si>
  <si>
    <t>117</t>
  </si>
  <si>
    <t>967</t>
  </si>
  <si>
    <t>147</t>
  </si>
  <si>
    <t>962</t>
  </si>
  <si>
    <t>921</t>
  </si>
  <si>
    <t>183</t>
  </si>
  <si>
    <t>943</t>
  </si>
  <si>
    <t>142</t>
  </si>
  <si>
    <t>922</t>
  </si>
  <si>
    <t>135</t>
  </si>
  <si>
    <t>942</t>
  </si>
  <si>
    <t>146</t>
  </si>
  <si>
    <t>186</t>
  </si>
  <si>
    <t>926</t>
  </si>
  <si>
    <t>187</t>
  </si>
  <si>
    <t>612</t>
  </si>
  <si>
    <t>469</t>
  </si>
  <si>
    <t>672</t>
  </si>
  <si>
    <t>686</t>
  </si>
  <si>
    <t>744</t>
  </si>
  <si>
    <t>614</t>
  </si>
  <si>
    <t>638</t>
  </si>
  <si>
    <t>616</t>
  </si>
  <si>
    <t>585</t>
  </si>
  <si>
    <t>748</t>
  </si>
  <si>
    <t>618</t>
  </si>
  <si>
    <t>626</t>
  </si>
  <si>
    <t>628</t>
  </si>
  <si>
    <t>632</t>
  </si>
  <si>
    <t>636</t>
  </si>
  <si>
    <t>634</t>
  </si>
  <si>
    <t>662</t>
  </si>
  <si>
    <t>611</t>
  </si>
  <si>
    <t>642</t>
  </si>
  <si>
    <t>643</t>
  </si>
  <si>
    <t>644</t>
  </si>
  <si>
    <t>646</t>
  </si>
  <si>
    <t>648</t>
  </si>
  <si>
    <t>652</t>
  </si>
  <si>
    <t>656</t>
  </si>
  <si>
    <t>654</t>
  </si>
  <si>
    <t>664</t>
  </si>
  <si>
    <t>666</t>
  </si>
  <si>
    <t>668</t>
  </si>
  <si>
    <t>674</t>
  </si>
  <si>
    <t>676</t>
  </si>
  <si>
    <t>678</t>
  </si>
  <si>
    <t>682</t>
  </si>
  <si>
    <t>684</t>
  </si>
  <si>
    <t>920</t>
  </si>
  <si>
    <t>688</t>
  </si>
  <si>
    <t>728</t>
  </si>
  <si>
    <t>692</t>
  </si>
  <si>
    <t>694</t>
  </si>
  <si>
    <t>696</t>
  </si>
  <si>
    <t>714</t>
  </si>
  <si>
    <t>716</t>
  </si>
  <si>
    <t>722</t>
  </si>
  <si>
    <t>718</t>
  </si>
  <si>
    <t>724</t>
  </si>
  <si>
    <t>726</t>
  </si>
  <si>
    <t>199</t>
  </si>
  <si>
    <t>733</t>
  </si>
  <si>
    <t>856</t>
  </si>
  <si>
    <t>732</t>
  </si>
  <si>
    <t>734</t>
  </si>
  <si>
    <t>738</t>
  </si>
  <si>
    <t>742</t>
  </si>
  <si>
    <t>746</t>
  </si>
  <si>
    <t>793</t>
  </si>
  <si>
    <t>754</t>
  </si>
  <si>
    <t>698</t>
  </si>
  <si>
    <t>339</t>
  </si>
  <si>
    <t>156</t>
  </si>
  <si>
    <t>238</t>
  </si>
  <si>
    <t>253</t>
  </si>
  <si>
    <t>258</t>
  </si>
  <si>
    <t>268</t>
  </si>
  <si>
    <t>273</t>
  </si>
  <si>
    <t>278</t>
  </si>
  <si>
    <t>283</t>
  </si>
  <si>
    <t>111</t>
  </si>
  <si>
    <t>312</t>
  </si>
  <si>
    <t>311</t>
  </si>
  <si>
    <t>314</t>
  </si>
  <si>
    <t>313</t>
  </si>
  <si>
    <t>316</t>
  </si>
  <si>
    <t>319</t>
  </si>
  <si>
    <t>377</t>
  </si>
  <si>
    <t>928</t>
  </si>
  <si>
    <t>321</t>
  </si>
  <si>
    <t>243</t>
  </si>
  <si>
    <t>328</t>
  </si>
  <si>
    <t>329</t>
  </si>
  <si>
    <t>263</t>
  </si>
  <si>
    <t>343</t>
  </si>
  <si>
    <t>349</t>
  </si>
  <si>
    <t>351</t>
  </si>
  <si>
    <t>353</t>
  </si>
  <si>
    <t>357</t>
  </si>
  <si>
    <t>354</t>
  </si>
  <si>
    <t>352</t>
  </si>
  <si>
    <t>359</t>
  </si>
  <si>
    <t>361</t>
  </si>
  <si>
    <t>362</t>
  </si>
  <si>
    <t>363</t>
  </si>
  <si>
    <t>364</t>
  </si>
  <si>
    <t>369</t>
  </si>
  <si>
    <t>381</t>
  </si>
  <si>
    <t>371</t>
  </si>
  <si>
    <t>373</t>
  </si>
  <si>
    <t>213</t>
  </si>
  <si>
    <t>218</t>
  </si>
  <si>
    <t>223</t>
  </si>
  <si>
    <t>228</t>
  </si>
  <si>
    <t>233</t>
  </si>
  <si>
    <t>248</t>
  </si>
  <si>
    <t>323</t>
  </si>
  <si>
    <t>333</t>
  </si>
  <si>
    <t>336</t>
  </si>
  <si>
    <t>288</t>
  </si>
  <si>
    <t>293</t>
  </si>
  <si>
    <t>366</t>
  </si>
  <si>
    <t>298</t>
  </si>
  <si>
    <t>299</t>
  </si>
  <si>
    <t>419</t>
  </si>
  <si>
    <t>429</t>
  </si>
  <si>
    <t>433</t>
  </si>
  <si>
    <t>443</t>
  </si>
  <si>
    <t>449</t>
  </si>
  <si>
    <t>453</t>
  </si>
  <si>
    <t>456</t>
  </si>
  <si>
    <t>466</t>
  </si>
  <si>
    <t>911</t>
  </si>
  <si>
    <t>912</t>
  </si>
  <si>
    <t>915</t>
  </si>
  <si>
    <t>436</t>
  </si>
  <si>
    <t>439</t>
  </si>
  <si>
    <t>446</t>
  </si>
  <si>
    <t>463</t>
  </si>
  <si>
    <t>487</t>
  </si>
  <si>
    <t>474</t>
  </si>
  <si>
    <t>512</t>
  </si>
  <si>
    <t>513</t>
  </si>
  <si>
    <t>514</t>
  </si>
  <si>
    <t>516</t>
  </si>
  <si>
    <t>522</t>
  </si>
  <si>
    <t>534</t>
  </si>
  <si>
    <t>536</t>
  </si>
  <si>
    <t>916</t>
  </si>
  <si>
    <t>917</t>
  </si>
  <si>
    <t>544</t>
  </si>
  <si>
    <t>548</t>
  </si>
  <si>
    <t>556</t>
  </si>
  <si>
    <t>518</t>
  </si>
  <si>
    <t>558</t>
  </si>
  <si>
    <t>564</t>
  </si>
  <si>
    <t>566</t>
  </si>
  <si>
    <t>576</t>
  </si>
  <si>
    <t>524</t>
  </si>
  <si>
    <t>923</t>
  </si>
  <si>
    <t>578</t>
  </si>
  <si>
    <t>537</t>
  </si>
  <si>
    <t>925</t>
  </si>
  <si>
    <t>927</t>
  </si>
  <si>
    <t>582</t>
  </si>
  <si>
    <t>924</t>
  </si>
  <si>
    <t>532</t>
  </si>
  <si>
    <t>546</t>
  </si>
  <si>
    <t>158</t>
  </si>
  <si>
    <t>954</t>
  </si>
  <si>
    <t>542</t>
  </si>
  <si>
    <t>948</t>
  </si>
  <si>
    <t>528</t>
  </si>
  <si>
    <t>859</t>
  </si>
  <si>
    <t>193</t>
  </si>
  <si>
    <t>871</t>
  </si>
  <si>
    <t>814</t>
  </si>
  <si>
    <t>865</t>
  </si>
  <si>
    <t>815</t>
  </si>
  <si>
    <t>819</t>
  </si>
  <si>
    <t>887</t>
  </si>
  <si>
    <t>876</t>
  </si>
  <si>
    <t>829</t>
  </si>
  <si>
    <t>872</t>
  </si>
  <si>
    <t>826</t>
  </si>
  <si>
    <t>867</t>
  </si>
  <si>
    <t>868</t>
  </si>
  <si>
    <t>836</t>
  </si>
  <si>
    <t>839</t>
  </si>
  <si>
    <t>196</t>
  </si>
  <si>
    <t>851</t>
  </si>
  <si>
    <t>849</t>
  </si>
  <si>
    <t>817</t>
  </si>
  <si>
    <t>565</t>
  </si>
  <si>
    <t>853</t>
  </si>
  <si>
    <t>863</t>
  </si>
  <si>
    <t>862</t>
  </si>
  <si>
    <t>813</t>
  </si>
  <si>
    <t>873</t>
  </si>
  <si>
    <t>818</t>
  </si>
  <si>
    <t>866</t>
  </si>
  <si>
    <t>869</t>
  </si>
  <si>
    <t>374</t>
  </si>
  <si>
    <t>846</t>
  </si>
  <si>
    <t>857</t>
  </si>
  <si>
    <t>983</t>
  </si>
  <si>
    <t>c</t>
  </si>
  <si>
    <t>US Minor Outlying Islands</t>
  </si>
  <si>
    <t>5.1.1.      Column P will also display a check message if data reported indicates claims reported against reporting economy itself, and it will read: “Claims against self.”</t>
  </si>
  <si>
    <t>Other Near and Middle East Economies</t>
  </si>
  <si>
    <t>Not Specified (Including Confidential) by Region</t>
  </si>
  <si>
    <t>Sum of Reported Data, excl. Not Specified (Including Confidential) by Region (calculated)</t>
  </si>
  <si>
    <t>Europe</t>
  </si>
  <si>
    <t>EU9</t>
  </si>
  <si>
    <t>E19</t>
  </si>
  <si>
    <t xml:space="preserve">1/ Netherlands Antilles was broken into three separate jurisdictions on October 10, 2010: Curacao, St. Maarten, and Bonaire, St. Eustatius, and Saba (BES). 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</si>
  <si>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</si>
  <si>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</si>
  <si>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r>
      <t xml:space="preserve">Curacao </t>
    </r>
    <r>
      <rPr>
        <vertAlign val="superscript"/>
        <sz val="8"/>
        <rFont val="Verdana"/>
        <family val="2"/>
      </rPr>
      <t>1</t>
    </r>
  </si>
  <si>
    <r>
      <t xml:space="preserve">St. Maarten </t>
    </r>
    <r>
      <rPr>
        <vertAlign val="superscript"/>
        <sz val="8"/>
        <rFont val="Verdana"/>
        <family val="2"/>
      </rPr>
      <t>1</t>
    </r>
  </si>
  <si>
    <t>Croatia</t>
  </si>
  <si>
    <t>IOW_BP6_</t>
  </si>
  <si>
    <t>IOWE_BP6_</t>
  </si>
  <si>
    <t>IOWD_BP6_</t>
  </si>
  <si>
    <t>IOWDM_BP6_</t>
  </si>
  <si>
    <t>IOWDN_BP6_</t>
  </si>
  <si>
    <t>IOWDA_BP6_</t>
  </si>
  <si>
    <t>IOWDL_BP6_</t>
  </si>
  <si>
    <t>IOWF_BP6_</t>
  </si>
  <si>
    <t>IOWFA_BP6_</t>
  </si>
  <si>
    <t>IOWFL_BP6_</t>
  </si>
  <si>
    <t>IIW_BP6_</t>
  </si>
  <si>
    <t>IIWE_BP6_</t>
  </si>
  <si>
    <t>IIWD_BP6_</t>
  </si>
  <si>
    <t>IIWDM_BP6_</t>
  </si>
  <si>
    <t>IIWDN_BP6_</t>
  </si>
  <si>
    <t>IIWDL_BP6_</t>
  </si>
  <si>
    <t>IIWDA_BP6_</t>
  </si>
  <si>
    <t>IIWF_BP6_</t>
  </si>
  <si>
    <t>IIWFL_BP6_</t>
  </si>
  <si>
    <t>IIWFA_BP6_</t>
  </si>
  <si>
    <r>
      <t>1.1.</t>
    </r>
    <r>
      <rPr>
        <sz val="7"/>
        <color theme="1"/>
        <rFont val="Times New Roman"/>
        <family val="1"/>
      </rPr>
      <t xml:space="preserve">   </t>
    </r>
    <r>
      <rPr>
        <i/>
        <sz val="12"/>
        <color theme="1"/>
        <rFont val="Times New Roman"/>
        <family val="1"/>
      </rPr>
      <t>Current Submission</t>
    </r>
    <r>
      <rPr>
        <sz val="12"/>
        <color theme="1"/>
        <rFont val="Times New Roman"/>
        <family val="1"/>
      </rPr>
      <t>: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</si>
  <si>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Select the appropriate data sheet:</t>
    </r>
  </si>
  <si>
    <r>
      <t>2.3.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NOTE: The data sheets, Outward and Inward, have been </t>
    </r>
    <r>
      <rPr>
        <b/>
        <sz val="12"/>
        <color theme="1"/>
        <rFont val="Times New Roman"/>
        <family val="1"/>
      </rPr>
      <t xml:space="preserve">protected </t>
    </r>
    <r>
      <rPr>
        <sz val="12"/>
        <color theme="1"/>
        <rFont val="Times New Roman"/>
        <family val="1"/>
      </rPr>
      <t>so that you can enter data into the appropriate cells only. You cannot insert or delete rows and columns in the protected area.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</si>
  <si>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Enter data into the data sheet:</t>
    </r>
  </si>
  <si>
    <r>
      <t>3.1.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Select the appropriate cell and enter the data value or one of the following types of acceptable entries.</t>
    </r>
  </si>
  <si>
    <r>
      <t>3.1.1.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To indicate data which are not available, leave the </t>
    </r>
    <r>
      <rPr>
        <b/>
        <sz val="12"/>
        <color theme="1"/>
        <rFont val="Times New Roman"/>
        <family val="1"/>
      </rPr>
      <t xml:space="preserve">cell blank </t>
    </r>
    <r>
      <rPr>
        <sz val="12"/>
        <color theme="1"/>
        <rFont val="Times New Roman"/>
        <family val="1"/>
      </rPr>
      <t xml:space="preserve">(please </t>
    </r>
    <r>
      <rPr>
        <b/>
        <sz val="12"/>
        <color theme="1"/>
        <rFont val="Times New Roman"/>
        <family val="1"/>
      </rPr>
      <t>do not</t>
    </r>
    <r>
      <rPr>
        <sz val="12"/>
        <color theme="1"/>
        <rFont val="Times New Roman"/>
        <family val="1"/>
      </rPr>
      <t xml:space="preserve"> use N/A or any other “not available” text in data cells).</t>
    </r>
  </si>
  <si>
    <r>
      <t>3.1.2.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To indicate a zero observation, enter the number </t>
    </r>
    <r>
      <rPr>
        <b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in the appropriate cell.</t>
    </r>
  </si>
  <si>
    <r>
      <t>3.1.3.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To indicate a confidential data, enter the letter </t>
    </r>
    <r>
      <rPr>
        <b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 xml:space="preserve"> in the appropriate cell.</t>
    </r>
  </si>
  <si>
    <r>
      <t>3.2.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NOTE 1:  If a prior submission is to be revised change the data value as needed in the appropriate cell.</t>
    </r>
  </si>
  <si>
    <r>
      <t>3.4.</t>
    </r>
    <r>
      <rPr>
        <sz val="7"/>
        <color theme="1"/>
        <rFont val="Times New Roman"/>
        <family val="1"/>
      </rPr>
      <t xml:space="preserve">     </t>
    </r>
    <r>
      <rPr>
        <sz val="12"/>
        <color theme="1"/>
        <rFont val="Times New Roman"/>
        <family val="1"/>
      </rPr>
      <t>NOTE 3: All values will be rounded to one decimal.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</si>
  <si>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Horizontal checks</t>
    </r>
    <r>
      <rPr>
        <sz val="12"/>
        <color theme="1"/>
        <rFont val="Times New Roman"/>
        <family val="1"/>
      </rPr>
      <t xml:space="preserve"> either identify unintended disclosure of confidential data (Residual Disclosure) or allow data validations of totals against components of each counterpart economy.</t>
    </r>
  </si>
  <si>
    <r>
      <t>5.1.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Residual Disclosure Check (column P):  The message will read "</t>
    </r>
    <r>
      <rPr>
        <b/>
        <sz val="12"/>
        <color theme="1"/>
        <rFont val="Times New Roman"/>
        <family val="1"/>
      </rPr>
      <t>Residual Disclosure</t>
    </r>
    <r>
      <rPr>
        <sz val="12"/>
        <color theme="1"/>
        <rFont val="Times New Roman"/>
        <family val="1"/>
      </rPr>
      <t>."</t>
    </r>
  </si>
  <si>
    <r>
      <t>5.2.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The following “checks” are applicable with their corresponding messages:</t>
    </r>
  </si>
  <si>
    <r>
      <t>5.2.1.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Other Horizontal Checks (columns Q-V) will ensure that the total of the following concepts add up to their components:</t>
    </r>
  </si>
  <si>
    <r>
      <t>5.2.1.1.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Total Inward (or Outward) Direct Investments (DI) equals Total Equity plus Total Debt Instruments (</t>
    </r>
    <r>
      <rPr>
        <b/>
        <sz val="12"/>
        <color theme="1"/>
        <rFont val="Times New Roman"/>
        <family val="1"/>
      </rPr>
      <t>column Q</t>
    </r>
    <r>
      <rPr>
        <sz val="12"/>
        <color theme="1"/>
        <rFont val="Times New Roman"/>
        <family val="1"/>
      </rPr>
      <t>).</t>
    </r>
  </si>
  <si>
    <r>
      <t>5.2.1.2.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Total Debt Instruments equals its resident components (</t>
    </r>
    <r>
      <rPr>
        <b/>
        <sz val="12"/>
        <color theme="1"/>
        <rFont val="Times New Roman"/>
        <family val="1"/>
      </rPr>
      <t>column R</t>
    </r>
    <r>
      <rPr>
        <sz val="12"/>
        <color theme="1"/>
        <rFont val="Times New Roman"/>
        <family val="1"/>
      </rPr>
      <t>).</t>
    </r>
  </si>
  <si>
    <r>
      <t>5.2.1.3.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Total Debt Instruments equals its debt instruments components (For Inward: liabilities-assets and for Outward: assets-liabilities) (</t>
    </r>
    <r>
      <rPr>
        <b/>
        <sz val="12"/>
        <color theme="1"/>
        <rFont val="Times New Roman"/>
        <family val="1"/>
      </rPr>
      <t>column S</t>
    </r>
    <r>
      <rPr>
        <sz val="12"/>
        <color theme="1"/>
        <rFont val="Times New Roman"/>
        <family val="1"/>
      </rPr>
      <t>).</t>
    </r>
  </si>
  <si>
    <r>
      <t>5.2.1.4.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DI with Fellow Enterprises equals Liabilities minus Assets (for Inward) or Assets minus Liabilities (for Outward) (</t>
    </r>
    <r>
      <rPr>
        <b/>
        <sz val="12"/>
        <color theme="1"/>
        <rFont val="Times New Roman"/>
        <family val="1"/>
      </rPr>
      <t>column T</t>
    </r>
    <r>
      <rPr>
        <sz val="12"/>
        <color theme="1"/>
        <rFont val="Times New Roman"/>
        <family val="1"/>
      </rPr>
      <t>).</t>
    </r>
  </si>
  <si>
    <r>
      <t>5.2.2.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The following “checks” are applicable with their corresponding messages:</t>
    </r>
  </si>
  <si>
    <r>
      <t>5.2.2.1.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Indicate discrepancy between reported components and totals, and provides the absolute value of this discrepancy as follows: </t>
    </r>
    <r>
      <rPr>
        <b/>
        <sz val="12"/>
        <color theme="1"/>
        <rFont val="Times New Roman"/>
        <family val="1"/>
      </rPr>
      <t>"DISCR: #"</t>
    </r>
  </si>
  <si>
    <r>
      <t>5.2.2.2.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Indicate Residual Disclosure value, provides location and value of the disclosed confidential value as follows: </t>
    </r>
    <r>
      <rPr>
        <b/>
        <sz val="12"/>
        <color theme="1"/>
        <rFont val="Times New Roman"/>
        <family val="1"/>
      </rPr>
      <t>"COL # = #"</t>
    </r>
  </si>
  <si>
    <r>
      <t>5.2.2.3.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 Indicate value and location of the missing (not provided) data as follows: </t>
    </r>
    <r>
      <rPr>
        <b/>
        <sz val="12"/>
        <color theme="1"/>
        <rFont val="Times New Roman"/>
        <family val="1"/>
      </rPr>
      <t>“COL # = #”</t>
    </r>
  </si>
  <si>
    <r>
      <t>8.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After finishing filling this data template, save it, using the original name as assigned by the ICS.</t>
    </r>
  </si>
  <si>
    <r>
      <t>9.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Return to the ICS and select Upload Reports or email this form to CDIS@IMF.ORG.</t>
    </r>
  </si>
  <si>
    <t>North and Central America</t>
  </si>
  <si>
    <t>A119</t>
  </si>
  <si>
    <r>
      <t>3.1.4.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Please provide </t>
    </r>
    <r>
      <rPr>
        <b/>
        <sz val="12"/>
        <color theme="1"/>
        <rFont val="Times New Roman"/>
        <family val="1"/>
      </rPr>
      <t>Not Specified (Including Confidential) by Region and Total Not Specified (Including Confidential)</t>
    </r>
    <r>
      <rPr>
        <sz val="12"/>
        <color theme="1"/>
        <rFont val="Times New Roman"/>
        <family val="1"/>
      </rPr>
      <t xml:space="preserve"> if applicable. </t>
    </r>
  </si>
  <si>
    <t>3.1.5.     Totals for each region and global totals will be automatically calculated based on the components.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</si>
  <si>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Validations are provided in the far right columns (</t>
    </r>
    <r>
      <rPr>
        <b/>
        <sz val="12"/>
        <color theme="1"/>
        <rFont val="Times New Roman"/>
        <family val="1"/>
      </rPr>
      <t>horizontal checks</t>
    </r>
    <r>
      <rPr>
        <sz val="12"/>
        <color theme="1"/>
        <rFont val="Times New Roman"/>
        <family val="1"/>
      </rPr>
      <t>) and bottom rows (</t>
    </r>
    <r>
      <rPr>
        <b/>
        <sz val="12"/>
        <color theme="1"/>
        <rFont val="Times New Roman"/>
        <family val="1"/>
      </rPr>
      <t>vertical–regional and global-checks</t>
    </r>
    <r>
      <rPr>
        <sz val="12"/>
        <color theme="1"/>
        <rFont val="Times New Roman"/>
        <family val="1"/>
      </rPr>
      <t>).</t>
    </r>
  </si>
  <si>
    <t>7.2.      Total not Specified (including Confidential) must be provided when Not Specified (Including Confidential) by at least one region is provided</t>
  </si>
  <si>
    <t>3.3.   NOTE 2: Please note that at minimum you must provide Totals for each counterpart economy. (that is, Column 1 (or column F) should be reported).</t>
  </si>
  <si>
    <r>
      <t>2.1.</t>
    </r>
    <r>
      <rPr>
        <sz val="7"/>
        <rFont val="Times New Roman"/>
        <family val="1"/>
      </rPr>
      <t xml:space="preserve">   </t>
    </r>
    <r>
      <rPr>
        <b/>
        <sz val="12"/>
        <rFont val="Times New Roman"/>
        <family val="1"/>
      </rPr>
      <t xml:space="preserve">Inward </t>
    </r>
    <r>
      <rPr>
        <sz val="12"/>
        <rFont val="Times New Roman"/>
        <family val="1"/>
      </rPr>
      <t>for Inward Direct Investment data</t>
    </r>
  </si>
  <si>
    <r>
      <t>2.2.</t>
    </r>
    <r>
      <rPr>
        <sz val="7"/>
        <rFont val="Times New Roman"/>
        <family val="1"/>
      </rPr>
      <t xml:space="preserve">   </t>
    </r>
    <r>
      <rPr>
        <b/>
        <sz val="12"/>
        <rFont val="Times New Roman"/>
        <family val="1"/>
      </rPr>
      <t>Outward</t>
    </r>
    <r>
      <rPr>
        <sz val="12"/>
        <rFont val="Times New Roman"/>
        <family val="1"/>
      </rPr>
      <t xml:space="preserve"> for Outward Direct Investment data</t>
    </r>
  </si>
  <si>
    <r>
      <t>5.2.1.5.</t>
    </r>
    <r>
      <rPr>
        <sz val="7"/>
        <rFont val="Times New Roman"/>
        <family val="1"/>
      </rPr>
      <t xml:space="preserve">            </t>
    </r>
    <r>
      <rPr>
        <sz val="12"/>
        <rFont val="Times New Roman"/>
        <family val="1"/>
      </rPr>
      <t>Total DI (col 1) must be reported if Total Fellow DI (column 8)</t>
    </r>
    <r>
      <rPr>
        <sz val="12"/>
        <rFont val="Times New Roman"/>
        <family val="1"/>
      </rPr>
      <t xml:space="preserve">  is reported (</t>
    </r>
    <r>
      <rPr>
        <b/>
        <sz val="12"/>
        <rFont val="Times New Roman"/>
        <family val="1"/>
      </rPr>
      <t>column U</t>
    </r>
    <r>
      <rPr>
        <sz val="12"/>
        <rFont val="Times New Roman"/>
        <family val="1"/>
      </rPr>
      <t>).</t>
    </r>
  </si>
  <si>
    <r>
      <t>5.2.1.6.       Please check the negative amounts in Gross Debt Instruments and/or Total Equity plus debt  with fellows. All data reported in Gross Debt Instruments (col 6 and 7) must be equal or greater than zero and in Total Equity plus Debt with Fellows (col 9 and 10) usually is equal or greater than zero (</t>
    </r>
    <r>
      <rPr>
        <b/>
        <sz val="12"/>
        <rFont val="Times New Roman"/>
        <family val="1"/>
      </rPr>
      <t>column V</t>
    </r>
    <r>
      <rPr>
        <sz val="12"/>
        <rFont val="Times New Roman"/>
        <family val="1"/>
      </rPr>
      <t>)</t>
    </r>
  </si>
  <si>
    <r>
      <t>5.3.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NOTE 1: Checks may be triggered even if the discrepancy value is less than 0.5.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</si>
  <si>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Vertical-r</t>
    </r>
    <r>
      <rPr>
        <b/>
        <sz val="12"/>
        <rFont val="Times New Roman"/>
        <family val="1"/>
      </rPr>
      <t xml:space="preserve">egional </t>
    </r>
    <r>
      <rPr>
        <sz val="12"/>
        <rFont val="Times New Roman"/>
        <family val="1"/>
      </rPr>
      <t>checks on handling of confidential data for each region.</t>
    </r>
  </si>
  <si>
    <r>
      <t>6.1.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Possible vertical check messages for data inconsistencies are also identified as follows: "Please provide Not Specified (Including Confidential)” means "Not Specified (Including Confidential) for the Region" must be provided, if "c" is reported in any counterpart economy in this region.</t>
    </r>
    <r>
      <rPr>
        <sz val="7"/>
        <rFont val="Times New Roman"/>
        <family val="1"/>
      </rPr>
      <t> </t>
    </r>
  </si>
  <si>
    <t>7.   Vertical-Total Not Specified (Including Confidential) checks identify the following issues:</t>
  </si>
  <si>
    <r>
      <t>6.2.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NOTE 1: Checks may be triggered even if the discrepancy value is less than 0.5.</t>
    </r>
  </si>
  <si>
    <t>7.1.      Total not Specified (including Confidential) cannot be "c"</t>
  </si>
  <si>
    <r>
      <t>7.4.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NOTE 1: Checks may be triggered even if the discrepancy value is less than 0.5.</t>
    </r>
  </si>
  <si>
    <t xml:space="preserve">Type "c" if it is confidential data. </t>
  </si>
  <si>
    <t>2/ Total not Specified (Including Confidential) is Total Unallocated plus Total Confidential.</t>
  </si>
  <si>
    <t>7.3.      Total not Specified (including Confidential) usually is greater or equal than the sum of Not Specified (Including Confidential) provided by each region.</t>
  </si>
  <si>
    <t xml:space="preserve">Country of direct investment enterprise or of fellow enterprise abroad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</si>
  <si>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Review and Revise (if needed) Index page</t>
    </r>
  </si>
  <si>
    <t>E1E9</t>
  </si>
  <si>
    <t>A2A39</t>
  </si>
  <si>
    <t>A7E9</t>
  </si>
  <si>
    <t>S35E9</t>
  </si>
  <si>
    <t>S37E9</t>
  </si>
  <si>
    <t>W09</t>
  </si>
  <si>
    <t>Total Reported Data, incl. Not Specified (Including Confidential) by Europe</t>
  </si>
  <si>
    <t>Total Reported Data, incl. Not Specified (Including Confidential) by North Africa</t>
  </si>
  <si>
    <t>Total Reported Data, incl. Not Specified (Including Confidential) by Sub-Saharan Africa</t>
  </si>
  <si>
    <t>Total Reported Data, incl. Not Specified (Including Confidential) by North and Central America</t>
  </si>
  <si>
    <t xml:space="preserve">Total Reported Data, incl. Not Specified (Including Confidential) by North Atlantic and Caribbean </t>
  </si>
  <si>
    <t>Total Reported Data, incl. Not Specified (Including Confidential) by South America</t>
  </si>
  <si>
    <t>Total Reported Data, incl. Not Specified (Including Confidential) by Countries of Persian Gulf</t>
  </si>
  <si>
    <t>Total Reported Data, incl. Not Specified (Including Confidential) by Other Near and Middle East Countries</t>
  </si>
  <si>
    <t>Total Reported Data, incl. Not Specified (Including Confidential) by Central and South Asia</t>
  </si>
  <si>
    <t>Total Reported Data, incl. Not Specified (Including Confidential) by East Asia</t>
  </si>
  <si>
    <t>Total Reported Data, Incl. Not Specified (Including Confidential) by Oceania and Polar Region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</si>
  <si>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</si>
  <si>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</si>
  <si>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Note:</t>
  </si>
  <si>
    <t>Total Reported Data, incl. Not Specified (Including Confidential)) by Other Near and Middle East Countries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</si>
  <si>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</si>
  <si>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Total Not Specified (Including Confidential)</t>
  </si>
  <si>
    <t>XK</t>
  </si>
  <si>
    <t>1.1.1.      Review:  The Declaring economy and Year are pre-populated through the Integrated Collection System (ICS).  If either is wrong, please contact CDIS@imf.org.</t>
  </si>
  <si>
    <t>2023</t>
  </si>
  <si>
    <t>5241DI_2023</t>
  </si>
  <si>
    <t>V3</t>
  </si>
  <si>
    <t>North Macedonia, Republic of</t>
  </si>
  <si>
    <t>Eswatini, Kingdom of</t>
  </si>
  <si>
    <t>V.1.6</t>
  </si>
  <si>
    <t>Türkiye, Rep.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</si>
</sst>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61" x14ac:knownFonts="1">
    <font>
      <sz val="10"/>
      <name val="Times New Roman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8"/>
      <color indexed="12"/>
      <name val="Verdana"/>
      <family val="2"/>
    </font>
    <font>
      <sz val="9"/>
      <name val="Verdana"/>
      <family val="2"/>
    </font>
    <font>
      <sz val="9"/>
      <color indexed="12"/>
      <name val="Verdana"/>
      <family val="2"/>
    </font>
    <font>
      <sz val="8"/>
      <color indexed="10"/>
      <name val="Verdana"/>
      <family val="2"/>
    </font>
    <font>
      <b/>
      <sz val="9"/>
      <color indexed="56"/>
      <name val="Verdana"/>
      <family val="2"/>
    </font>
    <font>
      <sz val="9"/>
      <color indexed="18"/>
      <name val="Verdana"/>
      <family val="2"/>
    </font>
    <font>
      <b/>
      <sz val="12"/>
      <color indexed="56"/>
      <name val="Times New Roman"/>
      <family val="1"/>
    </font>
    <font>
      <b/>
      <sz val="9"/>
      <color indexed="59"/>
      <name val="Verdana"/>
      <family val="2"/>
    </font>
    <font>
      <b/>
      <sz val="9"/>
      <name val="Verdana"/>
      <family val="2"/>
    </font>
    <font>
      <sz val="9"/>
      <color indexed="10"/>
      <name val="Verdana"/>
      <family val="2"/>
    </font>
    <font>
      <b/>
      <u/>
      <sz val="9"/>
      <color indexed="10"/>
      <name val="Verdana"/>
      <family val="2"/>
    </font>
    <font>
      <b/>
      <u/>
      <sz val="9"/>
      <name val="Verdana"/>
      <family val="2"/>
    </font>
    <font>
      <b/>
      <sz val="8"/>
      <color indexed="59"/>
      <name val="Verdana"/>
      <family val="2"/>
    </font>
    <font>
      <sz val="8"/>
      <name val="Verdana"/>
      <family val="2"/>
    </font>
    <font>
      <b/>
      <sz val="8"/>
      <color indexed="12"/>
      <name val="Verdana"/>
      <family val="2"/>
    </font>
    <font>
      <sz val="8"/>
      <color indexed="17"/>
      <name val="Verdana"/>
      <family val="2"/>
    </font>
    <font>
      <b/>
      <sz val="8"/>
      <name val="Verdana"/>
      <family val="2"/>
    </font>
    <font>
      <b/>
      <sz val="12"/>
      <name val="Calibri"/>
      <family val="2"/>
    </font>
    <font>
      <sz val="14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b/>
      <sz val="7"/>
      <color indexed="59"/>
      <name val="Verdana"/>
      <family val="2"/>
    </font>
    <font>
      <sz val="8"/>
      <color indexed="59"/>
      <name val="Verdana"/>
      <family val="2"/>
    </font>
    <font>
      <sz val="7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b/>
      <sz val="7"/>
      <color indexed="18"/>
      <name val="Verdana"/>
      <family val="2"/>
    </font>
    <font>
      <vertAlign val="superscript"/>
      <sz val="8"/>
      <name val="Verdana"/>
      <family val="2"/>
    </font>
    <font>
      <b/>
      <sz val="8"/>
      <color indexed="18"/>
      <name val="Verdana"/>
      <family val="2"/>
    </font>
    <font>
      <sz val="7"/>
      <color indexed="10"/>
      <name val="Verdana"/>
      <family val="2"/>
    </font>
    <font>
      <sz val="7.5"/>
      <name val="Verdana"/>
      <family val="2"/>
    </font>
    <font>
      <b/>
      <sz val="7.5"/>
      <name val="Verdana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color theme="9" tint="-0.49992370372631001"/>
      <name val="Verdana"/>
      <family val="2"/>
    </font>
    <font>
      <sz val="8"/>
      <color theme="0" tint="-0.49992370372631001"/>
      <name val="Verdana"/>
      <family val="2"/>
    </font>
    <font>
      <sz val="8"/>
      <color rgb="FFFF0000"/>
      <name val="Verdana"/>
      <family val="2"/>
    </font>
    <font>
      <sz val="10"/>
      <color theme="0" tint="-0.24991607409894101"/>
      <name val="Tahoma"/>
      <family val="2"/>
    </font>
    <font>
      <sz val="10"/>
      <color indexed="8"/>
      <name val="Tahoma"/>
      <family val="2"/>
    </font>
    <font>
      <b/>
      <sz val="18"/>
      <color theme="7" tint="-0.24991607409894101"/>
      <name val="Arial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vertAlign val="superscript"/>
      <sz val="8"/>
      <name val="Verdana"/>
      <family val="2"/>
    </font>
    <font>
      <sz val="9"/>
      <color rgb="FFFF0000"/>
      <name val="Verdana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Times New Roman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2" tint="-0.24991607409894101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7" fillId="2" borderId="0" applyNumberFormat="0" applyBorder="0" applyAlignment="0" applyProtection="0"/>
    <xf numFmtId="0" fontId="38" fillId="0" borderId="1" applyNumberFormat="0" applyFill="0" applyAlignment="0" applyProtection="0"/>
    <xf numFmtId="0" fontId="39" fillId="0" borderId="2" applyNumberFormat="0" applyFill="0" applyAlignment="0" applyProtection="0"/>
    <xf numFmtId="0" fontId="40" fillId="0" borderId="3" applyNumberFormat="0" applyFill="0" applyAlignment="0" applyProtection="0"/>
    <xf numFmtId="0" fontId="41" fillId="3" borderId="0" applyNumberFormat="0" applyBorder="0" applyAlignment="0" applyProtection="0"/>
    <xf numFmtId="0" fontId="60" fillId="0" borderId="0">
      <alignment vertical="top"/>
    </xf>
    <xf numFmtId="0" fontId="60" fillId="0" borderId="0"/>
    <xf numFmtId="0" fontId="60" fillId="0" borderId="0">
      <alignment vertical="top"/>
    </xf>
    <xf numFmtId="0" fontId="60" fillId="0" borderId="0"/>
    <xf numFmtId="0" fontId="3" fillId="0" borderId="0">
      <alignment vertical="top"/>
    </xf>
    <xf numFmtId="0" fontId="60" fillId="0" borderId="0">
      <alignment vertical="top"/>
    </xf>
  </cellStyleXfs>
  <cellXfs count="265">
    <xf numFmtId="0" fontId="0" fillId="0" borderId="0" xfId="0"/>
    <xf numFmtId="0" fontId="35" fillId="8" borderId="9" xfId="6" applyFont="1" applyFill="1" applyBorder="1" applyAlignment="1" applyProtection="1">
      <alignment horizontal="center" wrapText="1"/>
    </xf>
    <xf numFmtId="0" fontId="35" fillId="8" borderId="0" xfId="6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60" fillId="0" borderId="0" xfId="14" applyProtection="1">
      <protection locked="0"/>
    </xf>
    <xf numFmtId="0" fontId="10" fillId="4" borderId="0" xfId="14" applyFont="1" applyFill="1" applyAlignment="1" applyProtection="1">
      <alignment horizontal="centerContinuous"/>
      <protection locked="0"/>
    </xf>
    <xf numFmtId="0" fontId="5" fillId="0" borderId="0" xfId="11" applyFont="1">
      <alignment vertical="top"/>
    </xf>
    <xf numFmtId="3" fontId="11" fillId="5" borderId="4" xfId="11" applyNumberFormat="1" applyFont="1" applyFill="1" applyBorder="1" applyAlignment="1">
      <alignment horizontal="left" vertical="top"/>
    </xf>
    <xf numFmtId="3" fontId="11" fillId="5" borderId="4" xfId="11" applyNumberFormat="1" applyFont="1" applyFill="1" applyBorder="1" applyAlignment="1">
      <alignment horizontal="center" vertical="top"/>
    </xf>
    <xf numFmtId="3" fontId="11" fillId="5" borderId="5" xfId="11" applyNumberFormat="1" applyFont="1" applyFill="1" applyBorder="1" applyAlignment="1">
      <alignment horizontal="left" vertical="top"/>
    </xf>
    <xf numFmtId="0" fontId="11" fillId="5" borderId="6" xfId="7" applyFont="1" applyFill="1" applyBorder="1" applyAlignment="1" applyProtection="1">
      <alignment horizontal="centerContinuous" vertical="center"/>
    </xf>
    <xf numFmtId="0" fontId="11" fillId="5" borderId="6" xfId="8" applyFont="1" applyFill="1" applyBorder="1" applyAlignment="1" applyProtection="1">
      <alignment horizontal="centerContinuous" vertical="center" wrapText="1"/>
    </xf>
    <xf numFmtId="0" fontId="11" fillId="5" borderId="6" xfId="8" applyFont="1" applyFill="1" applyBorder="1" applyAlignment="1" applyProtection="1">
      <alignment horizontal="centerContinuous" vertical="center"/>
    </xf>
    <xf numFmtId="0" fontId="5" fillId="0" borderId="0" xfId="11" applyFont="1" applyAlignment="1">
      <alignment horizontal="center" vertical="top"/>
    </xf>
    <xf numFmtId="0" fontId="5" fillId="0" borderId="0" xfId="11" applyFont="1" applyAlignment="1"/>
    <xf numFmtId="0" fontId="5" fillId="6" borderId="0" xfId="11" applyFont="1" applyFill="1">
      <alignment vertical="top"/>
    </xf>
    <xf numFmtId="164" fontId="12" fillId="6" borderId="7" xfId="11" applyNumberFormat="1" applyFont="1" applyFill="1" applyBorder="1" applyAlignment="1">
      <alignment horizontal="centerContinuous" vertical="top"/>
    </xf>
    <xf numFmtId="164" fontId="12" fillId="6" borderId="8" xfId="11" applyNumberFormat="1" applyFont="1" applyFill="1" applyBorder="1" applyAlignment="1">
      <alignment horizontal="centerContinuous" vertical="top"/>
    </xf>
    <xf numFmtId="0" fontId="6" fillId="0" borderId="0" xfId="11" applyFont="1" applyAlignment="1">
      <alignment horizontal="right" vertical="top"/>
    </xf>
    <xf numFmtId="0" fontId="13" fillId="0" borderId="0" xfId="11" applyFont="1" applyAlignment="1">
      <alignment horizontal="right" vertical="top"/>
    </xf>
    <xf numFmtId="0" fontId="13" fillId="0" borderId="0" xfId="11" applyFont="1">
      <alignment vertical="top"/>
    </xf>
    <xf numFmtId="0" fontId="9" fillId="0" borderId="0" xfId="11" applyFont="1">
      <alignment vertical="top"/>
    </xf>
    <xf numFmtId="0" fontId="6" fillId="0" borderId="0" xfId="11" applyFont="1" applyAlignment="1">
      <alignment horizontal="right"/>
    </xf>
    <xf numFmtId="1" fontId="13" fillId="0" borderId="0" xfId="11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13" fillId="0" borderId="0" xfId="11" applyNumberFormat="1" applyFont="1" applyAlignment="1">
      <alignment horizontal="left" vertical="top" wrapText="1"/>
    </xf>
    <xf numFmtId="164" fontId="13" fillId="0" borderId="0" xfId="11" applyNumberFormat="1" applyFont="1" applyAlignment="1">
      <alignment horizontal="center" vertical="top"/>
    </xf>
    <xf numFmtId="0" fontId="5" fillId="0" borderId="0" xfId="11" applyFont="1" applyAlignment="1">
      <alignment vertical="center"/>
    </xf>
    <xf numFmtId="1" fontId="5" fillId="0" borderId="0" xfId="11" applyNumberFormat="1" applyFont="1" applyAlignment="1">
      <alignment horizontal="center" vertical="center"/>
    </xf>
    <xf numFmtId="164" fontId="5" fillId="0" borderId="0" xfId="11" applyNumberFormat="1" applyFont="1" applyAlignment="1">
      <alignment horizontal="left" vertical="top" wrapText="1"/>
    </xf>
    <xf numFmtId="164" fontId="5" fillId="0" borderId="0" xfId="11" applyNumberFormat="1" applyFont="1" applyAlignment="1">
      <alignment horizontal="center" vertical="top"/>
    </xf>
    <xf numFmtId="164" fontId="5" fillId="0" borderId="0" xfId="11" applyNumberFormat="1" applyFont="1" applyAlignment="1">
      <alignment vertical="center"/>
    </xf>
    <xf numFmtId="1" fontId="5" fillId="0" borderId="0" xfId="1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left" vertical="top"/>
    </xf>
    <xf numFmtId="0" fontId="17" fillId="0" borderId="0" xfId="11" applyFont="1">
      <alignment vertical="top"/>
    </xf>
    <xf numFmtId="0" fontId="17" fillId="0" borderId="0" xfId="11" applyFont="1" applyAlignment="1">
      <alignment horizontal="center" vertical="top"/>
    </xf>
    <xf numFmtId="0" fontId="19" fillId="0" borderId="0" xfId="6" applyFont="1" applyFill="1" applyBorder="1" applyAlignment="1" applyProtection="1">
      <alignment horizontal="center" vertical="top" wrapText="1"/>
    </xf>
    <xf numFmtId="3" fontId="4" fillId="0" borderId="0" xfId="11" applyNumberFormat="1" applyFont="1" applyAlignment="1">
      <alignment horizontal="center" vertical="top"/>
    </xf>
    <xf numFmtId="164" fontId="17" fillId="6" borderId="0" xfId="6" applyNumberFormat="1" applyFont="1" applyFill="1" applyBorder="1" applyAlignment="1" applyProtection="1">
      <alignment horizontal="center" vertical="top"/>
    </xf>
    <xf numFmtId="164" fontId="17" fillId="0" borderId="0" xfId="11" applyNumberFormat="1" applyFont="1" applyAlignment="1">
      <alignment horizontal="center" vertical="top" wrapText="1"/>
    </xf>
    <xf numFmtId="164" fontId="17" fillId="0" borderId="0" xfId="11" applyNumberFormat="1" applyFont="1" applyAlignment="1">
      <alignment horizontal="center" vertical="top"/>
    </xf>
    <xf numFmtId="164" fontId="19" fillId="0" borderId="0" xfId="6" applyNumberFormat="1" applyFont="1" applyFill="1" applyBorder="1" applyAlignment="1" applyProtection="1">
      <alignment horizontal="center" vertical="top"/>
    </xf>
    <xf numFmtId="164" fontId="7" fillId="0" borderId="0" xfId="11" applyNumberFormat="1" applyFont="1" applyAlignment="1">
      <alignment horizontal="center" vertical="top" wrapText="1"/>
    </xf>
    <xf numFmtId="164" fontId="7" fillId="0" borderId="0" xfId="11" applyNumberFormat="1" applyFont="1" applyAlignment="1">
      <alignment horizontal="center" vertical="top"/>
    </xf>
    <xf numFmtId="164" fontId="20" fillId="0" borderId="0" xfId="11" applyNumberFormat="1" applyFont="1" applyAlignment="1">
      <alignment horizontal="center" vertical="top" wrapText="1"/>
    </xf>
    <xf numFmtId="164" fontId="18" fillId="0" borderId="0" xfId="11" applyNumberFormat="1" applyFont="1" applyAlignment="1">
      <alignment horizontal="center" vertical="top" wrapText="1"/>
    </xf>
    <xf numFmtId="0" fontId="17" fillId="0" borderId="0" xfId="11" applyFont="1" applyAlignment="1">
      <alignment horizontal="center" vertical="top" wrapText="1"/>
    </xf>
    <xf numFmtId="164" fontId="5" fillId="0" borderId="0" xfId="11" applyNumberFormat="1" applyFont="1" applyAlignment="1">
      <alignment horizontal="left" vertical="top"/>
    </xf>
    <xf numFmtId="0" fontId="2" fillId="0" borderId="0" xfId="0" applyFont="1" applyAlignment="1">
      <alignment horizontal="left" wrapText="1" indent="2"/>
    </xf>
    <xf numFmtId="0" fontId="21" fillId="4" borderId="0" xfId="14" applyFont="1" applyFill="1" applyAlignment="1" applyProtection="1">
      <alignment horizontal="centerContinuous"/>
      <protection locked="0"/>
    </xf>
    <xf numFmtId="164" fontId="17" fillId="6" borderId="9" xfId="6" applyNumberFormat="1" applyFont="1" applyFill="1" applyBorder="1" applyAlignment="1" applyProtection="1">
      <alignment horizontal="center" vertical="top"/>
    </xf>
    <xf numFmtId="0" fontId="17" fillId="6" borderId="0" xfId="11" applyFont="1" applyFill="1" applyAlignment="1">
      <alignment horizontal="center" vertical="top"/>
    </xf>
    <xf numFmtId="0" fontId="17" fillId="6" borderId="10" xfId="11" applyFont="1" applyFill="1" applyBorder="1" applyAlignment="1">
      <alignment horizontal="center" vertical="top"/>
    </xf>
    <xf numFmtId="164" fontId="24" fillId="6" borderId="8" xfId="11" applyNumberFormat="1" applyFont="1" applyFill="1" applyBorder="1" applyAlignment="1">
      <alignment horizontal="centerContinuous" vertical="top"/>
    </xf>
    <xf numFmtId="164" fontId="24" fillId="6" borderId="11" xfId="11" applyNumberFormat="1" applyFont="1" applyFill="1" applyBorder="1" applyAlignment="1">
      <alignment horizontal="centerContinuous" vertical="top"/>
    </xf>
    <xf numFmtId="164" fontId="24" fillId="6" borderId="7" xfId="11" applyNumberFormat="1" applyFont="1" applyFill="1" applyBorder="1" applyAlignment="1">
      <alignment horizontal="centerContinuous" vertical="top"/>
    </xf>
    <xf numFmtId="0" fontId="22" fillId="0" borderId="0" xfId="11" applyFont="1">
      <alignment vertical="top"/>
    </xf>
    <xf numFmtId="0" fontId="22" fillId="6" borderId="0" xfId="11" applyFont="1" applyFill="1">
      <alignment vertical="top"/>
    </xf>
    <xf numFmtId="0" fontId="6" fillId="0" borderId="0" xfId="11" applyFont="1" applyAlignment="1">
      <alignment horizontal="left" vertical="center"/>
    </xf>
    <xf numFmtId="0" fontId="5" fillId="0" borderId="0" xfId="11" applyFont="1" applyAlignment="1">
      <alignment horizontal="left" vertical="center"/>
    </xf>
    <xf numFmtId="0" fontId="13" fillId="0" borderId="0" xfId="11" applyFont="1" applyAlignment="1">
      <alignment horizontal="left" vertical="center"/>
    </xf>
    <xf numFmtId="3" fontId="42" fillId="4" borderId="0" xfId="11" applyNumberFormat="1" applyFont="1" applyFill="1" applyAlignment="1">
      <alignment horizontal="center" vertical="top"/>
    </xf>
    <xf numFmtId="0" fontId="43" fillId="0" borderId="0" xfId="11" applyFont="1" applyAlignment="1">
      <alignment horizontal="left" vertical="top"/>
    </xf>
    <xf numFmtId="0" fontId="25" fillId="5" borderId="12" xfId="9" applyFont="1" applyFill="1" applyBorder="1" applyAlignment="1" applyProtection="1">
      <alignment horizontal="center" vertical="center" wrapText="1"/>
    </xf>
    <xf numFmtId="0" fontId="25" fillId="5" borderId="13" xfId="9" applyFont="1" applyFill="1" applyBorder="1" applyAlignment="1" applyProtection="1">
      <alignment horizontal="center" vertical="center" wrapText="1"/>
    </xf>
    <xf numFmtId="0" fontId="16" fillId="5" borderId="6" xfId="8" applyFont="1" applyFill="1" applyBorder="1" applyAlignment="1" applyProtection="1">
      <alignment horizontal="centerContinuous" vertical="center" wrapText="1"/>
    </xf>
    <xf numFmtId="0" fontId="30" fillId="5" borderId="14" xfId="11" quotePrefix="1" applyFont="1" applyFill="1" applyBorder="1" applyAlignment="1">
      <alignment horizontal="center" vertical="top" wrapText="1"/>
    </xf>
    <xf numFmtId="0" fontId="31" fillId="0" borderId="15" xfId="11" quotePrefix="1" applyFont="1" applyBorder="1" applyAlignment="1">
      <alignment horizontal="center" vertical="top" wrapText="1"/>
    </xf>
    <xf numFmtId="0" fontId="31" fillId="0" borderId="16" xfId="11" quotePrefix="1" applyFont="1" applyBorder="1" applyAlignment="1">
      <alignment horizontal="center" vertical="top" wrapText="1"/>
    </xf>
    <xf numFmtId="0" fontId="31" fillId="0" borderId="17" xfId="11" applyFont="1" applyBorder="1" applyAlignment="1">
      <alignment horizontal="center" vertical="top" wrapText="1"/>
    </xf>
    <xf numFmtId="0" fontId="27" fillId="0" borderId="0" xfId="11" applyFont="1">
      <alignment vertical="top"/>
    </xf>
    <xf numFmtId="0" fontId="27" fillId="0" borderId="0" xfId="11" applyFont="1" applyAlignment="1">
      <alignment horizontal="center" vertical="top"/>
    </xf>
    <xf numFmtId="0" fontId="29" fillId="5" borderId="18" xfId="11" applyFont="1" applyFill="1" applyBorder="1" applyAlignment="1">
      <alignment horizontal="center" vertical="top" wrapText="1"/>
    </xf>
    <xf numFmtId="164" fontId="17" fillId="0" borderId="10" xfId="11" applyNumberFormat="1" applyFont="1" applyBorder="1" applyAlignment="1">
      <alignment horizontal="left" vertical="top" wrapText="1"/>
    </xf>
    <xf numFmtId="164" fontId="20" fillId="7" borderId="19" xfId="11" applyNumberFormat="1" applyFont="1" applyFill="1" applyBorder="1" applyAlignment="1">
      <alignment horizontal="left" vertical="center" wrapText="1"/>
    </xf>
    <xf numFmtId="164" fontId="27" fillId="0" borderId="20" xfId="6" applyNumberFormat="1" applyFont="1" applyFill="1" applyBorder="1" applyAlignment="1" applyProtection="1">
      <alignment horizontal="center" vertical="top"/>
    </xf>
    <xf numFmtId="164" fontId="27" fillId="0" borderId="21" xfId="6" applyNumberFormat="1" applyFont="1" applyFill="1" applyBorder="1" applyAlignment="1" applyProtection="1">
      <alignment horizontal="center" vertical="top"/>
    </xf>
    <xf numFmtId="0" fontId="27" fillId="0" borderId="22" xfId="11" applyFont="1" applyBorder="1">
      <alignment vertical="top"/>
    </xf>
    <xf numFmtId="164" fontId="27" fillId="0" borderId="9" xfId="6" applyNumberFormat="1" applyFont="1" applyFill="1" applyBorder="1" applyAlignment="1" applyProtection="1">
      <alignment horizontal="center" vertical="top"/>
    </xf>
    <xf numFmtId="164" fontId="27" fillId="0" borderId="0" xfId="6" applyNumberFormat="1" applyFont="1" applyFill="1" applyBorder="1" applyAlignment="1" applyProtection="1">
      <alignment horizontal="center" vertical="top"/>
    </xf>
    <xf numFmtId="0" fontId="27" fillId="0" borderId="10" xfId="11" applyFont="1" applyBorder="1">
      <alignment vertical="top"/>
    </xf>
    <xf numFmtId="164" fontId="27" fillId="0" borderId="23" xfId="6" applyNumberFormat="1" applyFont="1" applyFill="1" applyBorder="1" applyAlignment="1" applyProtection="1">
      <alignment horizontal="center" vertical="top"/>
    </xf>
    <xf numFmtId="164" fontId="27" fillId="0" borderId="24" xfId="6" applyNumberFormat="1" applyFont="1" applyFill="1" applyBorder="1" applyAlignment="1" applyProtection="1">
      <alignment horizontal="center" vertical="top"/>
    </xf>
    <xf numFmtId="0" fontId="27" fillId="0" borderId="24" xfId="11" applyFont="1" applyBorder="1" applyAlignment="1">
      <alignment horizontal="center" vertical="top"/>
    </xf>
    <xf numFmtId="0" fontId="27" fillId="0" borderId="25" xfId="11" applyFont="1" applyBorder="1">
      <alignment vertical="top"/>
    </xf>
    <xf numFmtId="164" fontId="27" fillId="0" borderId="20" xfId="6" applyNumberFormat="1" applyFont="1" applyFill="1" applyBorder="1" applyAlignment="1" applyProtection="1">
      <alignment horizontal="left" vertical="center"/>
    </xf>
    <xf numFmtId="164" fontId="27" fillId="0" borderId="21" xfId="6" applyNumberFormat="1" applyFont="1" applyFill="1" applyBorder="1" applyAlignment="1" applyProtection="1">
      <alignment horizontal="left" vertical="center"/>
    </xf>
    <xf numFmtId="0" fontId="27" fillId="0" borderId="21" xfId="11" applyFont="1" applyBorder="1" applyAlignment="1">
      <alignment horizontal="left" vertical="center"/>
    </xf>
    <xf numFmtId="0" fontId="27" fillId="0" borderId="22" xfId="11" applyFont="1" applyBorder="1" applyAlignment="1">
      <alignment horizontal="left" vertical="center"/>
    </xf>
    <xf numFmtId="164" fontId="27" fillId="0" borderId="9" xfId="6" applyNumberFormat="1" applyFont="1" applyFill="1" applyBorder="1" applyAlignment="1" applyProtection="1">
      <alignment horizontal="left" vertical="center"/>
    </xf>
    <xf numFmtId="164" fontId="27" fillId="0" borderId="0" xfId="6" applyNumberFormat="1" applyFont="1" applyFill="1" applyBorder="1" applyAlignment="1" applyProtection="1">
      <alignment horizontal="left" vertical="center"/>
    </xf>
    <xf numFmtId="0" fontId="27" fillId="0" borderId="0" xfId="11" applyFont="1" applyAlignment="1">
      <alignment horizontal="left" vertical="center"/>
    </xf>
    <xf numFmtId="0" fontId="27" fillId="0" borderId="10" xfId="11" applyFont="1" applyBorder="1" applyAlignment="1">
      <alignment horizontal="left" vertical="center"/>
    </xf>
    <xf numFmtId="164" fontId="27" fillId="0" borderId="23" xfId="6" applyNumberFormat="1" applyFont="1" applyFill="1" applyBorder="1" applyAlignment="1" applyProtection="1">
      <alignment horizontal="left" vertical="center"/>
    </xf>
    <xf numFmtId="164" fontId="27" fillId="0" borderId="24" xfId="6" applyNumberFormat="1" applyFont="1" applyFill="1" applyBorder="1" applyAlignment="1" applyProtection="1">
      <alignment horizontal="left" vertical="center"/>
    </xf>
    <xf numFmtId="0" fontId="27" fillId="0" borderId="24" xfId="11" applyFont="1" applyBorder="1" applyAlignment="1">
      <alignment horizontal="left" vertical="center"/>
    </xf>
    <xf numFmtId="0" fontId="27" fillId="0" borderId="25" xfId="11" applyFont="1" applyBorder="1" applyAlignment="1">
      <alignment horizontal="left" vertical="center"/>
    </xf>
    <xf numFmtId="164" fontId="27" fillId="6" borderId="9" xfId="6" applyNumberFormat="1" applyFont="1" applyFill="1" applyBorder="1" applyAlignment="1" applyProtection="1">
      <alignment horizontal="center" vertical="top"/>
    </xf>
    <xf numFmtId="164" fontId="27" fillId="6" borderId="0" xfId="6" applyNumberFormat="1" applyFont="1" applyFill="1" applyBorder="1" applyAlignment="1" applyProtection="1">
      <alignment horizontal="center" vertical="top"/>
    </xf>
    <xf numFmtId="0" fontId="27" fillId="6" borderId="0" xfId="11" applyFont="1" applyFill="1" applyAlignment="1">
      <alignment horizontal="center" vertical="top"/>
    </xf>
    <xf numFmtId="0" fontId="27" fillId="6" borderId="10" xfId="11" applyFont="1" applyFill="1" applyBorder="1" applyAlignment="1">
      <alignment horizontal="center" vertical="top"/>
    </xf>
    <xf numFmtId="0" fontId="27" fillId="0" borderId="21" xfId="11" applyFont="1" applyBorder="1" applyAlignment="1">
      <alignment horizontal="center" vertical="top"/>
    </xf>
    <xf numFmtId="0" fontId="34" fillId="0" borderId="24" xfId="11" applyFont="1" applyBorder="1" applyAlignment="1">
      <alignment horizontal="center" vertical="top"/>
    </xf>
    <xf numFmtId="0" fontId="34" fillId="0" borderId="21" xfId="11" applyFont="1" applyBorder="1" applyAlignment="1">
      <alignment horizontal="left" vertical="center"/>
    </xf>
    <xf numFmtId="164" fontId="12" fillId="6" borderId="11" xfId="11" applyNumberFormat="1" applyFont="1" applyFill="1" applyBorder="1" applyAlignment="1">
      <alignment horizontal="centerContinuous" vertical="top"/>
    </xf>
    <xf numFmtId="164" fontId="17" fillId="7" borderId="26" xfId="11" applyNumberFormat="1" applyFont="1" applyFill="1" applyBorder="1" applyAlignment="1">
      <alignment horizontal="center" vertical="center"/>
    </xf>
    <xf numFmtId="164" fontId="17" fillId="7" borderId="27" xfId="11" applyNumberFormat="1" applyFont="1" applyFill="1" applyBorder="1" applyAlignment="1">
      <alignment horizontal="center" vertical="center"/>
    </xf>
    <xf numFmtId="164" fontId="17" fillId="7" borderId="28" xfId="11" applyNumberFormat="1" applyFont="1" applyFill="1" applyBorder="1" applyAlignment="1">
      <alignment horizontal="center" vertical="center"/>
    </xf>
    <xf numFmtId="164" fontId="17" fillId="7" borderId="29" xfId="11" applyNumberFormat="1" applyFont="1" applyFill="1" applyBorder="1" applyAlignment="1">
      <alignment horizontal="center" vertical="center"/>
    </xf>
    <xf numFmtId="164" fontId="17" fillId="7" borderId="30" xfId="11" applyNumberFormat="1" applyFont="1" applyFill="1" applyBorder="1" applyAlignment="1">
      <alignment horizontal="center" vertical="center"/>
    </xf>
    <xf numFmtId="164" fontId="17" fillId="7" borderId="31" xfId="11" applyNumberFormat="1" applyFont="1" applyFill="1" applyBorder="1" applyAlignment="1">
      <alignment horizontal="center" vertical="center"/>
    </xf>
    <xf numFmtId="0" fontId="23" fillId="0" borderId="0" xfId="11" applyFont="1" applyAlignment="1">
      <alignment horizontal="right" vertical="top"/>
    </xf>
    <xf numFmtId="0" fontId="28" fillId="0" borderId="0" xfId="11" applyFont="1" applyAlignment="1">
      <alignment horizontal="right" vertical="top"/>
    </xf>
    <xf numFmtId="0" fontId="30" fillId="5" borderId="32" xfId="11" quotePrefix="1" applyFont="1" applyFill="1" applyBorder="1" applyAlignment="1">
      <alignment horizontal="center" vertical="top" wrapText="1"/>
    </xf>
    <xf numFmtId="0" fontId="29" fillId="5" borderId="33" xfId="11" applyFont="1" applyFill="1" applyBorder="1" applyAlignment="1">
      <alignment horizontal="center" vertical="top" wrapText="1"/>
    </xf>
    <xf numFmtId="164" fontId="14" fillId="0" borderId="0" xfId="11" applyNumberFormat="1" applyFont="1" applyAlignment="1">
      <alignment vertical="center"/>
    </xf>
    <xf numFmtId="164" fontId="15" fillId="0" borderId="0" xfId="11" applyNumberFormat="1" applyFont="1" applyAlignment="1">
      <alignment vertical="center"/>
    </xf>
    <xf numFmtId="0" fontId="35" fillId="8" borderId="10" xfId="6" applyFont="1" applyFill="1" applyBorder="1" applyAlignment="1" applyProtection="1">
      <alignment horizontal="center" wrapText="1"/>
    </xf>
    <xf numFmtId="3" fontId="44" fillId="9" borderId="29" xfId="6" applyNumberFormat="1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9" fillId="5" borderId="34" xfId="11" applyFont="1" applyFill="1" applyBorder="1" applyAlignment="1">
      <alignment horizontal="center" vertical="center" wrapText="1"/>
    </xf>
    <xf numFmtId="164" fontId="12" fillId="6" borderId="8" xfId="11" applyNumberFormat="1" applyFont="1" applyFill="1" applyBorder="1" applyAlignment="1">
      <alignment horizontal="center" vertical="center"/>
    </xf>
    <xf numFmtId="164" fontId="5" fillId="0" borderId="9" xfId="11" applyNumberFormat="1" applyFont="1" applyBorder="1" applyAlignment="1">
      <alignment horizontal="center" vertical="center"/>
    </xf>
    <xf numFmtId="164" fontId="24" fillId="6" borderId="8" xfId="11" applyNumberFormat="1" applyFont="1" applyFill="1" applyBorder="1" applyAlignment="1">
      <alignment horizontal="center" vertical="center"/>
    </xf>
    <xf numFmtId="0" fontId="29" fillId="0" borderId="0" xfId="11" applyFont="1" applyAlignment="1">
      <alignment horizontal="center" vertical="center" wrapText="1"/>
    </xf>
    <xf numFmtId="164" fontId="33" fillId="9" borderId="35" xfId="6" applyNumberFormat="1" applyFont="1" applyFill="1" applyBorder="1" applyAlignment="1" applyProtection="1">
      <alignment horizontal="center" vertical="center" textRotation="90"/>
    </xf>
    <xf numFmtId="0" fontId="6" fillId="0" borderId="0" xfId="11" applyFont="1" applyAlignment="1">
      <alignment horizontal="right" vertical="center"/>
    </xf>
    <xf numFmtId="164" fontId="27" fillId="0" borderId="8" xfId="6" applyNumberFormat="1" applyFont="1" applyFill="1" applyBorder="1" applyAlignment="1" applyProtection="1">
      <alignment horizontal="center" vertical="center"/>
    </xf>
    <xf numFmtId="164" fontId="27" fillId="0" borderId="7" xfId="6" applyNumberFormat="1" applyFont="1" applyFill="1" applyBorder="1" applyAlignment="1" applyProtection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11" xfId="11" applyFont="1" applyBorder="1" applyAlignment="1">
      <alignment vertical="center"/>
    </xf>
    <xf numFmtId="164" fontId="5" fillId="0" borderId="36" xfId="11" applyNumberFormat="1" applyFont="1" applyBorder="1" applyAlignment="1">
      <alignment horizontal="center" vertical="center"/>
    </xf>
    <xf numFmtId="164" fontId="17" fillId="7" borderId="37" xfId="11" applyNumberFormat="1" applyFont="1" applyFill="1" applyBorder="1" applyAlignment="1">
      <alignment horizontal="center" vertical="center"/>
    </xf>
    <xf numFmtId="3" fontId="44" fillId="9" borderId="38" xfId="6" applyNumberFormat="1" applyFont="1" applyFill="1" applyBorder="1" applyAlignment="1" applyProtection="1">
      <alignment horizontal="center" vertical="center" wrapText="1"/>
    </xf>
    <xf numFmtId="164" fontId="27" fillId="6" borderId="20" xfId="6" applyNumberFormat="1" applyFont="1" applyFill="1" applyBorder="1" applyAlignment="1" applyProtection="1">
      <alignment horizontal="center" vertical="top"/>
    </xf>
    <xf numFmtId="164" fontId="27" fillId="6" borderId="21" xfId="6" applyNumberFormat="1" applyFont="1" applyFill="1" applyBorder="1" applyAlignment="1" applyProtection="1">
      <alignment horizontal="center" vertical="top"/>
    </xf>
    <xf numFmtId="0" fontId="27" fillId="6" borderId="21" xfId="11" applyFont="1" applyFill="1" applyBorder="1" applyAlignment="1">
      <alignment horizontal="center" vertical="top"/>
    </xf>
    <xf numFmtId="0" fontId="27" fillId="6" borderId="22" xfId="11" applyFont="1" applyFill="1" applyBorder="1" applyAlignment="1">
      <alignment horizontal="center" vertical="top"/>
    </xf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45" fillId="5" borderId="0" xfId="16" applyFont="1" applyFill="1" applyAlignment="1"/>
    <xf numFmtId="0" fontId="46" fillId="10" borderId="20" xfId="16" applyFont="1" applyFill="1" applyBorder="1" applyAlignment="1"/>
    <xf numFmtId="0" fontId="46" fillId="10" borderId="21" xfId="16" applyFont="1" applyFill="1" applyBorder="1" applyAlignment="1"/>
    <xf numFmtId="3" fontId="46" fillId="10" borderId="21" xfId="16" applyNumberFormat="1" applyFont="1" applyFill="1" applyBorder="1" applyAlignment="1"/>
    <xf numFmtId="0" fontId="46" fillId="5" borderId="0" xfId="16" applyFont="1" applyFill="1" applyAlignment="1"/>
    <xf numFmtId="3" fontId="46" fillId="10" borderId="22" xfId="16" applyNumberFormat="1" applyFont="1" applyFill="1" applyBorder="1" applyAlignment="1"/>
    <xf numFmtId="0" fontId="60" fillId="0" borderId="0" xfId="16" applyAlignment="1"/>
    <xf numFmtId="0" fontId="47" fillId="10" borderId="9" xfId="16" applyFont="1" applyFill="1" applyBorder="1" applyAlignment="1">
      <alignment horizontal="center"/>
    </xf>
    <xf numFmtId="3" fontId="46" fillId="10" borderId="0" xfId="16" applyNumberFormat="1" applyFont="1" applyFill="1" applyAlignment="1"/>
    <xf numFmtId="3" fontId="46" fillId="10" borderId="10" xfId="16" applyNumberFormat="1" applyFont="1" applyFill="1" applyBorder="1" applyAlignment="1"/>
    <xf numFmtId="0" fontId="48" fillId="10" borderId="0" xfId="16" applyFont="1" applyFill="1" applyAlignment="1"/>
    <xf numFmtId="0" fontId="49" fillId="11" borderId="39" xfId="16" applyFont="1" applyFill="1" applyBorder="1" applyAlignment="1">
      <alignment horizontal="left"/>
    </xf>
    <xf numFmtId="3" fontId="46" fillId="12" borderId="0" xfId="16" applyNumberFormat="1" applyFont="1" applyFill="1" applyAlignment="1"/>
    <xf numFmtId="3" fontId="46" fillId="12" borderId="10" xfId="16" applyNumberFormat="1" applyFont="1" applyFill="1" applyBorder="1" applyAlignment="1"/>
    <xf numFmtId="0" fontId="46" fillId="10" borderId="9" xfId="16" applyFont="1" applyFill="1" applyBorder="1" applyAlignment="1"/>
    <xf numFmtId="3" fontId="48" fillId="10" borderId="0" xfId="16" applyNumberFormat="1" applyFont="1" applyFill="1" applyAlignment="1"/>
    <xf numFmtId="3" fontId="48" fillId="12" borderId="0" xfId="16" applyNumberFormat="1" applyFont="1" applyFill="1" applyAlignment="1"/>
    <xf numFmtId="3" fontId="48" fillId="12" borderId="10" xfId="16" applyNumberFormat="1" applyFont="1" applyFill="1" applyBorder="1" applyAlignment="1"/>
    <xf numFmtId="0" fontId="46" fillId="10" borderId="0" xfId="16" applyFont="1" applyFill="1" applyAlignment="1"/>
    <xf numFmtId="0" fontId="46" fillId="10" borderId="23" xfId="16" applyFont="1" applyFill="1" applyBorder="1" applyAlignment="1"/>
    <xf numFmtId="3" fontId="46" fillId="10" borderId="24" xfId="16" applyNumberFormat="1" applyFont="1" applyFill="1" applyBorder="1" applyAlignment="1"/>
    <xf numFmtId="3" fontId="46" fillId="10" borderId="25" xfId="16" applyNumberFormat="1" applyFont="1" applyFill="1" applyBorder="1" applyAlignment="1"/>
    <xf numFmtId="164" fontId="17" fillId="0" borderId="40" xfId="11" applyNumberFormat="1" applyFont="1" applyBorder="1" applyAlignment="1" applyProtection="1">
      <alignment horizontal="center" vertical="center"/>
      <protection locked="0"/>
    </xf>
    <xf numFmtId="164" fontId="17" fillId="0" borderId="14" xfId="11" applyNumberFormat="1" applyFont="1" applyBorder="1" applyAlignment="1" applyProtection="1">
      <alignment horizontal="center" vertical="center"/>
      <protection locked="0"/>
    </xf>
    <xf numFmtId="164" fontId="17" fillId="0" borderId="32" xfId="11" applyNumberFormat="1" applyFont="1" applyBorder="1" applyAlignment="1" applyProtection="1">
      <alignment horizontal="center" vertical="center"/>
      <protection locked="0"/>
    </xf>
    <xf numFmtId="164" fontId="17" fillId="0" borderId="26" xfId="11" applyNumberFormat="1" applyFont="1" applyBorder="1" applyAlignment="1" applyProtection="1">
      <alignment horizontal="center" vertical="center"/>
      <protection locked="0"/>
    </xf>
    <xf numFmtId="164" fontId="17" fillId="0" borderId="39" xfId="11" applyNumberFormat="1" applyFont="1" applyBorder="1" applyAlignment="1" applyProtection="1">
      <alignment horizontal="center" vertical="center"/>
      <protection locked="0"/>
    </xf>
    <xf numFmtId="164" fontId="17" fillId="0" borderId="19" xfId="11" applyNumberFormat="1" applyFont="1" applyBorder="1" applyAlignment="1" applyProtection="1">
      <alignment horizontal="center" vertical="center"/>
      <protection locked="0"/>
    </xf>
    <xf numFmtId="164" fontId="17" fillId="0" borderId="27" xfId="11" applyNumberFormat="1" applyFont="1" applyBorder="1" applyAlignment="1" applyProtection="1">
      <alignment horizontal="center" vertical="center"/>
      <protection locked="0"/>
    </xf>
    <xf numFmtId="164" fontId="17" fillId="0" borderId="41" xfId="11" applyNumberFormat="1" applyFont="1" applyBorder="1" applyAlignment="1" applyProtection="1">
      <alignment horizontal="center" vertical="center"/>
      <protection locked="0"/>
    </xf>
    <xf numFmtId="164" fontId="17" fillId="0" borderId="42" xfId="11" applyNumberFormat="1" applyFont="1" applyBorder="1" applyAlignment="1" applyProtection="1">
      <alignment horizontal="center" vertical="center" wrapText="1"/>
      <protection locked="0"/>
    </xf>
    <xf numFmtId="164" fontId="17" fillId="0" borderId="42" xfId="11" applyNumberFormat="1" applyFont="1" applyBorder="1" applyAlignment="1" applyProtection="1">
      <alignment horizontal="center" vertical="center"/>
      <protection locked="0"/>
    </xf>
    <xf numFmtId="164" fontId="17" fillId="0" borderId="43" xfId="11" applyNumberFormat="1" applyFont="1" applyBorder="1" applyAlignment="1" applyProtection="1">
      <alignment horizontal="center" vertical="center"/>
      <protection locked="0"/>
    </xf>
    <xf numFmtId="164" fontId="17" fillId="0" borderId="44" xfId="11" applyNumberFormat="1" applyFont="1" applyBorder="1" applyAlignment="1" applyProtection="1">
      <alignment horizontal="center" vertical="center"/>
      <protection locked="0"/>
    </xf>
    <xf numFmtId="164" fontId="17" fillId="0" borderId="37" xfId="11" applyNumberFormat="1" applyFont="1" applyBorder="1" applyAlignment="1" applyProtection="1">
      <alignment horizontal="center" vertical="center"/>
      <protection locked="0"/>
    </xf>
    <xf numFmtId="164" fontId="17" fillId="0" borderId="45" xfId="11" applyNumberFormat="1" applyFont="1" applyBorder="1" applyAlignment="1" applyProtection="1">
      <alignment horizontal="center" vertical="center"/>
      <protection locked="0"/>
    </xf>
    <xf numFmtId="164" fontId="17" fillId="0" borderId="46" xfId="11" applyNumberFormat="1" applyFont="1" applyBorder="1" applyAlignment="1" applyProtection="1">
      <alignment horizontal="center" vertical="center"/>
      <protection locked="0"/>
    </xf>
    <xf numFmtId="164" fontId="20" fillId="0" borderId="10" xfId="11" applyNumberFormat="1" applyFont="1" applyBorder="1" applyAlignment="1">
      <alignment horizontal="left" vertical="center" wrapText="1"/>
    </xf>
    <xf numFmtId="164" fontId="5" fillId="9" borderId="47" xfId="6" applyNumberFormat="1" applyFont="1" applyFill="1" applyBorder="1" applyAlignment="1" applyProtection="1">
      <alignment horizontal="center" vertical="center" wrapText="1"/>
    </xf>
    <xf numFmtId="164" fontId="17" fillId="7" borderId="19" xfId="11" applyNumberFormat="1" applyFont="1" applyFill="1" applyBorder="1" applyAlignment="1">
      <alignment horizontal="left" vertical="center" wrapText="1"/>
    </xf>
    <xf numFmtId="164" fontId="44" fillId="9" borderId="30" xfId="11" applyNumberFormat="1" applyFont="1" applyFill="1" applyBorder="1" applyAlignment="1">
      <alignment horizontal="center" vertical="center" wrapText="1"/>
    </xf>
    <xf numFmtId="164" fontId="5" fillId="0" borderId="34" xfId="11" applyNumberFormat="1" applyFont="1" applyBorder="1" applyAlignment="1">
      <alignment horizontal="center" vertical="center"/>
    </xf>
    <xf numFmtId="164" fontId="20" fillId="7" borderId="48" xfId="10" applyNumberFormat="1" applyFont="1" applyFill="1" applyBorder="1" applyAlignment="1" applyProtection="1">
      <alignment horizontal="left" vertical="center" wrapText="1"/>
    </xf>
    <xf numFmtId="164" fontId="17" fillId="9" borderId="25" xfId="6" applyNumberFormat="1" applyFont="1" applyFill="1" applyBorder="1" applyAlignment="1" applyProtection="1">
      <alignment horizontal="center" vertical="center" wrapText="1"/>
    </xf>
    <xf numFmtId="164" fontId="20" fillId="6" borderId="11" xfId="11" applyNumberFormat="1" applyFont="1" applyFill="1" applyBorder="1" applyAlignment="1">
      <alignment horizontal="centerContinuous" vertical="top"/>
    </xf>
    <xf numFmtId="164" fontId="17" fillId="9" borderId="11" xfId="6" applyNumberFormat="1" applyFont="1" applyFill="1" applyBorder="1" applyAlignment="1" applyProtection="1">
      <alignment horizontal="center" vertical="center" wrapText="1"/>
    </xf>
    <xf numFmtId="164" fontId="17" fillId="0" borderId="49" xfId="11" applyNumberFormat="1" applyFont="1" applyBorder="1" applyAlignment="1" applyProtection="1">
      <alignment horizontal="center" vertical="center"/>
      <protection locked="0"/>
    </xf>
    <xf numFmtId="164" fontId="12" fillId="6" borderId="20" xfId="11" applyNumberFormat="1" applyFont="1" applyFill="1" applyBorder="1" applyAlignment="1">
      <alignment horizontal="center" vertical="center"/>
    </xf>
    <xf numFmtId="0" fontId="5" fillId="0" borderId="50" xfId="11" applyFont="1" applyBorder="1">
      <alignment vertical="top"/>
    </xf>
    <xf numFmtId="164" fontId="17" fillId="0" borderId="51" xfId="11" applyNumberFormat="1" applyFont="1" applyBorder="1" applyAlignment="1">
      <alignment horizontal="left" vertical="top" wrapText="1"/>
    </xf>
    <xf numFmtId="0" fontId="5" fillId="0" borderId="52" xfId="11" applyFont="1" applyBorder="1">
      <alignment vertical="top"/>
    </xf>
    <xf numFmtId="164" fontId="17" fillId="0" borderId="53" xfId="11" applyNumberFormat="1" applyFont="1" applyBorder="1" applyAlignment="1">
      <alignment horizontal="left" vertical="top" wrapText="1"/>
    </xf>
    <xf numFmtId="0" fontId="5" fillId="0" borderId="54" xfId="11" applyFont="1" applyBorder="1">
      <alignment vertical="top"/>
    </xf>
    <xf numFmtId="164" fontId="17" fillId="0" borderId="55" xfId="11" applyNumberFormat="1" applyFont="1" applyBorder="1" applyAlignment="1" applyProtection="1">
      <alignment horizontal="center" vertical="center"/>
      <protection locked="0"/>
    </xf>
    <xf numFmtId="164" fontId="5" fillId="0" borderId="50" xfId="11" applyNumberFormat="1" applyFont="1" applyBorder="1" applyAlignment="1">
      <alignment horizontal="center" vertical="center"/>
    </xf>
    <xf numFmtId="164" fontId="5" fillId="0" borderId="52" xfId="11" applyNumberFormat="1" applyFont="1" applyBorder="1" applyAlignment="1">
      <alignment horizontal="center" vertical="center"/>
    </xf>
    <xf numFmtId="164" fontId="17" fillId="0" borderId="51" xfId="11" applyNumberFormat="1" applyFont="1" applyBorder="1" applyAlignment="1" applyProtection="1">
      <alignment horizontal="center" vertical="center"/>
      <protection locked="0"/>
    </xf>
    <xf numFmtId="0" fontId="17" fillId="0" borderId="9" xfId="11" applyFont="1" applyBorder="1" applyAlignment="1">
      <alignment horizontal="center" vertical="top" wrapText="1"/>
    </xf>
    <xf numFmtId="0" fontId="5" fillId="0" borderId="10" xfId="11" applyFont="1" applyBorder="1">
      <alignment vertical="top"/>
    </xf>
    <xf numFmtId="164" fontId="17" fillId="0" borderId="16" xfId="11" applyNumberFormat="1" applyFont="1" applyBorder="1" applyAlignment="1" applyProtection="1">
      <alignment horizontal="center" vertical="center"/>
      <protection locked="0"/>
    </xf>
    <xf numFmtId="164" fontId="20" fillId="7" borderId="43" xfId="11" applyNumberFormat="1" applyFont="1" applyFill="1" applyBorder="1" applyAlignment="1">
      <alignment horizontal="left" vertical="center" wrapText="1"/>
    </xf>
    <xf numFmtId="164" fontId="20" fillId="0" borderId="47" xfId="11" applyNumberFormat="1" applyFont="1" applyBorder="1" applyAlignment="1">
      <alignment horizontal="left" vertical="center" wrapText="1"/>
    </xf>
    <xf numFmtId="164" fontId="5" fillId="0" borderId="47" xfId="11" applyNumberFormat="1" applyFont="1" applyBorder="1" applyAlignment="1">
      <alignment horizontal="center" vertical="center"/>
    </xf>
    <xf numFmtId="0" fontId="50" fillId="0" borderId="0" xfId="0" applyFont="1" applyAlignment="1">
      <alignment horizontal="left" wrapText="1" indent="2"/>
    </xf>
    <xf numFmtId="0" fontId="0" fillId="0" borderId="0" xfId="0" applyAlignment="1">
      <alignment wrapText="1"/>
    </xf>
    <xf numFmtId="0" fontId="50" fillId="0" borderId="0" xfId="0" applyFont="1" applyAlignment="1">
      <alignment horizontal="left" wrapText="1" indent="4"/>
    </xf>
    <xf numFmtId="0" fontId="50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9"/>
    </xf>
    <xf numFmtId="0" fontId="0" fillId="13" borderId="0" xfId="0" applyFill="1" applyAlignment="1">
      <alignment wrapText="1"/>
    </xf>
    <xf numFmtId="0" fontId="50" fillId="14" borderId="0" xfId="0" applyFont="1" applyFill="1" applyAlignment="1">
      <alignment horizontal="left" wrapText="1" indent="6"/>
    </xf>
    <xf numFmtId="0" fontId="2" fillId="0" borderId="0" xfId="0" applyFont="1" applyAlignment="1">
      <alignment horizontal="left" wrapText="1" indent="4"/>
    </xf>
    <xf numFmtId="0" fontId="2" fillId="0" borderId="0" xfId="0" applyFont="1" applyAlignment="1">
      <alignment horizontal="left" wrapText="1" indent="9"/>
    </xf>
    <xf numFmtId="0" fontId="2" fillId="14" borderId="0" xfId="0" applyFont="1" applyFill="1" applyAlignment="1">
      <alignment horizontal="left" wrapText="1" indent="4"/>
    </xf>
    <xf numFmtId="0" fontId="2" fillId="13" borderId="0" xfId="0" applyFont="1" applyFill="1" applyAlignment="1">
      <alignment horizontal="left" wrapText="1" indent="4"/>
    </xf>
    <xf numFmtId="0" fontId="2" fillId="14" borderId="0" xfId="0" applyFont="1" applyFill="1" applyAlignment="1">
      <alignment horizontal="left" wrapText="1" indent="2"/>
    </xf>
    <xf numFmtId="0" fontId="2" fillId="0" borderId="0" xfId="0" applyFont="1" applyAlignment="1">
      <alignment horizontal="left" wrapText="1" indent="5"/>
    </xf>
    <xf numFmtId="164" fontId="20" fillId="6" borderId="22" xfId="11" applyNumberFormat="1" applyFont="1" applyFill="1" applyBorder="1" applyAlignment="1">
      <alignment horizontal="centerContinuous" vertical="top"/>
    </xf>
    <xf numFmtId="164" fontId="57" fillId="0" borderId="0" xfId="11" applyNumberFormat="1" applyFont="1" applyAlignment="1">
      <alignment horizontal="left" vertical="top"/>
    </xf>
    <xf numFmtId="1" fontId="57" fillId="0" borderId="0" xfId="11" applyNumberFormat="1" applyFont="1" applyAlignment="1">
      <alignment horizontal="left" vertical="center"/>
    </xf>
    <xf numFmtId="0" fontId="49" fillId="11" borderId="39" xfId="16" applyFont="1" applyFill="1" applyBorder="1" applyAlignment="1" applyProtection="1">
      <alignment horizontal="left"/>
      <protection locked="0"/>
    </xf>
    <xf numFmtId="0" fontId="25" fillId="5" borderId="56" xfId="9" applyFont="1" applyFill="1" applyBorder="1" applyAlignment="1" applyProtection="1">
      <alignment horizontal="center" vertical="center" wrapText="1"/>
    </xf>
    <xf numFmtId="0" fontId="30" fillId="5" borderId="57" xfId="11" quotePrefix="1" applyFont="1" applyFill="1" applyBorder="1" applyAlignment="1">
      <alignment horizontal="center" vertical="top" wrapText="1"/>
    </xf>
    <xf numFmtId="164" fontId="17" fillId="0" borderId="58" xfId="11" applyNumberFormat="1" applyFont="1" applyBorder="1" applyAlignment="1" applyProtection="1">
      <alignment horizontal="center" vertical="center"/>
      <protection locked="0"/>
    </xf>
    <xf numFmtId="0" fontId="25" fillId="5" borderId="59" xfId="9" applyFont="1" applyFill="1" applyBorder="1" applyAlignment="1" applyProtection="1">
      <alignment horizontal="center" vertical="center" wrapText="1"/>
    </xf>
    <xf numFmtId="0" fontId="20" fillId="7" borderId="26" xfId="0" applyFont="1" applyFill="1" applyBorder="1" applyAlignment="1">
      <alignment horizontal="center" vertical="center" textRotation="90" wrapText="1"/>
    </xf>
    <xf numFmtId="0" fontId="20" fillId="7" borderId="29" xfId="0" applyFont="1" applyFill="1" applyBorder="1" applyAlignment="1">
      <alignment horizontal="center" vertical="center" textRotation="90"/>
    </xf>
    <xf numFmtId="0" fontId="20" fillId="7" borderId="60" xfId="0" applyFont="1" applyFill="1" applyBorder="1" applyAlignment="1">
      <alignment horizontal="center" vertical="center" textRotation="90" wrapText="1"/>
    </xf>
    <xf numFmtId="0" fontId="20" fillId="7" borderId="61" xfId="0" applyFont="1" applyFill="1" applyBorder="1" applyAlignment="1">
      <alignment horizontal="center" vertical="center" textRotation="90" wrapText="1"/>
    </xf>
    <xf numFmtId="0" fontId="20" fillId="7" borderId="62" xfId="0" applyFont="1" applyFill="1" applyBorder="1" applyAlignment="1">
      <alignment horizontal="center" vertical="center" textRotation="90" wrapText="1"/>
    </xf>
    <xf numFmtId="0" fontId="16" fillId="5" borderId="63" xfId="8" applyFont="1" applyFill="1" applyBorder="1" applyAlignment="1" applyProtection="1">
      <alignment horizontal="center" vertical="center" textRotation="90" wrapText="1"/>
    </xf>
    <xf numFmtId="0" fontId="16" fillId="5" borderId="64" xfId="8" applyFont="1" applyFill="1" applyBorder="1" applyAlignment="1" applyProtection="1">
      <alignment horizontal="center" vertical="center" textRotation="90" wrapText="1"/>
    </xf>
    <xf numFmtId="0" fontId="16" fillId="5" borderId="65" xfId="8" applyFont="1" applyFill="1" applyBorder="1" applyAlignment="1" applyProtection="1">
      <alignment horizontal="center" vertical="center" textRotation="90" wrapText="1"/>
    </xf>
    <xf numFmtId="0" fontId="20" fillId="7" borderId="41" xfId="0" applyFont="1" applyFill="1" applyBorder="1" applyAlignment="1">
      <alignment horizontal="center" vertical="center" textRotation="90" wrapText="1"/>
    </xf>
    <xf numFmtId="0" fontId="35" fillId="8" borderId="0" xfId="6" applyFont="1" applyFill="1" applyBorder="1" applyAlignment="1" applyProtection="1">
      <alignment horizontal="center" wrapText="1"/>
    </xf>
    <xf numFmtId="0" fontId="35" fillId="8" borderId="10" xfId="6" applyFont="1" applyFill="1" applyBorder="1" applyAlignment="1" applyProtection="1">
      <alignment horizontal="center" wrapText="1"/>
    </xf>
    <xf numFmtId="0" fontId="16" fillId="5" borderId="6" xfId="7" applyFont="1" applyFill="1" applyBorder="1" applyAlignment="1" applyProtection="1">
      <alignment horizontal="center" vertical="center" wrapText="1"/>
    </xf>
    <xf numFmtId="0" fontId="26" fillId="5" borderId="6" xfId="0" applyFont="1" applyFill="1" applyBorder="1"/>
    <xf numFmtId="0" fontId="26" fillId="5" borderId="12" xfId="0" applyFont="1" applyFill="1" applyBorder="1"/>
    <xf numFmtId="0" fontId="20" fillId="8" borderId="34" xfId="6" applyFont="1" applyFill="1" applyBorder="1" applyAlignment="1" applyProtection="1">
      <alignment horizontal="center" vertical="top" wrapText="1"/>
    </xf>
    <xf numFmtId="0" fontId="20" fillId="8" borderId="18" xfId="6" applyFont="1" applyFill="1" applyBorder="1" applyAlignment="1" applyProtection="1">
      <alignment horizontal="center" vertical="top" wrapText="1"/>
    </xf>
    <xf numFmtId="0" fontId="20" fillId="8" borderId="66" xfId="6" applyFont="1" applyFill="1" applyBorder="1" applyAlignment="1" applyProtection="1">
      <alignment horizontal="center" vertical="top" wrapText="1"/>
    </xf>
    <xf numFmtId="0" fontId="16" fillId="5" borderId="12" xfId="7" applyFont="1" applyFill="1" applyBorder="1" applyAlignment="1" applyProtection="1">
      <alignment horizontal="center" vertical="center" wrapText="1"/>
    </xf>
    <xf numFmtId="0" fontId="16" fillId="5" borderId="6" xfId="8" applyFont="1" applyFill="1" applyBorder="1" applyAlignment="1" applyProtection="1">
      <alignment horizontal="center" vertical="center" wrapText="1"/>
    </xf>
    <xf numFmtId="0" fontId="11" fillId="5" borderId="6" xfId="7" applyFont="1" applyFill="1" applyBorder="1" applyAlignment="1" applyProtection="1">
      <alignment horizontal="center" vertical="center" wrapText="1"/>
    </xf>
    <xf numFmtId="0" fontId="11" fillId="5" borderId="12" xfId="7" applyFont="1" applyFill="1" applyBorder="1" applyAlignment="1" applyProtection="1">
      <alignment horizontal="center" vertical="center" wrapText="1"/>
    </xf>
    <xf numFmtId="0" fontId="16" fillId="5" borderId="67" xfId="8" applyFont="1" applyFill="1" applyBorder="1" applyAlignment="1" applyProtection="1">
      <alignment horizontal="center" vertical="center" wrapText="1"/>
    </xf>
    <xf numFmtId="0" fontId="16" fillId="5" borderId="68" xfId="8" applyFont="1" applyFill="1" applyBorder="1" applyAlignment="1" applyProtection="1">
      <alignment horizontal="center" vertical="center" wrapText="1"/>
    </xf>
    <xf numFmtId="0" fontId="16" fillId="5" borderId="12" xfId="8" applyFont="1" applyFill="1" applyBorder="1" applyAlignment="1" applyProtection="1">
      <alignment horizontal="center" vertical="center" wrapText="1"/>
    </xf>
    <xf numFmtId="0" fontId="16" fillId="5" borderId="69" xfId="7" applyFont="1" applyFill="1" applyBorder="1" applyAlignment="1" applyProtection="1">
      <alignment horizontal="center" vertical="center" wrapText="1"/>
    </xf>
    <xf numFmtId="0" fontId="16" fillId="5" borderId="70" xfId="7" applyFont="1" applyFill="1" applyBorder="1" applyAlignment="1" applyProtection="1">
      <alignment horizontal="center" vertical="top" wrapText="1"/>
    </xf>
    <xf numFmtId="0" fontId="16" fillId="5" borderId="21" xfId="7" applyFont="1" applyFill="1" applyBorder="1" applyAlignment="1" applyProtection="1">
      <alignment horizontal="center" vertical="top" wrapText="1"/>
    </xf>
    <xf numFmtId="0" fontId="16" fillId="5" borderId="22" xfId="7" applyFont="1" applyFill="1" applyBorder="1" applyAlignment="1" applyProtection="1">
      <alignment horizontal="center" vertical="top" wrapText="1"/>
    </xf>
    <xf numFmtId="0" fontId="16" fillId="5" borderId="71" xfId="7" applyFont="1" applyFill="1" applyBorder="1" applyAlignment="1" applyProtection="1">
      <alignment horizontal="center" vertical="top" wrapText="1"/>
    </xf>
    <xf numFmtId="0" fontId="16" fillId="5" borderId="72" xfId="7" applyFont="1" applyFill="1" applyBorder="1" applyAlignment="1" applyProtection="1">
      <alignment horizontal="center" vertical="top" wrapText="1"/>
    </xf>
    <xf numFmtId="0" fontId="16" fillId="5" borderId="73" xfId="7" applyFont="1" applyFill="1" applyBorder="1" applyAlignment="1" applyProtection="1">
      <alignment horizontal="center" vertical="top" wrapText="1"/>
    </xf>
    <xf numFmtId="0" fontId="35" fillId="8" borderId="9" xfId="6" applyFont="1" applyFill="1" applyBorder="1" applyAlignment="1" applyProtection="1">
      <alignment horizontal="center" wrapText="1"/>
    </xf>
    <xf numFmtId="0" fontId="12" fillId="4" borderId="0" xfId="11" applyFont="1" applyFill="1" applyAlignment="1">
      <alignment horizontal="center" vertical="top" wrapText="1"/>
    </xf>
    <xf numFmtId="1" fontId="8" fillId="4" borderId="74" xfId="11" applyNumberFormat="1" applyFont="1" applyFill="1" applyBorder="1" applyAlignment="1">
      <alignment horizontal="center" vertical="top"/>
    </xf>
    <xf numFmtId="1" fontId="8" fillId="4" borderId="75" xfId="11" applyNumberFormat="1" applyFont="1" applyFill="1" applyBorder="1" applyAlignment="1">
      <alignment horizontal="center" vertical="top"/>
    </xf>
    <xf numFmtId="1" fontId="8" fillId="4" borderId="76" xfId="11" applyNumberFormat="1" applyFont="1" applyFill="1" applyBorder="1" applyAlignment="1">
      <alignment horizontal="center" vertical="top"/>
    </xf>
    <xf numFmtId="1" fontId="8" fillId="4" borderId="77" xfId="11" applyNumberFormat="1" applyFont="1" applyFill="1" applyBorder="1" applyAlignment="1">
      <alignment horizontal="center" vertical="top"/>
    </xf>
    <xf numFmtId="0" fontId="20" fillId="7" borderId="10" xfId="0" applyFont="1" applyFill="1" applyBorder="1" applyAlignment="1">
      <alignment horizontal="center" vertical="center" textRotation="90" wrapText="1"/>
    </xf>
    <xf numFmtId="0" fontId="20" fillId="7" borderId="17" xfId="0" applyFont="1" applyFill="1" applyBorder="1" applyAlignment="1">
      <alignment horizontal="center" vertical="center" textRotation="90" wrapText="1"/>
    </xf>
  </cellXfs>
  <cellStyles count="1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Good" xfId="6" xr:uid="{00000000-0005-0000-0000-000006000000}"/>
    <cellStyle name="Heading 1" xfId="7" xr:uid="{00000000-0005-0000-0000-000007000000}"/>
    <cellStyle name="Heading 2" xfId="8" xr:uid="{00000000-0005-0000-0000-000008000000}"/>
    <cellStyle name="Heading 3" xfId="9" xr:uid="{00000000-0005-0000-0000-000009000000}"/>
    <cellStyle name="Neutral" xfId="10" xr:uid="{00000000-0005-0000-0000-00000A000000}"/>
    <cellStyle name="Normal" xfId="0" builtinId="0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6" xr:uid="{00000000-0005-0000-0000-000010000000}"/>
    <cellStyle name="Normal_Instruct" xfId="14" xr:uid="{00000000-0005-0000-0000-00000E000000}"/>
    <cellStyle name="Percent" xfId="1" xr:uid="{00000000-0005-0000-0000-000001000000}"/>
    <cellStyle name="Style 1" xfId="15" xr:uid="{00000000-0005-0000-0000-00000F000000}"/>
  </cellStyles>
  <dxfs count="10"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2</xdr:row>
      <xdr:rowOff>76200</xdr:rowOff>
    </xdr:from>
    <xdr:to>
      <xdr:col>2</xdr:col>
      <xdr:colOff>1943100</xdr:colOff>
      <xdr:row>6</xdr:row>
      <xdr:rowOff>234740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81050" y="571500"/>
          <a:ext cx="1162050" cy="1152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1607409894101"/>
    <pageSetUpPr fitToPage="1"/>
  </sheetPr>
  <dimension ref="A1:I114"/>
  <sheetViews>
    <sheetView showGridLines="0" workbookViewId="0">
      <selection activeCell="A3" sqref="A3"/>
    </sheetView>
  </sheetViews>
  <sheetFormatPr defaultColWidth="9.33203125" defaultRowHeight="12.75" x14ac:dyDescent="0.2"/>
  <cols>
    <col min="1" max="1" width="128.83203125" style="4" bestFit="1" customWidth="1"/>
    <col min="2" max="2" width="9.33203125" style="4"/>
    <col min="3" max="3" width="73" style="4" customWidth="1"/>
    <col min="4" max="16384" width="9.33203125" style="4"/>
  </cols>
  <sheetData>
    <row r="1" spans="1:1" ht="15.75" x14ac:dyDescent="0.25">
      <c r="A1" s="205" t="s">
        <v>914</v>
      </c>
    </row>
    <row r="2" spans="1:1" x14ac:dyDescent="0.2">
      <c r="A2" s="206"/>
    </row>
    <row r="3" spans="1:1" ht="15.75" x14ac:dyDescent="0.25">
      <c r="A3" s="207" t="s">
        <v>868</v>
      </c>
    </row>
    <row r="4" spans="1:1" ht="31.5" x14ac:dyDescent="0.25">
      <c r="A4" s="208" t="s">
        <v>939</v>
      </c>
    </row>
    <row r="5" spans="1:1" x14ac:dyDescent="0.2">
      <c r="A5" s="206"/>
    </row>
    <row r="6" spans="1:1" ht="15.75" x14ac:dyDescent="0.25">
      <c r="A6" s="205" t="s">
        <v>869</v>
      </c>
    </row>
    <row r="7" spans="1:1" ht="15.75" x14ac:dyDescent="0.25">
      <c r="A7" s="212" t="s">
        <v>899</v>
      </c>
    </row>
    <row r="8" spans="1:1" ht="15.75" x14ac:dyDescent="0.25">
      <c r="A8" s="212" t="s">
        <v>900</v>
      </c>
    </row>
    <row r="9" spans="1:1" x14ac:dyDescent="0.2">
      <c r="A9" s="206"/>
    </row>
    <row r="10" spans="1:1" ht="31.5" x14ac:dyDescent="0.25">
      <c r="A10" s="207" t="s">
        <v>870</v>
      </c>
    </row>
    <row r="11" spans="1:1" x14ac:dyDescent="0.2">
      <c r="A11" s="206"/>
    </row>
    <row r="12" spans="1:1" ht="15.75" x14ac:dyDescent="0.25">
      <c r="A12" s="205" t="s">
        <v>871</v>
      </c>
    </row>
    <row r="13" spans="1:1" ht="15.75" x14ac:dyDescent="0.25">
      <c r="A13" s="207" t="s">
        <v>872</v>
      </c>
    </row>
    <row r="14" spans="1:1" ht="31.5" x14ac:dyDescent="0.25">
      <c r="A14" s="208" t="s">
        <v>873</v>
      </c>
    </row>
    <row r="15" spans="1:1" ht="15.75" x14ac:dyDescent="0.25">
      <c r="A15" s="208" t="s">
        <v>874</v>
      </c>
    </row>
    <row r="16" spans="1:1" ht="15.75" x14ac:dyDescent="0.25">
      <c r="A16" s="208" t="s">
        <v>875</v>
      </c>
    </row>
    <row r="17" spans="1:1" ht="31.5" x14ac:dyDescent="0.25">
      <c r="A17" s="211" t="s">
        <v>894</v>
      </c>
    </row>
    <row r="18" spans="1:1" ht="15.75" x14ac:dyDescent="0.25">
      <c r="A18" s="208" t="s">
        <v>895</v>
      </c>
    </row>
    <row r="19" spans="1:1" ht="15.75" x14ac:dyDescent="0.25">
      <c r="A19" s="207" t="s">
        <v>876</v>
      </c>
    </row>
    <row r="20" spans="1:1" ht="31.5" x14ac:dyDescent="0.25">
      <c r="A20" s="212" t="s">
        <v>898</v>
      </c>
    </row>
    <row r="21" spans="1:1" ht="15.75" x14ac:dyDescent="0.25">
      <c r="A21" s="207" t="s">
        <v>877</v>
      </c>
    </row>
    <row r="22" spans="1:1" x14ac:dyDescent="0.2">
      <c r="A22" s="206"/>
    </row>
    <row r="23" spans="1:1" ht="31.5" x14ac:dyDescent="0.25">
      <c r="A23" s="205" t="s">
        <v>896</v>
      </c>
    </row>
    <row r="24" spans="1:1" ht="31.5" x14ac:dyDescent="0.25">
      <c r="A24" s="205" t="s">
        <v>878</v>
      </c>
    </row>
    <row r="25" spans="1:1" x14ac:dyDescent="0.2">
      <c r="A25" s="206"/>
    </row>
    <row r="26" spans="1:1" ht="15.75" x14ac:dyDescent="0.25">
      <c r="A26" s="207" t="s">
        <v>879</v>
      </c>
    </row>
    <row r="27" spans="1:1" ht="31.5" x14ac:dyDescent="0.25">
      <c r="A27" s="208" t="s">
        <v>835</v>
      </c>
    </row>
    <row r="28" spans="1:1" ht="15.75" x14ac:dyDescent="0.25">
      <c r="A28" s="207" t="s">
        <v>880</v>
      </c>
    </row>
    <row r="29" spans="1:1" ht="31.5" x14ac:dyDescent="0.25">
      <c r="A29" s="208" t="s">
        <v>881</v>
      </c>
    </row>
    <row r="30" spans="1:1" ht="31.5" x14ac:dyDescent="0.25">
      <c r="A30" s="209" t="s">
        <v>882</v>
      </c>
    </row>
    <row r="31" spans="1:1" ht="15.75" x14ac:dyDescent="0.25">
      <c r="A31" s="209" t="s">
        <v>883</v>
      </c>
    </row>
    <row r="32" spans="1:1" ht="31.5" x14ac:dyDescent="0.25">
      <c r="A32" s="209" t="s">
        <v>884</v>
      </c>
    </row>
    <row r="33" spans="1:9" ht="31.5" x14ac:dyDescent="0.25">
      <c r="A33" s="209" t="s">
        <v>885</v>
      </c>
    </row>
    <row r="34" spans="1:9" ht="15.75" x14ac:dyDescent="0.25">
      <c r="A34" s="213" t="s">
        <v>901</v>
      </c>
    </row>
    <row r="35" spans="1:9" ht="47.25" x14ac:dyDescent="0.25">
      <c r="A35" s="213" t="s">
        <v>902</v>
      </c>
    </row>
    <row r="36" spans="1:9" x14ac:dyDescent="0.2">
      <c r="A36" s="206"/>
    </row>
    <row r="37" spans="1:9" ht="15.75" x14ac:dyDescent="0.25">
      <c r="A37" s="208" t="s">
        <v>886</v>
      </c>
    </row>
    <row r="38" spans="1:9" ht="31.5" x14ac:dyDescent="0.25">
      <c r="A38" s="209" t="s">
        <v>887</v>
      </c>
    </row>
    <row r="39" spans="1:9" ht="31.5" x14ac:dyDescent="0.25">
      <c r="A39" s="209" t="s">
        <v>888</v>
      </c>
    </row>
    <row r="40" spans="1:9" ht="15.75" x14ac:dyDescent="0.25">
      <c r="A40" s="209" t="s">
        <v>889</v>
      </c>
    </row>
    <row r="41" spans="1:9" ht="15.75" x14ac:dyDescent="0.25">
      <c r="A41" s="214" t="s">
        <v>903</v>
      </c>
    </row>
    <row r="42" spans="1:9" x14ac:dyDescent="0.2">
      <c r="A42" s="206"/>
    </row>
    <row r="43" spans="1:9" ht="15.75" x14ac:dyDescent="0.25">
      <c r="A43" s="49" t="s">
        <v>904</v>
      </c>
    </row>
    <row r="44" spans="1:9" x14ac:dyDescent="0.2">
      <c r="A44" s="206"/>
    </row>
    <row r="45" spans="1:9" ht="47.25" x14ac:dyDescent="0.25">
      <c r="A45" s="215" t="s">
        <v>905</v>
      </c>
    </row>
    <row r="46" spans="1:9" ht="15.75" x14ac:dyDescent="0.25">
      <c r="A46" s="210"/>
      <c r="B46" s="5"/>
      <c r="C46" s="5"/>
      <c r="D46" s="5"/>
      <c r="E46" s="5"/>
      <c r="F46" s="5"/>
      <c r="G46" s="5"/>
      <c r="H46" s="5"/>
      <c r="I46" s="5"/>
    </row>
    <row r="47" spans="1:9" x14ac:dyDescent="0.2">
      <c r="A47" s="210"/>
    </row>
    <row r="48" spans="1:9" ht="15.75" x14ac:dyDescent="0.25">
      <c r="A48" s="215" t="s">
        <v>907</v>
      </c>
    </row>
    <row r="49" spans="1:9" x14ac:dyDescent="0.2">
      <c r="A49" s="206"/>
    </row>
    <row r="50" spans="1:9" ht="15.75" x14ac:dyDescent="0.25">
      <c r="A50" s="216" t="s">
        <v>906</v>
      </c>
    </row>
    <row r="51" spans="1:9" ht="15.75" x14ac:dyDescent="0.25">
      <c r="A51" s="211" t="s">
        <v>908</v>
      </c>
    </row>
    <row r="52" spans="1:9" ht="31.5" x14ac:dyDescent="0.25">
      <c r="A52" s="211" t="s">
        <v>897</v>
      </c>
    </row>
    <row r="53" spans="1:9" ht="31.5" x14ac:dyDescent="0.25">
      <c r="A53" s="211" t="s">
        <v>912</v>
      </c>
    </row>
    <row r="54" spans="1:9" ht="15.75" x14ac:dyDescent="0.25">
      <c r="A54" s="208"/>
    </row>
    <row r="55" spans="1:9" ht="15.75" x14ac:dyDescent="0.25">
      <c r="A55" s="217" t="s">
        <v>909</v>
      </c>
    </row>
    <row r="56" spans="1:9" ht="15.75" x14ac:dyDescent="0.25">
      <c r="A56" s="206"/>
      <c r="B56" s="5"/>
      <c r="C56" s="5"/>
      <c r="D56" s="5"/>
      <c r="E56" s="5"/>
      <c r="F56" s="5"/>
      <c r="G56" s="5"/>
      <c r="H56" s="5"/>
      <c r="I56" s="5"/>
    </row>
    <row r="57" spans="1:9" x14ac:dyDescent="0.2">
      <c r="A57" s="206"/>
    </row>
    <row r="58" spans="1:9" ht="15.75" x14ac:dyDescent="0.25">
      <c r="A58" s="205" t="s">
        <v>890</v>
      </c>
    </row>
    <row r="59" spans="1:9" x14ac:dyDescent="0.2">
      <c r="A59" s="206"/>
    </row>
    <row r="60" spans="1:9" ht="15.75" x14ac:dyDescent="0.25">
      <c r="A60" s="205" t="s">
        <v>891</v>
      </c>
    </row>
    <row r="61" spans="1:9" ht="15.75" x14ac:dyDescent="0.25">
      <c r="A61" s="205"/>
    </row>
    <row r="62" spans="1:9" x14ac:dyDescent="0.2">
      <c r="A62" s="206"/>
    </row>
    <row r="63" spans="1:9" ht="15.75" x14ac:dyDescent="0.25">
      <c r="A63" s="205"/>
    </row>
    <row r="64" spans="1:9" ht="15.75" x14ac:dyDescent="0.25">
      <c r="A64" s="49"/>
    </row>
    <row r="65" spans="1:1" ht="15.75" x14ac:dyDescent="0.25">
      <c r="A65" s="49"/>
    </row>
    <row r="114" spans="1:9" ht="15.75" x14ac:dyDescent="0.25">
      <c r="A114" s="50"/>
      <c r="B114" s="5"/>
      <c r="C114" s="5"/>
      <c r="D114" s="5"/>
      <c r="E114" s="5"/>
      <c r="F114" s="5"/>
      <c r="G114" s="5"/>
      <c r="H114" s="5"/>
      <c r="I114" s="5"/>
    </row>
  </sheetData>
  <sheetProtection password="8F2D" sheet="1" objects="1" scenarios="1" formatCells="0" formatColumns="0" formatRows="0" insertColumns="0" insertRows="0" insertHyperlinks="0" deleteColumns="0" deleteRows="0" sort="0" autoFilter="0" pivotTables="0"/>
  <pageMargins left="0.75" right="0.75" top="1" bottom="1" header="0.5" footer="0.5"/>
  <pageSetup scale="26" orientation="portrait" r:id="rId1"/>
  <headerFooter alignWithMargins="0"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FC10"/>
  <sheetViews>
    <sheetView topLeftCell="C1" workbookViewId="0">
      <selection activeCell="E4" sqref="E4"/>
    </sheetView>
  </sheetViews>
  <sheetFormatPr defaultColWidth="0" defaultRowHeight="12.75" customHeight="1" zeroHeight="1" x14ac:dyDescent="0.2"/>
  <cols>
    <col min="1" max="1" width="8.1640625" style="148" hidden="1" customWidth="1"/>
    <col min="2" max="2" width="10.5" style="148" hidden="1" customWidth="1"/>
    <col min="3" max="3" width="40.83203125" style="148" customWidth="1"/>
    <col min="4" max="4" width="25.83203125" style="148" customWidth="1"/>
    <col min="5" max="5" width="35.83203125" style="148" customWidth="1"/>
    <col min="6" max="6" width="25.83203125" style="148" customWidth="1"/>
    <col min="7" max="7" width="9.33203125" style="148" hidden="1" customWidth="1"/>
    <col min="8" max="8" width="11.1640625" style="148" customWidth="1"/>
    <col min="9" max="16383" width="9.33203125" style="148" hidden="1"/>
    <col min="16384" max="16384" width="2.5" style="148" hidden="1"/>
  </cols>
  <sheetData>
    <row r="1" spans="1:8" ht="20.100000000000001" customHeight="1" x14ac:dyDescent="0.2">
      <c r="A1" s="142" t="s">
        <v>280</v>
      </c>
      <c r="B1" s="142" t="s">
        <v>575</v>
      </c>
      <c r="C1" s="143"/>
      <c r="D1" s="144"/>
      <c r="E1" s="145"/>
      <c r="F1" s="145"/>
      <c r="G1" s="146"/>
      <c r="H1" s="147"/>
    </row>
    <row r="2" spans="1:8" ht="20.100000000000001" customHeight="1" x14ac:dyDescent="0.35">
      <c r="A2" s="142" t="s">
        <v>270</v>
      </c>
      <c r="B2" s="142" t="s">
        <v>576</v>
      </c>
      <c r="C2" s="149"/>
      <c r="D2" s="150"/>
      <c r="E2" s="150"/>
      <c r="F2" s="150"/>
      <c r="G2" s="146"/>
      <c r="H2" s="151"/>
    </row>
    <row r="3" spans="1:8" ht="20.100000000000001" customHeight="1" x14ac:dyDescent="0.35">
      <c r="A3" s="142" t="s">
        <v>567</v>
      </c>
      <c r="B3" s="142" t="s">
        <v>577</v>
      </c>
      <c r="C3" s="149"/>
      <c r="D3" s="150"/>
      <c r="E3" s="150"/>
      <c r="F3" s="150"/>
      <c r="G3" s="146"/>
      <c r="H3" s="151"/>
    </row>
    <row r="4" spans="1:8" ht="20.100000000000001" customHeight="1" x14ac:dyDescent="0.35">
      <c r="A4" s="142"/>
      <c r="B4" s="142"/>
      <c r="C4" s="149"/>
      <c r="D4" s="152" t="s">
        <v>568</v>
      </c>
      <c r="E4" s="153" t="s">
        <v>325</v>
      </c>
      <c r="F4" s="154"/>
      <c r="G4" s="146" t="s">
        <v>785</v>
      </c>
      <c r="H4" s="155"/>
    </row>
    <row r="5" spans="1:8" ht="20.100000000000001" customHeight="1" x14ac:dyDescent="0.2">
      <c r="A5" s="142" t="s">
        <v>569</v>
      </c>
      <c r="B5" s="142">
        <v>1</v>
      </c>
      <c r="C5" s="156"/>
      <c r="D5" s="157" t="s">
        <v>281</v>
      </c>
      <c r="E5" s="153" t="s">
        <v>940</v>
      </c>
      <c r="F5" s="154" t="str">
        <f>IF(RIGHT(T(E5),2)="S1","    As of end-June "&amp;LEFT(T(E5),4),IF(RIGHT(T(E5),2)="S2","    As of end-December "&amp;LEFT(T(E5),4),""))</f>
        <v/>
      </c>
      <c r="G5" s="142" t="str">
        <f>VLOOKUP(Reporting_Currency_Name,$A$1:$B$3,2,FALSE)</f>
        <v>USD</v>
      </c>
      <c r="H5" s="155"/>
    </row>
    <row r="6" spans="1:8" ht="20.100000000000001" customHeight="1" x14ac:dyDescent="0.2">
      <c r="A6" s="142" t="s">
        <v>570</v>
      </c>
      <c r="B6" s="142">
        <v>3</v>
      </c>
      <c r="C6" s="156"/>
      <c r="D6" s="157" t="s">
        <v>277</v>
      </c>
      <c r="E6" s="221" t="s">
        <v>270</v>
      </c>
      <c r="F6" s="154"/>
      <c r="G6" s="146"/>
      <c r="H6" s="155"/>
    </row>
    <row r="7" spans="1:8" ht="20.100000000000001" customHeight="1" x14ac:dyDescent="0.2">
      <c r="A7" s="142" t="s">
        <v>571</v>
      </c>
      <c r="B7" s="142">
        <v>6</v>
      </c>
      <c r="C7" s="156"/>
      <c r="D7" s="152" t="s">
        <v>278</v>
      </c>
      <c r="E7" s="221" t="s">
        <v>571</v>
      </c>
      <c r="F7" s="158"/>
      <c r="G7" s="146"/>
      <c r="H7" s="159"/>
    </row>
    <row r="8" spans="1:8" ht="20.100000000000001" customHeight="1" x14ac:dyDescent="0.2">
      <c r="A8" s="142" t="s">
        <v>572</v>
      </c>
      <c r="B8" s="142">
        <v>9</v>
      </c>
      <c r="C8" s="156"/>
      <c r="D8" s="160"/>
      <c r="E8" s="160"/>
      <c r="F8" s="150"/>
      <c r="G8" s="146"/>
      <c r="H8" s="151"/>
    </row>
    <row r="9" spans="1:8" ht="20.100000000000001" customHeight="1" x14ac:dyDescent="0.2">
      <c r="A9" s="142" t="s">
        <v>573</v>
      </c>
      <c r="B9" s="142">
        <v>12</v>
      </c>
      <c r="C9" s="156"/>
      <c r="D9" s="160"/>
      <c r="E9" s="160"/>
      <c r="F9" s="150"/>
      <c r="G9" s="146"/>
      <c r="H9" s="151"/>
    </row>
    <row r="10" spans="1:8" ht="20.100000000000001" customHeight="1" thickBot="1" x14ac:dyDescent="0.25">
      <c r="A10" s="146"/>
      <c r="B10" s="146"/>
      <c r="C10" s="161"/>
      <c r="D10" s="162"/>
      <c r="E10" s="162"/>
      <c r="F10" s="162"/>
      <c r="G10" s="146"/>
      <c r="H10" s="163"/>
    </row>
  </sheetData>
  <sheetProtection password="8F2D" sheet="1" objects="1" scenarios="1" formatCells="0" formatColumns="0" formatRows="0" insertColumns="0" insertRows="0" insertHyperlinks="0" deleteColumns="0" deleteRows="0" sort="0" autoFilter="0" pivotTables="0"/>
  <dataValidations count="2">
    <dataValidation type="list" allowBlank="1" showInputMessage="1" showErrorMessage="1" sqref="E6" xr:uid="{00000000-0002-0000-0100-000000000000}">
      <formula1>$A$1:$A$3</formula1>
    </dataValidation>
    <dataValidation type="list" allowBlank="1" showInputMessage="1" showErrorMessage="1" sqref="E7" xr:uid="{00000000-0002-0000-0100-000001000000}">
      <formula1>$A$5:$A$9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0000"/>
    <pageSetUpPr fitToPage="1"/>
  </sheetPr>
  <dimension ref="A1:IT357"/>
  <sheetViews>
    <sheetView tabSelected="1" workbookViewId="0">
      <pane xSplit="5" ySplit="10" topLeftCell="F11" activePane="bottomRight" state="frozen"/>
      <selection activeCell="D314" sqref="D314"/>
      <selection pane="topRight" activeCell="D314" sqref="D314"/>
      <selection pane="bottomLeft" activeCell="D314" sqref="D314"/>
      <selection pane="bottomRight" activeCell="C316" sqref="C316:C318"/>
    </sheetView>
  </sheetViews>
  <sheetFormatPr defaultColWidth="9.33203125" defaultRowHeight="11.25" x14ac:dyDescent="0.15"/>
  <cols>
    <col min="1" max="1" width="8.5" style="14" hidden="1" customWidth="1"/>
    <col min="2" max="2" width="8.33203125" style="33" hidden="1" customWidth="1"/>
    <col min="3" max="3" width="5.5" style="32" customWidth="1"/>
    <col min="4" max="4" width="8.33203125" style="33" customWidth="1"/>
    <col min="5" max="5" width="44.1640625" style="34" customWidth="1"/>
    <col min="6" max="10" width="17.33203125" style="13" customWidth="1"/>
    <col min="11" max="12" width="15.83203125" style="13" customWidth="1"/>
    <col min="13" max="13" width="16.5" style="13" bestFit="1" customWidth="1"/>
    <col min="14" max="15" width="15.83203125" style="13" customWidth="1"/>
    <col min="16" max="16" width="19.1640625" style="47" customWidth="1"/>
    <col min="17" max="18" width="15.83203125" style="36" customWidth="1"/>
    <col min="19" max="20" width="15.5" style="36" customWidth="1"/>
    <col min="21" max="21" width="15.6640625" style="36" customWidth="1"/>
    <col min="22" max="22" width="19.5" style="6" customWidth="1"/>
    <col min="23" max="23" width="9.33203125" style="14" customWidth="1"/>
    <col min="24" max="24" width="84.83203125" style="14" customWidth="1"/>
    <col min="25" max="16384" width="9.33203125" style="14"/>
  </cols>
  <sheetData>
    <row r="1" spans="1:254" ht="12" thickBot="1" x14ac:dyDescent="0.2">
      <c r="A1" s="22"/>
      <c r="B1" s="22"/>
      <c r="C1" s="258" t="s">
        <v>273</v>
      </c>
      <c r="D1" s="258"/>
      <c r="E1" s="258"/>
      <c r="F1" s="258"/>
      <c r="G1" s="62" t="s">
        <v>281</v>
      </c>
      <c r="H1" s="259" t="str">
        <f>IF('Index Page'!E5&lt;&gt;"",'Index Page'!E5,"")</f>
        <v>2023</v>
      </c>
      <c r="I1" s="259"/>
      <c r="J1" s="62" t="s">
        <v>275</v>
      </c>
      <c r="K1" s="259" t="str">
        <f>IF('Index Page'!E4&lt;&gt;"",'Index Page'!E4,"")</f>
        <v>Sri Lanka</v>
      </c>
      <c r="L1" s="259"/>
      <c r="M1" s="259"/>
      <c r="N1" s="47"/>
      <c r="O1" s="47"/>
      <c r="S1" s="3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ht="12.75" thickTop="1" thickBot="1" x14ac:dyDescent="0.2">
      <c r="B2" s="14"/>
      <c r="C2" s="258" t="s">
        <v>274</v>
      </c>
      <c r="D2" s="258"/>
      <c r="E2" s="258"/>
      <c r="F2" s="258"/>
      <c r="G2" s="62" t="s">
        <v>278</v>
      </c>
      <c r="H2" s="260" t="str">
        <f>'Index Page'!E7</f>
        <v>Million</v>
      </c>
      <c r="I2" s="261"/>
      <c r="J2" s="62" t="s">
        <v>277</v>
      </c>
      <c r="K2" s="260" t="str">
        <f>'Index Page'!E6</f>
        <v>US Dollars</v>
      </c>
      <c r="L2" s="262"/>
      <c r="M2" s="261"/>
      <c r="N2" s="47"/>
      <c r="O2" s="47"/>
      <c r="P2" s="35"/>
      <c r="Q2" s="38"/>
      <c r="R2" s="37"/>
      <c r="S2" s="37"/>
      <c r="T2" s="3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ht="12" customHeight="1" thickBot="1" x14ac:dyDescent="0.2">
      <c r="B3" s="231" t="s">
        <v>561</v>
      </c>
      <c r="C3" s="231" t="s">
        <v>276</v>
      </c>
      <c r="D3" s="231" t="s">
        <v>561</v>
      </c>
      <c r="E3" s="248" t="s">
        <v>508</v>
      </c>
      <c r="F3" s="250" t="s">
        <v>24</v>
      </c>
      <c r="G3" s="7"/>
      <c r="H3" s="7"/>
      <c r="I3" s="8"/>
      <c r="J3" s="8"/>
      <c r="K3" s="7"/>
      <c r="L3" s="9"/>
      <c r="M3" s="251" t="s">
        <v>31</v>
      </c>
      <c r="N3" s="252"/>
      <c r="O3" s="253"/>
      <c r="P3" s="63" t="s">
        <v>945</v>
      </c>
      <c r="Q3" s="38"/>
      <c r="T3" s="38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</row>
    <row r="4" spans="1:254" x14ac:dyDescent="0.15">
      <c r="B4" s="232"/>
      <c r="C4" s="232"/>
      <c r="D4" s="232"/>
      <c r="E4" s="244"/>
      <c r="F4" s="237"/>
      <c r="G4" s="237" t="s">
        <v>25</v>
      </c>
      <c r="H4" s="10" t="s">
        <v>23</v>
      </c>
      <c r="I4" s="66"/>
      <c r="J4" s="66"/>
      <c r="K4" s="11"/>
      <c r="L4" s="12"/>
      <c r="M4" s="254"/>
      <c r="N4" s="255"/>
      <c r="O4" s="256"/>
      <c r="P4" s="240" t="s">
        <v>509</v>
      </c>
      <c r="Q4" s="241"/>
      <c r="R4" s="241"/>
      <c r="S4" s="241"/>
      <c r="T4" s="241"/>
      <c r="U4" s="241"/>
      <c r="V4" s="24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pans="1:254" x14ac:dyDescent="0.15">
      <c r="B5" s="232"/>
      <c r="C5" s="232"/>
      <c r="D5" s="232"/>
      <c r="E5" s="244"/>
      <c r="F5" s="237"/>
      <c r="G5" s="238"/>
      <c r="H5" s="237" t="s">
        <v>21</v>
      </c>
      <c r="I5" s="244" t="s">
        <v>510</v>
      </c>
      <c r="J5" s="244"/>
      <c r="K5" s="244" t="s">
        <v>511</v>
      </c>
      <c r="L5" s="244"/>
      <c r="M5" s="245" t="s">
        <v>4</v>
      </c>
      <c r="N5" s="244" t="s">
        <v>28</v>
      </c>
      <c r="O5" s="247"/>
      <c r="P5" s="257" t="s">
        <v>544</v>
      </c>
      <c r="Q5" s="235" t="s">
        <v>8</v>
      </c>
      <c r="R5" s="235" t="s">
        <v>9</v>
      </c>
      <c r="S5" s="235" t="s">
        <v>10</v>
      </c>
      <c r="T5" s="235" t="s">
        <v>11</v>
      </c>
      <c r="U5" s="235" t="s">
        <v>6</v>
      </c>
      <c r="V5" s="236" t="s">
        <v>537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spans="1:254" ht="63" customHeight="1" thickBot="1" x14ac:dyDescent="0.2">
      <c r="A6" s="22"/>
      <c r="B6" s="233"/>
      <c r="C6" s="233"/>
      <c r="D6" s="233"/>
      <c r="E6" s="249"/>
      <c r="F6" s="243"/>
      <c r="G6" s="239"/>
      <c r="H6" s="243"/>
      <c r="I6" s="64" t="s">
        <v>0</v>
      </c>
      <c r="J6" s="64" t="s">
        <v>1</v>
      </c>
      <c r="K6" s="64" t="s">
        <v>3</v>
      </c>
      <c r="L6" s="64" t="s">
        <v>7</v>
      </c>
      <c r="M6" s="246"/>
      <c r="N6" s="64" t="s">
        <v>29</v>
      </c>
      <c r="O6" s="225" t="s">
        <v>30</v>
      </c>
      <c r="P6" s="257"/>
      <c r="Q6" s="235"/>
      <c r="R6" s="235"/>
      <c r="S6" s="235"/>
      <c r="T6" s="235"/>
      <c r="U6" s="235"/>
      <c r="V6" s="23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1:254" ht="11.25" hidden="1" customHeight="1" x14ac:dyDescent="0.15">
      <c r="A7" s="22"/>
      <c r="B7" s="120"/>
      <c r="C7" s="120"/>
      <c r="D7" s="120"/>
      <c r="E7" s="120" t="s">
        <v>545</v>
      </c>
      <c r="F7" s="120" t="s">
        <v>858</v>
      </c>
      <c r="G7" s="120" t="s">
        <v>859</v>
      </c>
      <c r="H7" s="120" t="s">
        <v>860</v>
      </c>
      <c r="I7" s="120" t="s">
        <v>861</v>
      </c>
      <c r="J7" s="120" t="s">
        <v>862</v>
      </c>
      <c r="K7" s="120" t="s">
        <v>863</v>
      </c>
      <c r="L7" s="120" t="s">
        <v>864</v>
      </c>
      <c r="M7" s="120" t="s">
        <v>865</v>
      </c>
      <c r="N7" s="120" t="s">
        <v>866</v>
      </c>
      <c r="O7" s="120" t="s">
        <v>867</v>
      </c>
      <c r="P7" s="1"/>
      <c r="Q7" s="2"/>
      <c r="R7" s="2"/>
      <c r="S7" s="2"/>
      <c r="T7" s="2"/>
      <c r="U7" s="2"/>
      <c r="V7" s="118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1:254" ht="11.25" hidden="1" customHeight="1" x14ac:dyDescent="0.15"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254" ht="4.5" hidden="1" customHeight="1" thickBot="1" x14ac:dyDescent="0.2">
      <c r="A9" s="22"/>
      <c r="B9" s="120"/>
      <c r="C9" s="120"/>
      <c r="D9" s="120"/>
      <c r="E9" s="120"/>
      <c r="F9" s="120"/>
      <c r="G9" s="120" t="str">
        <f t="shared" ref="G9:O9" si="0">IF(Reporting_Currency_Code="",0,IF(Reporting_Currency_Code=0,"XDC",IF(Reporting_Currency_Code=1,"USD",IF(Reporting_Currency_Code=2,"EUR",""))))</f>
        <v/>
      </c>
      <c r="H9" s="120" t="str">
        <f t="shared" si="0"/>
        <v/>
      </c>
      <c r="I9" s="120" t="str">
        <f t="shared" si="0"/>
        <v/>
      </c>
      <c r="J9" s="120" t="str">
        <f t="shared" si="0"/>
        <v/>
      </c>
      <c r="K9" s="120" t="str">
        <f t="shared" si="0"/>
        <v/>
      </c>
      <c r="L9" s="120" t="str">
        <f t="shared" si="0"/>
        <v/>
      </c>
      <c r="M9" s="120" t="str">
        <f t="shared" si="0"/>
        <v/>
      </c>
      <c r="N9" s="120" t="str">
        <f t="shared" si="0"/>
        <v/>
      </c>
      <c r="O9" s="120" t="str">
        <f t="shared" si="0"/>
        <v/>
      </c>
      <c r="P9" s="1"/>
      <c r="Q9" s="2"/>
      <c r="R9" s="2"/>
      <c r="S9" s="2"/>
      <c r="T9" s="2"/>
      <c r="U9" s="2"/>
      <c r="V9" s="118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 s="71" customFormat="1" ht="9.75" thickBot="1" x14ac:dyDescent="0.25">
      <c r="A10" s="113"/>
      <c r="B10" s="121"/>
      <c r="C10" s="121"/>
      <c r="D10" s="121"/>
      <c r="E10" s="73"/>
      <c r="F10" s="67" t="s">
        <v>520</v>
      </c>
      <c r="G10" s="67" t="s">
        <v>513</v>
      </c>
      <c r="H10" s="67" t="s">
        <v>22</v>
      </c>
      <c r="I10" s="67" t="s">
        <v>514</v>
      </c>
      <c r="J10" s="67" t="s">
        <v>515</v>
      </c>
      <c r="K10" s="67" t="s">
        <v>516</v>
      </c>
      <c r="L10" s="67" t="s">
        <v>517</v>
      </c>
      <c r="M10" s="67" t="s">
        <v>521</v>
      </c>
      <c r="N10" s="67" t="s">
        <v>518</v>
      </c>
      <c r="O10" s="114" t="s">
        <v>519</v>
      </c>
      <c r="P10" s="68"/>
      <c r="Q10" s="69" t="s">
        <v>520</v>
      </c>
      <c r="R10" s="69" t="s">
        <v>522</v>
      </c>
      <c r="S10" s="69" t="s">
        <v>523</v>
      </c>
      <c r="T10" s="69" t="s">
        <v>521</v>
      </c>
      <c r="U10" s="69" t="s">
        <v>5</v>
      </c>
      <c r="V10" s="70" t="s">
        <v>538</v>
      </c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pans="1:254" s="15" customFormat="1" ht="12" thickBot="1" x14ac:dyDescent="0.25">
      <c r="A11" s="18"/>
      <c r="B11" s="189"/>
      <c r="C11" s="122"/>
      <c r="D11" s="189"/>
      <c r="E11" s="218" t="s">
        <v>839</v>
      </c>
      <c r="F11" s="17"/>
      <c r="G11" s="16"/>
      <c r="H11" s="16"/>
      <c r="I11" s="16"/>
      <c r="J11" s="16"/>
      <c r="K11" s="16"/>
      <c r="L11" s="16"/>
      <c r="M11" s="16"/>
      <c r="N11" s="16"/>
      <c r="O11" s="105"/>
      <c r="P11" s="51"/>
      <c r="Q11" s="39"/>
      <c r="R11" s="39"/>
      <c r="S11" s="39"/>
      <c r="T11" s="39"/>
      <c r="U11" s="52"/>
      <c r="V11" s="53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 s="6" customFormat="1" x14ac:dyDescent="0.2">
      <c r="A12" s="18"/>
      <c r="B12" s="196" t="s">
        <v>62</v>
      </c>
      <c r="C12" s="6" t="s">
        <v>616</v>
      </c>
      <c r="D12" s="196" t="s">
        <v>62</v>
      </c>
      <c r="E12" s="191" t="s">
        <v>332</v>
      </c>
      <c r="F12" s="175"/>
      <c r="G12" s="175"/>
      <c r="H12" s="165"/>
      <c r="I12" s="165"/>
      <c r="J12" s="165"/>
      <c r="K12" s="165"/>
      <c r="L12" s="165"/>
      <c r="M12" s="165"/>
      <c r="N12" s="165"/>
      <c r="O12" s="168"/>
      <c r="P12" s="76" t="str">
        <f t="shared" ref="P12:P42" si="1">IF(AND(AND(C12&lt;&gt;"",C12=Reporting_Country_Code),OR(F12&lt;&gt;"",G12&lt;&gt;"",H12&lt;&gt;"",I12&lt;&gt;"",J12&lt;&gt;"",K12&lt;&gt;"",L12&lt;&gt;"",M12&lt;&gt;"",N12&lt;&gt;"",M12&lt;&gt;"")),"Claims against self",IF(AND(COUNTIF(M12:O12,"c")=1,AND(M12&lt;&gt;"",N12&lt;&gt;"",O12&lt;&gt;"")),"Residual Disclosure",IF(AND(SUM(COUNTIF(K12:L12,"c"),(COUNTIF(H12,"c")))=1,AND(L12&lt;&gt;"",K12&lt;&gt;"",H12&lt;&gt;"")),"Residual Disclosure",IF(AND(COUNTIF(H12:J12,"c")=1,AND(J12&lt;&gt;"",I12&lt;&gt;"",H12&lt;&gt;"")),"Residual Disclosure",IF(AND(COUNTIF(F12:H12,"c")=1,AND(F12&lt;&gt;"",G12&lt;&gt;"",H12&lt;&gt;"")),"Residual Disclosure","")))))</f>
        <v/>
      </c>
      <c r="Q12" s="77" t="str">
        <f>IF(AND(ISNUMBER(F12),ISNUMBER(G12),ISNUMBER(H12)),IF(F12-G12&lt;&gt;H12,"DISCR: "&amp;ABS(ROUND(F12-G12-H12,1)),""),IF(OR(AND(ISNUMBER(F12),OR(ISNUMBER(G12),ISNUMBER(H12))),AND(ISNUMBER(G12),ISNUMBER(H12))),IF(NOT(ISNUMBER(F12)),"COL 1 = "&amp;ROUND(H12+G12,1),IF(NOT(ISNUMBER(G12)),"COL 2 = "&amp;ROUND(F12-H12,1),"COL 3 = "&amp;ROUND(F12-G12,1))),""))</f>
        <v/>
      </c>
      <c r="R12" s="77" t="str">
        <f>IF(AND(ISNUMBER(H12),ISNUMBER(I12),ISNUMBER(J12)),IF(H12-I12&lt;&gt;J12,"DISCR: "&amp;ABS(ROUND(H12-I12-J12,1)),""),IF(OR(AND(ISNUMBER(H12),OR(ISNUMBER(I12),ISNUMBER(J12))),AND(ISNUMBER(I12),ISNUMBER(J12))),IF(NOT(ISNUMBER(H12)),"COL 3 = "&amp;ROUND(J12+I12,1),IF(NOT(ISNUMBER(I12)),"COL 4 = "&amp;ROUND(H12-J12,1),"COL 5 = "&amp;ROUND(H12-I12,1))),""))</f>
        <v/>
      </c>
      <c r="S12" s="77" t="str">
        <f>IF(AND(ISNUMBER(H12),ISNUMBER(L12),ISNUMBER(K12)),IF(K12-L12&lt;&gt;H12,"DISCR: "&amp;ABS(ROUND(K12-L12-H12,1)),""),IF(OR(AND(ISNUMBER(H12),OR(ISNUMBER(L12),ISNUMBER(K12))),AND(ISNUMBER(L12),ISNUMBER(K12))),IF(NOT(ISNUMBER(H12)),"COL 3 = "&amp;ROUND(K12-L12,1),IF(NOT(ISNUMBER(L12)),"COL 7 = "&amp;ROUND(K12-H12,1),"COL 6 = "&amp;ROUND(H12+L12,1))),""))</f>
        <v/>
      </c>
      <c r="T12" s="77" t="str">
        <f>IF(AND(ISNUMBER(M12),ISNUMBER(O12),ISNUMBER(N12)),IF(N12-O12&lt;&gt;M12,"DISCR: "&amp;ABS(ROUND(N12-O12-M12,1)),""),IF(OR(AND(ISNUMBER(M12),OR(ISNUMBER(O12),ISNUMBER(N12))),AND(ISNUMBER(O12),ISNUMBER(N12))),IF(NOT(ISNUMBER(M12)),"COL 8 = "&amp;ROUND(N12-O12,1),IF(NOT(ISNUMBER(O12)),"COL 10 = "&amp;ROUND(N12-M12,1),"COL 9 = "&amp;ROUND(O12+M12,1))),""))</f>
        <v/>
      </c>
      <c r="U12" s="77" t="str">
        <f>IF(AND(ISNUMBER(M12),F12=""),"Missing data in col. 1","")</f>
        <v/>
      </c>
      <c r="V12" s="78" t="str">
        <f>IF(OR(O12&lt;0,N12&lt;0,L12&lt;0,K12&lt;0),"Negative Value","")</f>
        <v/>
      </c>
    </row>
    <row r="13" spans="1:254" s="6" customFormat="1" x14ac:dyDescent="0.2">
      <c r="A13" s="18"/>
      <c r="B13" s="197" t="s">
        <v>63</v>
      </c>
      <c r="C13" s="6" t="s">
        <v>617</v>
      </c>
      <c r="D13" s="197" t="s">
        <v>63</v>
      </c>
      <c r="E13" s="193" t="s">
        <v>333</v>
      </c>
      <c r="F13" s="170"/>
      <c r="G13" s="168"/>
      <c r="H13" s="168"/>
      <c r="I13" s="168"/>
      <c r="J13" s="168"/>
      <c r="K13" s="168"/>
      <c r="L13" s="168"/>
      <c r="M13" s="168"/>
      <c r="N13" s="168"/>
      <c r="O13" s="168"/>
      <c r="P13" s="79" t="str">
        <f t="shared" si="1"/>
        <v/>
      </c>
      <c r="Q13" s="80" t="str">
        <f t="shared" ref="Q13:Q67" si="2">IF(AND(ISNUMBER(F13),ISNUMBER(G13),ISNUMBER(H13)),IF(F13-G13&lt;&gt;H13,"DISCR: "&amp;ABS(ROUND(F13-G13-H13,1)),""),IF(OR(AND(ISNUMBER(F13),OR(ISNUMBER(G13),ISNUMBER(H13))),AND(ISNUMBER(G13),ISNUMBER(H13))),IF(NOT(ISNUMBER(F13)),"COL 1 = "&amp;ROUND(H13+G13,1),IF(NOT(ISNUMBER(G13)),"COL 2 = "&amp;ROUND(F13-H13,1),"COL 3 = "&amp;ROUND(F13-G13,1))),""))</f>
        <v/>
      </c>
      <c r="R13" s="80" t="str">
        <f t="shared" ref="R13:R67" si="3">IF(AND(ISNUMBER(H13),ISNUMBER(I13),ISNUMBER(J13)),IF(H13-I13&lt;&gt;J13,"DISCR: "&amp;ABS(ROUND(H13-I13-J13,1)),""),IF(OR(AND(ISNUMBER(H13),OR(ISNUMBER(I13),ISNUMBER(J13))),AND(ISNUMBER(I13),ISNUMBER(J13))),IF(NOT(ISNUMBER(H13)),"COL 3 = "&amp;ROUND(J13+I13,1),IF(NOT(ISNUMBER(I13)),"COL 4 = "&amp;ROUND(H13-J13,1),"COL 5 = "&amp;ROUND(H13-I13,1))),""))</f>
        <v/>
      </c>
      <c r="S13" s="80" t="str">
        <f t="shared" ref="S13:S67" si="4">IF(AND(ISNUMBER(H13),ISNUMBER(L13),ISNUMBER(K13)),IF(K13-L13&lt;&gt;H13,"DISCR: "&amp;ABS(ROUND(K13-L13-H13,1)),""),IF(OR(AND(ISNUMBER(H13),OR(ISNUMBER(L13),ISNUMBER(K13))),AND(ISNUMBER(L13),ISNUMBER(K13))),IF(NOT(ISNUMBER(H13)),"COL 3 = "&amp;ROUND(K13-L13,1),IF(NOT(ISNUMBER(L13)),"COL 7 = "&amp;ROUND(K13-H13,1),"COL 6 = "&amp;ROUND(H13+L13,1))),""))</f>
        <v/>
      </c>
      <c r="T13" s="80" t="str">
        <f t="shared" ref="T13:T67" si="5">IF(AND(ISNUMBER(M13),ISNUMBER(O13),ISNUMBER(N13)),IF(N13-O13&lt;&gt;M13,"DISCR: "&amp;ABS(ROUND(N13-O13-M13,1)),""),IF(OR(AND(ISNUMBER(M13),OR(ISNUMBER(O13),ISNUMBER(N13))),AND(ISNUMBER(O13),ISNUMBER(N13))),IF(NOT(ISNUMBER(M13)),"COL 8 = "&amp;ROUND(N13-O13,1),IF(NOT(ISNUMBER(O13)),"COL 10 = "&amp;ROUND(N13-M13,1),"COL 9 = "&amp;ROUND(O13+M13,1))),""))</f>
        <v/>
      </c>
      <c r="U13" s="72" t="str">
        <f t="shared" ref="U13:U67" si="6">IF(AND(ISNUMBER(M13),F13=""),"Missing data in col. 1","")</f>
        <v/>
      </c>
      <c r="V13" s="81" t="str">
        <f t="shared" ref="V13:V67" si="7">IF(OR(O13&lt;0,N13&lt;0,L13&lt;0,K13&lt;0),"Negative Value","")</f>
        <v/>
      </c>
    </row>
    <row r="14" spans="1:254" s="6" customFormat="1" x14ac:dyDescent="0.2">
      <c r="A14" s="18"/>
      <c r="B14" s="197" t="s">
        <v>35</v>
      </c>
      <c r="C14" s="6" t="s">
        <v>588</v>
      </c>
      <c r="D14" s="197" t="s">
        <v>35</v>
      </c>
      <c r="E14" s="193" t="s">
        <v>282</v>
      </c>
      <c r="F14" s="170">
        <v>5.175209355256789</v>
      </c>
      <c r="G14" s="168">
        <v>0.7082093552567893</v>
      </c>
      <c r="H14" s="168">
        <v>4.4670000000000005</v>
      </c>
      <c r="I14" s="168"/>
      <c r="J14" s="168"/>
      <c r="K14" s="168">
        <v>4.4670000000000005</v>
      </c>
      <c r="L14" s="168"/>
      <c r="M14" s="168"/>
      <c r="N14" s="168"/>
      <c r="O14" s="168"/>
      <c r="P14" s="79" t="str">
        <f t="shared" si="1"/>
        <v/>
      </c>
      <c r="Q14" s="80" t="str">
        <f t="shared" si="2"/>
        <v/>
      </c>
      <c r="R14" s="80" t="str">
        <f t="shared" si="3"/>
        <v/>
      </c>
      <c r="S14" s="80" t="str">
        <f t="shared" si="4"/>
        <v>COL 7 = 0</v>
      </c>
      <c r="T14" s="80" t="str">
        <f t="shared" si="5"/>
        <v/>
      </c>
      <c r="U14" s="72" t="str">
        <f t="shared" si="6"/>
        <v/>
      </c>
      <c r="V14" s="81" t="str">
        <f t="shared" si="7"/>
        <v/>
      </c>
    </row>
    <row r="15" spans="1:254" s="6" customFormat="1" x14ac:dyDescent="0.2">
      <c r="A15" s="18"/>
      <c r="B15" s="197" t="s">
        <v>64</v>
      </c>
      <c r="C15" s="6" t="s">
        <v>618</v>
      </c>
      <c r="D15" s="197" t="s">
        <v>64</v>
      </c>
      <c r="E15" s="193" t="s">
        <v>334</v>
      </c>
      <c r="F15" s="170"/>
      <c r="G15" s="168"/>
      <c r="H15" s="168"/>
      <c r="I15" s="168"/>
      <c r="J15" s="168"/>
      <c r="K15" s="168"/>
      <c r="L15" s="168"/>
      <c r="M15" s="168"/>
      <c r="N15" s="168"/>
      <c r="O15" s="168"/>
      <c r="P15" s="79" t="str">
        <f t="shared" si="1"/>
        <v/>
      </c>
      <c r="Q15" s="80" t="str">
        <f>IF(AND(ISNUMBER(F15),ISNUMBER(G15),ISNUMBER(H15)),IF(F15-G15&lt;&gt;H15,"DISCR: "&amp;ABS(ROUND(F15-G15-H15,1)),""),IF(OR(AND(ISNUMBER(F15),OR(ISNUMBER(G15),ISNUMBER(H15))),AND(ISNUMBER(G15),ISNUMBER(H15))),IF(NOT(ISNUMBER(F15)),"COL 1 = "&amp;ROUND(H15+G15,1),IF(NOT(ISNUMBER(G15)),"COL 2 = "&amp;ROUND(F15-H15,1),"COL 3 = "&amp;ROUND(F15-G15,1))),""))</f>
        <v/>
      </c>
      <c r="R15" s="80" t="str">
        <f>IF(AND(ISNUMBER(H15),ISNUMBER(I15),ISNUMBER(J15)),IF(H15-I15&lt;&gt;J15,"DISCR: "&amp;ABS(ROUND(H15-I15-J15,1)),""),IF(OR(AND(ISNUMBER(H15),OR(ISNUMBER(I15),ISNUMBER(J15))),AND(ISNUMBER(I15),ISNUMBER(J15))),IF(NOT(ISNUMBER(H15)),"COL 3 = "&amp;ROUND(J15+I15,1),IF(NOT(ISNUMBER(I15)),"COL 4 = "&amp;ROUND(H15-J15,1),"COL 5 = "&amp;ROUND(H15-I15,1))),""))</f>
        <v/>
      </c>
      <c r="S15" s="80" t="str">
        <f>IF(AND(ISNUMBER(H15),ISNUMBER(L15),ISNUMBER(K15)),IF(K15-L15&lt;&gt;H15,"DISCR: "&amp;ABS(ROUND(K15-L15-H15,1)),""),IF(OR(AND(ISNUMBER(H15),OR(ISNUMBER(L15),ISNUMBER(K15))),AND(ISNUMBER(L15),ISNUMBER(K15))),IF(NOT(ISNUMBER(H15)),"COL 3 = "&amp;ROUND(K15-L15,1),IF(NOT(ISNUMBER(L15)),"COL 7 = "&amp;ROUND(K15-H15,1),"COL 6 = "&amp;ROUND(H15+L15,1))),""))</f>
        <v/>
      </c>
      <c r="T15" s="80" t="str">
        <f>IF(AND(ISNUMBER(M15),ISNUMBER(O15),ISNUMBER(N15)),IF(N15-O15&lt;&gt;M15,"DISCR: "&amp;ABS(ROUND(N15-O15-M15,1)),""),IF(OR(AND(ISNUMBER(M15),OR(ISNUMBER(O15),ISNUMBER(N15))),AND(ISNUMBER(O15),ISNUMBER(N15))),IF(NOT(ISNUMBER(M15)),"COL 8 = "&amp;ROUND(N15-O15,1),IF(NOT(ISNUMBER(O15)),"COL 10 = "&amp;ROUND(N15-M15,1),"COL 9 = "&amp;ROUND(O15+M15,1))),""))</f>
        <v/>
      </c>
      <c r="U15" s="72" t="str">
        <f>IF(AND(ISNUMBER(M15),F15=""),"Missing data in col. 1","")</f>
        <v/>
      </c>
      <c r="V15" s="81" t="str">
        <f>IF(OR(O15&lt;0,N15&lt;0,L15&lt;0,K15&lt;0),"Negative Value","")</f>
        <v/>
      </c>
    </row>
    <row r="16" spans="1:254" s="6" customFormat="1" x14ac:dyDescent="0.2">
      <c r="A16" s="18"/>
      <c r="B16" s="197" t="s">
        <v>36</v>
      </c>
      <c r="C16" s="6" t="s">
        <v>589</v>
      </c>
      <c r="D16" s="197" t="s">
        <v>36</v>
      </c>
      <c r="E16" s="193" t="s">
        <v>283</v>
      </c>
      <c r="F16" s="170">
        <v>83.79947027021457</v>
      </c>
      <c r="G16" s="168">
        <v>60.125470270214564</v>
      </c>
      <c r="H16" s="168">
        <v>23.674000000000003</v>
      </c>
      <c r="I16" s="168"/>
      <c r="J16" s="168"/>
      <c r="K16" s="168">
        <v>23.674000000000003</v>
      </c>
      <c r="L16" s="168"/>
      <c r="M16" s="168"/>
      <c r="N16" s="168"/>
      <c r="O16" s="168"/>
      <c r="P16" s="79" t="str">
        <f t="shared" si="1"/>
        <v/>
      </c>
      <c r="Q16" s="80" t="str">
        <f t="shared" si="2"/>
        <v/>
      </c>
      <c r="R16" s="80" t="str">
        <f t="shared" si="3"/>
        <v/>
      </c>
      <c r="S16" s="80" t="str">
        <f t="shared" si="4"/>
        <v>COL 7 = 0</v>
      </c>
      <c r="T16" s="80" t="str">
        <f t="shared" si="5"/>
        <v/>
      </c>
      <c r="U16" s="72" t="str">
        <f t="shared" si="6"/>
        <v/>
      </c>
      <c r="V16" s="81" t="str">
        <f t="shared" si="7"/>
        <v/>
      </c>
    </row>
    <row r="17" spans="1:22" s="6" customFormat="1" x14ac:dyDescent="0.2">
      <c r="A17" s="18"/>
      <c r="B17" s="197" t="s">
        <v>65</v>
      </c>
      <c r="C17" s="6" t="s">
        <v>619</v>
      </c>
      <c r="D17" s="197" t="s">
        <v>65</v>
      </c>
      <c r="E17" s="193" t="s">
        <v>335</v>
      </c>
      <c r="F17" s="170"/>
      <c r="G17" s="168"/>
      <c r="H17" s="168"/>
      <c r="I17" s="168"/>
      <c r="J17" s="168"/>
      <c r="K17" s="168"/>
      <c r="L17" s="168"/>
      <c r="M17" s="168"/>
      <c r="N17" s="168"/>
      <c r="O17" s="168"/>
      <c r="P17" s="79" t="str">
        <f t="shared" si="1"/>
        <v/>
      </c>
      <c r="Q17" s="80" t="str">
        <f t="shared" si="2"/>
        <v/>
      </c>
      <c r="R17" s="80" t="str">
        <f t="shared" si="3"/>
        <v/>
      </c>
      <c r="S17" s="80" t="str">
        <f t="shared" si="4"/>
        <v/>
      </c>
      <c r="T17" s="80" t="str">
        <f t="shared" si="5"/>
        <v/>
      </c>
      <c r="U17" s="72" t="str">
        <f t="shared" si="6"/>
        <v/>
      </c>
      <c r="V17" s="81" t="str">
        <f t="shared" si="7"/>
        <v/>
      </c>
    </row>
    <row r="18" spans="1:22" s="6" customFormat="1" x14ac:dyDescent="0.2">
      <c r="A18" s="18"/>
      <c r="B18" s="197" t="s">
        <v>37</v>
      </c>
      <c r="C18" s="6" t="s">
        <v>590</v>
      </c>
      <c r="D18" s="197" t="s">
        <v>37</v>
      </c>
      <c r="E18" s="193" t="s">
        <v>284</v>
      </c>
      <c r="F18" s="170"/>
      <c r="G18" s="168"/>
      <c r="H18" s="168"/>
      <c r="I18" s="168"/>
      <c r="J18" s="168"/>
      <c r="K18" s="168"/>
      <c r="L18" s="168"/>
      <c r="M18" s="168"/>
      <c r="N18" s="168"/>
      <c r="O18" s="168"/>
      <c r="P18" s="79" t="str">
        <f t="shared" si="1"/>
        <v/>
      </c>
      <c r="Q18" s="80" t="str">
        <f t="shared" si="2"/>
        <v/>
      </c>
      <c r="R18" s="80" t="str">
        <f t="shared" si="3"/>
        <v/>
      </c>
      <c r="S18" s="80" t="str">
        <f t="shared" si="4"/>
        <v/>
      </c>
      <c r="T18" s="80" t="str">
        <f t="shared" si="5"/>
        <v/>
      </c>
      <c r="U18" s="72" t="str">
        <f t="shared" si="6"/>
        <v/>
      </c>
      <c r="V18" s="81" t="str">
        <f t="shared" si="7"/>
        <v/>
      </c>
    </row>
    <row r="19" spans="1:22" s="6" customFormat="1" x14ac:dyDescent="0.2">
      <c r="A19" s="18"/>
      <c r="B19" s="197" t="s">
        <v>66</v>
      </c>
      <c r="C19" s="6" t="s">
        <v>591</v>
      </c>
      <c r="D19" s="197" t="s">
        <v>66</v>
      </c>
      <c r="E19" s="193" t="s">
        <v>847</v>
      </c>
      <c r="F19" s="170"/>
      <c r="G19" s="168"/>
      <c r="H19" s="168"/>
      <c r="I19" s="168"/>
      <c r="J19" s="168"/>
      <c r="K19" s="168"/>
      <c r="L19" s="168"/>
      <c r="M19" s="168"/>
      <c r="N19" s="168"/>
      <c r="O19" s="168"/>
      <c r="P19" s="79" t="str">
        <f t="shared" si="1"/>
        <v/>
      </c>
      <c r="Q19" s="80" t="str">
        <f t="shared" si="2"/>
        <v/>
      </c>
      <c r="R19" s="80" t="str">
        <f t="shared" si="3"/>
        <v/>
      </c>
      <c r="S19" s="80" t="str">
        <f t="shared" si="4"/>
        <v/>
      </c>
      <c r="T19" s="80" t="str">
        <f t="shared" si="5"/>
        <v/>
      </c>
      <c r="U19" s="72" t="str">
        <f t="shared" si="6"/>
        <v/>
      </c>
      <c r="V19" s="81" t="str">
        <f t="shared" si="7"/>
        <v/>
      </c>
    </row>
    <row r="20" spans="1:22" s="6" customFormat="1" x14ac:dyDescent="0.2">
      <c r="A20" s="18"/>
      <c r="B20" s="197" t="s">
        <v>38</v>
      </c>
      <c r="C20" s="6" t="s">
        <v>592</v>
      </c>
      <c r="D20" s="197" t="s">
        <v>38</v>
      </c>
      <c r="E20" s="193" t="s">
        <v>285</v>
      </c>
      <c r="F20" s="170">
        <v>12.542</v>
      </c>
      <c r="G20" s="168">
        <v>-0.27</v>
      </c>
      <c r="H20" s="168">
        <v>12.811999999999999</v>
      </c>
      <c r="I20" s="168"/>
      <c r="J20" s="168"/>
      <c r="K20" s="168">
        <v>12.811999999999999</v>
      </c>
      <c r="L20" s="168"/>
      <c r="M20" s="168"/>
      <c r="N20" s="168"/>
      <c r="O20" s="168"/>
      <c r="P20" s="79" t="str">
        <f t="shared" si="1"/>
        <v/>
      </c>
      <c r="Q20" s="80" t="str">
        <f t="shared" si="2"/>
        <v/>
      </c>
      <c r="R20" s="80" t="str">
        <f t="shared" si="3"/>
        <v/>
      </c>
      <c r="S20" s="80" t="str">
        <f t="shared" si="4"/>
        <v>COL 7 = 0</v>
      </c>
      <c r="T20" s="80" t="str">
        <f t="shared" si="5"/>
        <v/>
      </c>
      <c r="U20" s="72" t="str">
        <f t="shared" si="6"/>
        <v/>
      </c>
      <c r="V20" s="81" t="str">
        <f t="shared" si="7"/>
        <v/>
      </c>
    </row>
    <row r="21" spans="1:22" s="6" customFormat="1" x14ac:dyDescent="0.2">
      <c r="A21" s="18"/>
      <c r="B21" s="197" t="s">
        <v>39</v>
      </c>
      <c r="C21" s="6" t="s">
        <v>593</v>
      </c>
      <c r="D21" s="197" t="s">
        <v>39</v>
      </c>
      <c r="E21" s="193" t="s">
        <v>286</v>
      </c>
      <c r="F21" s="170">
        <v>0</v>
      </c>
      <c r="G21" s="168">
        <v>0</v>
      </c>
      <c r="H21" s="168">
        <v>0</v>
      </c>
      <c r="I21" s="168"/>
      <c r="J21" s="168"/>
      <c r="K21" s="168">
        <v>0</v>
      </c>
      <c r="L21" s="168"/>
      <c r="M21" s="168"/>
      <c r="N21" s="168"/>
      <c r="O21" s="168"/>
      <c r="P21" s="79" t="str">
        <f t="shared" si="1"/>
        <v/>
      </c>
      <c r="Q21" s="80" t="str">
        <f t="shared" si="2"/>
        <v/>
      </c>
      <c r="R21" s="80" t="str">
        <f t="shared" si="3"/>
        <v/>
      </c>
      <c r="S21" s="80" t="str">
        <f t="shared" si="4"/>
        <v>COL 7 = 0</v>
      </c>
      <c r="T21" s="80" t="str">
        <f t="shared" si="5"/>
        <v/>
      </c>
      <c r="U21" s="72" t="str">
        <f t="shared" si="6"/>
        <v/>
      </c>
      <c r="V21" s="81" t="str">
        <f t="shared" si="7"/>
        <v/>
      </c>
    </row>
    <row r="22" spans="1:22" s="6" customFormat="1" x14ac:dyDescent="0.2">
      <c r="A22" s="18"/>
      <c r="B22" s="197" t="s">
        <v>40</v>
      </c>
      <c r="C22" s="6" t="s">
        <v>594</v>
      </c>
      <c r="D22" s="197" t="s">
        <v>40</v>
      </c>
      <c r="E22" s="193" t="s">
        <v>287</v>
      </c>
      <c r="F22" s="195">
        <v>5.6255297309068668</v>
      </c>
      <c r="G22" s="168">
        <v>1.9277573880438497</v>
      </c>
      <c r="H22" s="168">
        <v>3.6977723428630167</v>
      </c>
      <c r="I22" s="168"/>
      <c r="J22" s="168"/>
      <c r="K22" s="168">
        <v>3.6977723428630167</v>
      </c>
      <c r="L22" s="168"/>
      <c r="M22" s="168"/>
      <c r="N22" s="168"/>
      <c r="O22" s="168"/>
      <c r="P22" s="79" t="str">
        <f t="shared" si="1"/>
        <v/>
      </c>
      <c r="Q22" s="80" t="str">
        <f t="shared" si="2"/>
        <v/>
      </c>
      <c r="R22" s="80" t="str">
        <f t="shared" si="3"/>
        <v/>
      </c>
      <c r="S22" s="80" t="str">
        <f t="shared" si="4"/>
        <v>COL 7 = 0</v>
      </c>
      <c r="T22" s="80" t="str">
        <f t="shared" si="5"/>
        <v/>
      </c>
      <c r="U22" s="72" t="str">
        <f t="shared" si="6"/>
        <v/>
      </c>
      <c r="V22" s="81" t="str">
        <f t="shared" si="7"/>
        <v/>
      </c>
    </row>
    <row r="23" spans="1:22" s="6" customFormat="1" x14ac:dyDescent="0.2">
      <c r="A23" s="18"/>
      <c r="B23" s="197" t="s">
        <v>41</v>
      </c>
      <c r="C23" s="6" t="s">
        <v>595</v>
      </c>
      <c r="D23" s="197" t="s">
        <v>41</v>
      </c>
      <c r="E23" s="193" t="s">
        <v>288</v>
      </c>
      <c r="F23" s="195">
        <v>1.0529999999999999</v>
      </c>
      <c r="G23" s="168">
        <v>1.0529999999999999</v>
      </c>
      <c r="H23" s="168">
        <v>0</v>
      </c>
      <c r="I23" s="168"/>
      <c r="J23" s="168"/>
      <c r="K23" s="168">
        <v>0</v>
      </c>
      <c r="L23" s="168"/>
      <c r="M23" s="168"/>
      <c r="N23" s="168"/>
      <c r="O23" s="168"/>
      <c r="P23" s="79" t="str">
        <f t="shared" si="1"/>
        <v/>
      </c>
      <c r="Q23" s="80" t="str">
        <f t="shared" si="2"/>
        <v/>
      </c>
      <c r="R23" s="80" t="str">
        <f t="shared" si="3"/>
        <v/>
      </c>
      <c r="S23" s="80" t="str">
        <f t="shared" si="4"/>
        <v>COL 7 = 0</v>
      </c>
      <c r="T23" s="80" t="str">
        <f t="shared" si="5"/>
        <v/>
      </c>
      <c r="U23" s="72" t="str">
        <f t="shared" si="6"/>
        <v/>
      </c>
      <c r="V23" s="81" t="str">
        <f t="shared" si="7"/>
        <v/>
      </c>
    </row>
    <row r="24" spans="1:22" s="6" customFormat="1" x14ac:dyDescent="0.2">
      <c r="A24" s="18"/>
      <c r="B24" s="197" t="s">
        <v>67</v>
      </c>
      <c r="C24" s="6" t="s">
        <v>620</v>
      </c>
      <c r="D24" s="197" t="s">
        <v>67</v>
      </c>
      <c r="E24" s="193" t="s">
        <v>336</v>
      </c>
      <c r="F24" s="195"/>
      <c r="G24" s="168"/>
      <c r="H24" s="168"/>
      <c r="I24" s="168"/>
      <c r="J24" s="168"/>
      <c r="K24" s="168"/>
      <c r="L24" s="168"/>
      <c r="M24" s="168"/>
      <c r="N24" s="168"/>
      <c r="O24" s="168"/>
      <c r="P24" s="79" t="str">
        <f t="shared" si="1"/>
        <v/>
      </c>
      <c r="Q24" s="80" t="str">
        <f t="shared" si="2"/>
        <v/>
      </c>
      <c r="R24" s="80" t="str">
        <f t="shared" si="3"/>
        <v/>
      </c>
      <c r="S24" s="80" t="str">
        <f t="shared" si="4"/>
        <v/>
      </c>
      <c r="T24" s="80" t="str">
        <f t="shared" si="5"/>
        <v/>
      </c>
      <c r="U24" s="72" t="str">
        <f t="shared" si="6"/>
        <v/>
      </c>
      <c r="V24" s="81" t="str">
        <f t="shared" si="7"/>
        <v/>
      </c>
    </row>
    <row r="25" spans="1:22" s="6" customFormat="1" x14ac:dyDescent="0.2">
      <c r="A25" s="18"/>
      <c r="B25" s="197" t="s">
        <v>42</v>
      </c>
      <c r="C25" s="6" t="s">
        <v>596</v>
      </c>
      <c r="D25" s="197" t="s">
        <v>42</v>
      </c>
      <c r="E25" s="193" t="s">
        <v>289</v>
      </c>
      <c r="F25" s="195"/>
      <c r="G25" s="168"/>
      <c r="H25" s="168"/>
      <c r="I25" s="168"/>
      <c r="J25" s="168"/>
      <c r="K25" s="168"/>
      <c r="L25" s="168"/>
      <c r="M25" s="168"/>
      <c r="N25" s="168"/>
      <c r="O25" s="168"/>
      <c r="P25" s="79" t="str">
        <f t="shared" si="1"/>
        <v/>
      </c>
      <c r="Q25" s="80" t="str">
        <f t="shared" si="2"/>
        <v/>
      </c>
      <c r="R25" s="80" t="str">
        <f t="shared" si="3"/>
        <v/>
      </c>
      <c r="S25" s="80" t="str">
        <f t="shared" si="4"/>
        <v/>
      </c>
      <c r="T25" s="80" t="str">
        <f t="shared" si="5"/>
        <v/>
      </c>
      <c r="U25" s="72" t="str">
        <f t="shared" si="6"/>
        <v/>
      </c>
      <c r="V25" s="81" t="str">
        <f t="shared" si="7"/>
        <v/>
      </c>
    </row>
    <row r="26" spans="1:22" s="6" customFormat="1" x14ac:dyDescent="0.2">
      <c r="A26" s="18"/>
      <c r="B26" s="197" t="s">
        <v>43</v>
      </c>
      <c r="C26" s="6" t="s">
        <v>597</v>
      </c>
      <c r="D26" s="197" t="s">
        <v>43</v>
      </c>
      <c r="E26" s="193" t="s">
        <v>290</v>
      </c>
      <c r="F26" s="195">
        <v>34.919765821308445</v>
      </c>
      <c r="G26" s="168">
        <v>17.256765821308452</v>
      </c>
      <c r="H26" s="168">
        <v>17.663</v>
      </c>
      <c r="I26" s="168"/>
      <c r="J26" s="168"/>
      <c r="K26" s="168">
        <v>17.663</v>
      </c>
      <c r="L26" s="168"/>
      <c r="M26" s="168"/>
      <c r="N26" s="168"/>
      <c r="O26" s="168"/>
      <c r="P26" s="79" t="str">
        <f t="shared" si="1"/>
        <v/>
      </c>
      <c r="Q26" s="80" t="str">
        <f t="shared" si="2"/>
        <v/>
      </c>
      <c r="R26" s="80" t="str">
        <f t="shared" si="3"/>
        <v/>
      </c>
      <c r="S26" s="80" t="str">
        <f t="shared" si="4"/>
        <v>COL 7 = 0</v>
      </c>
      <c r="T26" s="80" t="str">
        <f t="shared" si="5"/>
        <v/>
      </c>
      <c r="U26" s="72" t="str">
        <f t="shared" si="6"/>
        <v/>
      </c>
      <c r="V26" s="81" t="str">
        <f t="shared" si="7"/>
        <v/>
      </c>
    </row>
    <row r="27" spans="1:22" s="6" customFormat="1" x14ac:dyDescent="0.2">
      <c r="A27" s="18"/>
      <c r="B27" s="197" t="s">
        <v>44</v>
      </c>
      <c r="C27" s="6" t="s">
        <v>598</v>
      </c>
      <c r="D27" s="197" t="s">
        <v>44</v>
      </c>
      <c r="E27" s="193" t="s">
        <v>291</v>
      </c>
      <c r="F27" s="195">
        <v>116.85877762953002</v>
      </c>
      <c r="G27" s="168">
        <v>88.107204289099897</v>
      </c>
      <c r="H27" s="168">
        <v>28.751573340430134</v>
      </c>
      <c r="I27" s="168"/>
      <c r="J27" s="168"/>
      <c r="K27" s="168">
        <v>28.751573340430134</v>
      </c>
      <c r="L27" s="168"/>
      <c r="M27" s="168"/>
      <c r="N27" s="168"/>
      <c r="O27" s="168"/>
      <c r="P27" s="79" t="str">
        <f t="shared" si="1"/>
        <v/>
      </c>
      <c r="Q27" s="80" t="str">
        <f t="shared" si="2"/>
        <v/>
      </c>
      <c r="R27" s="80" t="str">
        <f t="shared" si="3"/>
        <v/>
      </c>
      <c r="S27" s="80" t="str">
        <f t="shared" si="4"/>
        <v>COL 7 = 0</v>
      </c>
      <c r="T27" s="80" t="str">
        <f t="shared" si="5"/>
        <v/>
      </c>
      <c r="U27" s="72" t="str">
        <f t="shared" si="6"/>
        <v/>
      </c>
      <c r="V27" s="81" t="str">
        <f t="shared" si="7"/>
        <v/>
      </c>
    </row>
    <row r="28" spans="1:22" s="6" customFormat="1" x14ac:dyDescent="0.2">
      <c r="A28" s="18"/>
      <c r="B28" s="197" t="s">
        <v>68</v>
      </c>
      <c r="C28" s="6" t="s">
        <v>621</v>
      </c>
      <c r="D28" s="197" t="s">
        <v>68</v>
      </c>
      <c r="E28" s="193" t="s">
        <v>337</v>
      </c>
      <c r="F28" s="195">
        <v>25.92747765294024</v>
      </c>
      <c r="G28" s="168">
        <v>25.364477652940238</v>
      </c>
      <c r="H28" s="168">
        <v>0.56299999999999994</v>
      </c>
      <c r="I28" s="168"/>
      <c r="J28" s="168"/>
      <c r="K28" s="168">
        <v>0.56299999999999994</v>
      </c>
      <c r="L28" s="168"/>
      <c r="M28" s="168"/>
      <c r="N28" s="168"/>
      <c r="O28" s="168"/>
      <c r="P28" s="79" t="str">
        <f t="shared" si="1"/>
        <v/>
      </c>
      <c r="Q28" s="80" t="str">
        <f t="shared" si="2"/>
        <v>DISCR: 0</v>
      </c>
      <c r="R28" s="80" t="str">
        <f t="shared" si="3"/>
        <v/>
      </c>
      <c r="S28" s="80" t="str">
        <f t="shared" si="4"/>
        <v>COL 7 = 0</v>
      </c>
      <c r="T28" s="80" t="str">
        <f t="shared" si="5"/>
        <v/>
      </c>
      <c r="U28" s="72" t="str">
        <f t="shared" si="6"/>
        <v/>
      </c>
      <c r="V28" s="81" t="str">
        <f t="shared" si="7"/>
        <v/>
      </c>
    </row>
    <row r="29" spans="1:22" s="6" customFormat="1" x14ac:dyDescent="0.2">
      <c r="A29" s="18"/>
      <c r="B29" s="197" t="s">
        <v>45</v>
      </c>
      <c r="C29" s="6" t="s">
        <v>599</v>
      </c>
      <c r="D29" s="197" t="s">
        <v>45</v>
      </c>
      <c r="E29" s="193" t="s">
        <v>292</v>
      </c>
      <c r="F29" s="195"/>
      <c r="G29" s="168"/>
      <c r="H29" s="168"/>
      <c r="I29" s="168"/>
      <c r="J29" s="168"/>
      <c r="K29" s="168"/>
      <c r="L29" s="168"/>
      <c r="M29" s="168"/>
      <c r="N29" s="168"/>
      <c r="O29" s="168"/>
      <c r="P29" s="79" t="str">
        <f t="shared" si="1"/>
        <v/>
      </c>
      <c r="Q29" s="80" t="str">
        <f t="shared" ref="Q29:Q35" si="8">IF(AND(ISNUMBER(F29),ISNUMBER(G29),ISNUMBER(H29)),IF(F29-G29&lt;&gt;H29,"DISCR: "&amp;ABS(ROUND(F29-G29-H29,1)),""),IF(OR(AND(ISNUMBER(F29),OR(ISNUMBER(G29),ISNUMBER(H29))),AND(ISNUMBER(G29),ISNUMBER(H29))),IF(NOT(ISNUMBER(F29)),"COL 1 = "&amp;ROUND(H29+G29,1),IF(NOT(ISNUMBER(G29)),"COL 2 = "&amp;ROUND(F29-H29,1),"COL 3 = "&amp;ROUND(F29-G29,1))),""))</f>
        <v/>
      </c>
      <c r="R29" s="80" t="str">
        <f t="shared" si="3"/>
        <v/>
      </c>
      <c r="S29" s="80" t="str">
        <f t="shared" si="4"/>
        <v/>
      </c>
      <c r="T29" s="80" t="str">
        <f t="shared" si="5"/>
        <v/>
      </c>
      <c r="U29" s="72" t="str">
        <f t="shared" ref="U29:U35" si="9">IF(AND(ISNUMBER(M29),F29=""),"Missing data in col. 1","")</f>
        <v/>
      </c>
      <c r="V29" s="81" t="str">
        <f t="shared" si="7"/>
        <v/>
      </c>
    </row>
    <row r="30" spans="1:22" s="6" customFormat="1" x14ac:dyDescent="0.2">
      <c r="A30" s="18"/>
      <c r="B30" s="197" t="s">
        <v>69</v>
      </c>
      <c r="C30" s="6" t="s">
        <v>622</v>
      </c>
      <c r="D30" s="197" t="s">
        <v>69</v>
      </c>
      <c r="E30" s="193" t="s">
        <v>338</v>
      </c>
      <c r="F30" s="195"/>
      <c r="G30" s="168"/>
      <c r="H30" s="168"/>
      <c r="I30" s="168"/>
      <c r="J30" s="168"/>
      <c r="K30" s="168"/>
      <c r="L30" s="168"/>
      <c r="M30" s="168"/>
      <c r="N30" s="168"/>
      <c r="O30" s="168"/>
      <c r="P30" s="79" t="str">
        <f t="shared" si="1"/>
        <v/>
      </c>
      <c r="Q30" s="80" t="str">
        <f t="shared" si="8"/>
        <v/>
      </c>
      <c r="R30" s="80" t="str">
        <f t="shared" si="3"/>
        <v/>
      </c>
      <c r="S30" s="80" t="str">
        <f t="shared" si="4"/>
        <v/>
      </c>
      <c r="T30" s="80" t="str">
        <f t="shared" si="5"/>
        <v/>
      </c>
      <c r="U30" s="72" t="str">
        <f t="shared" si="9"/>
        <v/>
      </c>
      <c r="V30" s="81" t="str">
        <f t="shared" si="7"/>
        <v/>
      </c>
    </row>
    <row r="31" spans="1:22" s="6" customFormat="1" x14ac:dyDescent="0.2">
      <c r="A31" s="18"/>
      <c r="B31" s="197" t="s">
        <v>70</v>
      </c>
      <c r="C31" s="6" t="s">
        <v>623</v>
      </c>
      <c r="D31" s="197" t="s">
        <v>70</v>
      </c>
      <c r="E31" s="193" t="s">
        <v>339</v>
      </c>
      <c r="F31" s="195"/>
      <c r="G31" s="168"/>
      <c r="H31" s="168"/>
      <c r="I31" s="168"/>
      <c r="J31" s="168"/>
      <c r="K31" s="168"/>
      <c r="L31" s="168"/>
      <c r="M31" s="168"/>
      <c r="N31" s="168"/>
      <c r="O31" s="168"/>
      <c r="P31" s="79" t="str">
        <f t="shared" si="1"/>
        <v/>
      </c>
      <c r="Q31" s="80" t="str">
        <f t="shared" si="8"/>
        <v/>
      </c>
      <c r="R31" s="80" t="str">
        <f t="shared" si="3"/>
        <v/>
      </c>
      <c r="S31" s="80" t="str">
        <f t="shared" si="4"/>
        <v/>
      </c>
      <c r="T31" s="80" t="str">
        <f t="shared" si="5"/>
        <v/>
      </c>
      <c r="U31" s="72" t="str">
        <f t="shared" si="9"/>
        <v/>
      </c>
      <c r="V31" s="81" t="str">
        <f t="shared" si="7"/>
        <v/>
      </c>
    </row>
    <row r="32" spans="1:22" s="6" customFormat="1" x14ac:dyDescent="0.2">
      <c r="A32" s="18"/>
      <c r="B32" s="197" t="s">
        <v>46</v>
      </c>
      <c r="C32" s="6" t="s">
        <v>600</v>
      </c>
      <c r="D32" s="197" t="s">
        <v>46</v>
      </c>
      <c r="E32" s="193" t="s">
        <v>293</v>
      </c>
      <c r="F32" s="195"/>
      <c r="G32" s="168"/>
      <c r="H32" s="168"/>
      <c r="I32" s="168"/>
      <c r="J32" s="168"/>
      <c r="K32" s="168"/>
      <c r="L32" s="168"/>
      <c r="M32" s="168"/>
      <c r="N32" s="168"/>
      <c r="O32" s="168"/>
      <c r="P32" s="79" t="str">
        <f t="shared" si="1"/>
        <v/>
      </c>
      <c r="Q32" s="80" t="str">
        <f t="shared" si="8"/>
        <v/>
      </c>
      <c r="R32" s="80" t="str">
        <f t="shared" si="3"/>
        <v/>
      </c>
      <c r="S32" s="80" t="str">
        <f t="shared" si="4"/>
        <v/>
      </c>
      <c r="T32" s="80" t="str">
        <f t="shared" si="5"/>
        <v/>
      </c>
      <c r="U32" s="72" t="str">
        <f t="shared" si="9"/>
        <v/>
      </c>
      <c r="V32" s="81" t="str">
        <f t="shared" si="7"/>
        <v/>
      </c>
    </row>
    <row r="33" spans="1:22" s="6" customFormat="1" x14ac:dyDescent="0.2">
      <c r="A33" s="18"/>
      <c r="B33" s="197" t="s">
        <v>71</v>
      </c>
      <c r="C33" s="6" t="s">
        <v>624</v>
      </c>
      <c r="D33" s="197" t="s">
        <v>71</v>
      </c>
      <c r="E33" s="193" t="s">
        <v>340</v>
      </c>
      <c r="F33" s="195"/>
      <c r="G33" s="168"/>
      <c r="H33" s="170"/>
      <c r="I33" s="170"/>
      <c r="J33" s="170"/>
      <c r="K33" s="170"/>
      <c r="L33" s="170"/>
      <c r="M33" s="170"/>
      <c r="N33" s="170"/>
      <c r="O33" s="168"/>
      <c r="P33" s="79" t="str">
        <f t="shared" si="1"/>
        <v/>
      </c>
      <c r="Q33" s="80" t="str">
        <f t="shared" si="8"/>
        <v/>
      </c>
      <c r="R33" s="80" t="str">
        <f t="shared" si="3"/>
        <v/>
      </c>
      <c r="S33" s="80" t="str">
        <f t="shared" si="4"/>
        <v/>
      </c>
      <c r="T33" s="80" t="str">
        <f t="shared" si="5"/>
        <v/>
      </c>
      <c r="U33" s="72" t="str">
        <f t="shared" si="9"/>
        <v/>
      </c>
      <c r="V33" s="81" t="str">
        <f t="shared" si="7"/>
        <v/>
      </c>
    </row>
    <row r="34" spans="1:22" s="6" customFormat="1" x14ac:dyDescent="0.2">
      <c r="A34" s="18"/>
      <c r="B34" s="197" t="s">
        <v>47</v>
      </c>
      <c r="C34" s="6" t="s">
        <v>601</v>
      </c>
      <c r="D34" s="197" t="s">
        <v>47</v>
      </c>
      <c r="E34" s="193" t="s">
        <v>294</v>
      </c>
      <c r="F34" s="195">
        <v>0.66124232108172976</v>
      </c>
      <c r="G34" s="168">
        <v>0.35524232108172982</v>
      </c>
      <c r="H34" s="170">
        <v>0.30599999999999999</v>
      </c>
      <c r="I34" s="170"/>
      <c r="J34" s="170"/>
      <c r="K34" s="170">
        <v>0.30599999999999999</v>
      </c>
      <c r="L34" s="170"/>
      <c r="M34" s="170"/>
      <c r="N34" s="170"/>
      <c r="O34" s="168"/>
      <c r="P34" s="79" t="str">
        <f t="shared" si="1"/>
        <v/>
      </c>
      <c r="Q34" s="80" t="str">
        <f t="shared" si="8"/>
        <v/>
      </c>
      <c r="R34" s="80" t="str">
        <f t="shared" si="3"/>
        <v/>
      </c>
      <c r="S34" s="80" t="str">
        <f t="shared" si="4"/>
        <v>COL 7 = 0</v>
      </c>
      <c r="T34" s="80" t="str">
        <f t="shared" si="5"/>
        <v/>
      </c>
      <c r="U34" s="72" t="str">
        <f t="shared" si="9"/>
        <v/>
      </c>
      <c r="V34" s="81" t="str">
        <f t="shared" si="7"/>
        <v/>
      </c>
    </row>
    <row r="35" spans="1:22" s="6" customFormat="1" x14ac:dyDescent="0.2">
      <c r="A35" s="18"/>
      <c r="B35" s="197" t="s">
        <v>72</v>
      </c>
      <c r="C35" s="6" t="s">
        <v>625</v>
      </c>
      <c r="D35" s="197" t="s">
        <v>72</v>
      </c>
      <c r="E35" s="193" t="s">
        <v>341</v>
      </c>
      <c r="F35" s="195">
        <v>8.7439999999999998</v>
      </c>
      <c r="G35" s="168">
        <v>8.7439999999999998</v>
      </c>
      <c r="H35" s="170">
        <v>0</v>
      </c>
      <c r="I35" s="170"/>
      <c r="J35" s="170"/>
      <c r="K35" s="170">
        <v>0</v>
      </c>
      <c r="L35" s="170"/>
      <c r="M35" s="170"/>
      <c r="N35" s="170"/>
      <c r="O35" s="168"/>
      <c r="P35" s="79" t="str">
        <f t="shared" si="1"/>
        <v/>
      </c>
      <c r="Q35" s="80" t="str">
        <f t="shared" si="8"/>
        <v/>
      </c>
      <c r="R35" s="80" t="str">
        <f t="shared" si="3"/>
        <v/>
      </c>
      <c r="S35" s="80" t="str">
        <f t="shared" si="4"/>
        <v>COL 7 = 0</v>
      </c>
      <c r="T35" s="80" t="str">
        <f t="shared" si="5"/>
        <v/>
      </c>
      <c r="U35" s="72" t="str">
        <f t="shared" si="9"/>
        <v/>
      </c>
      <c r="V35" s="81" t="str">
        <f t="shared" si="7"/>
        <v/>
      </c>
    </row>
    <row r="36" spans="1:22" s="6" customFormat="1" x14ac:dyDescent="0.2">
      <c r="A36" s="18"/>
      <c r="B36" s="197" t="s">
        <v>48</v>
      </c>
      <c r="C36" s="6" t="s">
        <v>602</v>
      </c>
      <c r="D36" s="197" t="s">
        <v>48</v>
      </c>
      <c r="E36" s="193" t="s">
        <v>295</v>
      </c>
      <c r="F36" s="195">
        <v>367.63796320889099</v>
      </c>
      <c r="G36" s="168">
        <v>254.02164671415736</v>
      </c>
      <c r="H36" s="170">
        <v>113.61631649473364</v>
      </c>
      <c r="I36" s="170"/>
      <c r="J36" s="170"/>
      <c r="K36" s="170">
        <v>113.61631649473364</v>
      </c>
      <c r="L36" s="170"/>
      <c r="M36" s="170"/>
      <c r="N36" s="170"/>
      <c r="O36" s="168"/>
      <c r="P36" s="79" t="str">
        <f t="shared" si="1"/>
        <v/>
      </c>
      <c r="Q36" s="80" t="str">
        <f t="shared" si="2"/>
        <v/>
      </c>
      <c r="R36" s="80" t="str">
        <f t="shared" si="3"/>
        <v/>
      </c>
      <c r="S36" s="80" t="str">
        <f t="shared" si="4"/>
        <v>COL 7 = 0</v>
      </c>
      <c r="T36" s="80" t="str">
        <f t="shared" si="5"/>
        <v/>
      </c>
      <c r="U36" s="72" t="str">
        <f t="shared" si="6"/>
        <v/>
      </c>
      <c r="V36" s="81" t="str">
        <f t="shared" si="7"/>
        <v/>
      </c>
    </row>
    <row r="37" spans="1:22" s="6" customFormat="1" x14ac:dyDescent="0.2">
      <c r="A37" s="18"/>
      <c r="B37" s="197" t="s">
        <v>73</v>
      </c>
      <c r="C37" s="6" t="s">
        <v>626</v>
      </c>
      <c r="D37" s="197" t="s">
        <v>73</v>
      </c>
      <c r="E37" s="193" t="s">
        <v>342</v>
      </c>
      <c r="F37" s="195"/>
      <c r="G37" s="168"/>
      <c r="H37" s="170"/>
      <c r="I37" s="170"/>
      <c r="J37" s="170"/>
      <c r="K37" s="170"/>
      <c r="L37" s="170"/>
      <c r="M37" s="170"/>
      <c r="N37" s="170"/>
      <c r="O37" s="168"/>
      <c r="P37" s="79" t="str">
        <f t="shared" si="1"/>
        <v/>
      </c>
      <c r="Q37" s="80" t="str">
        <f t="shared" si="2"/>
        <v/>
      </c>
      <c r="R37" s="80" t="str">
        <f t="shared" si="3"/>
        <v/>
      </c>
      <c r="S37" s="80" t="str">
        <f t="shared" si="4"/>
        <v/>
      </c>
      <c r="T37" s="80" t="str">
        <f t="shared" si="5"/>
        <v/>
      </c>
      <c r="U37" s="72" t="str">
        <f t="shared" si="6"/>
        <v/>
      </c>
      <c r="V37" s="81" t="str">
        <f t="shared" si="7"/>
        <v/>
      </c>
    </row>
    <row r="38" spans="1:22" s="6" customFormat="1" x14ac:dyDescent="0.2">
      <c r="A38" s="18"/>
      <c r="B38" s="197" t="s">
        <v>938</v>
      </c>
      <c r="C38" s="6" t="s">
        <v>627</v>
      </c>
      <c r="D38" s="197" t="s">
        <v>938</v>
      </c>
      <c r="E38" s="193" t="s">
        <v>507</v>
      </c>
      <c r="F38" s="201"/>
      <c r="G38" s="177"/>
      <c r="H38" s="177"/>
      <c r="I38" s="177"/>
      <c r="J38" s="177"/>
      <c r="K38" s="177"/>
      <c r="L38" s="177"/>
      <c r="M38" s="177"/>
      <c r="N38" s="177"/>
      <c r="O38" s="177"/>
      <c r="P38" s="79" t="str">
        <f t="shared" si="1"/>
        <v/>
      </c>
      <c r="Q38" s="80" t="str">
        <f t="shared" si="2"/>
        <v/>
      </c>
      <c r="R38" s="80" t="str">
        <f t="shared" si="3"/>
        <v/>
      </c>
      <c r="S38" s="80" t="str">
        <f t="shared" si="4"/>
        <v/>
      </c>
      <c r="T38" s="80" t="str">
        <f t="shared" si="5"/>
        <v/>
      </c>
      <c r="U38" s="72" t="str">
        <f t="shared" si="6"/>
        <v/>
      </c>
      <c r="V38" s="81" t="str">
        <f t="shared" si="7"/>
        <v/>
      </c>
    </row>
    <row r="39" spans="1:22" s="6" customFormat="1" x14ac:dyDescent="0.2">
      <c r="A39" s="18"/>
      <c r="B39" s="197" t="s">
        <v>49</v>
      </c>
      <c r="C39" s="6" t="s">
        <v>603</v>
      </c>
      <c r="D39" s="197" t="s">
        <v>49</v>
      </c>
      <c r="E39" s="193" t="s">
        <v>296</v>
      </c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79" t="str">
        <f t="shared" si="1"/>
        <v/>
      </c>
      <c r="Q39" s="80" t="str">
        <f t="shared" si="2"/>
        <v/>
      </c>
      <c r="R39" s="80" t="str">
        <f t="shared" si="3"/>
        <v/>
      </c>
      <c r="S39" s="80" t="str">
        <f t="shared" si="4"/>
        <v/>
      </c>
      <c r="T39" s="80" t="str">
        <f t="shared" si="5"/>
        <v/>
      </c>
      <c r="U39" s="72" t="str">
        <f t="shared" si="6"/>
        <v/>
      </c>
      <c r="V39" s="81" t="str">
        <f t="shared" si="7"/>
        <v/>
      </c>
    </row>
    <row r="40" spans="1:22" s="6" customFormat="1" x14ac:dyDescent="0.2">
      <c r="A40" s="18"/>
      <c r="B40" s="197" t="s">
        <v>74</v>
      </c>
      <c r="C40" s="6" t="s">
        <v>628</v>
      </c>
      <c r="D40" s="197" t="s">
        <v>74</v>
      </c>
      <c r="E40" s="193" t="s">
        <v>343</v>
      </c>
      <c r="F40" s="188"/>
      <c r="G40" s="172"/>
      <c r="H40" s="173"/>
      <c r="I40" s="173"/>
      <c r="J40" s="173"/>
      <c r="K40" s="173"/>
      <c r="L40" s="173"/>
      <c r="M40" s="173"/>
      <c r="N40" s="173"/>
      <c r="O40" s="173"/>
      <c r="P40" s="79" t="str">
        <f t="shared" si="1"/>
        <v/>
      </c>
      <c r="Q40" s="80" t="str">
        <f t="shared" si="2"/>
        <v/>
      </c>
      <c r="R40" s="80" t="str">
        <f t="shared" si="3"/>
        <v/>
      </c>
      <c r="S40" s="80" t="str">
        <f t="shared" si="4"/>
        <v/>
      </c>
      <c r="T40" s="80" t="str">
        <f t="shared" si="5"/>
        <v/>
      </c>
      <c r="U40" s="72" t="str">
        <f t="shared" si="6"/>
        <v/>
      </c>
      <c r="V40" s="81" t="str">
        <f t="shared" si="7"/>
        <v/>
      </c>
    </row>
    <row r="41" spans="1:22" s="6" customFormat="1" x14ac:dyDescent="0.2">
      <c r="A41" s="18"/>
      <c r="B41" s="197" t="s">
        <v>50</v>
      </c>
      <c r="C41" s="6" t="s">
        <v>604</v>
      </c>
      <c r="D41" s="197" t="s">
        <v>50</v>
      </c>
      <c r="E41" s="193" t="s">
        <v>297</v>
      </c>
      <c r="F41" s="170"/>
      <c r="G41" s="168"/>
      <c r="H41" s="168"/>
      <c r="I41" s="168"/>
      <c r="J41" s="168"/>
      <c r="K41" s="168"/>
      <c r="L41" s="168"/>
      <c r="M41" s="168"/>
      <c r="N41" s="168"/>
      <c r="O41" s="168"/>
      <c r="P41" s="79" t="str">
        <f t="shared" si="1"/>
        <v/>
      </c>
      <c r="Q41" s="80" t="str">
        <f t="shared" si="2"/>
        <v/>
      </c>
      <c r="R41" s="80" t="str">
        <f t="shared" si="3"/>
        <v/>
      </c>
      <c r="S41" s="80" t="str">
        <f t="shared" si="4"/>
        <v/>
      </c>
      <c r="T41" s="80" t="str">
        <f t="shared" si="5"/>
        <v/>
      </c>
      <c r="U41" s="72" t="str">
        <f t="shared" si="6"/>
        <v/>
      </c>
      <c r="V41" s="81" t="str">
        <f t="shared" si="7"/>
        <v/>
      </c>
    </row>
    <row r="42" spans="1:22" s="6" customFormat="1" x14ac:dyDescent="0.2">
      <c r="A42" s="18"/>
      <c r="B42" s="197" t="s">
        <v>51</v>
      </c>
      <c r="C42" s="6" t="s">
        <v>605</v>
      </c>
      <c r="D42" s="197" t="s">
        <v>51</v>
      </c>
      <c r="E42" s="193" t="s">
        <v>298</v>
      </c>
      <c r="F42" s="170">
        <v>92.543080054050392</v>
      </c>
      <c r="G42" s="168">
        <v>84.403310372822972</v>
      </c>
      <c r="H42" s="168">
        <v>8.1397696812274276</v>
      </c>
      <c r="I42" s="168"/>
      <c r="J42" s="168"/>
      <c r="K42" s="168">
        <v>8.1397696812274276</v>
      </c>
      <c r="L42" s="168"/>
      <c r="M42" s="168"/>
      <c r="N42" s="168"/>
      <c r="O42" s="168"/>
      <c r="P42" s="79" t="str">
        <f t="shared" si="1"/>
        <v/>
      </c>
      <c r="Q42" s="80" t="str">
        <f t="shared" si="2"/>
        <v>DISCR: 0</v>
      </c>
      <c r="R42" s="80" t="str">
        <f t="shared" si="3"/>
        <v/>
      </c>
      <c r="S42" s="80" t="str">
        <f t="shared" si="4"/>
        <v>COL 7 = 0</v>
      </c>
      <c r="T42" s="80" t="str">
        <f t="shared" si="5"/>
        <v/>
      </c>
      <c r="U42" s="72" t="str">
        <f t="shared" si="6"/>
        <v/>
      </c>
      <c r="V42" s="81" t="str">
        <f t="shared" si="7"/>
        <v/>
      </c>
    </row>
    <row r="43" spans="1:22" s="6" customFormat="1" x14ac:dyDescent="0.2">
      <c r="A43" s="18"/>
      <c r="B43" s="197" t="s">
        <v>52</v>
      </c>
      <c r="C43" s="6" t="s">
        <v>606</v>
      </c>
      <c r="D43" s="197" t="s">
        <v>52</v>
      </c>
      <c r="E43" s="193" t="s">
        <v>299</v>
      </c>
      <c r="F43" s="170">
        <v>6.4337189670544976</v>
      </c>
      <c r="G43" s="168">
        <v>6.4337189670544976</v>
      </c>
      <c r="H43" s="168">
        <v>0</v>
      </c>
      <c r="I43" s="168"/>
      <c r="J43" s="168"/>
      <c r="K43" s="168">
        <v>0</v>
      </c>
      <c r="L43" s="168"/>
      <c r="M43" s="168"/>
      <c r="N43" s="168"/>
      <c r="O43" s="168"/>
      <c r="P43" s="79" t="str">
        <f t="shared" ref="P43:P64" si="10">IF(AND(AND(C43&lt;&gt;"",C43=Reporting_Country_Code),OR(F43&lt;&gt;"",G43&lt;&gt;"",H43&lt;&gt;"",I43&lt;&gt;"",J43&lt;&gt;"",K43&lt;&gt;"",L43&lt;&gt;"",M43&lt;&gt;"",N43&lt;&gt;"",M43&lt;&gt;"")),"Claims against self",IF(AND(COUNTIF(M43:O43,"c")=1,AND(M43&lt;&gt;"",N43&lt;&gt;"",O43&lt;&gt;"")),"Residual Disclosure",IF(AND(SUM(COUNTIF(K43:L43,"c"),(COUNTIF(H43,"c")))=1,AND(L43&lt;&gt;"",K43&lt;&gt;"",H43&lt;&gt;"")),"Residual Disclosure",IF(AND(COUNTIF(H43:J43,"c")=1,AND(J43&lt;&gt;"",I43&lt;&gt;"",H43&lt;&gt;"")),"Residual Disclosure",IF(AND(COUNTIF(F43:H43,"c")=1,AND(F43&lt;&gt;"",G43&lt;&gt;"",H43&lt;&gt;"")),"Residual Disclosure","")))))</f>
        <v/>
      </c>
      <c r="Q43" s="80" t="str">
        <f t="shared" si="2"/>
        <v/>
      </c>
      <c r="R43" s="80" t="str">
        <f t="shared" si="3"/>
        <v/>
      </c>
      <c r="S43" s="80" t="str">
        <f t="shared" si="4"/>
        <v>COL 7 = 0</v>
      </c>
      <c r="T43" s="80" t="str">
        <f t="shared" si="5"/>
        <v/>
      </c>
      <c r="U43" s="72" t="str">
        <f t="shared" si="6"/>
        <v/>
      </c>
      <c r="V43" s="81" t="str">
        <f t="shared" si="7"/>
        <v/>
      </c>
    </row>
    <row r="44" spans="1:22" s="6" customFormat="1" x14ac:dyDescent="0.2">
      <c r="A44" s="18"/>
      <c r="B44" s="197" t="s">
        <v>76</v>
      </c>
      <c r="C44" s="6" t="s">
        <v>630</v>
      </c>
      <c r="D44" s="197" t="s">
        <v>76</v>
      </c>
      <c r="E44" s="193" t="s">
        <v>344</v>
      </c>
      <c r="F44" s="170"/>
      <c r="G44" s="168"/>
      <c r="H44" s="168"/>
      <c r="I44" s="168"/>
      <c r="J44" s="168"/>
      <c r="K44" s="168"/>
      <c r="L44" s="168"/>
      <c r="M44" s="168"/>
      <c r="N44" s="168"/>
      <c r="O44" s="168"/>
      <c r="P44" s="79" t="str">
        <f t="shared" si="10"/>
        <v/>
      </c>
      <c r="Q44" s="80" t="str">
        <f t="shared" si="2"/>
        <v/>
      </c>
      <c r="R44" s="80" t="str">
        <f t="shared" si="3"/>
        <v/>
      </c>
      <c r="S44" s="80" t="str">
        <f t="shared" si="4"/>
        <v/>
      </c>
      <c r="T44" s="80" t="str">
        <f t="shared" si="5"/>
        <v/>
      </c>
      <c r="U44" s="72" t="str">
        <f t="shared" si="6"/>
        <v/>
      </c>
      <c r="V44" s="81" t="str">
        <f t="shared" si="7"/>
        <v/>
      </c>
    </row>
    <row r="45" spans="1:22" s="6" customFormat="1" x14ac:dyDescent="0.2">
      <c r="A45" s="18"/>
      <c r="B45" s="197" t="s">
        <v>77</v>
      </c>
      <c r="C45" s="6" t="s">
        <v>631</v>
      </c>
      <c r="D45" s="197" t="s">
        <v>77</v>
      </c>
      <c r="E45" s="193" t="s">
        <v>345</v>
      </c>
      <c r="F45" s="170"/>
      <c r="G45" s="168"/>
      <c r="H45" s="168"/>
      <c r="I45" s="168"/>
      <c r="J45" s="168"/>
      <c r="K45" s="168"/>
      <c r="L45" s="168"/>
      <c r="M45" s="168"/>
      <c r="N45" s="168"/>
      <c r="O45" s="168"/>
      <c r="P45" s="79" t="str">
        <f t="shared" si="10"/>
        <v/>
      </c>
      <c r="Q45" s="80" t="str">
        <f t="shared" si="2"/>
        <v/>
      </c>
      <c r="R45" s="80" t="str">
        <f t="shared" si="3"/>
        <v/>
      </c>
      <c r="S45" s="80" t="str">
        <f t="shared" si="4"/>
        <v/>
      </c>
      <c r="T45" s="80" t="str">
        <f t="shared" si="5"/>
        <v/>
      </c>
      <c r="U45" s="72" t="str">
        <f t="shared" si="6"/>
        <v/>
      </c>
      <c r="V45" s="81" t="str">
        <f t="shared" si="7"/>
        <v/>
      </c>
    </row>
    <row r="46" spans="1:22" s="6" customFormat="1" x14ac:dyDescent="0.2">
      <c r="A46" s="19"/>
      <c r="B46" s="197" t="s">
        <v>78</v>
      </c>
      <c r="C46" s="6" t="s">
        <v>632</v>
      </c>
      <c r="D46" s="197" t="s">
        <v>78</v>
      </c>
      <c r="E46" s="193" t="s">
        <v>346</v>
      </c>
      <c r="F46" s="170"/>
      <c r="G46" s="168"/>
      <c r="H46" s="168"/>
      <c r="I46" s="168"/>
      <c r="J46" s="168"/>
      <c r="K46" s="168"/>
      <c r="L46" s="168"/>
      <c r="M46" s="168"/>
      <c r="N46" s="168"/>
      <c r="O46" s="168"/>
      <c r="P46" s="79" t="str">
        <f t="shared" si="10"/>
        <v/>
      </c>
      <c r="Q46" s="80" t="str">
        <f t="shared" si="2"/>
        <v/>
      </c>
      <c r="R46" s="80" t="str">
        <f t="shared" si="3"/>
        <v/>
      </c>
      <c r="S46" s="80" t="str">
        <f t="shared" si="4"/>
        <v/>
      </c>
      <c r="T46" s="80" t="str">
        <f t="shared" si="5"/>
        <v/>
      </c>
      <c r="U46" s="72" t="str">
        <f t="shared" si="6"/>
        <v/>
      </c>
      <c r="V46" s="81" t="str">
        <f t="shared" si="7"/>
        <v/>
      </c>
    </row>
    <row r="47" spans="1:22" s="6" customFormat="1" x14ac:dyDescent="0.2">
      <c r="A47" s="18"/>
      <c r="B47" s="197" t="s">
        <v>53</v>
      </c>
      <c r="C47" s="6" t="s">
        <v>607</v>
      </c>
      <c r="D47" s="197" t="s">
        <v>53</v>
      </c>
      <c r="E47" s="193" t="s">
        <v>300</v>
      </c>
      <c r="F47" s="170">
        <v>1206.3610762442245</v>
      </c>
      <c r="G47" s="168">
        <v>1136.0822294918125</v>
      </c>
      <c r="H47" s="168">
        <v>70.278846752411823</v>
      </c>
      <c r="I47" s="168"/>
      <c r="J47" s="168"/>
      <c r="K47" s="168">
        <v>70.278846752411823</v>
      </c>
      <c r="L47" s="168"/>
      <c r="M47" s="168"/>
      <c r="N47" s="168"/>
      <c r="O47" s="168"/>
      <c r="P47" s="79" t="str">
        <f t="shared" si="10"/>
        <v/>
      </c>
      <c r="Q47" s="80" t="str">
        <f t="shared" si="2"/>
        <v>DISCR: 0</v>
      </c>
      <c r="R47" s="80" t="str">
        <f t="shared" si="3"/>
        <v/>
      </c>
      <c r="S47" s="80" t="str">
        <f t="shared" si="4"/>
        <v>COL 7 = 0</v>
      </c>
      <c r="T47" s="80" t="str">
        <f t="shared" si="5"/>
        <v/>
      </c>
      <c r="U47" s="72" t="str">
        <f t="shared" si="6"/>
        <v/>
      </c>
      <c r="V47" s="81" t="str">
        <f t="shared" si="7"/>
        <v/>
      </c>
    </row>
    <row r="48" spans="1:22" s="6" customFormat="1" x14ac:dyDescent="0.2">
      <c r="A48" s="18"/>
      <c r="B48" s="197" t="s">
        <v>75</v>
      </c>
      <c r="C48" s="6" t="s">
        <v>629</v>
      </c>
      <c r="D48" s="197" t="s">
        <v>75</v>
      </c>
      <c r="E48" s="193" t="s">
        <v>943</v>
      </c>
      <c r="F48" s="170"/>
      <c r="G48" s="168"/>
      <c r="H48" s="168"/>
      <c r="I48" s="168"/>
      <c r="J48" s="168"/>
      <c r="K48" s="168"/>
      <c r="L48" s="168"/>
      <c r="M48" s="168"/>
      <c r="N48" s="168"/>
      <c r="O48" s="168"/>
      <c r="P48" s="79" t="str">
        <f>IF(AND(AND(C48&lt;&gt;"",C48=Reporting_Country_Code),OR(F48&lt;&gt;"",G48&lt;&gt;"",H48&lt;&gt;"",I48&lt;&gt;"",J48&lt;&gt;"",K48&lt;&gt;"",L48&lt;&gt;"",M48&lt;&gt;"",N48&lt;&gt;"",M48&lt;&gt;"")),"Claims against self",IF(AND(COUNTIF(M48:O48,"c")=1,AND(M48&lt;&gt;"",N48&lt;&gt;"",O48&lt;&gt;"")),"Residual Disclosure",IF(AND(SUM(COUNTIF(K48:L48,"c"),(COUNTIF(H48,"c")))=1,AND(L48&lt;&gt;"",K48&lt;&gt;"",H48&lt;&gt;"")),"Residual Disclosure",IF(AND(COUNTIF(H48:J48,"c")=1,AND(J48&lt;&gt;"",I48&lt;&gt;"",H48&lt;&gt;"")),"Residual Disclosure",IF(AND(COUNTIF(F48:H48,"c")=1,AND(F48&lt;&gt;"",G48&lt;&gt;"",H48&lt;&gt;"")),"Residual Disclosure","")))))</f>
        <v/>
      </c>
      <c r="Q48" s="80" t="str">
        <f>IF(AND(ISNUMBER(F48),ISNUMBER(G48),ISNUMBER(H48)),IF(F48-G48&lt;&gt;H48,"DISCR: "&amp;ABS(ROUND(F48-G48-H48,1)),""),IF(OR(AND(ISNUMBER(F48),OR(ISNUMBER(G48),ISNUMBER(H48))),AND(ISNUMBER(G48),ISNUMBER(H48))),IF(NOT(ISNUMBER(F48)),"COL 1 = "&amp;ROUND(H48+G48,1),IF(NOT(ISNUMBER(G48)),"COL 2 = "&amp;ROUND(F48-H48,1),"COL 3 = "&amp;ROUND(F48-G48,1))),""))</f>
        <v/>
      </c>
      <c r="R48" s="80" t="str">
        <f>IF(AND(ISNUMBER(H48),ISNUMBER(I48),ISNUMBER(J48)),IF(H48-I48&lt;&gt;J48,"DISCR: "&amp;ABS(ROUND(H48-I48-J48,1)),""),IF(OR(AND(ISNUMBER(H48),OR(ISNUMBER(I48),ISNUMBER(J48))),AND(ISNUMBER(I48),ISNUMBER(J48))),IF(NOT(ISNUMBER(H48)),"COL 3 = "&amp;ROUND(J48+I48,1),IF(NOT(ISNUMBER(I48)),"COL 4 = "&amp;ROUND(H48-J48,1),"COL 5 = "&amp;ROUND(H48-I48,1))),""))</f>
        <v/>
      </c>
      <c r="S48" s="80" t="str">
        <f>IF(AND(ISNUMBER(H48),ISNUMBER(L48),ISNUMBER(K48)),IF(K48-L48&lt;&gt;H48,"DISCR: "&amp;ABS(ROUND(K48-L48-H48,1)),""),IF(OR(AND(ISNUMBER(H48),OR(ISNUMBER(L48),ISNUMBER(K48))),AND(ISNUMBER(L48),ISNUMBER(K48))),IF(NOT(ISNUMBER(H48)),"COL 3 = "&amp;ROUND(K48-L48,1),IF(NOT(ISNUMBER(L48)),"COL 7 = "&amp;ROUND(K48-H48,1),"COL 6 = "&amp;ROUND(H48+L48,1))),""))</f>
        <v/>
      </c>
      <c r="T48" s="80" t="str">
        <f>IF(AND(ISNUMBER(M48),ISNUMBER(O48),ISNUMBER(N48)),IF(N48-O48&lt;&gt;M48,"DISCR: "&amp;ABS(ROUND(N48-O48-M48,1)),""),IF(OR(AND(ISNUMBER(M48),OR(ISNUMBER(O48),ISNUMBER(N48))),AND(ISNUMBER(O48),ISNUMBER(N48))),IF(NOT(ISNUMBER(M48)),"COL 8 = "&amp;ROUND(N48-O48,1),IF(NOT(ISNUMBER(O48)),"COL 10 = "&amp;ROUND(N48-M48,1),"COL 9 = "&amp;ROUND(O48+M48,1))),""))</f>
        <v/>
      </c>
      <c r="U48" s="72" t="str">
        <f>IF(AND(ISNUMBER(M48),F48=""),"Missing data in col. 1","")</f>
        <v/>
      </c>
      <c r="V48" s="81" t="str">
        <f>IF(OR(O48&lt;0,N48&lt;0,L48&lt;0,K48&lt;0),"Negative Value","")</f>
        <v/>
      </c>
    </row>
    <row r="49" spans="1:22" s="6" customFormat="1" x14ac:dyDescent="0.2">
      <c r="A49" s="18"/>
      <c r="B49" s="197" t="s">
        <v>79</v>
      </c>
      <c r="C49" s="6" t="s">
        <v>633</v>
      </c>
      <c r="D49" s="197" t="s">
        <v>79</v>
      </c>
      <c r="E49" s="193" t="s">
        <v>347</v>
      </c>
      <c r="F49" s="170">
        <v>28.671367955242097</v>
      </c>
      <c r="G49" s="168">
        <v>16.547770848965452</v>
      </c>
      <c r="H49" s="168">
        <v>12.123597106276646</v>
      </c>
      <c r="I49" s="168"/>
      <c r="J49" s="168"/>
      <c r="K49" s="168">
        <v>12.123597106276646</v>
      </c>
      <c r="L49" s="168"/>
      <c r="M49" s="168"/>
      <c r="N49" s="168"/>
      <c r="O49" s="168"/>
      <c r="P49" s="79" t="str">
        <f t="shared" si="10"/>
        <v/>
      </c>
      <c r="Q49" s="80" t="str">
        <f t="shared" si="2"/>
        <v/>
      </c>
      <c r="R49" s="80" t="str">
        <f t="shared" si="3"/>
        <v/>
      </c>
      <c r="S49" s="80" t="str">
        <f t="shared" si="4"/>
        <v>COL 7 = 0</v>
      </c>
      <c r="T49" s="80" t="str">
        <f t="shared" si="5"/>
        <v/>
      </c>
      <c r="U49" s="72" t="str">
        <f t="shared" si="6"/>
        <v/>
      </c>
      <c r="V49" s="81" t="str">
        <f t="shared" si="7"/>
        <v/>
      </c>
    </row>
    <row r="50" spans="1:22" s="6" customFormat="1" x14ac:dyDescent="0.2">
      <c r="A50" s="18"/>
      <c r="B50" s="197" t="s">
        <v>54</v>
      </c>
      <c r="C50" s="6" t="s">
        <v>608</v>
      </c>
      <c r="D50" s="197" t="s">
        <v>54</v>
      </c>
      <c r="E50" s="193" t="s">
        <v>301</v>
      </c>
      <c r="F50" s="170"/>
      <c r="G50" s="168"/>
      <c r="H50" s="168"/>
      <c r="I50" s="168"/>
      <c r="J50" s="168"/>
      <c r="K50" s="168"/>
      <c r="L50" s="168"/>
      <c r="M50" s="168"/>
      <c r="N50" s="168"/>
      <c r="O50" s="168"/>
      <c r="P50" s="79" t="str">
        <f t="shared" si="10"/>
        <v/>
      </c>
      <c r="Q50" s="80" t="str">
        <f t="shared" si="2"/>
        <v/>
      </c>
      <c r="R50" s="80" t="str">
        <f t="shared" si="3"/>
        <v/>
      </c>
      <c r="S50" s="80" t="str">
        <f t="shared" si="4"/>
        <v/>
      </c>
      <c r="T50" s="80" t="str">
        <f t="shared" si="5"/>
        <v/>
      </c>
      <c r="U50" s="72" t="str">
        <f t="shared" si="6"/>
        <v/>
      </c>
      <c r="V50" s="81" t="str">
        <f t="shared" si="7"/>
        <v/>
      </c>
    </row>
    <row r="51" spans="1:22" s="6" customFormat="1" x14ac:dyDescent="0.2">
      <c r="A51" s="18"/>
      <c r="B51" s="197" t="s">
        <v>55</v>
      </c>
      <c r="C51" s="6" t="s">
        <v>609</v>
      </c>
      <c r="D51" s="197" t="s">
        <v>55</v>
      </c>
      <c r="E51" s="193" t="s">
        <v>302</v>
      </c>
      <c r="F51" s="170"/>
      <c r="G51" s="168"/>
      <c r="H51" s="168"/>
      <c r="I51" s="168"/>
      <c r="J51" s="168"/>
      <c r="K51" s="168"/>
      <c r="L51" s="168"/>
      <c r="M51" s="168"/>
      <c r="N51" s="168"/>
      <c r="O51" s="168"/>
      <c r="P51" s="79" t="str">
        <f t="shared" si="10"/>
        <v/>
      </c>
      <c r="Q51" s="80" t="str">
        <f t="shared" si="2"/>
        <v/>
      </c>
      <c r="R51" s="80" t="str">
        <f t="shared" si="3"/>
        <v/>
      </c>
      <c r="S51" s="80" t="str">
        <f t="shared" si="4"/>
        <v/>
      </c>
      <c r="T51" s="80" t="str">
        <f t="shared" si="5"/>
        <v/>
      </c>
      <c r="U51" s="72" t="str">
        <f t="shared" si="6"/>
        <v/>
      </c>
      <c r="V51" s="81" t="str">
        <f t="shared" si="7"/>
        <v/>
      </c>
    </row>
    <row r="52" spans="1:22" s="6" customFormat="1" x14ac:dyDescent="0.2">
      <c r="A52" s="18"/>
      <c r="B52" s="197" t="s">
        <v>56</v>
      </c>
      <c r="C52" s="6" t="s">
        <v>610</v>
      </c>
      <c r="D52" s="197" t="s">
        <v>56</v>
      </c>
      <c r="E52" s="193" t="s">
        <v>303</v>
      </c>
      <c r="F52" s="170"/>
      <c r="G52" s="168"/>
      <c r="H52" s="168"/>
      <c r="I52" s="168"/>
      <c r="J52" s="168"/>
      <c r="K52" s="168"/>
      <c r="L52" s="168"/>
      <c r="M52" s="168"/>
      <c r="N52" s="168"/>
      <c r="O52" s="168"/>
      <c r="P52" s="79" t="str">
        <f t="shared" si="10"/>
        <v/>
      </c>
      <c r="Q52" s="80" t="str">
        <f t="shared" si="2"/>
        <v/>
      </c>
      <c r="R52" s="80" t="str">
        <f t="shared" si="3"/>
        <v/>
      </c>
      <c r="S52" s="80" t="str">
        <f t="shared" si="4"/>
        <v/>
      </c>
      <c r="T52" s="80" t="str">
        <f t="shared" si="5"/>
        <v/>
      </c>
      <c r="U52" s="72" t="str">
        <f t="shared" si="6"/>
        <v/>
      </c>
      <c r="V52" s="81" t="str">
        <f t="shared" si="7"/>
        <v/>
      </c>
    </row>
    <row r="53" spans="1:22" s="6" customFormat="1" x14ac:dyDescent="0.2">
      <c r="A53" s="18"/>
      <c r="B53" s="197" t="s">
        <v>80</v>
      </c>
      <c r="C53" s="6" t="s">
        <v>634</v>
      </c>
      <c r="D53" s="197" t="s">
        <v>80</v>
      </c>
      <c r="E53" s="193" t="s">
        <v>348</v>
      </c>
      <c r="F53" s="170">
        <v>5.3502193207141513</v>
      </c>
      <c r="G53" s="168">
        <v>2.304219320714151</v>
      </c>
      <c r="H53" s="168">
        <v>3.0459999999999994</v>
      </c>
      <c r="I53" s="168"/>
      <c r="J53" s="168"/>
      <c r="K53" s="168">
        <v>3.0459999999999994</v>
      </c>
      <c r="L53" s="168"/>
      <c r="M53" s="168"/>
      <c r="N53" s="168"/>
      <c r="O53" s="168"/>
      <c r="P53" s="79" t="str">
        <f t="shared" si="10"/>
        <v/>
      </c>
      <c r="Q53" s="80" t="str">
        <f t="shared" si="2"/>
        <v/>
      </c>
      <c r="R53" s="80" t="str">
        <f t="shared" si="3"/>
        <v/>
      </c>
      <c r="S53" s="80" t="str">
        <f t="shared" si="4"/>
        <v>COL 7 = 0</v>
      </c>
      <c r="T53" s="80" t="str">
        <f t="shared" si="5"/>
        <v/>
      </c>
      <c r="U53" s="72" t="str">
        <f t="shared" si="6"/>
        <v/>
      </c>
      <c r="V53" s="81" t="str">
        <f t="shared" si="7"/>
        <v/>
      </c>
    </row>
    <row r="54" spans="1:22" s="6" customFormat="1" x14ac:dyDescent="0.2">
      <c r="A54" s="18"/>
      <c r="B54" s="197" t="s">
        <v>81</v>
      </c>
      <c r="C54" s="6" t="s">
        <v>635</v>
      </c>
      <c r="D54" s="197" t="s">
        <v>81</v>
      </c>
      <c r="E54" s="193" t="s">
        <v>349</v>
      </c>
      <c r="F54" s="170"/>
      <c r="G54" s="168"/>
      <c r="H54" s="168"/>
      <c r="I54" s="168"/>
      <c r="J54" s="168"/>
      <c r="K54" s="168"/>
      <c r="L54" s="168"/>
      <c r="M54" s="168"/>
      <c r="N54" s="168"/>
      <c r="O54" s="168"/>
      <c r="P54" s="79" t="str">
        <f t="shared" si="10"/>
        <v/>
      </c>
      <c r="Q54" s="80" t="str">
        <f t="shared" si="2"/>
        <v/>
      </c>
      <c r="R54" s="80" t="str">
        <f t="shared" si="3"/>
        <v/>
      </c>
      <c r="S54" s="80" t="str">
        <f t="shared" si="4"/>
        <v/>
      </c>
      <c r="T54" s="80" t="str">
        <f t="shared" si="5"/>
        <v/>
      </c>
      <c r="U54" s="72" t="str">
        <f t="shared" si="6"/>
        <v/>
      </c>
      <c r="V54" s="81" t="str">
        <f t="shared" si="7"/>
        <v/>
      </c>
    </row>
    <row r="55" spans="1:22" s="6" customFormat="1" x14ac:dyDescent="0.2">
      <c r="A55" s="18"/>
      <c r="B55" s="197" t="s">
        <v>82</v>
      </c>
      <c r="C55" s="6" t="s">
        <v>636</v>
      </c>
      <c r="D55" s="197" t="s">
        <v>82</v>
      </c>
      <c r="E55" s="193" t="s">
        <v>350</v>
      </c>
      <c r="F55" s="170">
        <v>3.9E-2</v>
      </c>
      <c r="G55" s="168">
        <v>0</v>
      </c>
      <c r="H55" s="168">
        <v>3.9E-2</v>
      </c>
      <c r="I55" s="168"/>
      <c r="J55" s="168"/>
      <c r="K55" s="168">
        <v>3.9E-2</v>
      </c>
      <c r="L55" s="168"/>
      <c r="M55" s="168"/>
      <c r="N55" s="168"/>
      <c r="O55" s="168"/>
      <c r="P55" s="79" t="str">
        <f t="shared" si="10"/>
        <v/>
      </c>
      <c r="Q55" s="80" t="str">
        <f t="shared" si="2"/>
        <v/>
      </c>
      <c r="R55" s="80" t="str">
        <f t="shared" si="3"/>
        <v/>
      </c>
      <c r="S55" s="80" t="str">
        <f t="shared" si="4"/>
        <v>COL 7 = 0</v>
      </c>
      <c r="T55" s="80" t="str">
        <f t="shared" si="5"/>
        <v/>
      </c>
      <c r="U55" s="72" t="str">
        <f t="shared" si="6"/>
        <v/>
      </c>
      <c r="V55" s="81" t="str">
        <f t="shared" si="7"/>
        <v/>
      </c>
    </row>
    <row r="56" spans="1:22" s="6" customFormat="1" x14ac:dyDescent="0.2">
      <c r="A56" s="18"/>
      <c r="B56" s="197" t="s">
        <v>57</v>
      </c>
      <c r="C56" s="6" t="s">
        <v>611</v>
      </c>
      <c r="D56" s="197" t="s">
        <v>57</v>
      </c>
      <c r="E56" s="193" t="s">
        <v>304</v>
      </c>
      <c r="F56" s="170"/>
      <c r="G56" s="168"/>
      <c r="H56" s="168"/>
      <c r="I56" s="168"/>
      <c r="J56" s="168"/>
      <c r="K56" s="168"/>
      <c r="L56" s="168"/>
      <c r="M56" s="168"/>
      <c r="N56" s="168"/>
      <c r="O56" s="168"/>
      <c r="P56" s="79" t="str">
        <f t="shared" si="10"/>
        <v/>
      </c>
      <c r="Q56" s="80" t="str">
        <f t="shared" si="2"/>
        <v/>
      </c>
      <c r="R56" s="80" t="str">
        <f t="shared" si="3"/>
        <v/>
      </c>
      <c r="S56" s="80" t="str">
        <f t="shared" si="4"/>
        <v/>
      </c>
      <c r="T56" s="80" t="str">
        <f t="shared" si="5"/>
        <v/>
      </c>
      <c r="U56" s="72" t="str">
        <f t="shared" si="6"/>
        <v/>
      </c>
      <c r="V56" s="81" t="str">
        <f t="shared" si="7"/>
        <v/>
      </c>
    </row>
    <row r="57" spans="1:22" s="6" customFormat="1" x14ac:dyDescent="0.2">
      <c r="A57" s="18"/>
      <c r="B57" s="197" t="s">
        <v>58</v>
      </c>
      <c r="C57" s="6" t="s">
        <v>612</v>
      </c>
      <c r="D57" s="197" t="s">
        <v>58</v>
      </c>
      <c r="E57" s="193" t="s">
        <v>305</v>
      </c>
      <c r="F57" s="170"/>
      <c r="G57" s="168"/>
      <c r="H57" s="168"/>
      <c r="I57" s="168"/>
      <c r="J57" s="168"/>
      <c r="K57" s="168"/>
      <c r="L57" s="168"/>
      <c r="M57" s="168"/>
      <c r="N57" s="168"/>
      <c r="O57" s="168"/>
      <c r="P57" s="79" t="str">
        <f t="shared" si="10"/>
        <v/>
      </c>
      <c r="Q57" s="80" t="str">
        <f t="shared" si="2"/>
        <v/>
      </c>
      <c r="R57" s="80" t="str">
        <f t="shared" si="3"/>
        <v/>
      </c>
      <c r="S57" s="80" t="str">
        <f t="shared" si="4"/>
        <v/>
      </c>
      <c r="T57" s="80" t="str">
        <f t="shared" si="5"/>
        <v/>
      </c>
      <c r="U57" s="72" t="str">
        <f t="shared" si="6"/>
        <v/>
      </c>
      <c r="V57" s="81" t="str">
        <f t="shared" si="7"/>
        <v/>
      </c>
    </row>
    <row r="58" spans="1:22" s="6" customFormat="1" x14ac:dyDescent="0.2">
      <c r="A58" s="18"/>
      <c r="B58" s="197" t="s">
        <v>59</v>
      </c>
      <c r="C58" s="6" t="s">
        <v>613</v>
      </c>
      <c r="D58" s="197" t="s">
        <v>59</v>
      </c>
      <c r="E58" s="193" t="s">
        <v>306</v>
      </c>
      <c r="F58" s="170">
        <v>25.081323061416747</v>
      </c>
      <c r="G58" s="168">
        <v>16.218323061416747</v>
      </c>
      <c r="H58" s="168">
        <v>8.8629999999999995</v>
      </c>
      <c r="I58" s="168"/>
      <c r="J58" s="168"/>
      <c r="K58" s="168">
        <v>8.8629999999999995</v>
      </c>
      <c r="L58" s="168"/>
      <c r="M58" s="168"/>
      <c r="N58" s="168"/>
      <c r="O58" s="168"/>
      <c r="P58" s="79" t="str">
        <f t="shared" si="10"/>
        <v/>
      </c>
      <c r="Q58" s="80" t="str">
        <f t="shared" si="2"/>
        <v/>
      </c>
      <c r="R58" s="80" t="str">
        <f t="shared" si="3"/>
        <v/>
      </c>
      <c r="S58" s="80" t="str">
        <f t="shared" si="4"/>
        <v>COL 7 = 0</v>
      </c>
      <c r="T58" s="80" t="str">
        <f t="shared" si="5"/>
        <v/>
      </c>
      <c r="U58" s="72" t="str">
        <f t="shared" si="6"/>
        <v/>
      </c>
      <c r="V58" s="81" t="str">
        <f t="shared" si="7"/>
        <v/>
      </c>
    </row>
    <row r="59" spans="1:22" s="6" customFormat="1" x14ac:dyDescent="0.2">
      <c r="A59" s="18"/>
      <c r="B59" s="197" t="s">
        <v>60</v>
      </c>
      <c r="C59" s="6" t="s">
        <v>614</v>
      </c>
      <c r="D59" s="197" t="s">
        <v>60</v>
      </c>
      <c r="E59" s="193" t="s">
        <v>307</v>
      </c>
      <c r="F59" s="170">
        <v>171.35094512977818</v>
      </c>
      <c r="G59" s="168">
        <v>110.17148712977814</v>
      </c>
      <c r="H59" s="168">
        <v>61.179457999999997</v>
      </c>
      <c r="I59" s="168"/>
      <c r="J59" s="168"/>
      <c r="K59" s="168">
        <v>61.179457999999997</v>
      </c>
      <c r="L59" s="168"/>
      <c r="M59" s="168"/>
      <c r="N59" s="168"/>
      <c r="O59" s="168"/>
      <c r="P59" s="79" t="str">
        <f t="shared" si="10"/>
        <v/>
      </c>
      <c r="Q59" s="80" t="str">
        <f t="shared" si="2"/>
        <v/>
      </c>
      <c r="R59" s="80" t="str">
        <f t="shared" si="3"/>
        <v/>
      </c>
      <c r="S59" s="80" t="str">
        <f t="shared" si="4"/>
        <v>COL 7 = 0</v>
      </c>
      <c r="T59" s="80" t="str">
        <f t="shared" si="5"/>
        <v/>
      </c>
      <c r="U59" s="72" t="str">
        <f t="shared" si="6"/>
        <v/>
      </c>
      <c r="V59" s="81" t="str">
        <f t="shared" si="7"/>
        <v/>
      </c>
    </row>
    <row r="60" spans="1:22" s="6" customFormat="1" x14ac:dyDescent="0.2">
      <c r="A60" s="18"/>
      <c r="B60" s="197" t="s">
        <v>83</v>
      </c>
      <c r="C60" s="6" t="s">
        <v>637</v>
      </c>
      <c r="D60" s="197" t="s">
        <v>83</v>
      </c>
      <c r="E60" s="193" t="s">
        <v>351</v>
      </c>
      <c r="F60" s="170">
        <v>308.44729941495251</v>
      </c>
      <c r="G60" s="168">
        <v>274.42953357651692</v>
      </c>
      <c r="H60" s="168">
        <v>34.017765838435622</v>
      </c>
      <c r="I60" s="168"/>
      <c r="J60" s="168"/>
      <c r="K60" s="168">
        <v>34.017765838435622</v>
      </c>
      <c r="L60" s="168"/>
      <c r="M60" s="168"/>
      <c r="N60" s="168"/>
      <c r="O60" s="168"/>
      <c r="P60" s="79" t="str">
        <f t="shared" si="10"/>
        <v/>
      </c>
      <c r="Q60" s="80" t="str">
        <f t="shared" si="2"/>
        <v/>
      </c>
      <c r="R60" s="80" t="str">
        <f t="shared" si="3"/>
        <v/>
      </c>
      <c r="S60" s="80" t="str">
        <f t="shared" si="4"/>
        <v>COL 7 = 0</v>
      </c>
      <c r="T60" s="80" t="str">
        <f t="shared" si="5"/>
        <v/>
      </c>
      <c r="U60" s="72" t="str">
        <f t="shared" si="6"/>
        <v/>
      </c>
      <c r="V60" s="81" t="str">
        <f t="shared" si="7"/>
        <v/>
      </c>
    </row>
    <row r="61" spans="1:22" s="6" customFormat="1" x14ac:dyDescent="0.2">
      <c r="A61" s="18"/>
      <c r="B61" s="197" t="s">
        <v>84</v>
      </c>
      <c r="C61" s="6" t="s">
        <v>638</v>
      </c>
      <c r="D61" s="197" t="s">
        <v>84</v>
      </c>
      <c r="E61" s="193" t="s">
        <v>946</v>
      </c>
      <c r="F61" s="170"/>
      <c r="G61" s="168"/>
      <c r="H61" s="168"/>
      <c r="I61" s="168"/>
      <c r="J61" s="168"/>
      <c r="K61" s="168"/>
      <c r="L61" s="168"/>
      <c r="M61" s="168"/>
      <c r="N61" s="168"/>
      <c r="O61" s="168"/>
      <c r="P61" s="79" t="str">
        <f t="shared" si="10"/>
        <v/>
      </c>
      <c r="Q61" s="80" t="str">
        <f t="shared" si="2"/>
        <v/>
      </c>
      <c r="R61" s="80" t="str">
        <f t="shared" si="3"/>
        <v/>
      </c>
      <c r="S61" s="80" t="str">
        <f t="shared" si="4"/>
        <v/>
      </c>
      <c r="T61" s="80" t="str">
        <f t="shared" si="5"/>
        <v/>
      </c>
      <c r="U61" s="72" t="str">
        <f t="shared" si="6"/>
        <v/>
      </c>
      <c r="V61" s="81" t="str">
        <f t="shared" si="7"/>
        <v/>
      </c>
    </row>
    <row r="62" spans="1:22" s="6" customFormat="1" x14ac:dyDescent="0.2">
      <c r="A62" s="18"/>
      <c r="B62" s="197" t="s">
        <v>85</v>
      </c>
      <c r="C62" s="6" t="s">
        <v>639</v>
      </c>
      <c r="D62" s="197" t="s">
        <v>85</v>
      </c>
      <c r="E62" s="193" t="s">
        <v>352</v>
      </c>
      <c r="F62" s="170"/>
      <c r="G62" s="168"/>
      <c r="H62" s="168"/>
      <c r="I62" s="168"/>
      <c r="J62" s="168"/>
      <c r="K62" s="168"/>
      <c r="L62" s="168"/>
      <c r="M62" s="168"/>
      <c r="N62" s="168"/>
      <c r="O62" s="168"/>
      <c r="P62" s="79" t="str">
        <f t="shared" si="10"/>
        <v/>
      </c>
      <c r="Q62" s="80" t="str">
        <f t="shared" si="2"/>
        <v/>
      </c>
      <c r="R62" s="80" t="str">
        <f t="shared" si="3"/>
        <v/>
      </c>
      <c r="S62" s="80" t="str">
        <f t="shared" si="4"/>
        <v/>
      </c>
      <c r="T62" s="80" t="str">
        <f t="shared" si="5"/>
        <v/>
      </c>
      <c r="U62" s="72" t="str">
        <f t="shared" si="6"/>
        <v/>
      </c>
      <c r="V62" s="81" t="str">
        <f t="shared" si="7"/>
        <v/>
      </c>
    </row>
    <row r="63" spans="1:22" s="6" customFormat="1" x14ac:dyDescent="0.2">
      <c r="A63" s="18"/>
      <c r="B63" s="197" t="s">
        <v>61</v>
      </c>
      <c r="C63" s="6" t="s">
        <v>615</v>
      </c>
      <c r="D63" s="197" t="s">
        <v>61</v>
      </c>
      <c r="E63" s="193" t="s">
        <v>308</v>
      </c>
      <c r="F63" s="170">
        <v>792.12315014966646</v>
      </c>
      <c r="G63" s="168">
        <v>561.63413895517499</v>
      </c>
      <c r="H63" s="168">
        <v>230.48901119449135</v>
      </c>
      <c r="I63" s="168"/>
      <c r="J63" s="168"/>
      <c r="K63" s="168">
        <v>230.48901119449135</v>
      </c>
      <c r="L63" s="168"/>
      <c r="M63" s="168"/>
      <c r="N63" s="168"/>
      <c r="O63" s="168"/>
      <c r="P63" s="79" t="str">
        <f t="shared" si="10"/>
        <v/>
      </c>
      <c r="Q63" s="80" t="str">
        <f t="shared" si="2"/>
        <v/>
      </c>
      <c r="R63" s="80" t="str">
        <f t="shared" si="3"/>
        <v/>
      </c>
      <c r="S63" s="80" t="str">
        <f t="shared" si="4"/>
        <v>COL 7 = 0</v>
      </c>
      <c r="T63" s="80" t="str">
        <f t="shared" si="5"/>
        <v/>
      </c>
      <c r="U63" s="72" t="str">
        <f t="shared" si="6"/>
        <v/>
      </c>
      <c r="V63" s="81" t="str">
        <f t="shared" si="7"/>
        <v/>
      </c>
    </row>
    <row r="64" spans="1:22" s="6" customFormat="1" ht="12" thickBot="1" x14ac:dyDescent="0.25">
      <c r="A64" s="18"/>
      <c r="B64" s="197" t="s">
        <v>86</v>
      </c>
      <c r="C64" s="6" t="s">
        <v>640</v>
      </c>
      <c r="D64" s="197" t="s">
        <v>86</v>
      </c>
      <c r="E64" s="193" t="s">
        <v>353</v>
      </c>
      <c r="F64" s="170"/>
      <c r="G64" s="168"/>
      <c r="H64" s="168"/>
      <c r="I64" s="168"/>
      <c r="J64" s="168"/>
      <c r="K64" s="168"/>
      <c r="L64" s="168"/>
      <c r="M64" s="168"/>
      <c r="N64" s="168"/>
      <c r="O64" s="224"/>
      <c r="P64" s="82" t="str">
        <f t="shared" si="10"/>
        <v/>
      </c>
      <c r="Q64" s="83" t="str">
        <f t="shared" si="2"/>
        <v/>
      </c>
      <c r="R64" s="83" t="str">
        <f t="shared" si="3"/>
        <v/>
      </c>
      <c r="S64" s="83" t="str">
        <f t="shared" si="4"/>
        <v/>
      </c>
      <c r="T64" s="83" t="str">
        <f t="shared" si="5"/>
        <v/>
      </c>
      <c r="U64" s="84" t="str">
        <f t="shared" si="6"/>
        <v/>
      </c>
      <c r="V64" s="85" t="str">
        <f t="shared" si="7"/>
        <v/>
      </c>
    </row>
    <row r="65" spans="1:254" s="60" customFormat="1" ht="21.75" thickBot="1" x14ac:dyDescent="0.25">
      <c r="A65" s="59"/>
      <c r="B65" s="204" t="s">
        <v>841</v>
      </c>
      <c r="C65" s="6" t="s">
        <v>840</v>
      </c>
      <c r="D65" s="204" t="s">
        <v>915</v>
      </c>
      <c r="E65" s="203" t="s">
        <v>837</v>
      </c>
      <c r="F65" s="164"/>
      <c r="G65" s="175"/>
      <c r="H65" s="165"/>
      <c r="I65" s="165"/>
      <c r="J65" s="165"/>
      <c r="K65" s="165"/>
      <c r="L65" s="165"/>
      <c r="M65" s="165"/>
      <c r="N65" s="165"/>
      <c r="O65" s="166"/>
      <c r="P65" s="86"/>
      <c r="Q65" s="87"/>
      <c r="R65" s="87"/>
      <c r="S65" s="87"/>
      <c r="T65" s="87"/>
      <c r="U65" s="88"/>
      <c r="V65" s="89" t="str">
        <f t="shared" si="7"/>
        <v/>
      </c>
    </row>
    <row r="66" spans="1:254" s="60" customFormat="1" ht="31.5" customHeight="1" x14ac:dyDescent="0.2">
      <c r="A66" s="59"/>
      <c r="B66" s="234" t="s">
        <v>543</v>
      </c>
      <c r="C66" s="234"/>
      <c r="D66" s="234" t="s">
        <v>543</v>
      </c>
      <c r="E66" s="202" t="s">
        <v>838</v>
      </c>
      <c r="F66" s="106">
        <f t="shared" ref="F66:O66" si="11">SUM(F12:F64)</f>
        <v>3299.3456162872289</v>
      </c>
      <c r="G66" s="106">
        <f t="shared" si="11"/>
        <v>2665.618505536359</v>
      </c>
      <c r="H66" s="106">
        <f t="shared" si="11"/>
        <v>633.72711075086966</v>
      </c>
      <c r="I66" s="106">
        <f t="shared" si="11"/>
        <v>0</v>
      </c>
      <c r="J66" s="106">
        <f t="shared" si="11"/>
        <v>0</v>
      </c>
      <c r="K66" s="106">
        <f t="shared" si="11"/>
        <v>633.72711075086966</v>
      </c>
      <c r="L66" s="106">
        <f t="shared" si="11"/>
        <v>0</v>
      </c>
      <c r="M66" s="106">
        <f t="shared" si="11"/>
        <v>0</v>
      </c>
      <c r="N66" s="106">
        <f t="shared" si="11"/>
        <v>0</v>
      </c>
      <c r="O66" s="106">
        <f t="shared" si="11"/>
        <v>0</v>
      </c>
      <c r="P66" s="90"/>
      <c r="Q66" s="91"/>
      <c r="R66" s="91"/>
      <c r="S66" s="91"/>
      <c r="T66" s="91"/>
      <c r="U66" s="92"/>
      <c r="V66" s="93" t="str">
        <f t="shared" si="7"/>
        <v/>
      </c>
    </row>
    <row r="67" spans="1:254" s="60" customFormat="1" ht="32.25" thickBot="1" x14ac:dyDescent="0.25">
      <c r="A67" s="59"/>
      <c r="B67" s="227"/>
      <c r="C67" s="227"/>
      <c r="D67" s="227"/>
      <c r="E67" s="184" t="s">
        <v>921</v>
      </c>
      <c r="F67" s="109">
        <f t="shared" ref="F67:O67" si="12">IF(COUNTA(F12:F65)&gt;0,IF(F65="c","c",SUM(F65:F66)),"")</f>
        <v>3299.3456162872289</v>
      </c>
      <c r="G67" s="109">
        <f t="shared" si="12"/>
        <v>2665.618505536359</v>
      </c>
      <c r="H67" s="109">
        <f t="shared" si="12"/>
        <v>633.72711075086966</v>
      </c>
      <c r="I67" s="109" t="str">
        <f t="shared" si="12"/>
        <v/>
      </c>
      <c r="J67" s="109" t="str">
        <f t="shared" si="12"/>
        <v/>
      </c>
      <c r="K67" s="109">
        <f t="shared" si="12"/>
        <v>633.72711075086966</v>
      </c>
      <c r="L67" s="109" t="str">
        <f t="shared" si="12"/>
        <v/>
      </c>
      <c r="M67" s="109" t="str">
        <f t="shared" si="12"/>
        <v/>
      </c>
      <c r="N67" s="109" t="str">
        <f t="shared" si="12"/>
        <v/>
      </c>
      <c r="O67" s="109" t="str">
        <f t="shared" si="12"/>
        <v/>
      </c>
      <c r="P67" s="94" t="str">
        <f>IF(AND(AND(C67&lt;&gt;"",C67=$K$1),OR(F67&lt;&gt;"",G67&lt;&gt;"",H67&lt;&gt;"",I67&lt;&gt;"",J67&lt;&gt;"",K67&lt;&gt;"",L67&lt;&gt;"",M67&lt;&gt;"",N67&lt;&gt;"",M67&lt;&gt;"")),"Claims against self",IF(AND(COUNTIF(M67:O67,"c")=1,AND(M67&lt;&gt;"",N67&lt;&gt;"",O67&lt;&gt;"")),"Residual Disclosure",IF(AND(SUM(COUNTIF(K67:L67,"c"),(COUNTIF(H67,"c")))=1,AND(L67&lt;&gt;"",K67&lt;&gt;"",H67&lt;&gt;"")),"Residual Disclosure",IF(AND(COUNTIF(H67:J67,"c")=1,AND(J67&lt;&gt;"",I67&lt;&gt;"",H67&lt;&gt;"")),"Residual Disclosure",IF(AND(COUNTIF(F67:H67,"c")=1,AND(F67&lt;&gt;"",G67&lt;&gt;"",H67&lt;&gt;"")),"Residual Disclosure","")))))</f>
        <v/>
      </c>
      <c r="Q67" s="95" t="str">
        <f t="shared" si="2"/>
        <v/>
      </c>
      <c r="R67" s="95" t="str">
        <f t="shared" si="3"/>
        <v/>
      </c>
      <c r="S67" s="95" t="str">
        <f t="shared" si="4"/>
        <v>COL 7 = 0</v>
      </c>
      <c r="T67" s="95" t="str">
        <f t="shared" si="5"/>
        <v/>
      </c>
      <c r="U67" s="96" t="str">
        <f t="shared" si="6"/>
        <v/>
      </c>
      <c r="V67" s="97" t="str">
        <f t="shared" si="7"/>
        <v/>
      </c>
    </row>
    <row r="68" spans="1:254" s="6" customFormat="1" ht="55.5" customHeight="1" thickBot="1" x14ac:dyDescent="0.25">
      <c r="B68" s="126"/>
      <c r="D68" s="126"/>
      <c r="E68" s="185" t="s">
        <v>20</v>
      </c>
      <c r="F68" s="119" t="str">
        <f t="shared" ref="F68:O68" si="13">IF(F65="c","",IF(AND(IF((COUNTIF(F12:F64,"c"))&gt;0,1,0)=1,F65=""),"Please provide Not Specified (Including Confidential)",""))</f>
        <v/>
      </c>
      <c r="G68" s="119" t="str">
        <f t="shared" si="13"/>
        <v/>
      </c>
      <c r="H68" s="119" t="str">
        <f t="shared" si="13"/>
        <v/>
      </c>
      <c r="I68" s="119" t="str">
        <f t="shared" si="13"/>
        <v/>
      </c>
      <c r="J68" s="119" t="str">
        <f t="shared" si="13"/>
        <v/>
      </c>
      <c r="K68" s="119" t="str">
        <f t="shared" si="13"/>
        <v/>
      </c>
      <c r="L68" s="119" t="str">
        <f t="shared" si="13"/>
        <v/>
      </c>
      <c r="M68" s="119" t="str">
        <f t="shared" si="13"/>
        <v/>
      </c>
      <c r="N68" s="119" t="str">
        <f t="shared" si="13"/>
        <v/>
      </c>
      <c r="O68" s="119" t="str">
        <f t="shared" si="13"/>
        <v/>
      </c>
      <c r="P68" s="79"/>
      <c r="Q68" s="80"/>
      <c r="R68" s="80"/>
      <c r="S68" s="80"/>
      <c r="T68" s="80"/>
      <c r="U68" s="72"/>
      <c r="V68" s="81"/>
    </row>
    <row r="69" spans="1:254" s="15" customFormat="1" ht="12" thickBot="1" x14ac:dyDescent="0.25">
      <c r="A69" s="18"/>
      <c r="B69" s="122"/>
      <c r="C69" s="6"/>
      <c r="D69" s="122"/>
      <c r="E69" s="186" t="s">
        <v>524</v>
      </c>
      <c r="F69" s="17"/>
      <c r="G69" s="16"/>
      <c r="H69" s="16"/>
      <c r="I69" s="16"/>
      <c r="J69" s="16"/>
      <c r="K69" s="16"/>
      <c r="L69" s="16"/>
      <c r="M69" s="16"/>
      <c r="N69" s="16"/>
      <c r="O69" s="105"/>
      <c r="P69" s="98"/>
      <c r="Q69" s="99"/>
      <c r="R69" s="99"/>
      <c r="S69" s="99"/>
      <c r="T69" s="99"/>
      <c r="U69" s="100"/>
      <c r="V69" s="101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spans="1:254" s="6" customFormat="1" x14ac:dyDescent="0.2">
      <c r="A70" s="18"/>
      <c r="B70" s="123" t="s">
        <v>87</v>
      </c>
      <c r="C70" s="6" t="s">
        <v>641</v>
      </c>
      <c r="D70" s="123" t="s">
        <v>87</v>
      </c>
      <c r="E70" s="74" t="s">
        <v>354</v>
      </c>
      <c r="F70" s="167"/>
      <c r="G70" s="168"/>
      <c r="H70" s="168"/>
      <c r="I70" s="168"/>
      <c r="J70" s="168"/>
      <c r="K70" s="168"/>
      <c r="L70" s="168"/>
      <c r="M70" s="168"/>
      <c r="N70" s="168"/>
      <c r="O70" s="169"/>
      <c r="P70" s="76" t="str">
        <f>IF(AND(AND(C70&lt;&gt;"",C70=Reporting_Country_Code),OR(F70&lt;&gt;"",G70&lt;&gt;"",H70&lt;&gt;"",I70&lt;&gt;"",J70&lt;&gt;"",K70&lt;&gt;"",L70&lt;&gt;"",M70&lt;&gt;"",N70&lt;&gt;"",M70&lt;&gt;"")),"Claims against self",IF(AND(COUNTIF(M70:O70,"c")=1,AND(M70&lt;&gt;"",N70&lt;&gt;"",O70&lt;&gt;"")),"Residual Disclosure",IF(AND(SUM(COUNTIF(K70:L70,"c"),(COUNTIF(H70,"c")))=1,AND(L70&lt;&gt;"",K70&lt;&gt;"",H70&lt;&gt;"")),"Residual Disclosure",IF(AND(COUNTIF(H70:J70,"c")=1,AND(J70&lt;&gt;"",I70&lt;&gt;"",H70&lt;&gt;"")),"Residual Disclosure",IF(AND(COUNTIF(F70:H70,"c")=1,AND(F70&lt;&gt;"",G70&lt;&gt;"",H70&lt;&gt;"")),"Residual Disclosure","")))))</f>
        <v/>
      </c>
      <c r="Q70" s="77" t="str">
        <f t="shared" ref="Q70:Q132" si="14">IF(AND(ISNUMBER(F70),ISNUMBER(G70),ISNUMBER(H70)),IF(F70-G70&lt;&gt;H70,"DISCR: "&amp;ABS(ROUND(F70-G70-H70,1)),""),IF(OR(AND(ISNUMBER(F70),OR(ISNUMBER(G70),ISNUMBER(H70))),AND(ISNUMBER(G70),ISNUMBER(H70))),IF(NOT(ISNUMBER(F70)),"COL 1 = "&amp;ROUND(H70+G70,1),IF(NOT(ISNUMBER(G70)),"COL 2 = "&amp;ROUND(F70-H70,1),"COL 3 = "&amp;ROUND(F70-G70,1))),""))</f>
        <v/>
      </c>
      <c r="R70" s="77" t="str">
        <f t="shared" ref="R70:R132" si="15">IF(AND(ISNUMBER(H70),ISNUMBER(I70),ISNUMBER(J70)),IF(H70-I70&lt;&gt;J70,"DISCR: "&amp;ABS(ROUND(H70-I70-J70,1)),""),IF(OR(AND(ISNUMBER(H70),OR(ISNUMBER(I70),ISNUMBER(J70))),AND(ISNUMBER(I70),ISNUMBER(J70))),IF(NOT(ISNUMBER(H70)),"COL 3 = "&amp;ROUND(J70+I70,1),IF(NOT(ISNUMBER(I70)),"COL 4 = "&amp;ROUND(H70-J70,1),"COL 5 = "&amp;ROUND(H70-I70,1))),""))</f>
        <v/>
      </c>
      <c r="S70" s="77" t="str">
        <f t="shared" ref="S70:S132" si="16">IF(AND(ISNUMBER(H70),ISNUMBER(L70),ISNUMBER(K70)),IF(K70-L70&lt;&gt;H70,"DISCR: "&amp;ABS(ROUND(K70-L70-H70,1)),""),IF(OR(AND(ISNUMBER(H70),OR(ISNUMBER(L70),ISNUMBER(K70))),AND(ISNUMBER(L70),ISNUMBER(K70))),IF(NOT(ISNUMBER(H70)),"COL 3 = "&amp;ROUND(K70-L70,1),IF(NOT(ISNUMBER(L70)),"COL 7 = "&amp;ROUND(K70-H70,1),"COL 6 = "&amp;ROUND(H70+L70,1))),""))</f>
        <v/>
      </c>
      <c r="T70" s="77" t="str">
        <f t="shared" ref="T70:T132" si="17">IF(AND(ISNUMBER(M70),ISNUMBER(O70),ISNUMBER(N70)),IF(N70-O70&lt;&gt;M70,"DISCR: "&amp;ABS(ROUND(N70-O70-M70,1)),""),IF(OR(AND(ISNUMBER(M70),OR(ISNUMBER(O70),ISNUMBER(N70))),AND(ISNUMBER(O70),ISNUMBER(N70))),IF(NOT(ISNUMBER(M70)),"COL 8 = "&amp;ROUND(N70-O70,1),IF(NOT(ISNUMBER(O70)),"COL 10 = "&amp;ROUND(N70-M70,1),"COL 9 = "&amp;ROUND(O70+M70,1))),""))</f>
        <v/>
      </c>
      <c r="U70" s="102" t="str">
        <f t="shared" ref="U70:U132" si="18">IF(AND(ISNUMBER(M70),F70=""),"Missing data in col. 1","")</f>
        <v/>
      </c>
      <c r="V70" s="78" t="str">
        <f t="shared" ref="V70:V132" si="19">IF(OR(O70&lt;0,N70&lt;0,L70&lt;0,K70&lt;0),"Negative Value","")</f>
        <v/>
      </c>
    </row>
    <row r="71" spans="1:254" s="6" customFormat="1" x14ac:dyDescent="0.2">
      <c r="A71" s="18"/>
      <c r="B71" s="123" t="s">
        <v>88</v>
      </c>
      <c r="C71" s="6" t="s">
        <v>642</v>
      </c>
      <c r="D71" s="123" t="s">
        <v>88</v>
      </c>
      <c r="E71" s="74" t="s">
        <v>355</v>
      </c>
      <c r="F71" s="167"/>
      <c r="G71" s="168"/>
      <c r="H71" s="168"/>
      <c r="I71" s="168"/>
      <c r="J71" s="168"/>
      <c r="K71" s="168"/>
      <c r="L71" s="168"/>
      <c r="M71" s="168"/>
      <c r="N71" s="168"/>
      <c r="O71" s="169"/>
      <c r="P71" s="79" t="str">
        <f>IF(AND(AND(C71&lt;&gt;"",C71=Reporting_Country_Code),OR(F71&lt;&gt;"",G71&lt;&gt;"",H71&lt;&gt;"",I71&lt;&gt;"",J71&lt;&gt;"",K71&lt;&gt;"",L71&lt;&gt;"",M71&lt;&gt;"",N71&lt;&gt;"",M71&lt;&gt;"")),"Claims against self",IF(AND(COUNTIF(M71:O71,"c")=1,AND(M71&lt;&gt;"",N71&lt;&gt;"",O71&lt;&gt;"")),"Residual Disclosure",IF(AND(SUM(COUNTIF(K71:L71,"c"),(COUNTIF(H71,"c")))=1,AND(L71&lt;&gt;"",K71&lt;&gt;"",H71&lt;&gt;"")),"Residual Disclosure",IF(AND(COUNTIF(H71:J71,"c")=1,AND(J71&lt;&gt;"",I71&lt;&gt;"",H71&lt;&gt;"")),"Residual Disclosure",IF(AND(COUNTIF(F71:H71,"c")=1,AND(F71&lt;&gt;"",G71&lt;&gt;"",H71&lt;&gt;"")),"Residual Disclosure","")))))</f>
        <v/>
      </c>
      <c r="Q71" s="80" t="str">
        <f t="shared" si="14"/>
        <v/>
      </c>
      <c r="R71" s="80" t="str">
        <f t="shared" si="15"/>
        <v/>
      </c>
      <c r="S71" s="80" t="str">
        <f t="shared" si="16"/>
        <v/>
      </c>
      <c r="T71" s="80" t="str">
        <f t="shared" si="17"/>
        <v/>
      </c>
      <c r="U71" s="72" t="str">
        <f t="shared" si="18"/>
        <v/>
      </c>
      <c r="V71" s="81" t="str">
        <f t="shared" si="19"/>
        <v/>
      </c>
    </row>
    <row r="72" spans="1:254" s="6" customFormat="1" x14ac:dyDescent="0.2">
      <c r="A72" s="18"/>
      <c r="B72" s="123" t="s">
        <v>89</v>
      </c>
      <c r="C72" s="6" t="s">
        <v>643</v>
      </c>
      <c r="D72" s="123" t="s">
        <v>89</v>
      </c>
      <c r="E72" s="74" t="s">
        <v>356</v>
      </c>
      <c r="F72" s="167"/>
      <c r="G72" s="168"/>
      <c r="H72" s="168"/>
      <c r="I72" s="168"/>
      <c r="J72" s="168"/>
      <c r="K72" s="168"/>
      <c r="L72" s="168"/>
      <c r="M72" s="168"/>
      <c r="N72" s="168"/>
      <c r="O72" s="169"/>
      <c r="P72" s="79" t="str">
        <f>IF(AND(AND(C72&lt;&gt;"",C72=Reporting_Country_Code),OR(F72&lt;&gt;"",G72&lt;&gt;"",H72&lt;&gt;"",I72&lt;&gt;"",J72&lt;&gt;"",K72&lt;&gt;"",L72&lt;&gt;"",M72&lt;&gt;"",N72&lt;&gt;"",M72&lt;&gt;"")),"Claims against self",IF(AND(COUNTIF(M72:O72,"c")=1,AND(M72&lt;&gt;"",N72&lt;&gt;"",O72&lt;&gt;"")),"Residual Disclosure",IF(AND(SUM(COUNTIF(K72:L72,"c"),(COUNTIF(H72,"c")))=1,AND(L72&lt;&gt;"",K72&lt;&gt;"",H72&lt;&gt;"")),"Residual Disclosure",IF(AND(COUNTIF(H72:J72,"c")=1,AND(J72&lt;&gt;"",I72&lt;&gt;"",H72&lt;&gt;"")),"Residual Disclosure",IF(AND(COUNTIF(F72:H72,"c")=1,AND(F72&lt;&gt;"",G72&lt;&gt;"",H72&lt;&gt;"")),"Residual Disclosure","")))))</f>
        <v/>
      </c>
      <c r="Q72" s="80" t="str">
        <f t="shared" si="14"/>
        <v/>
      </c>
      <c r="R72" s="80" t="str">
        <f t="shared" si="15"/>
        <v/>
      </c>
      <c r="S72" s="80" t="str">
        <f t="shared" si="16"/>
        <v/>
      </c>
      <c r="T72" s="80" t="str">
        <f t="shared" si="17"/>
        <v/>
      </c>
      <c r="U72" s="72" t="str">
        <f t="shared" si="18"/>
        <v/>
      </c>
      <c r="V72" s="81" t="str">
        <f t="shared" si="19"/>
        <v/>
      </c>
    </row>
    <row r="73" spans="1:254" s="6" customFormat="1" x14ac:dyDescent="0.2">
      <c r="A73" s="18"/>
      <c r="B73" s="123" t="s">
        <v>90</v>
      </c>
      <c r="C73" s="6" t="s">
        <v>644</v>
      </c>
      <c r="D73" s="123" t="s">
        <v>90</v>
      </c>
      <c r="E73" s="74" t="s">
        <v>357</v>
      </c>
      <c r="F73" s="167">
        <v>0.81499999999999995</v>
      </c>
      <c r="G73" s="168">
        <v>0</v>
      </c>
      <c r="H73" s="168">
        <v>0.81499999999999995</v>
      </c>
      <c r="I73" s="168"/>
      <c r="J73" s="168"/>
      <c r="K73" s="168">
        <v>0.81499999999999995</v>
      </c>
      <c r="L73" s="168"/>
      <c r="M73" s="168"/>
      <c r="N73" s="168"/>
      <c r="O73" s="169"/>
      <c r="P73" s="79" t="str">
        <f>IF(AND(AND(C73&lt;&gt;"",C73=Reporting_Country_Code),OR(F73&lt;&gt;"",G73&lt;&gt;"",H73&lt;&gt;"",I73&lt;&gt;"",J73&lt;&gt;"",K73&lt;&gt;"",L73&lt;&gt;"",M73&lt;&gt;"",N73&lt;&gt;"",M73&lt;&gt;"")),"Claims against self",IF(AND(COUNTIF(M73:O73,"c")=1,AND(M73&lt;&gt;"",N73&lt;&gt;"",O73&lt;&gt;"")),"Residual Disclosure",IF(AND(SUM(COUNTIF(K73:L73,"c"),(COUNTIF(H73,"c")))=1,AND(L73&lt;&gt;"",K73&lt;&gt;"",H73&lt;&gt;"")),"Residual Disclosure",IF(AND(COUNTIF(H73:J73,"c")=1,AND(J73&lt;&gt;"",I73&lt;&gt;"",H73&lt;&gt;"")),"Residual Disclosure",IF(AND(COUNTIF(F73:H73,"c")=1,AND(F73&lt;&gt;"",G73&lt;&gt;"",H73&lt;&gt;"")),"Residual Disclosure","")))))</f>
        <v/>
      </c>
      <c r="Q73" s="80" t="str">
        <f t="shared" si="14"/>
        <v/>
      </c>
      <c r="R73" s="80" t="str">
        <f t="shared" si="15"/>
        <v/>
      </c>
      <c r="S73" s="80" t="str">
        <f t="shared" si="16"/>
        <v>COL 7 = 0</v>
      </c>
      <c r="T73" s="80" t="str">
        <f t="shared" si="17"/>
        <v/>
      </c>
      <c r="U73" s="72" t="str">
        <f t="shared" si="18"/>
        <v/>
      </c>
      <c r="V73" s="81" t="str">
        <f t="shared" si="19"/>
        <v/>
      </c>
    </row>
    <row r="74" spans="1:254" s="6" customFormat="1" ht="12" thickBot="1" x14ac:dyDescent="0.25">
      <c r="A74" s="18"/>
      <c r="B74" s="123" t="s">
        <v>91</v>
      </c>
      <c r="C74" s="6" t="s">
        <v>645</v>
      </c>
      <c r="D74" s="123" t="s">
        <v>91</v>
      </c>
      <c r="E74" s="74" t="s">
        <v>358</v>
      </c>
      <c r="F74" s="167"/>
      <c r="G74" s="168"/>
      <c r="H74" s="168"/>
      <c r="I74" s="168"/>
      <c r="J74" s="168"/>
      <c r="K74" s="168"/>
      <c r="L74" s="168"/>
      <c r="M74" s="168"/>
      <c r="N74" s="168"/>
      <c r="O74" s="169"/>
      <c r="P74" s="82" t="str">
        <f>IF(AND(AND(C74&lt;&gt;"",C74=Reporting_Country_Code),OR(F74&lt;&gt;"",G74&lt;&gt;"",H74&lt;&gt;"",I74&lt;&gt;"",J74&lt;&gt;"",K74&lt;&gt;"",L74&lt;&gt;"",M74&lt;&gt;"",N74&lt;&gt;"",M74&lt;&gt;"")),"Claims against self",IF(AND(COUNTIF(M74:O74,"c")=1,AND(M74&lt;&gt;"",N74&lt;&gt;"",O74&lt;&gt;"")),"Residual Disclosure",IF(AND(SUM(COUNTIF(K74:L74,"c"),(COUNTIF(H74,"c")))=1,AND(L74&lt;&gt;"",K74&lt;&gt;"",H74&lt;&gt;"")),"Residual Disclosure",IF(AND(COUNTIF(H74:J74,"c")=1,AND(J74&lt;&gt;"",I74&lt;&gt;"",H74&lt;&gt;"")),"Residual Disclosure",IF(AND(COUNTIF(F74:H74,"c")=1,AND(F74&lt;&gt;"",G74&lt;&gt;"",H74&lt;&gt;"")),"Residual Disclosure","")))))</f>
        <v/>
      </c>
      <c r="Q74" s="83" t="str">
        <f t="shared" si="14"/>
        <v/>
      </c>
      <c r="R74" s="83" t="str">
        <f t="shared" si="15"/>
        <v/>
      </c>
      <c r="S74" s="83" t="str">
        <f t="shared" si="16"/>
        <v/>
      </c>
      <c r="T74" s="83" t="str">
        <f t="shared" si="17"/>
        <v/>
      </c>
      <c r="U74" s="84" t="str">
        <f t="shared" si="18"/>
        <v/>
      </c>
      <c r="V74" s="85" t="str">
        <f t="shared" si="19"/>
        <v/>
      </c>
    </row>
    <row r="75" spans="1:254" s="60" customFormat="1" ht="21.75" thickBot="1" x14ac:dyDescent="0.25">
      <c r="A75" s="59"/>
      <c r="B75" s="132" t="s">
        <v>552</v>
      </c>
      <c r="C75" s="6" t="s">
        <v>578</v>
      </c>
      <c r="D75" s="132" t="s">
        <v>552</v>
      </c>
      <c r="E75" s="203" t="s">
        <v>837</v>
      </c>
      <c r="F75" s="164"/>
      <c r="G75" s="175"/>
      <c r="H75" s="165"/>
      <c r="I75" s="165"/>
      <c r="J75" s="165"/>
      <c r="K75" s="165"/>
      <c r="L75" s="165"/>
      <c r="M75" s="165"/>
      <c r="N75" s="165"/>
      <c r="O75" s="166"/>
      <c r="P75" s="86"/>
      <c r="Q75" s="87"/>
      <c r="R75" s="87"/>
      <c r="S75" s="87"/>
      <c r="T75" s="87"/>
      <c r="U75" s="88"/>
      <c r="V75" s="89" t="str">
        <f t="shared" si="19"/>
        <v/>
      </c>
    </row>
    <row r="76" spans="1:254" s="60" customFormat="1" ht="31.5" customHeight="1" x14ac:dyDescent="0.2">
      <c r="A76" s="59"/>
      <c r="B76" s="226" t="s">
        <v>543</v>
      </c>
      <c r="C76" s="234"/>
      <c r="D76" s="226" t="s">
        <v>543</v>
      </c>
      <c r="E76" s="202" t="s">
        <v>838</v>
      </c>
      <c r="F76" s="106">
        <f>SUM(F70:F74)</f>
        <v>0.81499999999999995</v>
      </c>
      <c r="G76" s="107">
        <f t="shared" ref="G76:O76" si="20">SUM(G70:G74)</f>
        <v>0</v>
      </c>
      <c r="H76" s="107">
        <f t="shared" si="20"/>
        <v>0.81499999999999995</v>
      </c>
      <c r="I76" s="107">
        <f t="shared" si="20"/>
        <v>0</v>
      </c>
      <c r="J76" s="107">
        <f t="shared" si="20"/>
        <v>0</v>
      </c>
      <c r="K76" s="107">
        <f t="shared" si="20"/>
        <v>0.81499999999999995</v>
      </c>
      <c r="L76" s="107">
        <f t="shared" si="20"/>
        <v>0</v>
      </c>
      <c r="M76" s="107">
        <f t="shared" si="20"/>
        <v>0</v>
      </c>
      <c r="N76" s="107">
        <f t="shared" si="20"/>
        <v>0</v>
      </c>
      <c r="O76" s="108">
        <f t="shared" si="20"/>
        <v>0</v>
      </c>
      <c r="P76" s="90"/>
      <c r="Q76" s="91"/>
      <c r="R76" s="91"/>
      <c r="S76" s="91"/>
      <c r="T76" s="91"/>
      <c r="U76" s="92"/>
      <c r="V76" s="93" t="str">
        <f t="shared" si="19"/>
        <v/>
      </c>
    </row>
    <row r="77" spans="1:254" s="60" customFormat="1" ht="32.25" thickBot="1" x14ac:dyDescent="0.25">
      <c r="A77" s="59"/>
      <c r="B77" s="227"/>
      <c r="C77" s="227"/>
      <c r="D77" s="227"/>
      <c r="E77" s="184" t="s">
        <v>922</v>
      </c>
      <c r="F77" s="109">
        <f>IF(COUNTA(F70:F75)&gt;0,IF(F75="c","c",SUM(F75:F76)),"")</f>
        <v>0.81499999999999995</v>
      </c>
      <c r="G77" s="110">
        <f t="shared" ref="G77:O77" si="21">IF(COUNTA(G70:G75)&gt;0,IF(G75="c","c",SUM(G75:G76)),"")</f>
        <v>0</v>
      </c>
      <c r="H77" s="110">
        <f t="shared" si="21"/>
        <v>0.81499999999999995</v>
      </c>
      <c r="I77" s="110" t="str">
        <f t="shared" si="21"/>
        <v/>
      </c>
      <c r="J77" s="110" t="str">
        <f t="shared" si="21"/>
        <v/>
      </c>
      <c r="K77" s="110">
        <f t="shared" si="21"/>
        <v>0.81499999999999995</v>
      </c>
      <c r="L77" s="110" t="str">
        <f t="shared" si="21"/>
        <v/>
      </c>
      <c r="M77" s="110" t="str">
        <f t="shared" si="21"/>
        <v/>
      </c>
      <c r="N77" s="110" t="str">
        <f t="shared" si="21"/>
        <v/>
      </c>
      <c r="O77" s="111" t="str">
        <f t="shared" si="21"/>
        <v/>
      </c>
      <c r="P77" s="94" t="str">
        <f>IF(AND(AND(C77&lt;&gt;"",C77=Reporting_Country_Code),OR(F77&lt;&gt;"",G77&lt;&gt;"",H77&lt;&gt;"",I77&lt;&gt;"",J77&lt;&gt;"",K77&lt;&gt;"",L77&lt;&gt;"",M77&lt;&gt;"",N77&lt;&gt;"",M77&lt;&gt;"")),"Claims against self",IF(AND(COUNTIF(M77:O77,"c")=1,AND(M77&lt;&gt;"",N77&lt;&gt;"",O77&lt;&gt;"")),"Residual Disclosure",IF(AND(SUM(COUNTIF(K77:L77,"c"),(COUNTIF(H77,"c")))=1,AND(L77&lt;&gt;"",K77&lt;&gt;"",H77&lt;&gt;"")),"Residual Disclosure",IF(AND(COUNTIF(H77:J77,"c")=1,AND(J77&lt;&gt;"",I77&lt;&gt;"",H77&lt;&gt;"")),"Residual Disclosure",IF(AND(COUNTIF(F77:H77,"c")=1,AND(F77&lt;&gt;"",G77&lt;&gt;"",H77&lt;&gt;"")),"Residual Disclosure","")))))</f>
        <v/>
      </c>
      <c r="Q77" s="95" t="str">
        <f t="shared" si="14"/>
        <v/>
      </c>
      <c r="R77" s="95" t="str">
        <f t="shared" si="15"/>
        <v/>
      </c>
      <c r="S77" s="95" t="str">
        <f t="shared" si="16"/>
        <v>COL 7 = 0</v>
      </c>
      <c r="T77" s="95" t="str">
        <f t="shared" si="17"/>
        <v/>
      </c>
      <c r="U77" s="96" t="str">
        <f t="shared" si="18"/>
        <v/>
      </c>
      <c r="V77" s="97" t="str">
        <f t="shared" si="19"/>
        <v/>
      </c>
    </row>
    <row r="78" spans="1:254" s="6" customFormat="1" ht="55.5" customHeight="1" thickBot="1" x14ac:dyDescent="0.25">
      <c r="B78" s="126"/>
      <c r="D78" s="126"/>
      <c r="E78" s="185" t="s">
        <v>20</v>
      </c>
      <c r="F78" s="119" t="str">
        <f>IF(F75="c","",IF(AND(IF((COUNTIF(F70:F74,"c"))&gt;0,1,0)=1,F75=""),"Please provide Not Specified (Including Confidential)",""))</f>
        <v/>
      </c>
      <c r="G78" s="119" t="str">
        <f t="shared" ref="G78:O78" si="22">IF(G75="c","",IF(AND(IF((COUNTIF(G70:G74,"c"))&gt;0,1,0)=1,G75=""),"Please provide Not Specified (Including Confidential)",""))</f>
        <v/>
      </c>
      <c r="H78" s="119" t="str">
        <f t="shared" si="22"/>
        <v/>
      </c>
      <c r="I78" s="119" t="str">
        <f t="shared" si="22"/>
        <v/>
      </c>
      <c r="J78" s="119" t="str">
        <f t="shared" si="22"/>
        <v/>
      </c>
      <c r="K78" s="119" t="str">
        <f t="shared" si="22"/>
        <v/>
      </c>
      <c r="L78" s="119" t="str">
        <f t="shared" si="22"/>
        <v/>
      </c>
      <c r="M78" s="119" t="str">
        <f t="shared" si="22"/>
        <v/>
      </c>
      <c r="N78" s="119" t="str">
        <f t="shared" si="22"/>
        <v/>
      </c>
      <c r="O78" s="119" t="str">
        <f t="shared" si="22"/>
        <v/>
      </c>
      <c r="P78" s="79"/>
      <c r="Q78" s="80"/>
      <c r="R78" s="80"/>
      <c r="S78" s="80"/>
      <c r="T78" s="80"/>
      <c r="U78" s="72"/>
      <c r="V78" s="81"/>
    </row>
    <row r="79" spans="1:254" s="15" customFormat="1" ht="12" thickBot="1" x14ac:dyDescent="0.25">
      <c r="A79" s="18"/>
      <c r="B79" s="122"/>
      <c r="C79" s="6"/>
      <c r="D79" s="122"/>
      <c r="E79" s="186" t="s">
        <v>525</v>
      </c>
      <c r="F79" s="17"/>
      <c r="G79" s="16"/>
      <c r="H79" s="16"/>
      <c r="I79" s="16"/>
      <c r="J79" s="16"/>
      <c r="K79" s="16"/>
      <c r="L79" s="16"/>
      <c r="M79" s="16"/>
      <c r="N79" s="16"/>
      <c r="O79" s="105"/>
      <c r="P79" s="98"/>
      <c r="Q79" s="99"/>
      <c r="R79" s="99"/>
      <c r="S79" s="99"/>
      <c r="T79" s="99"/>
      <c r="U79" s="100"/>
      <c r="V79" s="101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</row>
    <row r="80" spans="1:254" s="6" customFormat="1" x14ac:dyDescent="0.2">
      <c r="A80" s="18"/>
      <c r="B80" s="123" t="s">
        <v>92</v>
      </c>
      <c r="C80" s="6" t="s">
        <v>646</v>
      </c>
      <c r="D80" s="123" t="s">
        <v>92</v>
      </c>
      <c r="E80" s="74" t="s">
        <v>359</v>
      </c>
      <c r="F80" s="167"/>
      <c r="G80" s="168"/>
      <c r="H80" s="168"/>
      <c r="I80" s="168"/>
      <c r="J80" s="168"/>
      <c r="K80" s="168"/>
      <c r="L80" s="168"/>
      <c r="M80" s="168"/>
      <c r="N80" s="168"/>
      <c r="O80" s="169"/>
      <c r="P80" s="76" t="str">
        <f t="shared" ref="P80:P112" si="23">IF(AND(AND(C80&lt;&gt;"",C80=Reporting_Country_Code),OR(F80&lt;&gt;"",G80&lt;&gt;"",H80&lt;&gt;"",I80&lt;&gt;"",J80&lt;&gt;"",K80&lt;&gt;"",L80&lt;&gt;"",M80&lt;&gt;"",N80&lt;&gt;"",M80&lt;&gt;"")),"Claims against self",IF(AND(COUNTIF(M80:O80,"c")=1,AND(M80&lt;&gt;"",N80&lt;&gt;"",O80&lt;&gt;"")),"Residual Disclosure",IF(AND(SUM(COUNTIF(K80:L80,"c"),(COUNTIF(H80,"c")))=1,AND(L80&lt;&gt;"",K80&lt;&gt;"",H80&lt;&gt;"")),"Residual Disclosure",IF(AND(COUNTIF(H80:J80,"c")=1,AND(J80&lt;&gt;"",I80&lt;&gt;"",H80&lt;&gt;"")),"Residual Disclosure",IF(AND(COUNTIF(F80:H80,"c")=1,AND(F80&lt;&gt;"",G80&lt;&gt;"",H80&lt;&gt;"")),"Residual Disclosure","")))))</f>
        <v/>
      </c>
      <c r="Q80" s="77" t="str">
        <f t="shared" si="14"/>
        <v/>
      </c>
      <c r="R80" s="77" t="str">
        <f t="shared" si="15"/>
        <v/>
      </c>
      <c r="S80" s="77" t="str">
        <f t="shared" si="16"/>
        <v/>
      </c>
      <c r="T80" s="77" t="str">
        <f t="shared" si="17"/>
        <v/>
      </c>
      <c r="U80" s="102" t="str">
        <f t="shared" si="18"/>
        <v/>
      </c>
      <c r="V80" s="78" t="str">
        <f t="shared" si="19"/>
        <v/>
      </c>
    </row>
    <row r="81" spans="1:22" s="6" customFormat="1" x14ac:dyDescent="0.2">
      <c r="A81" s="18"/>
      <c r="B81" s="123" t="s">
        <v>93</v>
      </c>
      <c r="C81" s="6" t="s">
        <v>647</v>
      </c>
      <c r="D81" s="123" t="s">
        <v>93</v>
      </c>
      <c r="E81" s="74" t="s">
        <v>360</v>
      </c>
      <c r="F81" s="167"/>
      <c r="G81" s="168"/>
      <c r="H81" s="168"/>
      <c r="I81" s="168"/>
      <c r="J81" s="168"/>
      <c r="K81" s="168"/>
      <c r="L81" s="168"/>
      <c r="M81" s="168"/>
      <c r="N81" s="168"/>
      <c r="O81" s="169"/>
      <c r="P81" s="79" t="str">
        <f t="shared" si="23"/>
        <v/>
      </c>
      <c r="Q81" s="80" t="str">
        <f t="shared" si="14"/>
        <v/>
      </c>
      <c r="R81" s="80" t="str">
        <f t="shared" si="15"/>
        <v/>
      </c>
      <c r="S81" s="80" t="str">
        <f t="shared" si="16"/>
        <v/>
      </c>
      <c r="T81" s="80" t="str">
        <f t="shared" si="17"/>
        <v/>
      </c>
      <c r="U81" s="72" t="str">
        <f t="shared" si="18"/>
        <v/>
      </c>
      <c r="V81" s="81" t="str">
        <f t="shared" si="19"/>
        <v/>
      </c>
    </row>
    <row r="82" spans="1:22" s="6" customFormat="1" x14ac:dyDescent="0.2">
      <c r="A82" s="18"/>
      <c r="B82" s="123" t="s">
        <v>94</v>
      </c>
      <c r="C82" s="6" t="s">
        <v>648</v>
      </c>
      <c r="D82" s="123" t="s">
        <v>94</v>
      </c>
      <c r="E82" s="74" t="s">
        <v>361</v>
      </c>
      <c r="F82" s="167"/>
      <c r="G82" s="168"/>
      <c r="H82" s="168"/>
      <c r="I82" s="168"/>
      <c r="J82" s="168"/>
      <c r="K82" s="168"/>
      <c r="L82" s="168"/>
      <c r="M82" s="168"/>
      <c r="N82" s="168"/>
      <c r="O82" s="169"/>
      <c r="P82" s="79" t="str">
        <f t="shared" si="23"/>
        <v/>
      </c>
      <c r="Q82" s="80" t="str">
        <f t="shared" si="14"/>
        <v/>
      </c>
      <c r="R82" s="80" t="str">
        <f t="shared" si="15"/>
        <v/>
      </c>
      <c r="S82" s="80" t="str">
        <f t="shared" si="16"/>
        <v/>
      </c>
      <c r="T82" s="80" t="str">
        <f t="shared" si="17"/>
        <v/>
      </c>
      <c r="U82" s="72" t="str">
        <f t="shared" si="18"/>
        <v/>
      </c>
      <c r="V82" s="81" t="str">
        <f t="shared" si="19"/>
        <v/>
      </c>
    </row>
    <row r="83" spans="1:22" s="6" customFormat="1" x14ac:dyDescent="0.2">
      <c r="A83" s="18"/>
      <c r="B83" s="123" t="s">
        <v>95</v>
      </c>
      <c r="C83" s="6" t="s">
        <v>649</v>
      </c>
      <c r="D83" s="123" t="s">
        <v>95</v>
      </c>
      <c r="E83" s="74" t="s">
        <v>362</v>
      </c>
      <c r="F83" s="167"/>
      <c r="G83" s="168"/>
      <c r="H83" s="168"/>
      <c r="I83" s="168"/>
      <c r="J83" s="168"/>
      <c r="K83" s="168"/>
      <c r="L83" s="168"/>
      <c r="M83" s="168"/>
      <c r="N83" s="168"/>
      <c r="O83" s="169"/>
      <c r="P83" s="79" t="str">
        <f t="shared" si="23"/>
        <v/>
      </c>
      <c r="Q83" s="80" t="str">
        <f t="shared" si="14"/>
        <v/>
      </c>
      <c r="R83" s="80" t="str">
        <f t="shared" si="15"/>
        <v/>
      </c>
      <c r="S83" s="80" t="str">
        <f t="shared" si="16"/>
        <v/>
      </c>
      <c r="T83" s="80" t="str">
        <f t="shared" si="17"/>
        <v/>
      </c>
      <c r="U83" s="72" t="str">
        <f t="shared" si="18"/>
        <v/>
      </c>
      <c r="V83" s="81" t="str">
        <f t="shared" si="19"/>
        <v/>
      </c>
    </row>
    <row r="84" spans="1:22" s="6" customFormat="1" x14ac:dyDescent="0.2">
      <c r="A84" s="18"/>
      <c r="B84" s="123" t="s">
        <v>96</v>
      </c>
      <c r="C84" s="6" t="s">
        <v>650</v>
      </c>
      <c r="D84" s="123" t="s">
        <v>96</v>
      </c>
      <c r="E84" s="74" t="s">
        <v>363</v>
      </c>
      <c r="F84" s="167"/>
      <c r="G84" s="168"/>
      <c r="H84" s="168"/>
      <c r="I84" s="168"/>
      <c r="J84" s="168"/>
      <c r="K84" s="168"/>
      <c r="L84" s="168"/>
      <c r="M84" s="168"/>
      <c r="N84" s="168"/>
      <c r="O84" s="169"/>
      <c r="P84" s="79" t="str">
        <f t="shared" si="23"/>
        <v/>
      </c>
      <c r="Q84" s="80" t="str">
        <f t="shared" si="14"/>
        <v/>
      </c>
      <c r="R84" s="80" t="str">
        <f t="shared" si="15"/>
        <v/>
      </c>
      <c r="S84" s="80" t="str">
        <f t="shared" si="16"/>
        <v/>
      </c>
      <c r="T84" s="80" t="str">
        <f t="shared" si="17"/>
        <v/>
      </c>
      <c r="U84" s="72" t="str">
        <f t="shared" si="18"/>
        <v/>
      </c>
      <c r="V84" s="81" t="str">
        <f t="shared" si="19"/>
        <v/>
      </c>
    </row>
    <row r="85" spans="1:22" s="6" customFormat="1" x14ac:dyDescent="0.2">
      <c r="A85" s="18"/>
      <c r="B85" s="123" t="s">
        <v>97</v>
      </c>
      <c r="C85" s="6" t="s">
        <v>651</v>
      </c>
      <c r="D85" s="123" t="s">
        <v>97</v>
      </c>
      <c r="E85" s="74" t="s">
        <v>364</v>
      </c>
      <c r="F85" s="167"/>
      <c r="G85" s="168"/>
      <c r="H85" s="168"/>
      <c r="I85" s="168"/>
      <c r="J85" s="168"/>
      <c r="K85" s="168"/>
      <c r="L85" s="168"/>
      <c r="M85" s="168"/>
      <c r="N85" s="168"/>
      <c r="O85" s="169"/>
      <c r="P85" s="79" t="str">
        <f t="shared" si="23"/>
        <v/>
      </c>
      <c r="Q85" s="80" t="str">
        <f t="shared" si="14"/>
        <v/>
      </c>
      <c r="R85" s="80" t="str">
        <f t="shared" si="15"/>
        <v/>
      </c>
      <c r="S85" s="80" t="str">
        <f t="shared" si="16"/>
        <v/>
      </c>
      <c r="T85" s="80" t="str">
        <f t="shared" si="17"/>
        <v/>
      </c>
      <c r="U85" s="72" t="str">
        <f t="shared" si="18"/>
        <v/>
      </c>
      <c r="V85" s="81" t="str">
        <f t="shared" si="19"/>
        <v/>
      </c>
    </row>
    <row r="86" spans="1:22" s="6" customFormat="1" x14ac:dyDescent="0.2">
      <c r="A86" s="18"/>
      <c r="B86" s="123" t="s">
        <v>99</v>
      </c>
      <c r="C86" s="34">
        <v>624</v>
      </c>
      <c r="D86" s="123" t="s">
        <v>99</v>
      </c>
      <c r="E86" s="74" t="s">
        <v>574</v>
      </c>
      <c r="F86" s="167"/>
      <c r="G86" s="168"/>
      <c r="H86" s="168"/>
      <c r="I86" s="168"/>
      <c r="J86" s="168"/>
      <c r="K86" s="168"/>
      <c r="L86" s="168"/>
      <c r="M86" s="168"/>
      <c r="N86" s="168"/>
      <c r="O86" s="169"/>
      <c r="P86" s="79" t="str">
        <f t="shared" si="23"/>
        <v/>
      </c>
      <c r="Q86" s="80" t="str">
        <f t="shared" si="14"/>
        <v/>
      </c>
      <c r="R86" s="80" t="str">
        <f t="shared" si="15"/>
        <v/>
      </c>
      <c r="S86" s="80" t="str">
        <f t="shared" si="16"/>
        <v/>
      </c>
      <c r="T86" s="80" t="str">
        <f t="shared" si="17"/>
        <v/>
      </c>
      <c r="U86" s="72" t="str">
        <f t="shared" si="18"/>
        <v/>
      </c>
      <c r="V86" s="81" t="str">
        <f t="shared" si="19"/>
        <v/>
      </c>
    </row>
    <row r="87" spans="1:22" s="6" customFormat="1" x14ac:dyDescent="0.2">
      <c r="A87" s="18"/>
      <c r="B87" s="123" t="s">
        <v>98</v>
      </c>
      <c r="C87" s="34">
        <v>622</v>
      </c>
      <c r="D87" s="123" t="s">
        <v>98</v>
      </c>
      <c r="E87" s="74" t="s">
        <v>365</v>
      </c>
      <c r="F87" s="167"/>
      <c r="G87" s="168"/>
      <c r="H87" s="168"/>
      <c r="I87" s="168"/>
      <c r="J87" s="168"/>
      <c r="K87" s="168"/>
      <c r="L87" s="168"/>
      <c r="M87" s="168"/>
      <c r="N87" s="168"/>
      <c r="O87" s="169"/>
      <c r="P87" s="79" t="str">
        <f t="shared" si="23"/>
        <v/>
      </c>
      <c r="Q87" s="80" t="str">
        <f t="shared" si="14"/>
        <v/>
      </c>
      <c r="R87" s="80" t="str">
        <f t="shared" si="15"/>
        <v/>
      </c>
      <c r="S87" s="80" t="str">
        <f t="shared" si="16"/>
        <v/>
      </c>
      <c r="T87" s="80" t="str">
        <f t="shared" si="17"/>
        <v/>
      </c>
      <c r="U87" s="72" t="str">
        <f t="shared" si="18"/>
        <v/>
      </c>
      <c r="V87" s="81" t="str">
        <f t="shared" si="19"/>
        <v/>
      </c>
    </row>
    <row r="88" spans="1:22" s="6" customFormat="1" x14ac:dyDescent="0.2">
      <c r="A88" s="18"/>
      <c r="B88" s="123" t="s">
        <v>100</v>
      </c>
      <c r="C88" s="6" t="s">
        <v>652</v>
      </c>
      <c r="D88" s="123" t="s">
        <v>100</v>
      </c>
      <c r="E88" s="74" t="s">
        <v>366</v>
      </c>
      <c r="F88" s="167"/>
      <c r="G88" s="168"/>
      <c r="H88" s="168"/>
      <c r="I88" s="168"/>
      <c r="J88" s="168"/>
      <c r="K88" s="168"/>
      <c r="L88" s="168"/>
      <c r="M88" s="168"/>
      <c r="N88" s="168"/>
      <c r="O88" s="169"/>
      <c r="P88" s="79" t="str">
        <f t="shared" si="23"/>
        <v/>
      </c>
      <c r="Q88" s="80" t="str">
        <f t="shared" si="14"/>
        <v/>
      </c>
      <c r="R88" s="80" t="str">
        <f t="shared" si="15"/>
        <v/>
      </c>
      <c r="S88" s="80" t="str">
        <f t="shared" si="16"/>
        <v/>
      </c>
      <c r="T88" s="80" t="str">
        <f t="shared" si="17"/>
        <v/>
      </c>
      <c r="U88" s="72" t="str">
        <f t="shared" si="18"/>
        <v/>
      </c>
      <c r="V88" s="81" t="str">
        <f t="shared" si="19"/>
        <v/>
      </c>
    </row>
    <row r="89" spans="1:22" s="6" customFormat="1" x14ac:dyDescent="0.2">
      <c r="A89" s="18"/>
      <c r="B89" s="123" t="s">
        <v>101</v>
      </c>
      <c r="C89" s="6" t="s">
        <v>653</v>
      </c>
      <c r="D89" s="123" t="s">
        <v>101</v>
      </c>
      <c r="E89" s="74" t="s">
        <v>367</v>
      </c>
      <c r="F89" s="167"/>
      <c r="G89" s="168"/>
      <c r="H89" s="168"/>
      <c r="I89" s="168"/>
      <c r="J89" s="168"/>
      <c r="K89" s="168"/>
      <c r="L89" s="168"/>
      <c r="M89" s="168"/>
      <c r="N89" s="168"/>
      <c r="O89" s="169"/>
      <c r="P89" s="79" t="str">
        <f t="shared" si="23"/>
        <v/>
      </c>
      <c r="Q89" s="80" t="str">
        <f t="shared" si="14"/>
        <v/>
      </c>
      <c r="R89" s="80" t="str">
        <f t="shared" si="15"/>
        <v/>
      </c>
      <c r="S89" s="80" t="str">
        <f t="shared" si="16"/>
        <v/>
      </c>
      <c r="T89" s="80" t="str">
        <f t="shared" si="17"/>
        <v/>
      </c>
      <c r="U89" s="72" t="str">
        <f t="shared" si="18"/>
        <v/>
      </c>
      <c r="V89" s="81" t="str">
        <f t="shared" si="19"/>
        <v/>
      </c>
    </row>
    <row r="90" spans="1:22" s="6" customFormat="1" x14ac:dyDescent="0.2">
      <c r="A90" s="18"/>
      <c r="B90" s="123" t="s">
        <v>102</v>
      </c>
      <c r="C90" s="6" t="s">
        <v>654</v>
      </c>
      <c r="D90" s="123" t="s">
        <v>102</v>
      </c>
      <c r="E90" s="74" t="s">
        <v>368</v>
      </c>
      <c r="F90" s="167">
        <v>7.3208893346537156</v>
      </c>
      <c r="G90" s="168">
        <v>2.2828893346537145</v>
      </c>
      <c r="H90" s="168">
        <v>5.0380000000000003</v>
      </c>
      <c r="I90" s="168"/>
      <c r="J90" s="168"/>
      <c r="K90" s="168">
        <v>5.0380000000000003</v>
      </c>
      <c r="L90" s="168"/>
      <c r="M90" s="168"/>
      <c r="N90" s="168"/>
      <c r="O90" s="169"/>
      <c r="P90" s="79" t="str">
        <f t="shared" si="23"/>
        <v/>
      </c>
      <c r="Q90" s="80" t="str">
        <f t="shared" si="14"/>
        <v/>
      </c>
      <c r="R90" s="80" t="str">
        <f t="shared" si="15"/>
        <v/>
      </c>
      <c r="S90" s="80" t="str">
        <f t="shared" si="16"/>
        <v>COL 7 = 0</v>
      </c>
      <c r="T90" s="80" t="str">
        <f t="shared" si="17"/>
        <v/>
      </c>
      <c r="U90" s="72" t="str">
        <f t="shared" si="18"/>
        <v/>
      </c>
      <c r="V90" s="81" t="str">
        <f t="shared" si="19"/>
        <v/>
      </c>
    </row>
    <row r="91" spans="1:22" s="6" customFormat="1" x14ac:dyDescent="0.2">
      <c r="A91" s="18"/>
      <c r="B91" s="123" t="s">
        <v>103</v>
      </c>
      <c r="C91" s="6" t="s">
        <v>655</v>
      </c>
      <c r="D91" s="123" t="s">
        <v>103</v>
      </c>
      <c r="E91" s="74" t="s">
        <v>369</v>
      </c>
      <c r="F91" s="167"/>
      <c r="G91" s="168"/>
      <c r="H91" s="168"/>
      <c r="I91" s="168"/>
      <c r="J91" s="168"/>
      <c r="K91" s="168"/>
      <c r="L91" s="168"/>
      <c r="M91" s="168"/>
      <c r="N91" s="168"/>
      <c r="O91" s="169"/>
      <c r="P91" s="79" t="str">
        <f t="shared" si="23"/>
        <v/>
      </c>
      <c r="Q91" s="80" t="str">
        <f t="shared" si="14"/>
        <v/>
      </c>
      <c r="R91" s="80" t="str">
        <f t="shared" si="15"/>
        <v/>
      </c>
      <c r="S91" s="80" t="str">
        <f t="shared" si="16"/>
        <v/>
      </c>
      <c r="T91" s="80" t="str">
        <f t="shared" si="17"/>
        <v/>
      </c>
      <c r="U91" s="72" t="str">
        <f t="shared" si="18"/>
        <v/>
      </c>
      <c r="V91" s="81" t="str">
        <f t="shared" si="19"/>
        <v/>
      </c>
    </row>
    <row r="92" spans="1:22" s="6" customFormat="1" x14ac:dyDescent="0.2">
      <c r="A92" s="18"/>
      <c r="B92" s="123" t="s">
        <v>104</v>
      </c>
      <c r="C92" s="6" t="s">
        <v>656</v>
      </c>
      <c r="D92" s="123" t="s">
        <v>104</v>
      </c>
      <c r="E92" s="74" t="s">
        <v>370</v>
      </c>
      <c r="F92" s="167"/>
      <c r="G92" s="168"/>
      <c r="H92" s="168"/>
      <c r="I92" s="168"/>
      <c r="J92" s="168"/>
      <c r="K92" s="168"/>
      <c r="L92" s="168"/>
      <c r="M92" s="168"/>
      <c r="N92" s="168"/>
      <c r="O92" s="169"/>
      <c r="P92" s="79" t="str">
        <f t="shared" si="23"/>
        <v/>
      </c>
      <c r="Q92" s="80" t="str">
        <f t="shared" si="14"/>
        <v/>
      </c>
      <c r="R92" s="80" t="str">
        <f t="shared" si="15"/>
        <v/>
      </c>
      <c r="S92" s="80" t="str">
        <f t="shared" si="16"/>
        <v/>
      </c>
      <c r="T92" s="80" t="str">
        <f t="shared" si="17"/>
        <v/>
      </c>
      <c r="U92" s="72" t="str">
        <f t="shared" si="18"/>
        <v/>
      </c>
      <c r="V92" s="81" t="str">
        <f t="shared" si="19"/>
        <v/>
      </c>
    </row>
    <row r="93" spans="1:22" s="6" customFormat="1" x14ac:dyDescent="0.2">
      <c r="A93" s="18"/>
      <c r="B93" s="123" t="s">
        <v>105</v>
      </c>
      <c r="C93" s="6" t="s">
        <v>657</v>
      </c>
      <c r="D93" s="123" t="s">
        <v>105</v>
      </c>
      <c r="E93" s="74" t="s">
        <v>371</v>
      </c>
      <c r="F93" s="167"/>
      <c r="G93" s="168"/>
      <c r="H93" s="168"/>
      <c r="I93" s="168"/>
      <c r="J93" s="168"/>
      <c r="K93" s="168"/>
      <c r="L93" s="168"/>
      <c r="M93" s="168"/>
      <c r="N93" s="168"/>
      <c r="O93" s="169"/>
      <c r="P93" s="79" t="str">
        <f t="shared" si="23"/>
        <v/>
      </c>
      <c r="Q93" s="80" t="str">
        <f t="shared" si="14"/>
        <v/>
      </c>
      <c r="R93" s="80" t="str">
        <f t="shared" si="15"/>
        <v/>
      </c>
      <c r="S93" s="80" t="str">
        <f t="shared" si="16"/>
        <v/>
      </c>
      <c r="T93" s="80" t="str">
        <f t="shared" si="17"/>
        <v/>
      </c>
      <c r="U93" s="72" t="str">
        <f t="shared" si="18"/>
        <v/>
      </c>
      <c r="V93" s="81" t="str">
        <f t="shared" si="19"/>
        <v/>
      </c>
    </row>
    <row r="94" spans="1:22" s="6" customFormat="1" x14ac:dyDescent="0.2">
      <c r="A94" s="18"/>
      <c r="B94" s="123" t="s">
        <v>106</v>
      </c>
      <c r="C94" s="6" t="s">
        <v>658</v>
      </c>
      <c r="D94" s="123" t="s">
        <v>106</v>
      </c>
      <c r="E94" s="74" t="s">
        <v>372</v>
      </c>
      <c r="F94" s="167"/>
      <c r="G94" s="168"/>
      <c r="H94" s="168"/>
      <c r="I94" s="168"/>
      <c r="J94" s="168"/>
      <c r="K94" s="168"/>
      <c r="L94" s="168"/>
      <c r="M94" s="168"/>
      <c r="N94" s="168"/>
      <c r="O94" s="169"/>
      <c r="P94" s="79" t="str">
        <f t="shared" si="23"/>
        <v/>
      </c>
      <c r="Q94" s="80" t="str">
        <f t="shared" si="14"/>
        <v/>
      </c>
      <c r="R94" s="80" t="str">
        <f t="shared" si="15"/>
        <v/>
      </c>
      <c r="S94" s="80" t="str">
        <f t="shared" si="16"/>
        <v/>
      </c>
      <c r="T94" s="80" t="str">
        <f t="shared" si="17"/>
        <v/>
      </c>
      <c r="U94" s="72" t="str">
        <f t="shared" si="18"/>
        <v/>
      </c>
      <c r="V94" s="81" t="str">
        <f t="shared" si="19"/>
        <v/>
      </c>
    </row>
    <row r="95" spans="1:22" s="6" customFormat="1" x14ac:dyDescent="0.2">
      <c r="A95" s="18"/>
      <c r="B95" s="123" t="s">
        <v>107</v>
      </c>
      <c r="C95" s="6" t="s">
        <v>659</v>
      </c>
      <c r="D95" s="123" t="s">
        <v>107</v>
      </c>
      <c r="E95" s="74" t="s">
        <v>373</v>
      </c>
      <c r="F95" s="167"/>
      <c r="G95" s="168"/>
      <c r="H95" s="168"/>
      <c r="I95" s="168"/>
      <c r="J95" s="168"/>
      <c r="K95" s="168"/>
      <c r="L95" s="168"/>
      <c r="M95" s="168"/>
      <c r="N95" s="168"/>
      <c r="O95" s="169"/>
      <c r="P95" s="79" t="str">
        <f t="shared" si="23"/>
        <v/>
      </c>
      <c r="Q95" s="80" t="str">
        <f t="shared" si="14"/>
        <v/>
      </c>
      <c r="R95" s="80" t="str">
        <f t="shared" si="15"/>
        <v/>
      </c>
      <c r="S95" s="80" t="str">
        <f t="shared" si="16"/>
        <v/>
      </c>
      <c r="T95" s="80" t="str">
        <f t="shared" si="17"/>
        <v/>
      </c>
      <c r="U95" s="72" t="str">
        <f t="shared" si="18"/>
        <v/>
      </c>
      <c r="V95" s="81" t="str">
        <f t="shared" si="19"/>
        <v/>
      </c>
    </row>
    <row r="96" spans="1:22" s="6" customFormat="1" x14ac:dyDescent="0.2">
      <c r="A96" s="18"/>
      <c r="B96" s="123" t="s">
        <v>108</v>
      </c>
      <c r="C96" s="6" t="s">
        <v>660</v>
      </c>
      <c r="D96" s="123" t="s">
        <v>108</v>
      </c>
      <c r="E96" s="74" t="s">
        <v>374</v>
      </c>
      <c r="F96" s="167"/>
      <c r="G96" s="168"/>
      <c r="H96" s="168"/>
      <c r="I96" s="168"/>
      <c r="J96" s="168"/>
      <c r="K96" s="168"/>
      <c r="L96" s="168"/>
      <c r="M96" s="168"/>
      <c r="N96" s="168"/>
      <c r="O96" s="169"/>
      <c r="P96" s="79" t="str">
        <f t="shared" si="23"/>
        <v/>
      </c>
      <c r="Q96" s="80" t="str">
        <f t="shared" si="14"/>
        <v/>
      </c>
      <c r="R96" s="80" t="str">
        <f t="shared" si="15"/>
        <v/>
      </c>
      <c r="S96" s="80" t="str">
        <f t="shared" si="16"/>
        <v/>
      </c>
      <c r="T96" s="80" t="str">
        <f t="shared" si="17"/>
        <v/>
      </c>
      <c r="U96" s="72" t="str">
        <f t="shared" si="18"/>
        <v/>
      </c>
      <c r="V96" s="81" t="str">
        <f t="shared" si="19"/>
        <v/>
      </c>
    </row>
    <row r="97" spans="1:22" s="6" customFormat="1" x14ac:dyDescent="0.2">
      <c r="A97" s="18"/>
      <c r="B97" s="123" t="s">
        <v>138</v>
      </c>
      <c r="C97" s="6" t="s">
        <v>691</v>
      </c>
      <c r="D97" s="123" t="s">
        <v>138</v>
      </c>
      <c r="E97" s="74" t="s">
        <v>944</v>
      </c>
      <c r="F97" s="167"/>
      <c r="G97" s="168"/>
      <c r="H97" s="168"/>
      <c r="I97" s="168"/>
      <c r="J97" s="168"/>
      <c r="K97" s="168"/>
      <c r="L97" s="168"/>
      <c r="M97" s="168"/>
      <c r="N97" s="168"/>
      <c r="O97" s="169"/>
      <c r="P97" s="79" t="str">
        <f>IF(AND(AND(C97&lt;&gt;"",C97=Reporting_Country_Code),OR(F97&lt;&gt;"",G97&lt;&gt;"",H97&lt;&gt;"",I97&lt;&gt;"",J97&lt;&gt;"",K97&lt;&gt;"",L97&lt;&gt;"",M97&lt;&gt;"",N97&lt;&gt;"",M97&lt;&gt;"")),"Claims against self",IF(AND(COUNTIF(M97:O97,"c")=1,AND(M97&lt;&gt;"",N97&lt;&gt;"",O97&lt;&gt;"")),"Residual Disclosure",IF(AND(SUM(COUNTIF(K97:L97,"c"),(COUNTIF(H97,"c")))=1,AND(L97&lt;&gt;"",K97&lt;&gt;"",H97&lt;&gt;"")),"Residual Disclosure",IF(AND(COUNTIF(H97:J97,"c")=1,AND(J97&lt;&gt;"",I97&lt;&gt;"",H97&lt;&gt;"")),"Residual Disclosure",IF(AND(COUNTIF(F97:H97,"c")=1,AND(F97&lt;&gt;"",G97&lt;&gt;"",H97&lt;&gt;"")),"Residual Disclosure","")))))</f>
        <v/>
      </c>
      <c r="Q97" s="80" t="str">
        <f>IF(AND(ISNUMBER(F97),ISNUMBER(G97),ISNUMBER(H97)),IF(F97-G97&lt;&gt;H97,"DISCR: "&amp;ABS(ROUND(F97-G97-H97,1)),""),IF(OR(AND(ISNUMBER(F97),OR(ISNUMBER(G97),ISNUMBER(H97))),AND(ISNUMBER(G97),ISNUMBER(H97))),IF(NOT(ISNUMBER(F97)),"COL 1 = "&amp;ROUND(H97+G97,1),IF(NOT(ISNUMBER(G97)),"COL 2 = "&amp;ROUND(F97-H97,1),"COL 3 = "&amp;ROUND(F97-G97,1))),""))</f>
        <v/>
      </c>
      <c r="R97" s="80" t="str">
        <f>IF(AND(ISNUMBER(H97),ISNUMBER(I97),ISNUMBER(J97)),IF(H97-I97&lt;&gt;J97,"DISCR: "&amp;ABS(ROUND(H97-I97-J97,1)),""),IF(OR(AND(ISNUMBER(H97),OR(ISNUMBER(I97),ISNUMBER(J97))),AND(ISNUMBER(I97),ISNUMBER(J97))),IF(NOT(ISNUMBER(H97)),"COL 3 = "&amp;ROUND(J97+I97,1),IF(NOT(ISNUMBER(I97)),"COL 4 = "&amp;ROUND(H97-J97,1),"COL 5 = "&amp;ROUND(H97-I97,1))),""))</f>
        <v/>
      </c>
      <c r="S97" s="80" t="str">
        <f>IF(AND(ISNUMBER(H97),ISNUMBER(L97),ISNUMBER(K97)),IF(K97-L97&lt;&gt;H97,"DISCR: "&amp;ABS(ROUND(K97-L97-H97,1)),""),IF(OR(AND(ISNUMBER(H97),OR(ISNUMBER(L97),ISNUMBER(K97))),AND(ISNUMBER(L97),ISNUMBER(K97))),IF(NOT(ISNUMBER(H97)),"COL 3 = "&amp;ROUND(K97-L97,1),IF(NOT(ISNUMBER(L97)),"COL 7 = "&amp;ROUND(K97-H97,1),"COL 6 = "&amp;ROUND(H97+L97,1))),""))</f>
        <v/>
      </c>
      <c r="T97" s="80" t="str">
        <f>IF(AND(ISNUMBER(M97),ISNUMBER(O97),ISNUMBER(N97)),IF(N97-O97&lt;&gt;M97,"DISCR: "&amp;ABS(ROUND(N97-O97-M97,1)),""),IF(OR(AND(ISNUMBER(M97),OR(ISNUMBER(O97),ISNUMBER(N97))),AND(ISNUMBER(O97),ISNUMBER(N97))),IF(NOT(ISNUMBER(M97)),"COL 8 = "&amp;ROUND(N97-O97,1),IF(NOT(ISNUMBER(O97)),"COL 10 = "&amp;ROUND(N97-M97,1),"COL 9 = "&amp;ROUND(O97+M97,1))),""))</f>
        <v/>
      </c>
      <c r="U97" s="72" t="str">
        <f>IF(AND(ISNUMBER(M97),F97=""),"Missing data in col. 1","")</f>
        <v/>
      </c>
      <c r="V97" s="81" t="str">
        <f>IF(OR(O97&lt;0,N97&lt;0,L97&lt;0,K97&lt;0),"Negative Value","")</f>
        <v/>
      </c>
    </row>
    <row r="98" spans="1:22" s="6" customFormat="1" x14ac:dyDescent="0.2">
      <c r="A98" s="18"/>
      <c r="B98" s="123" t="s">
        <v>109</v>
      </c>
      <c r="C98" s="6" t="s">
        <v>661</v>
      </c>
      <c r="D98" s="123" t="s">
        <v>109</v>
      </c>
      <c r="E98" s="74" t="s">
        <v>375</v>
      </c>
      <c r="F98" s="167"/>
      <c r="G98" s="168"/>
      <c r="H98" s="168"/>
      <c r="I98" s="168"/>
      <c r="J98" s="168"/>
      <c r="K98" s="168"/>
      <c r="L98" s="168"/>
      <c r="M98" s="168"/>
      <c r="N98" s="168"/>
      <c r="O98" s="169"/>
      <c r="P98" s="79" t="str">
        <f t="shared" si="23"/>
        <v/>
      </c>
      <c r="Q98" s="80" t="str">
        <f t="shared" si="14"/>
        <v/>
      </c>
      <c r="R98" s="80" t="str">
        <f t="shared" si="15"/>
        <v/>
      </c>
      <c r="S98" s="80" t="str">
        <f t="shared" si="16"/>
        <v/>
      </c>
      <c r="T98" s="80" t="str">
        <f t="shared" si="17"/>
        <v/>
      </c>
      <c r="U98" s="72" t="str">
        <f t="shared" si="18"/>
        <v/>
      </c>
      <c r="V98" s="81" t="str">
        <f t="shared" si="19"/>
        <v/>
      </c>
    </row>
    <row r="99" spans="1:22" s="6" customFormat="1" x14ac:dyDescent="0.2">
      <c r="A99" s="18"/>
      <c r="B99" s="123" t="s">
        <v>110</v>
      </c>
      <c r="C99" s="6" t="s">
        <v>662</v>
      </c>
      <c r="D99" s="123" t="s">
        <v>110</v>
      </c>
      <c r="E99" s="74" t="s">
        <v>376</v>
      </c>
      <c r="F99" s="167"/>
      <c r="G99" s="168"/>
      <c r="H99" s="168"/>
      <c r="I99" s="168"/>
      <c r="J99" s="168"/>
      <c r="K99" s="168"/>
      <c r="L99" s="168"/>
      <c r="M99" s="168"/>
      <c r="N99" s="168"/>
      <c r="O99" s="169"/>
      <c r="P99" s="79" t="str">
        <f t="shared" si="23"/>
        <v/>
      </c>
      <c r="Q99" s="80" t="str">
        <f t="shared" si="14"/>
        <v/>
      </c>
      <c r="R99" s="80" t="str">
        <f t="shared" si="15"/>
        <v/>
      </c>
      <c r="S99" s="80" t="str">
        <f t="shared" si="16"/>
        <v/>
      </c>
      <c r="T99" s="80" t="str">
        <f t="shared" si="17"/>
        <v/>
      </c>
      <c r="U99" s="72" t="str">
        <f t="shared" si="18"/>
        <v/>
      </c>
      <c r="V99" s="81" t="str">
        <f t="shared" si="19"/>
        <v/>
      </c>
    </row>
    <row r="100" spans="1:22" s="6" customFormat="1" x14ac:dyDescent="0.2">
      <c r="A100" s="18"/>
      <c r="B100" s="123" t="s">
        <v>111</v>
      </c>
      <c r="C100" s="6" t="s">
        <v>663</v>
      </c>
      <c r="D100" s="123" t="s">
        <v>111</v>
      </c>
      <c r="E100" s="74" t="s">
        <v>377</v>
      </c>
      <c r="F100" s="167"/>
      <c r="G100" s="168"/>
      <c r="H100" s="168"/>
      <c r="I100" s="168"/>
      <c r="J100" s="168"/>
      <c r="K100" s="168"/>
      <c r="L100" s="168"/>
      <c r="M100" s="168"/>
      <c r="N100" s="168"/>
      <c r="O100" s="169"/>
      <c r="P100" s="79" t="str">
        <f t="shared" si="23"/>
        <v/>
      </c>
      <c r="Q100" s="80" t="str">
        <f t="shared" si="14"/>
        <v/>
      </c>
      <c r="R100" s="80" t="str">
        <f t="shared" si="15"/>
        <v/>
      </c>
      <c r="S100" s="80" t="str">
        <f t="shared" si="16"/>
        <v/>
      </c>
      <c r="T100" s="80" t="str">
        <f t="shared" si="17"/>
        <v/>
      </c>
      <c r="U100" s="72" t="str">
        <f t="shared" si="18"/>
        <v/>
      </c>
      <c r="V100" s="81" t="str">
        <f t="shared" si="19"/>
        <v/>
      </c>
    </row>
    <row r="101" spans="1:22" s="6" customFormat="1" x14ac:dyDescent="0.2">
      <c r="A101" s="18"/>
      <c r="B101" s="123" t="s">
        <v>112</v>
      </c>
      <c r="C101" s="6" t="s">
        <v>664</v>
      </c>
      <c r="D101" s="123" t="s">
        <v>112</v>
      </c>
      <c r="E101" s="74" t="s">
        <v>378</v>
      </c>
      <c r="F101" s="167"/>
      <c r="G101" s="168"/>
      <c r="H101" s="168"/>
      <c r="I101" s="168"/>
      <c r="J101" s="168"/>
      <c r="K101" s="168"/>
      <c r="L101" s="168"/>
      <c r="M101" s="168"/>
      <c r="N101" s="168"/>
      <c r="O101" s="169"/>
      <c r="P101" s="79" t="str">
        <f t="shared" si="23"/>
        <v/>
      </c>
      <c r="Q101" s="80" t="str">
        <f t="shared" si="14"/>
        <v/>
      </c>
      <c r="R101" s="80" t="str">
        <f t="shared" si="15"/>
        <v/>
      </c>
      <c r="S101" s="80" t="str">
        <f t="shared" si="16"/>
        <v/>
      </c>
      <c r="T101" s="80" t="str">
        <f t="shared" si="17"/>
        <v/>
      </c>
      <c r="U101" s="72" t="str">
        <f t="shared" si="18"/>
        <v/>
      </c>
      <c r="V101" s="81" t="str">
        <f t="shared" si="19"/>
        <v/>
      </c>
    </row>
    <row r="102" spans="1:22" s="6" customFormat="1" x14ac:dyDescent="0.2">
      <c r="A102" s="18"/>
      <c r="B102" s="123" t="s">
        <v>113</v>
      </c>
      <c r="C102" s="6" t="s">
        <v>665</v>
      </c>
      <c r="D102" s="123" t="s">
        <v>113</v>
      </c>
      <c r="E102" s="74" t="s">
        <v>379</v>
      </c>
      <c r="F102" s="167"/>
      <c r="G102" s="168"/>
      <c r="H102" s="168"/>
      <c r="I102" s="168"/>
      <c r="J102" s="168"/>
      <c r="K102" s="168"/>
      <c r="L102" s="168"/>
      <c r="M102" s="168"/>
      <c r="N102" s="168"/>
      <c r="O102" s="169"/>
      <c r="P102" s="79" t="str">
        <f t="shared" si="23"/>
        <v/>
      </c>
      <c r="Q102" s="80" t="str">
        <f t="shared" si="14"/>
        <v/>
      </c>
      <c r="R102" s="80" t="str">
        <f t="shared" si="15"/>
        <v/>
      </c>
      <c r="S102" s="80" t="str">
        <f t="shared" si="16"/>
        <v/>
      </c>
      <c r="T102" s="80" t="str">
        <f t="shared" si="17"/>
        <v/>
      </c>
      <c r="U102" s="72" t="str">
        <f t="shared" si="18"/>
        <v/>
      </c>
      <c r="V102" s="81" t="str">
        <f t="shared" si="19"/>
        <v/>
      </c>
    </row>
    <row r="103" spans="1:22" s="6" customFormat="1" x14ac:dyDescent="0.2">
      <c r="A103" s="18"/>
      <c r="B103" s="123" t="s">
        <v>114</v>
      </c>
      <c r="C103" s="6" t="s">
        <v>666</v>
      </c>
      <c r="D103" s="123" t="s">
        <v>114</v>
      </c>
      <c r="E103" s="74" t="s">
        <v>380</v>
      </c>
      <c r="F103" s="167"/>
      <c r="G103" s="168"/>
      <c r="H103" s="168"/>
      <c r="I103" s="168"/>
      <c r="J103" s="168"/>
      <c r="K103" s="168"/>
      <c r="L103" s="168"/>
      <c r="M103" s="168"/>
      <c r="N103" s="168"/>
      <c r="O103" s="169"/>
      <c r="P103" s="79" t="str">
        <f t="shared" si="23"/>
        <v/>
      </c>
      <c r="Q103" s="80" t="str">
        <f t="shared" si="14"/>
        <v/>
      </c>
      <c r="R103" s="80" t="str">
        <f t="shared" si="15"/>
        <v/>
      </c>
      <c r="S103" s="80" t="str">
        <f t="shared" si="16"/>
        <v/>
      </c>
      <c r="T103" s="80" t="str">
        <f t="shared" si="17"/>
        <v/>
      </c>
      <c r="U103" s="72" t="str">
        <f t="shared" si="18"/>
        <v/>
      </c>
      <c r="V103" s="81" t="str">
        <f t="shared" si="19"/>
        <v/>
      </c>
    </row>
    <row r="104" spans="1:22" s="6" customFormat="1" x14ac:dyDescent="0.2">
      <c r="A104" s="18"/>
      <c r="B104" s="123" t="s">
        <v>115</v>
      </c>
      <c r="C104" s="6" t="s">
        <v>667</v>
      </c>
      <c r="D104" s="123" t="s">
        <v>115</v>
      </c>
      <c r="E104" s="74" t="s">
        <v>381</v>
      </c>
      <c r="F104" s="167">
        <v>0.94500000000000006</v>
      </c>
      <c r="G104" s="168">
        <v>0</v>
      </c>
      <c r="H104" s="168">
        <v>0.94500000000000006</v>
      </c>
      <c r="I104" s="168"/>
      <c r="J104" s="168"/>
      <c r="K104" s="168">
        <v>0.94500000000000006</v>
      </c>
      <c r="L104" s="168"/>
      <c r="M104" s="168"/>
      <c r="N104" s="168"/>
      <c r="O104" s="169"/>
      <c r="P104" s="79" t="str">
        <f t="shared" si="23"/>
        <v/>
      </c>
      <c r="Q104" s="80" t="str">
        <f t="shared" si="14"/>
        <v/>
      </c>
      <c r="R104" s="80" t="str">
        <f t="shared" si="15"/>
        <v/>
      </c>
      <c r="S104" s="80" t="str">
        <f t="shared" si="16"/>
        <v>COL 7 = 0</v>
      </c>
      <c r="T104" s="80" t="str">
        <f t="shared" si="17"/>
        <v/>
      </c>
      <c r="U104" s="72" t="str">
        <f t="shared" si="18"/>
        <v/>
      </c>
      <c r="V104" s="81" t="str">
        <f t="shared" si="19"/>
        <v/>
      </c>
    </row>
    <row r="105" spans="1:22" s="6" customFormat="1" x14ac:dyDescent="0.2">
      <c r="A105" s="18"/>
      <c r="B105" s="123" t="s">
        <v>116</v>
      </c>
      <c r="C105" s="6" t="s">
        <v>668</v>
      </c>
      <c r="D105" s="123" t="s">
        <v>116</v>
      </c>
      <c r="E105" s="74" t="s">
        <v>382</v>
      </c>
      <c r="F105" s="167"/>
      <c r="G105" s="168"/>
      <c r="H105" s="168"/>
      <c r="I105" s="168"/>
      <c r="J105" s="168"/>
      <c r="K105" s="168"/>
      <c r="L105" s="168"/>
      <c r="M105" s="168"/>
      <c r="N105" s="168"/>
      <c r="O105" s="169"/>
      <c r="P105" s="79" t="str">
        <f t="shared" si="23"/>
        <v/>
      </c>
      <c r="Q105" s="80" t="str">
        <f t="shared" si="14"/>
        <v/>
      </c>
      <c r="R105" s="80" t="str">
        <f t="shared" si="15"/>
        <v/>
      </c>
      <c r="S105" s="80" t="str">
        <f t="shared" si="16"/>
        <v/>
      </c>
      <c r="T105" s="80" t="str">
        <f t="shared" si="17"/>
        <v/>
      </c>
      <c r="U105" s="72" t="str">
        <f t="shared" si="18"/>
        <v/>
      </c>
      <c r="V105" s="81" t="str">
        <f t="shared" si="19"/>
        <v/>
      </c>
    </row>
    <row r="106" spans="1:22" s="6" customFormat="1" x14ac:dyDescent="0.2">
      <c r="A106" s="18"/>
      <c r="B106" s="123" t="s">
        <v>117</v>
      </c>
      <c r="C106" s="6" t="s">
        <v>669</v>
      </c>
      <c r="D106" s="123" t="s">
        <v>117</v>
      </c>
      <c r="E106" s="74" t="s">
        <v>383</v>
      </c>
      <c r="F106" s="167"/>
      <c r="G106" s="168"/>
      <c r="H106" s="168"/>
      <c r="I106" s="168"/>
      <c r="J106" s="168"/>
      <c r="K106" s="168"/>
      <c r="L106" s="168"/>
      <c r="M106" s="168"/>
      <c r="N106" s="168"/>
      <c r="O106" s="169"/>
      <c r="P106" s="79" t="str">
        <f t="shared" si="23"/>
        <v/>
      </c>
      <c r="Q106" s="80" t="str">
        <f t="shared" si="14"/>
        <v/>
      </c>
      <c r="R106" s="80" t="str">
        <f t="shared" si="15"/>
        <v/>
      </c>
      <c r="S106" s="80" t="str">
        <f t="shared" si="16"/>
        <v/>
      </c>
      <c r="T106" s="80" t="str">
        <f t="shared" si="17"/>
        <v/>
      </c>
      <c r="U106" s="72" t="str">
        <f t="shared" si="18"/>
        <v/>
      </c>
      <c r="V106" s="81" t="str">
        <f t="shared" si="19"/>
        <v/>
      </c>
    </row>
    <row r="107" spans="1:22" s="6" customFormat="1" x14ac:dyDescent="0.2">
      <c r="A107" s="18"/>
      <c r="B107" s="123" t="s">
        <v>118</v>
      </c>
      <c r="C107" s="6" t="s">
        <v>670</v>
      </c>
      <c r="D107" s="123" t="s">
        <v>118</v>
      </c>
      <c r="E107" s="74" t="s">
        <v>384</v>
      </c>
      <c r="F107" s="167"/>
      <c r="G107" s="168"/>
      <c r="H107" s="168"/>
      <c r="I107" s="168"/>
      <c r="J107" s="168"/>
      <c r="K107" s="168"/>
      <c r="L107" s="168"/>
      <c r="M107" s="168"/>
      <c r="N107" s="168"/>
      <c r="O107" s="169"/>
      <c r="P107" s="79" t="str">
        <f t="shared" si="23"/>
        <v/>
      </c>
      <c r="Q107" s="80" t="str">
        <f t="shared" si="14"/>
        <v/>
      </c>
      <c r="R107" s="80" t="str">
        <f t="shared" si="15"/>
        <v/>
      </c>
      <c r="S107" s="80" t="str">
        <f t="shared" si="16"/>
        <v/>
      </c>
      <c r="T107" s="80" t="str">
        <f t="shared" si="17"/>
        <v/>
      </c>
      <c r="U107" s="72" t="str">
        <f t="shared" si="18"/>
        <v/>
      </c>
      <c r="V107" s="81" t="str">
        <f t="shared" si="19"/>
        <v/>
      </c>
    </row>
    <row r="108" spans="1:22" s="6" customFormat="1" x14ac:dyDescent="0.2">
      <c r="A108" s="18"/>
      <c r="B108" s="123" t="s">
        <v>119</v>
      </c>
      <c r="C108" s="6" t="s">
        <v>671</v>
      </c>
      <c r="D108" s="123" t="s">
        <v>119</v>
      </c>
      <c r="E108" s="74" t="s">
        <v>385</v>
      </c>
      <c r="F108" s="167"/>
      <c r="G108" s="168"/>
      <c r="H108" s="168"/>
      <c r="I108" s="168"/>
      <c r="J108" s="168"/>
      <c r="K108" s="168"/>
      <c r="L108" s="168"/>
      <c r="M108" s="168"/>
      <c r="N108" s="168"/>
      <c r="O108" s="169"/>
      <c r="P108" s="79" t="str">
        <f t="shared" si="23"/>
        <v/>
      </c>
      <c r="Q108" s="80" t="str">
        <f t="shared" si="14"/>
        <v/>
      </c>
      <c r="R108" s="80" t="str">
        <f t="shared" si="15"/>
        <v/>
      </c>
      <c r="S108" s="80" t="str">
        <f t="shared" si="16"/>
        <v/>
      </c>
      <c r="T108" s="80" t="str">
        <f t="shared" si="17"/>
        <v/>
      </c>
      <c r="U108" s="72" t="str">
        <f t="shared" si="18"/>
        <v/>
      </c>
      <c r="V108" s="81" t="str">
        <f t="shared" si="19"/>
        <v/>
      </c>
    </row>
    <row r="109" spans="1:22" s="6" customFormat="1" x14ac:dyDescent="0.2">
      <c r="A109" s="18"/>
      <c r="B109" s="123" t="s">
        <v>120</v>
      </c>
      <c r="C109" s="6" t="s">
        <v>672</v>
      </c>
      <c r="D109" s="123" t="s">
        <v>120</v>
      </c>
      <c r="E109" s="74" t="s">
        <v>386</v>
      </c>
      <c r="F109" s="167"/>
      <c r="G109" s="168"/>
      <c r="H109" s="168"/>
      <c r="I109" s="168"/>
      <c r="J109" s="168"/>
      <c r="K109" s="168"/>
      <c r="L109" s="168"/>
      <c r="M109" s="168"/>
      <c r="N109" s="168"/>
      <c r="O109" s="169"/>
      <c r="P109" s="79" t="str">
        <f t="shared" si="23"/>
        <v/>
      </c>
      <c r="Q109" s="80" t="str">
        <f t="shared" si="14"/>
        <v/>
      </c>
      <c r="R109" s="80" t="str">
        <f t="shared" si="15"/>
        <v/>
      </c>
      <c r="S109" s="80" t="str">
        <f t="shared" si="16"/>
        <v/>
      </c>
      <c r="T109" s="80" t="str">
        <f t="shared" si="17"/>
        <v/>
      </c>
      <c r="U109" s="72" t="str">
        <f t="shared" si="18"/>
        <v/>
      </c>
      <c r="V109" s="81" t="str">
        <f t="shared" si="19"/>
        <v/>
      </c>
    </row>
    <row r="110" spans="1:22" s="6" customFormat="1" x14ac:dyDescent="0.2">
      <c r="A110" s="18"/>
      <c r="B110" s="123" t="s">
        <v>121</v>
      </c>
      <c r="C110" s="6" t="s">
        <v>673</v>
      </c>
      <c r="D110" s="123" t="s">
        <v>121</v>
      </c>
      <c r="E110" s="74" t="s">
        <v>387</v>
      </c>
      <c r="F110" s="167"/>
      <c r="G110" s="168"/>
      <c r="H110" s="168"/>
      <c r="I110" s="168"/>
      <c r="J110" s="168"/>
      <c r="K110" s="168"/>
      <c r="L110" s="168"/>
      <c r="M110" s="168"/>
      <c r="N110" s="168"/>
      <c r="O110" s="169"/>
      <c r="P110" s="79" t="str">
        <f t="shared" si="23"/>
        <v/>
      </c>
      <c r="Q110" s="80" t="str">
        <f t="shared" si="14"/>
        <v/>
      </c>
      <c r="R110" s="80" t="str">
        <f t="shared" si="15"/>
        <v/>
      </c>
      <c r="S110" s="80" t="str">
        <f t="shared" si="16"/>
        <v/>
      </c>
      <c r="T110" s="80" t="str">
        <f t="shared" si="17"/>
        <v/>
      </c>
      <c r="U110" s="72" t="str">
        <f t="shared" si="18"/>
        <v/>
      </c>
      <c r="V110" s="81" t="str">
        <f t="shared" si="19"/>
        <v/>
      </c>
    </row>
    <row r="111" spans="1:22" s="6" customFormat="1" x14ac:dyDescent="0.2">
      <c r="A111" s="18"/>
      <c r="B111" s="123" t="s">
        <v>122</v>
      </c>
      <c r="C111" s="6" t="s">
        <v>674</v>
      </c>
      <c r="D111" s="123" t="s">
        <v>122</v>
      </c>
      <c r="E111" s="74" t="s">
        <v>388</v>
      </c>
      <c r="F111" s="167">
        <v>590.07008407159879</v>
      </c>
      <c r="G111" s="168">
        <v>173.29610884088149</v>
      </c>
      <c r="H111" s="168">
        <v>416.77397523071738</v>
      </c>
      <c r="I111" s="168"/>
      <c r="J111" s="168"/>
      <c r="K111" s="168">
        <v>416.77397523071738</v>
      </c>
      <c r="L111" s="168"/>
      <c r="M111" s="168"/>
      <c r="N111" s="168"/>
      <c r="O111" s="169"/>
      <c r="P111" s="79" t="str">
        <f t="shared" si="23"/>
        <v/>
      </c>
      <c r="Q111" s="80" t="str">
        <f t="shared" si="14"/>
        <v/>
      </c>
      <c r="R111" s="80" t="str">
        <f t="shared" si="15"/>
        <v/>
      </c>
      <c r="S111" s="80" t="str">
        <f t="shared" si="16"/>
        <v>COL 7 = 0</v>
      </c>
      <c r="T111" s="80" t="str">
        <f t="shared" si="17"/>
        <v/>
      </c>
      <c r="U111" s="72" t="str">
        <f t="shared" si="18"/>
        <v/>
      </c>
      <c r="V111" s="81" t="str">
        <f t="shared" si="19"/>
        <v/>
      </c>
    </row>
    <row r="112" spans="1:22" s="6" customFormat="1" x14ac:dyDescent="0.2">
      <c r="A112" s="18"/>
      <c r="B112" s="123" t="s">
        <v>123</v>
      </c>
      <c r="C112" s="6" t="s">
        <v>675</v>
      </c>
      <c r="D112" s="123" t="s">
        <v>123</v>
      </c>
      <c r="E112" s="74" t="s">
        <v>389</v>
      </c>
      <c r="F112" s="167"/>
      <c r="G112" s="168"/>
      <c r="H112" s="168"/>
      <c r="I112" s="168"/>
      <c r="J112" s="168"/>
      <c r="K112" s="168"/>
      <c r="L112" s="168"/>
      <c r="M112" s="168"/>
      <c r="N112" s="168"/>
      <c r="O112" s="169"/>
      <c r="P112" s="79" t="str">
        <f t="shared" si="23"/>
        <v/>
      </c>
      <c r="Q112" s="80" t="str">
        <f t="shared" si="14"/>
        <v/>
      </c>
      <c r="R112" s="80" t="str">
        <f t="shared" si="15"/>
        <v/>
      </c>
      <c r="S112" s="80" t="str">
        <f t="shared" si="16"/>
        <v/>
      </c>
      <c r="T112" s="80" t="str">
        <f t="shared" si="17"/>
        <v/>
      </c>
      <c r="U112" s="72" t="str">
        <f t="shared" si="18"/>
        <v/>
      </c>
      <c r="V112" s="81" t="str">
        <f t="shared" si="19"/>
        <v/>
      </c>
    </row>
    <row r="113" spans="1:22" s="6" customFormat="1" x14ac:dyDescent="0.2">
      <c r="A113" s="18"/>
      <c r="B113" s="123" t="s">
        <v>124</v>
      </c>
      <c r="C113" s="6" t="s">
        <v>676</v>
      </c>
      <c r="D113" s="123" t="s">
        <v>124</v>
      </c>
      <c r="E113" s="74" t="s">
        <v>390</v>
      </c>
      <c r="F113" s="167"/>
      <c r="G113" s="168"/>
      <c r="H113" s="168"/>
      <c r="I113" s="168"/>
      <c r="J113" s="168"/>
      <c r="K113" s="168"/>
      <c r="L113" s="168"/>
      <c r="M113" s="168"/>
      <c r="N113" s="168"/>
      <c r="O113" s="169"/>
      <c r="P113" s="79" t="str">
        <f t="shared" ref="P113:P133" si="24">IF(AND(AND(C113&lt;&gt;"",C113=Reporting_Country_Code),OR(F113&lt;&gt;"",G113&lt;&gt;"",H113&lt;&gt;"",I113&lt;&gt;"",J113&lt;&gt;"",K113&lt;&gt;"",L113&lt;&gt;"",M113&lt;&gt;"",N113&lt;&gt;"",M113&lt;&gt;"")),"Claims against self",IF(AND(COUNTIF(M113:O113,"c")=1,AND(M113&lt;&gt;"",N113&lt;&gt;"",O113&lt;&gt;"")),"Residual Disclosure",IF(AND(SUM(COUNTIF(K113:L113,"c"),(COUNTIF(H113,"c")))=1,AND(L113&lt;&gt;"",K113&lt;&gt;"",H113&lt;&gt;"")),"Residual Disclosure",IF(AND(COUNTIF(H113:J113,"c")=1,AND(J113&lt;&gt;"",I113&lt;&gt;"",H113&lt;&gt;"")),"Residual Disclosure",IF(AND(COUNTIF(F113:H113,"c")=1,AND(F113&lt;&gt;"",G113&lt;&gt;"",H113&lt;&gt;"")),"Residual Disclosure","")))))</f>
        <v/>
      </c>
      <c r="Q113" s="80" t="str">
        <f t="shared" si="14"/>
        <v/>
      </c>
      <c r="R113" s="80" t="str">
        <f t="shared" si="15"/>
        <v/>
      </c>
      <c r="S113" s="80" t="str">
        <f t="shared" si="16"/>
        <v/>
      </c>
      <c r="T113" s="80" t="str">
        <f t="shared" si="17"/>
        <v/>
      </c>
      <c r="U113" s="72" t="str">
        <f t="shared" si="18"/>
        <v/>
      </c>
      <c r="V113" s="81" t="str">
        <f t="shared" si="19"/>
        <v/>
      </c>
    </row>
    <row r="114" spans="1:22" s="6" customFormat="1" x14ac:dyDescent="0.2">
      <c r="A114" s="18"/>
      <c r="B114" s="123" t="s">
        <v>125</v>
      </c>
      <c r="C114" s="6" t="s">
        <v>677</v>
      </c>
      <c r="D114" s="123" t="s">
        <v>125</v>
      </c>
      <c r="E114" s="74" t="s">
        <v>391</v>
      </c>
      <c r="F114" s="167"/>
      <c r="G114" s="168"/>
      <c r="H114" s="168"/>
      <c r="I114" s="168"/>
      <c r="J114" s="168"/>
      <c r="K114" s="168"/>
      <c r="L114" s="168"/>
      <c r="M114" s="168"/>
      <c r="N114" s="168"/>
      <c r="O114" s="169"/>
      <c r="P114" s="79" t="str">
        <f t="shared" si="24"/>
        <v/>
      </c>
      <c r="Q114" s="80" t="str">
        <f t="shared" si="14"/>
        <v/>
      </c>
      <c r="R114" s="80" t="str">
        <f t="shared" si="15"/>
        <v/>
      </c>
      <c r="S114" s="80" t="str">
        <f t="shared" si="16"/>
        <v/>
      </c>
      <c r="T114" s="80" t="str">
        <f t="shared" si="17"/>
        <v/>
      </c>
      <c r="U114" s="72" t="str">
        <f t="shared" si="18"/>
        <v/>
      </c>
      <c r="V114" s="81" t="str">
        <f t="shared" si="19"/>
        <v/>
      </c>
    </row>
    <row r="115" spans="1:22" s="6" customFormat="1" x14ac:dyDescent="0.2">
      <c r="A115" s="18"/>
      <c r="B115" s="123" t="s">
        <v>126</v>
      </c>
      <c r="C115" s="6" t="s">
        <v>678</v>
      </c>
      <c r="D115" s="123" t="s">
        <v>126</v>
      </c>
      <c r="E115" s="74" t="s">
        <v>392</v>
      </c>
      <c r="F115" s="167"/>
      <c r="G115" s="168"/>
      <c r="H115" s="168"/>
      <c r="I115" s="168"/>
      <c r="J115" s="168"/>
      <c r="K115" s="168"/>
      <c r="L115" s="168"/>
      <c r="M115" s="168"/>
      <c r="N115" s="168"/>
      <c r="O115" s="169"/>
      <c r="P115" s="79" t="str">
        <f t="shared" si="24"/>
        <v/>
      </c>
      <c r="Q115" s="80" t="str">
        <f t="shared" si="14"/>
        <v/>
      </c>
      <c r="R115" s="80" t="str">
        <f t="shared" si="15"/>
        <v/>
      </c>
      <c r="S115" s="80" t="str">
        <f t="shared" si="16"/>
        <v/>
      </c>
      <c r="T115" s="80" t="str">
        <f t="shared" si="17"/>
        <v/>
      </c>
      <c r="U115" s="72" t="str">
        <f t="shared" si="18"/>
        <v/>
      </c>
      <c r="V115" s="81" t="str">
        <f t="shared" si="19"/>
        <v/>
      </c>
    </row>
    <row r="116" spans="1:22" s="6" customFormat="1" x14ac:dyDescent="0.2">
      <c r="A116" s="18"/>
      <c r="B116" s="123" t="s">
        <v>127</v>
      </c>
      <c r="C116" s="6" t="s">
        <v>679</v>
      </c>
      <c r="D116" s="123" t="s">
        <v>127</v>
      </c>
      <c r="E116" s="74" t="s">
        <v>393</v>
      </c>
      <c r="F116" s="167"/>
      <c r="G116" s="168"/>
      <c r="H116" s="168"/>
      <c r="I116" s="168"/>
      <c r="J116" s="168"/>
      <c r="K116" s="168"/>
      <c r="L116" s="168"/>
      <c r="M116" s="168"/>
      <c r="N116" s="168"/>
      <c r="O116" s="169"/>
      <c r="P116" s="79" t="str">
        <f t="shared" si="24"/>
        <v/>
      </c>
      <c r="Q116" s="80" t="str">
        <f t="shared" si="14"/>
        <v/>
      </c>
      <c r="R116" s="80" t="str">
        <f t="shared" si="15"/>
        <v/>
      </c>
      <c r="S116" s="80" t="str">
        <f t="shared" si="16"/>
        <v/>
      </c>
      <c r="T116" s="80" t="str">
        <f t="shared" si="17"/>
        <v/>
      </c>
      <c r="U116" s="72" t="str">
        <f t="shared" si="18"/>
        <v/>
      </c>
      <c r="V116" s="81" t="str">
        <f t="shared" si="19"/>
        <v/>
      </c>
    </row>
    <row r="117" spans="1:22" s="6" customFormat="1" x14ac:dyDescent="0.2">
      <c r="A117" s="18"/>
      <c r="B117" s="123" t="s">
        <v>128</v>
      </c>
      <c r="C117" s="6" t="s">
        <v>680</v>
      </c>
      <c r="D117" s="123" t="s">
        <v>128</v>
      </c>
      <c r="E117" s="74" t="s">
        <v>394</v>
      </c>
      <c r="F117" s="167"/>
      <c r="G117" s="168"/>
      <c r="H117" s="168"/>
      <c r="I117" s="168"/>
      <c r="J117" s="168"/>
      <c r="K117" s="168"/>
      <c r="L117" s="168"/>
      <c r="M117" s="168"/>
      <c r="N117" s="168"/>
      <c r="O117" s="169"/>
      <c r="P117" s="79" t="str">
        <f t="shared" si="24"/>
        <v/>
      </c>
      <c r="Q117" s="80" t="str">
        <f t="shared" si="14"/>
        <v/>
      </c>
      <c r="R117" s="80" t="str">
        <f t="shared" si="15"/>
        <v/>
      </c>
      <c r="S117" s="80" t="str">
        <f t="shared" si="16"/>
        <v/>
      </c>
      <c r="T117" s="80" t="str">
        <f t="shared" si="17"/>
        <v/>
      </c>
      <c r="U117" s="72" t="str">
        <f t="shared" si="18"/>
        <v/>
      </c>
      <c r="V117" s="81" t="str">
        <f t="shared" si="19"/>
        <v/>
      </c>
    </row>
    <row r="118" spans="1:22" s="6" customFormat="1" x14ac:dyDescent="0.2">
      <c r="A118" s="18"/>
      <c r="B118" s="123" t="s">
        <v>129</v>
      </c>
      <c r="C118" s="6" t="s">
        <v>681</v>
      </c>
      <c r="D118" s="123" t="s">
        <v>129</v>
      </c>
      <c r="E118" s="74" t="s">
        <v>395</v>
      </c>
      <c r="F118" s="167"/>
      <c r="G118" s="168"/>
      <c r="H118" s="168"/>
      <c r="I118" s="168"/>
      <c r="J118" s="168"/>
      <c r="K118" s="168"/>
      <c r="L118" s="168"/>
      <c r="M118" s="168"/>
      <c r="N118" s="168"/>
      <c r="O118" s="169"/>
      <c r="P118" s="79" t="str">
        <f t="shared" si="24"/>
        <v/>
      </c>
      <c r="Q118" s="80" t="str">
        <f t="shared" si="14"/>
        <v/>
      </c>
      <c r="R118" s="80" t="str">
        <f t="shared" si="15"/>
        <v/>
      </c>
      <c r="S118" s="80" t="str">
        <f t="shared" si="16"/>
        <v/>
      </c>
      <c r="T118" s="80" t="str">
        <f t="shared" si="17"/>
        <v/>
      </c>
      <c r="U118" s="72" t="str">
        <f t="shared" si="18"/>
        <v/>
      </c>
      <c r="V118" s="81" t="str">
        <f t="shared" si="19"/>
        <v/>
      </c>
    </row>
    <row r="119" spans="1:22" s="6" customFormat="1" x14ac:dyDescent="0.2">
      <c r="A119" s="18"/>
      <c r="B119" s="123" t="s">
        <v>130</v>
      </c>
      <c r="C119" s="6" t="s">
        <v>682</v>
      </c>
      <c r="D119" s="123" t="s">
        <v>130</v>
      </c>
      <c r="E119" s="74" t="s">
        <v>396</v>
      </c>
      <c r="F119" s="167"/>
      <c r="G119" s="168"/>
      <c r="H119" s="168"/>
      <c r="I119" s="168"/>
      <c r="J119" s="168"/>
      <c r="K119" s="168"/>
      <c r="L119" s="168"/>
      <c r="M119" s="168"/>
      <c r="N119" s="168"/>
      <c r="O119" s="169"/>
      <c r="P119" s="79" t="str">
        <f t="shared" si="24"/>
        <v/>
      </c>
      <c r="Q119" s="80" t="str">
        <f t="shared" si="14"/>
        <v/>
      </c>
      <c r="R119" s="80" t="str">
        <f t="shared" si="15"/>
        <v/>
      </c>
      <c r="S119" s="80" t="str">
        <f t="shared" si="16"/>
        <v/>
      </c>
      <c r="T119" s="80" t="str">
        <f t="shared" si="17"/>
        <v/>
      </c>
      <c r="U119" s="72" t="str">
        <f t="shared" si="18"/>
        <v/>
      </c>
      <c r="V119" s="81" t="str">
        <f t="shared" si="19"/>
        <v/>
      </c>
    </row>
    <row r="120" spans="1:22" s="6" customFormat="1" x14ac:dyDescent="0.2">
      <c r="A120" s="18"/>
      <c r="B120" s="123" t="s">
        <v>131</v>
      </c>
      <c r="C120" s="6" t="s">
        <v>683</v>
      </c>
      <c r="D120" s="123" t="s">
        <v>131</v>
      </c>
      <c r="E120" s="74" t="s">
        <v>397</v>
      </c>
      <c r="F120" s="167"/>
      <c r="G120" s="168"/>
      <c r="H120" s="168"/>
      <c r="I120" s="168"/>
      <c r="J120" s="168"/>
      <c r="K120" s="168"/>
      <c r="L120" s="168"/>
      <c r="M120" s="168"/>
      <c r="N120" s="168"/>
      <c r="O120" s="169"/>
      <c r="P120" s="79" t="str">
        <f t="shared" si="24"/>
        <v/>
      </c>
      <c r="Q120" s="80" t="str">
        <f t="shared" si="14"/>
        <v/>
      </c>
      <c r="R120" s="80" t="str">
        <f t="shared" si="15"/>
        <v/>
      </c>
      <c r="S120" s="80" t="str">
        <f t="shared" si="16"/>
        <v/>
      </c>
      <c r="T120" s="80" t="str">
        <f t="shared" si="17"/>
        <v/>
      </c>
      <c r="U120" s="72" t="str">
        <f t="shared" si="18"/>
        <v/>
      </c>
      <c r="V120" s="81" t="str">
        <f t="shared" si="19"/>
        <v/>
      </c>
    </row>
    <row r="121" spans="1:22" s="6" customFormat="1" x14ac:dyDescent="0.2">
      <c r="A121" s="18"/>
      <c r="B121" s="123" t="s">
        <v>132</v>
      </c>
      <c r="C121" s="6" t="s">
        <v>684</v>
      </c>
      <c r="D121" s="123" t="s">
        <v>132</v>
      </c>
      <c r="E121" s="74" t="s">
        <v>398</v>
      </c>
      <c r="F121" s="167">
        <v>126.89246504576002</v>
      </c>
      <c r="G121" s="168">
        <v>80.222465045760003</v>
      </c>
      <c r="H121" s="168">
        <v>46.669999999999995</v>
      </c>
      <c r="I121" s="168"/>
      <c r="J121" s="168"/>
      <c r="K121" s="168">
        <v>46.669999999999995</v>
      </c>
      <c r="L121" s="168"/>
      <c r="M121" s="168"/>
      <c r="N121" s="168"/>
      <c r="O121" s="169"/>
      <c r="P121" s="79" t="str">
        <f t="shared" si="24"/>
        <v/>
      </c>
      <c r="Q121" s="80" t="str">
        <f t="shared" si="14"/>
        <v/>
      </c>
      <c r="R121" s="80" t="str">
        <f t="shared" si="15"/>
        <v/>
      </c>
      <c r="S121" s="80" t="str">
        <f t="shared" si="16"/>
        <v>COL 7 = 0</v>
      </c>
      <c r="T121" s="80" t="str">
        <f t="shared" si="17"/>
        <v/>
      </c>
      <c r="U121" s="72" t="str">
        <f t="shared" si="18"/>
        <v/>
      </c>
      <c r="V121" s="81" t="str">
        <f t="shared" si="19"/>
        <v/>
      </c>
    </row>
    <row r="122" spans="1:22" s="6" customFormat="1" x14ac:dyDescent="0.2">
      <c r="A122" s="18"/>
      <c r="B122" s="123" t="s">
        <v>133</v>
      </c>
      <c r="C122" s="6" t="s">
        <v>685</v>
      </c>
      <c r="D122" s="123" t="s">
        <v>133</v>
      </c>
      <c r="E122" s="74" t="s">
        <v>399</v>
      </c>
      <c r="F122" s="167"/>
      <c r="G122" s="168"/>
      <c r="H122" s="168"/>
      <c r="I122" s="168"/>
      <c r="J122" s="168"/>
      <c r="K122" s="168"/>
      <c r="L122" s="168"/>
      <c r="M122" s="168"/>
      <c r="N122" s="168"/>
      <c r="O122" s="169"/>
      <c r="P122" s="79" t="str">
        <f t="shared" si="24"/>
        <v/>
      </c>
      <c r="Q122" s="80" t="str">
        <f t="shared" si="14"/>
        <v/>
      </c>
      <c r="R122" s="80" t="str">
        <f t="shared" si="15"/>
        <v/>
      </c>
      <c r="S122" s="80" t="str">
        <f t="shared" si="16"/>
        <v/>
      </c>
      <c r="T122" s="80" t="str">
        <f t="shared" si="17"/>
        <v/>
      </c>
      <c r="U122" s="72" t="str">
        <f t="shared" si="18"/>
        <v/>
      </c>
      <c r="V122" s="81" t="str">
        <f t="shared" si="19"/>
        <v/>
      </c>
    </row>
    <row r="123" spans="1:22" s="6" customFormat="1" x14ac:dyDescent="0.2">
      <c r="A123" s="18"/>
      <c r="B123" s="123" t="s">
        <v>134</v>
      </c>
      <c r="C123" s="6" t="s">
        <v>686</v>
      </c>
      <c r="D123" s="123" t="s">
        <v>134</v>
      </c>
      <c r="E123" s="74" t="s">
        <v>400</v>
      </c>
      <c r="F123" s="167"/>
      <c r="G123" s="168"/>
      <c r="H123" s="168"/>
      <c r="I123" s="168"/>
      <c r="J123" s="168"/>
      <c r="K123" s="168"/>
      <c r="L123" s="168"/>
      <c r="M123" s="168"/>
      <c r="N123" s="168"/>
      <c r="O123" s="169"/>
      <c r="P123" s="79" t="str">
        <f t="shared" si="24"/>
        <v/>
      </c>
      <c r="Q123" s="80" t="str">
        <f t="shared" si="14"/>
        <v/>
      </c>
      <c r="R123" s="80" t="str">
        <f t="shared" si="15"/>
        <v/>
      </c>
      <c r="S123" s="80" t="str">
        <f t="shared" si="16"/>
        <v/>
      </c>
      <c r="T123" s="80" t="str">
        <f t="shared" si="17"/>
        <v/>
      </c>
      <c r="U123" s="72" t="str">
        <f t="shared" si="18"/>
        <v/>
      </c>
      <c r="V123" s="81" t="str">
        <f t="shared" si="19"/>
        <v/>
      </c>
    </row>
    <row r="124" spans="1:22" s="6" customFormat="1" x14ac:dyDescent="0.2">
      <c r="A124" s="18"/>
      <c r="B124" s="123" t="s">
        <v>135</v>
      </c>
      <c r="C124" s="6" t="s">
        <v>687</v>
      </c>
      <c r="D124" s="123" t="s">
        <v>135</v>
      </c>
      <c r="E124" s="74" t="s">
        <v>401</v>
      </c>
      <c r="F124" s="167">
        <v>1.5387159933783774</v>
      </c>
      <c r="G124" s="168">
        <v>0.51671599337837726</v>
      </c>
      <c r="H124" s="168">
        <v>1.022</v>
      </c>
      <c r="I124" s="168"/>
      <c r="J124" s="168"/>
      <c r="K124" s="168">
        <v>1.022</v>
      </c>
      <c r="L124" s="168"/>
      <c r="M124" s="168"/>
      <c r="N124" s="168"/>
      <c r="O124" s="169"/>
      <c r="P124" s="79" t="str">
        <f t="shared" si="24"/>
        <v/>
      </c>
      <c r="Q124" s="80" t="str">
        <f t="shared" si="14"/>
        <v/>
      </c>
      <c r="R124" s="80" t="str">
        <f t="shared" si="15"/>
        <v/>
      </c>
      <c r="S124" s="80" t="str">
        <f t="shared" si="16"/>
        <v>COL 7 = 0</v>
      </c>
      <c r="T124" s="80" t="str">
        <f t="shared" si="17"/>
        <v/>
      </c>
      <c r="U124" s="72" t="str">
        <f t="shared" si="18"/>
        <v/>
      </c>
      <c r="V124" s="81" t="str">
        <f t="shared" si="19"/>
        <v/>
      </c>
    </row>
    <row r="125" spans="1:22" s="6" customFormat="1" x14ac:dyDescent="0.2">
      <c r="A125" s="18"/>
      <c r="B125" s="123" t="s">
        <v>536</v>
      </c>
      <c r="C125" s="6" t="s">
        <v>688</v>
      </c>
      <c r="D125" s="123" t="s">
        <v>536</v>
      </c>
      <c r="E125" s="74" t="s">
        <v>535</v>
      </c>
      <c r="F125" s="167"/>
      <c r="G125" s="168"/>
      <c r="H125" s="168"/>
      <c r="I125" s="168"/>
      <c r="J125" s="168"/>
      <c r="K125" s="168"/>
      <c r="L125" s="168"/>
      <c r="M125" s="168"/>
      <c r="N125" s="168"/>
      <c r="O125" s="169"/>
      <c r="P125" s="79" t="str">
        <f t="shared" si="24"/>
        <v/>
      </c>
      <c r="Q125" s="80" t="str">
        <f t="shared" ref="Q125:Q126" si="25">IF(AND(ISNUMBER(F125),ISNUMBER(G125),ISNUMBER(H125)),IF(F125-G125&lt;&gt;H125,"DISCR: "&amp;ABS(ROUND(F125-G125-H125,1)),""),IF(OR(AND(ISNUMBER(F125),OR(ISNUMBER(G125),ISNUMBER(H125))),AND(ISNUMBER(G125),ISNUMBER(H125))),IF(NOT(ISNUMBER(F125)),"COL 1 = "&amp;ROUND(H125+G125,1),IF(NOT(ISNUMBER(G125)),"COL 2 = "&amp;ROUND(F125-H125,1),"COL 3 = "&amp;ROUND(F125-G125,1))),""))</f>
        <v/>
      </c>
      <c r="R125" s="80" t="str">
        <f t="shared" ref="R125:R126" si="26">IF(AND(ISNUMBER(H125),ISNUMBER(I125),ISNUMBER(J125)),IF(H125-I125&lt;&gt;J125,"DISCR: "&amp;ABS(ROUND(H125-I125-J125,1)),""),IF(OR(AND(ISNUMBER(H125),OR(ISNUMBER(I125),ISNUMBER(J125))),AND(ISNUMBER(I125),ISNUMBER(J125))),IF(NOT(ISNUMBER(H125)),"COL 3 = "&amp;ROUND(J125+I125,1),IF(NOT(ISNUMBER(I125)),"COL 4 = "&amp;ROUND(H125-J125,1),"COL 5 = "&amp;ROUND(H125-I125,1))),""))</f>
        <v/>
      </c>
      <c r="S125" s="80" t="str">
        <f t="shared" ref="S125:S126" si="27">IF(AND(ISNUMBER(H125),ISNUMBER(L125),ISNUMBER(K125)),IF(K125-L125&lt;&gt;H125,"DISCR: "&amp;ABS(ROUND(K125-L125-H125,1)),""),IF(OR(AND(ISNUMBER(H125),OR(ISNUMBER(L125),ISNUMBER(K125))),AND(ISNUMBER(L125),ISNUMBER(K125))),IF(NOT(ISNUMBER(H125)),"COL 3 = "&amp;ROUND(K125-L125,1),IF(NOT(ISNUMBER(L125)),"COL 7 = "&amp;ROUND(K125-H125,1),"COL 6 = "&amp;ROUND(H125+L125,1))),""))</f>
        <v/>
      </c>
      <c r="T125" s="80" t="str">
        <f t="shared" ref="T125:T126" si="28">IF(AND(ISNUMBER(M125),ISNUMBER(O125),ISNUMBER(N125)),IF(N125-O125&lt;&gt;M125,"DISCR: "&amp;ABS(ROUND(N125-O125-M125,1)),""),IF(OR(AND(ISNUMBER(M125),OR(ISNUMBER(O125),ISNUMBER(N125))),AND(ISNUMBER(O125),ISNUMBER(N125))),IF(NOT(ISNUMBER(M125)),"COL 8 = "&amp;ROUND(N125-O125,1),IF(NOT(ISNUMBER(O125)),"COL 10 = "&amp;ROUND(N125-M125,1),"COL 9 = "&amp;ROUND(O125+M125,1))),""))</f>
        <v/>
      </c>
      <c r="U125" s="72" t="str">
        <f t="shared" ref="U125:U126" si="29">IF(AND(ISNUMBER(M125),F125=""),"Missing data in col. 1","")</f>
        <v/>
      </c>
      <c r="V125" s="81" t="str">
        <f t="shared" ref="V125:V126" si="30">IF(OR(O125&lt;0,N125&lt;0,L125&lt;0,K125&lt;0),"Negative Value","")</f>
        <v/>
      </c>
    </row>
    <row r="126" spans="1:22" s="6" customFormat="1" x14ac:dyDescent="0.2">
      <c r="A126" s="18"/>
      <c r="B126" s="123" t="s">
        <v>136</v>
      </c>
      <c r="C126" s="6" t="s">
        <v>689</v>
      </c>
      <c r="D126" s="123" t="s">
        <v>136</v>
      </c>
      <c r="E126" s="74" t="s">
        <v>402</v>
      </c>
      <c r="F126" s="167"/>
      <c r="G126" s="168"/>
      <c r="H126" s="168"/>
      <c r="I126" s="168"/>
      <c r="J126" s="168"/>
      <c r="K126" s="168"/>
      <c r="L126" s="168"/>
      <c r="M126" s="168"/>
      <c r="N126" s="168"/>
      <c r="O126" s="169"/>
      <c r="P126" s="79" t="str">
        <f t="shared" si="24"/>
        <v/>
      </c>
      <c r="Q126" s="80" t="str">
        <f t="shared" si="25"/>
        <v/>
      </c>
      <c r="R126" s="80" t="str">
        <f t="shared" si="26"/>
        <v/>
      </c>
      <c r="S126" s="80" t="str">
        <f t="shared" si="27"/>
        <v/>
      </c>
      <c r="T126" s="80" t="str">
        <f t="shared" si="28"/>
        <v/>
      </c>
      <c r="U126" s="72" t="str">
        <f t="shared" si="29"/>
        <v/>
      </c>
      <c r="V126" s="81" t="str">
        <f t="shared" si="30"/>
        <v/>
      </c>
    </row>
    <row r="127" spans="1:22" s="6" customFormat="1" x14ac:dyDescent="0.2">
      <c r="A127" s="18"/>
      <c r="B127" s="123" t="s">
        <v>137</v>
      </c>
      <c r="C127" s="6" t="s">
        <v>690</v>
      </c>
      <c r="D127" s="123" t="s">
        <v>137</v>
      </c>
      <c r="E127" s="74" t="s">
        <v>403</v>
      </c>
      <c r="F127" s="167"/>
      <c r="G127" s="168"/>
      <c r="H127" s="168"/>
      <c r="I127" s="168"/>
      <c r="J127" s="168"/>
      <c r="K127" s="168"/>
      <c r="L127" s="168"/>
      <c r="M127" s="168"/>
      <c r="N127" s="168"/>
      <c r="O127" s="169"/>
      <c r="P127" s="79" t="str">
        <f t="shared" si="24"/>
        <v/>
      </c>
      <c r="Q127" s="80" t="str">
        <f t="shared" si="14"/>
        <v/>
      </c>
      <c r="R127" s="80" t="str">
        <f t="shared" si="15"/>
        <v/>
      </c>
      <c r="S127" s="80" t="str">
        <f t="shared" si="16"/>
        <v/>
      </c>
      <c r="T127" s="80" t="str">
        <f t="shared" si="17"/>
        <v/>
      </c>
      <c r="U127" s="72" t="str">
        <f t="shared" si="18"/>
        <v/>
      </c>
      <c r="V127" s="81" t="str">
        <f t="shared" si="19"/>
        <v/>
      </c>
    </row>
    <row r="128" spans="1:22" s="6" customFormat="1" x14ac:dyDescent="0.2">
      <c r="A128" s="18"/>
      <c r="B128" s="123" t="s">
        <v>139</v>
      </c>
      <c r="C128" s="6" t="s">
        <v>692</v>
      </c>
      <c r="D128" s="123" t="s">
        <v>139</v>
      </c>
      <c r="E128" s="74" t="s">
        <v>404</v>
      </c>
      <c r="F128" s="167"/>
      <c r="G128" s="168"/>
      <c r="H128" s="168"/>
      <c r="I128" s="168"/>
      <c r="J128" s="168"/>
      <c r="K128" s="168"/>
      <c r="L128" s="168"/>
      <c r="M128" s="168"/>
      <c r="N128" s="168"/>
      <c r="O128" s="169"/>
      <c r="P128" s="79" t="str">
        <f t="shared" si="24"/>
        <v/>
      </c>
      <c r="Q128" s="80" t="str">
        <f t="shared" si="14"/>
        <v/>
      </c>
      <c r="R128" s="80" t="str">
        <f t="shared" si="15"/>
        <v/>
      </c>
      <c r="S128" s="80" t="str">
        <f t="shared" si="16"/>
        <v/>
      </c>
      <c r="T128" s="80" t="str">
        <f t="shared" si="17"/>
        <v/>
      </c>
      <c r="U128" s="72" t="str">
        <f t="shared" si="18"/>
        <v/>
      </c>
      <c r="V128" s="81" t="str">
        <f t="shared" si="19"/>
        <v/>
      </c>
    </row>
    <row r="129" spans="1:254" s="6" customFormat="1" x14ac:dyDescent="0.2">
      <c r="A129" s="18"/>
      <c r="B129" s="123" t="s">
        <v>140</v>
      </c>
      <c r="C129" s="6" t="s">
        <v>693</v>
      </c>
      <c r="D129" s="123" t="s">
        <v>140</v>
      </c>
      <c r="E129" s="74" t="s">
        <v>405</v>
      </c>
      <c r="F129" s="167"/>
      <c r="G129" s="168"/>
      <c r="H129" s="168"/>
      <c r="I129" s="168"/>
      <c r="J129" s="168"/>
      <c r="K129" s="168"/>
      <c r="L129" s="168"/>
      <c r="M129" s="168"/>
      <c r="N129" s="168"/>
      <c r="O129" s="169"/>
      <c r="P129" s="79" t="str">
        <f t="shared" si="24"/>
        <v/>
      </c>
      <c r="Q129" s="80" t="str">
        <f t="shared" si="14"/>
        <v/>
      </c>
      <c r="R129" s="80" t="str">
        <f t="shared" si="15"/>
        <v/>
      </c>
      <c r="S129" s="80" t="str">
        <f t="shared" si="16"/>
        <v/>
      </c>
      <c r="T129" s="80" t="str">
        <f t="shared" si="17"/>
        <v/>
      </c>
      <c r="U129" s="72" t="str">
        <f t="shared" si="18"/>
        <v/>
      </c>
      <c r="V129" s="81" t="str">
        <f t="shared" si="19"/>
        <v/>
      </c>
    </row>
    <row r="130" spans="1:254" s="6" customFormat="1" x14ac:dyDescent="0.2">
      <c r="A130" s="18"/>
      <c r="B130" s="123" t="s">
        <v>141</v>
      </c>
      <c r="C130" s="6" t="s">
        <v>694</v>
      </c>
      <c r="D130" s="123" t="s">
        <v>141</v>
      </c>
      <c r="E130" s="74" t="s">
        <v>406</v>
      </c>
      <c r="F130" s="167">
        <v>1.1000000000000001</v>
      </c>
      <c r="G130" s="168">
        <v>0</v>
      </c>
      <c r="H130" s="168">
        <v>1.1000000000000001</v>
      </c>
      <c r="I130" s="168"/>
      <c r="J130" s="168"/>
      <c r="K130" s="168">
        <v>1.1000000000000001</v>
      </c>
      <c r="L130" s="168"/>
      <c r="M130" s="168"/>
      <c r="N130" s="168"/>
      <c r="O130" s="169"/>
      <c r="P130" s="79" t="str">
        <f t="shared" si="24"/>
        <v/>
      </c>
      <c r="Q130" s="80" t="str">
        <f t="shared" si="14"/>
        <v/>
      </c>
      <c r="R130" s="80" t="str">
        <f t="shared" si="15"/>
        <v/>
      </c>
      <c r="S130" s="80" t="str">
        <f t="shared" si="16"/>
        <v>COL 7 = 0</v>
      </c>
      <c r="T130" s="80" t="str">
        <f t="shared" si="17"/>
        <v/>
      </c>
      <c r="U130" s="72" t="str">
        <f t="shared" si="18"/>
        <v/>
      </c>
      <c r="V130" s="81" t="str">
        <f t="shared" si="19"/>
        <v/>
      </c>
    </row>
    <row r="131" spans="1:254" s="6" customFormat="1" x14ac:dyDescent="0.2">
      <c r="A131" s="18"/>
      <c r="B131" s="123" t="s">
        <v>546</v>
      </c>
      <c r="C131" s="6" t="s">
        <v>695</v>
      </c>
      <c r="D131" s="123" t="s">
        <v>546</v>
      </c>
      <c r="E131" s="74" t="s">
        <v>407</v>
      </c>
      <c r="F131" s="167"/>
      <c r="G131" s="168"/>
      <c r="H131" s="168"/>
      <c r="I131" s="168"/>
      <c r="J131" s="168"/>
      <c r="K131" s="168"/>
      <c r="L131" s="168"/>
      <c r="M131" s="168"/>
      <c r="N131" s="168"/>
      <c r="O131" s="169"/>
      <c r="P131" s="79" t="str">
        <f t="shared" si="24"/>
        <v/>
      </c>
      <c r="Q131" s="80" t="str">
        <f t="shared" si="14"/>
        <v/>
      </c>
      <c r="R131" s="80" t="str">
        <f t="shared" si="15"/>
        <v/>
      </c>
      <c r="S131" s="80" t="str">
        <f t="shared" si="16"/>
        <v/>
      </c>
      <c r="T131" s="80" t="str">
        <f t="shared" si="17"/>
        <v/>
      </c>
      <c r="U131" s="72" t="str">
        <f t="shared" si="18"/>
        <v/>
      </c>
      <c r="V131" s="81" t="str">
        <f t="shared" si="19"/>
        <v/>
      </c>
    </row>
    <row r="132" spans="1:254" s="6" customFormat="1" x14ac:dyDescent="0.2">
      <c r="A132" s="18"/>
      <c r="B132" s="123" t="s">
        <v>142</v>
      </c>
      <c r="C132" s="6" t="s">
        <v>696</v>
      </c>
      <c r="D132" s="123" t="s">
        <v>142</v>
      </c>
      <c r="E132" s="74" t="s">
        <v>408</v>
      </c>
      <c r="F132" s="167"/>
      <c r="G132" s="168"/>
      <c r="H132" s="168"/>
      <c r="I132" s="168"/>
      <c r="J132" s="168"/>
      <c r="K132" s="168"/>
      <c r="L132" s="168"/>
      <c r="M132" s="168"/>
      <c r="N132" s="168"/>
      <c r="O132" s="169"/>
      <c r="P132" s="79" t="str">
        <f t="shared" si="24"/>
        <v/>
      </c>
      <c r="Q132" s="80" t="str">
        <f t="shared" si="14"/>
        <v/>
      </c>
      <c r="R132" s="80" t="str">
        <f t="shared" si="15"/>
        <v/>
      </c>
      <c r="S132" s="80" t="str">
        <f t="shared" si="16"/>
        <v/>
      </c>
      <c r="T132" s="80" t="str">
        <f t="shared" si="17"/>
        <v/>
      </c>
      <c r="U132" s="72" t="str">
        <f t="shared" si="18"/>
        <v/>
      </c>
      <c r="V132" s="81" t="str">
        <f t="shared" si="19"/>
        <v/>
      </c>
    </row>
    <row r="133" spans="1:254" s="6" customFormat="1" ht="12" thickBot="1" x14ac:dyDescent="0.25">
      <c r="A133" s="18"/>
      <c r="B133" s="123" t="s">
        <v>143</v>
      </c>
      <c r="C133" s="6" t="s">
        <v>697</v>
      </c>
      <c r="D133" s="123" t="s">
        <v>143</v>
      </c>
      <c r="E133" s="74" t="s">
        <v>409</v>
      </c>
      <c r="F133" s="167"/>
      <c r="G133" s="168"/>
      <c r="H133" s="168"/>
      <c r="I133" s="168"/>
      <c r="J133" s="168"/>
      <c r="K133" s="168"/>
      <c r="L133" s="168"/>
      <c r="M133" s="168"/>
      <c r="N133" s="168"/>
      <c r="O133" s="169"/>
      <c r="P133" s="82" t="str">
        <f t="shared" si="24"/>
        <v/>
      </c>
      <c r="Q133" s="83" t="str">
        <f t="shared" ref="Q133:Q193" si="31">IF(AND(ISNUMBER(F133),ISNUMBER(G133),ISNUMBER(H133)),IF(F133-G133&lt;&gt;H133,"DISCR: "&amp;ABS(ROUND(F133-G133-H133,1)),""),IF(OR(AND(ISNUMBER(F133),OR(ISNUMBER(G133),ISNUMBER(H133))),AND(ISNUMBER(G133),ISNUMBER(H133))),IF(NOT(ISNUMBER(F133)),"COL 1 = "&amp;ROUND(H133+G133,1),IF(NOT(ISNUMBER(G133)),"COL 2 = "&amp;ROUND(F133-H133,1),"COL 3 = "&amp;ROUND(F133-G133,1))),""))</f>
        <v/>
      </c>
      <c r="R133" s="83" t="str">
        <f t="shared" ref="R133:R193" si="32">IF(AND(ISNUMBER(H133),ISNUMBER(I133),ISNUMBER(J133)),IF(H133-I133&lt;&gt;J133,"DISCR: "&amp;ABS(ROUND(H133-I133-J133,1)),""),IF(OR(AND(ISNUMBER(H133),OR(ISNUMBER(I133),ISNUMBER(J133))),AND(ISNUMBER(I133),ISNUMBER(J133))),IF(NOT(ISNUMBER(H133)),"COL 3 = "&amp;ROUND(J133+I133,1),IF(NOT(ISNUMBER(I133)),"COL 4 = "&amp;ROUND(H133-J133,1),"COL 5 = "&amp;ROUND(H133-I133,1))),""))</f>
        <v/>
      </c>
      <c r="S133" s="83" t="str">
        <f t="shared" ref="S133:S193" si="33">IF(AND(ISNUMBER(H133),ISNUMBER(L133),ISNUMBER(K133)),IF(K133-L133&lt;&gt;H133,"DISCR: "&amp;ABS(ROUND(K133-L133-H133,1)),""),IF(OR(AND(ISNUMBER(H133),OR(ISNUMBER(L133),ISNUMBER(K133))),AND(ISNUMBER(L133),ISNUMBER(K133))),IF(NOT(ISNUMBER(H133)),"COL 3 = "&amp;ROUND(K133-L133,1),IF(NOT(ISNUMBER(L133)),"COL 7 = "&amp;ROUND(K133-H133,1),"COL 6 = "&amp;ROUND(H133+L133,1))),""))</f>
        <v/>
      </c>
      <c r="T133" s="83" t="str">
        <f t="shared" ref="T133:T193" si="34">IF(AND(ISNUMBER(M133),ISNUMBER(O133),ISNUMBER(N133)),IF(N133-O133&lt;&gt;M133,"DISCR: "&amp;ABS(ROUND(N133-O133-M133,1)),""),IF(OR(AND(ISNUMBER(M133),OR(ISNUMBER(O133),ISNUMBER(N133))),AND(ISNUMBER(O133),ISNUMBER(N133))),IF(NOT(ISNUMBER(M133)),"COL 8 = "&amp;ROUND(N133-O133,1),IF(NOT(ISNUMBER(O133)),"COL 10 = "&amp;ROUND(N133-M133,1),"COL 9 = "&amp;ROUND(O133+M133,1))),""))</f>
        <v/>
      </c>
      <c r="U133" s="84" t="str">
        <f t="shared" ref="U133:U193" si="35">IF(AND(ISNUMBER(M133),F133=""),"Missing data in col. 1","")</f>
        <v/>
      </c>
      <c r="V133" s="85" t="str">
        <f t="shared" ref="V133:V185" si="36">IF(OR(O133&lt;0,N133&lt;0,L133&lt;0,K133&lt;0),"Negative Value","")</f>
        <v/>
      </c>
    </row>
    <row r="134" spans="1:254" s="60" customFormat="1" ht="21.75" thickBot="1" x14ac:dyDescent="0.25">
      <c r="A134" s="59"/>
      <c r="B134" s="132" t="s">
        <v>553</v>
      </c>
      <c r="C134" s="6" t="s">
        <v>579</v>
      </c>
      <c r="D134" s="132" t="s">
        <v>553</v>
      </c>
      <c r="E134" s="203" t="s">
        <v>837</v>
      </c>
      <c r="F134" s="164"/>
      <c r="G134" s="175"/>
      <c r="H134" s="165"/>
      <c r="I134" s="165"/>
      <c r="J134" s="165"/>
      <c r="K134" s="165"/>
      <c r="L134" s="165"/>
      <c r="M134" s="165"/>
      <c r="N134" s="165"/>
      <c r="O134" s="166"/>
      <c r="P134" s="86"/>
      <c r="Q134" s="87"/>
      <c r="R134" s="87"/>
      <c r="S134" s="87"/>
      <c r="T134" s="87"/>
      <c r="U134" s="88"/>
      <c r="V134" s="89" t="str">
        <f t="shared" si="36"/>
        <v/>
      </c>
    </row>
    <row r="135" spans="1:254" s="60" customFormat="1" ht="31.5" customHeight="1" x14ac:dyDescent="0.2">
      <c r="A135" s="59"/>
      <c r="B135" s="226" t="s">
        <v>543</v>
      </c>
      <c r="C135" s="234"/>
      <c r="D135" s="226" t="s">
        <v>543</v>
      </c>
      <c r="E135" s="202" t="s">
        <v>838</v>
      </c>
      <c r="F135" s="106">
        <f t="shared" ref="F135:O135" si="37">SUM(F80:F133)</f>
        <v>727.86715444539084</v>
      </c>
      <c r="G135" s="107">
        <f t="shared" si="37"/>
        <v>256.31817921467359</v>
      </c>
      <c r="H135" s="107">
        <f t="shared" si="37"/>
        <v>471.54897523071742</v>
      </c>
      <c r="I135" s="107">
        <f t="shared" si="37"/>
        <v>0</v>
      </c>
      <c r="J135" s="107">
        <f t="shared" si="37"/>
        <v>0</v>
      </c>
      <c r="K135" s="107">
        <f t="shared" si="37"/>
        <v>471.54897523071742</v>
      </c>
      <c r="L135" s="107">
        <f t="shared" si="37"/>
        <v>0</v>
      </c>
      <c r="M135" s="107">
        <f t="shared" si="37"/>
        <v>0</v>
      </c>
      <c r="N135" s="107">
        <f t="shared" si="37"/>
        <v>0</v>
      </c>
      <c r="O135" s="108">
        <f t="shared" si="37"/>
        <v>0</v>
      </c>
      <c r="P135" s="90"/>
      <c r="Q135" s="91"/>
      <c r="R135" s="91"/>
      <c r="S135" s="91"/>
      <c r="T135" s="91"/>
      <c r="U135" s="92"/>
      <c r="V135" s="93" t="str">
        <f t="shared" si="36"/>
        <v/>
      </c>
    </row>
    <row r="136" spans="1:254" s="60" customFormat="1" ht="32.25" thickBot="1" x14ac:dyDescent="0.25">
      <c r="A136" s="59"/>
      <c r="B136" s="227"/>
      <c r="C136" s="227"/>
      <c r="D136" s="227"/>
      <c r="E136" s="184" t="s">
        <v>923</v>
      </c>
      <c r="F136" s="109">
        <f t="shared" ref="F136:O136" si="38">IF(COUNTA(F80:F134)&gt;0,IF(F134="c","c",SUM(F134:F135)),"")</f>
        <v>727.86715444539084</v>
      </c>
      <c r="G136" s="110">
        <f t="shared" si="38"/>
        <v>256.31817921467359</v>
      </c>
      <c r="H136" s="110">
        <f t="shared" si="38"/>
        <v>471.54897523071742</v>
      </c>
      <c r="I136" s="110" t="str">
        <f t="shared" si="38"/>
        <v/>
      </c>
      <c r="J136" s="110" t="str">
        <f t="shared" si="38"/>
        <v/>
      </c>
      <c r="K136" s="110">
        <f t="shared" si="38"/>
        <v>471.54897523071742</v>
      </c>
      <c r="L136" s="110" t="str">
        <f t="shared" si="38"/>
        <v/>
      </c>
      <c r="M136" s="110" t="str">
        <f t="shared" si="38"/>
        <v/>
      </c>
      <c r="N136" s="110" t="str">
        <f t="shared" si="38"/>
        <v/>
      </c>
      <c r="O136" s="111" t="str">
        <f t="shared" si="38"/>
        <v/>
      </c>
      <c r="P136" s="94" t="str">
        <f>IF(AND(AND(C136&lt;&gt;"",C136=Reporting_Country_Code),OR(F136&lt;&gt;"",G136&lt;&gt;"",H136&lt;&gt;"",I136&lt;&gt;"",J136&lt;&gt;"",K136&lt;&gt;"",L136&lt;&gt;"",M136&lt;&gt;"",N136&lt;&gt;"",M136&lt;&gt;"")),"Claims against self",IF(AND(COUNTIF(M136:O136,"c")=1,AND(M136&lt;&gt;"",N136&lt;&gt;"",O136&lt;&gt;"")),"Residual Disclosure",IF(AND(SUM(COUNTIF(K136:L136,"c"),(COUNTIF(H136,"c")))=1,AND(L136&lt;&gt;"",K136&lt;&gt;"",H136&lt;&gt;"")),"Residual Disclosure",IF(AND(COUNTIF(H136:J136,"c")=1,AND(J136&lt;&gt;"",I136&lt;&gt;"",H136&lt;&gt;"")),"Residual Disclosure",IF(AND(COUNTIF(F136:H136,"c")=1,AND(F136&lt;&gt;"",G136&lt;&gt;"",H136&lt;&gt;"")),"Residual Disclosure","")))))</f>
        <v/>
      </c>
      <c r="Q136" s="95" t="str">
        <f t="shared" si="31"/>
        <v/>
      </c>
      <c r="R136" s="95" t="str">
        <f t="shared" si="32"/>
        <v/>
      </c>
      <c r="S136" s="95" t="str">
        <f t="shared" si="33"/>
        <v>COL 7 = 0</v>
      </c>
      <c r="T136" s="95" t="str">
        <f t="shared" si="34"/>
        <v/>
      </c>
      <c r="U136" s="96" t="str">
        <f t="shared" si="35"/>
        <v/>
      </c>
      <c r="V136" s="97" t="str">
        <f t="shared" si="36"/>
        <v/>
      </c>
    </row>
    <row r="137" spans="1:254" s="6" customFormat="1" ht="55.5" customHeight="1" thickBot="1" x14ac:dyDescent="0.25">
      <c r="B137" s="126"/>
      <c r="D137" s="126"/>
      <c r="E137" s="185" t="s">
        <v>20</v>
      </c>
      <c r="F137" s="119" t="str">
        <f t="shared" ref="F137:O137" si="39">IF(F134="c","",IF(AND(IF((COUNTIF(F80:F133,"c"))&gt;0,1,0)=1,F134=""),"Please provide Not Specified (Including Confidential)",""))</f>
        <v/>
      </c>
      <c r="G137" s="119" t="str">
        <f t="shared" si="39"/>
        <v/>
      </c>
      <c r="H137" s="119" t="str">
        <f t="shared" si="39"/>
        <v/>
      </c>
      <c r="I137" s="119" t="str">
        <f t="shared" si="39"/>
        <v/>
      </c>
      <c r="J137" s="119" t="str">
        <f t="shared" si="39"/>
        <v/>
      </c>
      <c r="K137" s="119" t="str">
        <f t="shared" si="39"/>
        <v/>
      </c>
      <c r="L137" s="119" t="str">
        <f t="shared" si="39"/>
        <v/>
      </c>
      <c r="M137" s="119" t="str">
        <f t="shared" si="39"/>
        <v/>
      </c>
      <c r="N137" s="119" t="str">
        <f t="shared" si="39"/>
        <v/>
      </c>
      <c r="O137" s="119" t="str">
        <f t="shared" si="39"/>
        <v/>
      </c>
      <c r="P137" s="79"/>
      <c r="Q137" s="80"/>
      <c r="R137" s="80"/>
      <c r="S137" s="80"/>
      <c r="T137" s="80"/>
      <c r="U137" s="72"/>
      <c r="V137" s="81"/>
    </row>
    <row r="138" spans="1:254" s="15" customFormat="1" ht="12" thickBot="1" x14ac:dyDescent="0.25">
      <c r="A138" s="18"/>
      <c r="B138" s="122"/>
      <c r="C138" s="6"/>
      <c r="D138" s="122"/>
      <c r="E138" s="186" t="s">
        <v>892</v>
      </c>
      <c r="F138" s="17"/>
      <c r="G138" s="16"/>
      <c r="H138" s="16"/>
      <c r="I138" s="16"/>
      <c r="J138" s="16"/>
      <c r="K138" s="16"/>
      <c r="L138" s="16"/>
      <c r="M138" s="16"/>
      <c r="N138" s="16"/>
      <c r="O138" s="105"/>
      <c r="P138" s="98"/>
      <c r="Q138" s="99"/>
      <c r="R138" s="99"/>
      <c r="S138" s="99"/>
      <c r="T138" s="99"/>
      <c r="U138" s="100"/>
      <c r="V138" s="101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</row>
    <row r="139" spans="1:254" s="6" customFormat="1" x14ac:dyDescent="0.2">
      <c r="A139" s="18"/>
      <c r="B139" s="123" t="s">
        <v>151</v>
      </c>
      <c r="C139" s="6" t="s">
        <v>698</v>
      </c>
      <c r="D139" s="123" t="s">
        <v>151</v>
      </c>
      <c r="E139" s="74" t="s">
        <v>417</v>
      </c>
      <c r="F139" s="167"/>
      <c r="G139" s="168"/>
      <c r="H139" s="168"/>
      <c r="I139" s="168"/>
      <c r="J139" s="168"/>
      <c r="K139" s="168"/>
      <c r="L139" s="168"/>
      <c r="M139" s="168"/>
      <c r="N139" s="168"/>
      <c r="O139" s="169"/>
      <c r="P139" s="76" t="str">
        <f t="shared" ref="P139:P148" si="40">IF(AND(AND(C139&lt;&gt;"",C139=Reporting_Country_Code),OR(F139&lt;&gt;"",G139&lt;&gt;"",H139&lt;&gt;"",I139&lt;&gt;"",J139&lt;&gt;"",K139&lt;&gt;"",L139&lt;&gt;"",M139&lt;&gt;"",N139&lt;&gt;"",M139&lt;&gt;"")),"Claims against self",IF(AND(COUNTIF(M139:O139,"c")=1,AND(M139&lt;&gt;"",N139&lt;&gt;"",O139&lt;&gt;"")),"Residual Disclosure",IF(AND(SUM(COUNTIF(K139:L139,"c"),(COUNTIF(H139,"c")))=1,AND(L139&lt;&gt;"",K139&lt;&gt;"",H139&lt;&gt;"")),"Residual Disclosure",IF(AND(COUNTIF(H139:J139,"c")=1,AND(J139&lt;&gt;"",I139&lt;&gt;"",H139&lt;&gt;"")),"Residual Disclosure",IF(AND(COUNTIF(F139:H139,"c")=1,AND(F139&lt;&gt;"",G139&lt;&gt;"",H139&lt;&gt;"")),"Residual Disclosure","")))))</f>
        <v/>
      </c>
      <c r="Q139" s="77" t="str">
        <f t="shared" si="31"/>
        <v/>
      </c>
      <c r="R139" s="77" t="str">
        <f t="shared" si="32"/>
        <v/>
      </c>
      <c r="S139" s="77" t="str">
        <f t="shared" si="33"/>
        <v/>
      </c>
      <c r="T139" s="77" t="str">
        <f t="shared" si="34"/>
        <v/>
      </c>
      <c r="U139" s="102" t="str">
        <f t="shared" si="35"/>
        <v/>
      </c>
      <c r="V139" s="78" t="str">
        <f t="shared" si="36"/>
        <v/>
      </c>
    </row>
    <row r="140" spans="1:254" s="6" customFormat="1" x14ac:dyDescent="0.2">
      <c r="A140" s="18"/>
      <c r="B140" s="123" t="s">
        <v>144</v>
      </c>
      <c r="C140" s="6" t="s">
        <v>699</v>
      </c>
      <c r="D140" s="123" t="s">
        <v>144</v>
      </c>
      <c r="E140" s="74" t="s">
        <v>410</v>
      </c>
      <c r="F140" s="167">
        <v>358.49567651776846</v>
      </c>
      <c r="G140" s="168">
        <v>188.4796765177685</v>
      </c>
      <c r="H140" s="168">
        <v>170.01599999999999</v>
      </c>
      <c r="I140" s="168"/>
      <c r="J140" s="168"/>
      <c r="K140" s="168">
        <v>170.01599999999999</v>
      </c>
      <c r="L140" s="168"/>
      <c r="M140" s="168"/>
      <c r="N140" s="168"/>
      <c r="O140" s="169"/>
      <c r="P140" s="79" t="str">
        <f t="shared" si="40"/>
        <v/>
      </c>
      <c r="Q140" s="80" t="str">
        <f t="shared" si="31"/>
        <v/>
      </c>
      <c r="R140" s="80" t="str">
        <f t="shared" si="32"/>
        <v/>
      </c>
      <c r="S140" s="80" t="str">
        <f t="shared" si="33"/>
        <v>COL 7 = 0</v>
      </c>
      <c r="T140" s="80" t="str">
        <f t="shared" si="34"/>
        <v/>
      </c>
      <c r="U140" s="72" t="str">
        <f t="shared" si="35"/>
        <v/>
      </c>
      <c r="V140" s="81" t="str">
        <f t="shared" si="36"/>
        <v/>
      </c>
    </row>
    <row r="141" spans="1:254" s="6" customFormat="1" x14ac:dyDescent="0.2">
      <c r="A141" s="18"/>
      <c r="B141" s="123" t="s">
        <v>154</v>
      </c>
      <c r="C141" s="6" t="s">
        <v>700</v>
      </c>
      <c r="D141" s="123" t="s">
        <v>154</v>
      </c>
      <c r="E141" s="74" t="s">
        <v>420</v>
      </c>
      <c r="F141" s="167"/>
      <c r="G141" s="168"/>
      <c r="H141" s="168"/>
      <c r="I141" s="168"/>
      <c r="J141" s="168"/>
      <c r="K141" s="168"/>
      <c r="L141" s="168"/>
      <c r="M141" s="168"/>
      <c r="N141" s="168"/>
      <c r="O141" s="169"/>
      <c r="P141" s="79" t="str">
        <f t="shared" si="40"/>
        <v/>
      </c>
      <c r="Q141" s="80" t="str">
        <f t="shared" si="31"/>
        <v/>
      </c>
      <c r="R141" s="80" t="str">
        <f t="shared" si="32"/>
        <v/>
      </c>
      <c r="S141" s="80" t="str">
        <f t="shared" si="33"/>
        <v/>
      </c>
      <c r="T141" s="80" t="str">
        <f t="shared" si="34"/>
        <v/>
      </c>
      <c r="U141" s="72" t="str">
        <f t="shared" si="35"/>
        <v/>
      </c>
      <c r="V141" s="81" t="str">
        <f t="shared" si="36"/>
        <v/>
      </c>
    </row>
    <row r="142" spans="1:254" s="6" customFormat="1" x14ac:dyDescent="0.2">
      <c r="A142" s="18"/>
      <c r="B142" s="123" t="s">
        <v>158</v>
      </c>
      <c r="C142" s="6" t="s">
        <v>701</v>
      </c>
      <c r="D142" s="123" t="s">
        <v>158</v>
      </c>
      <c r="E142" s="74" t="s">
        <v>424</v>
      </c>
      <c r="F142" s="167"/>
      <c r="G142" s="168"/>
      <c r="H142" s="168"/>
      <c r="I142" s="168"/>
      <c r="J142" s="168"/>
      <c r="K142" s="168"/>
      <c r="L142" s="168"/>
      <c r="M142" s="168"/>
      <c r="N142" s="168"/>
      <c r="O142" s="169"/>
      <c r="P142" s="79" t="str">
        <f t="shared" si="40"/>
        <v/>
      </c>
      <c r="Q142" s="80" t="str">
        <f t="shared" si="31"/>
        <v/>
      </c>
      <c r="R142" s="80" t="str">
        <f t="shared" si="32"/>
        <v/>
      </c>
      <c r="S142" s="80" t="str">
        <f t="shared" si="33"/>
        <v/>
      </c>
      <c r="T142" s="80" t="str">
        <f t="shared" si="34"/>
        <v/>
      </c>
      <c r="U142" s="72" t="str">
        <f t="shared" si="35"/>
        <v/>
      </c>
      <c r="V142" s="81" t="str">
        <f t="shared" si="36"/>
        <v/>
      </c>
    </row>
    <row r="143" spans="1:254" s="6" customFormat="1" x14ac:dyDescent="0.2">
      <c r="A143" s="18"/>
      <c r="B143" s="123" t="s">
        <v>161</v>
      </c>
      <c r="C143" s="6" t="s">
        <v>702</v>
      </c>
      <c r="D143" s="123" t="s">
        <v>161</v>
      </c>
      <c r="E143" s="74" t="s">
        <v>427</v>
      </c>
      <c r="F143" s="167"/>
      <c r="G143" s="168"/>
      <c r="H143" s="168"/>
      <c r="I143" s="168"/>
      <c r="J143" s="168"/>
      <c r="K143" s="168"/>
      <c r="L143" s="168"/>
      <c r="M143" s="168"/>
      <c r="N143" s="168"/>
      <c r="O143" s="169"/>
      <c r="P143" s="79" t="str">
        <f t="shared" si="40"/>
        <v/>
      </c>
      <c r="Q143" s="80" t="str">
        <f t="shared" si="31"/>
        <v/>
      </c>
      <c r="R143" s="80" t="str">
        <f t="shared" si="32"/>
        <v/>
      </c>
      <c r="S143" s="80" t="str">
        <f t="shared" si="33"/>
        <v/>
      </c>
      <c r="T143" s="80" t="str">
        <f t="shared" si="34"/>
        <v/>
      </c>
      <c r="U143" s="72" t="str">
        <f t="shared" si="35"/>
        <v/>
      </c>
      <c r="V143" s="81" t="str">
        <f t="shared" si="36"/>
        <v/>
      </c>
    </row>
    <row r="144" spans="1:254" s="6" customFormat="1" x14ac:dyDescent="0.2">
      <c r="A144" s="18"/>
      <c r="B144" s="123" t="s">
        <v>163</v>
      </c>
      <c r="C144" s="6" t="s">
        <v>703</v>
      </c>
      <c r="D144" s="123" t="s">
        <v>163</v>
      </c>
      <c r="E144" s="74" t="s">
        <v>429</v>
      </c>
      <c r="F144" s="167"/>
      <c r="G144" s="168"/>
      <c r="H144" s="168"/>
      <c r="I144" s="168"/>
      <c r="J144" s="168"/>
      <c r="K144" s="168"/>
      <c r="L144" s="168"/>
      <c r="M144" s="168"/>
      <c r="N144" s="168"/>
      <c r="O144" s="169"/>
      <c r="P144" s="79" t="str">
        <f t="shared" si="40"/>
        <v/>
      </c>
      <c r="Q144" s="80" t="str">
        <f t="shared" si="31"/>
        <v/>
      </c>
      <c r="R144" s="80" t="str">
        <f t="shared" si="32"/>
        <v/>
      </c>
      <c r="S144" s="80" t="str">
        <f t="shared" si="33"/>
        <v/>
      </c>
      <c r="T144" s="80" t="str">
        <f t="shared" si="34"/>
        <v/>
      </c>
      <c r="U144" s="72" t="str">
        <f t="shared" si="35"/>
        <v/>
      </c>
      <c r="V144" s="81" t="str">
        <f t="shared" si="36"/>
        <v/>
      </c>
    </row>
    <row r="145" spans="1:254" s="6" customFormat="1" x14ac:dyDescent="0.2">
      <c r="A145" s="18"/>
      <c r="B145" s="123" t="s">
        <v>166</v>
      </c>
      <c r="C145" s="6" t="s">
        <v>704</v>
      </c>
      <c r="D145" s="123" t="s">
        <v>166</v>
      </c>
      <c r="E145" s="74" t="s">
        <v>432</v>
      </c>
      <c r="F145" s="167"/>
      <c r="G145" s="168"/>
      <c r="H145" s="168"/>
      <c r="I145" s="168"/>
      <c r="J145" s="168"/>
      <c r="K145" s="168"/>
      <c r="L145" s="168"/>
      <c r="M145" s="168"/>
      <c r="N145" s="168"/>
      <c r="O145" s="169"/>
      <c r="P145" s="79" t="str">
        <f t="shared" si="40"/>
        <v/>
      </c>
      <c r="Q145" s="80" t="str">
        <f t="shared" si="31"/>
        <v/>
      </c>
      <c r="R145" s="80" t="str">
        <f t="shared" si="32"/>
        <v/>
      </c>
      <c r="S145" s="80" t="str">
        <f t="shared" si="33"/>
        <v/>
      </c>
      <c r="T145" s="80" t="str">
        <f t="shared" si="34"/>
        <v/>
      </c>
      <c r="U145" s="72" t="str">
        <f t="shared" si="35"/>
        <v/>
      </c>
      <c r="V145" s="81" t="str">
        <f t="shared" si="36"/>
        <v/>
      </c>
    </row>
    <row r="146" spans="1:254" s="6" customFormat="1" x14ac:dyDescent="0.2">
      <c r="A146" s="18"/>
      <c r="B146" s="123" t="s">
        <v>169</v>
      </c>
      <c r="C146" s="6" t="s">
        <v>705</v>
      </c>
      <c r="D146" s="123" t="s">
        <v>169</v>
      </c>
      <c r="E146" s="74" t="s">
        <v>434</v>
      </c>
      <c r="F146" s="167"/>
      <c r="G146" s="168"/>
      <c r="H146" s="168"/>
      <c r="I146" s="168"/>
      <c r="J146" s="168"/>
      <c r="K146" s="168"/>
      <c r="L146" s="168"/>
      <c r="M146" s="168"/>
      <c r="N146" s="168"/>
      <c r="O146" s="169"/>
      <c r="P146" s="79" t="str">
        <f t="shared" si="40"/>
        <v/>
      </c>
      <c r="Q146" s="80" t="str">
        <f t="shared" si="31"/>
        <v/>
      </c>
      <c r="R146" s="80" t="str">
        <f t="shared" si="32"/>
        <v/>
      </c>
      <c r="S146" s="80" t="str">
        <f t="shared" si="33"/>
        <v/>
      </c>
      <c r="T146" s="80" t="str">
        <f t="shared" si="34"/>
        <v/>
      </c>
      <c r="U146" s="72" t="str">
        <f t="shared" si="35"/>
        <v/>
      </c>
      <c r="V146" s="81" t="str">
        <f t="shared" si="36"/>
        <v/>
      </c>
    </row>
    <row r="147" spans="1:254" s="6" customFormat="1" x14ac:dyDescent="0.2">
      <c r="A147" s="18"/>
      <c r="B147" s="123" t="s">
        <v>170</v>
      </c>
      <c r="C147" s="6" t="s">
        <v>706</v>
      </c>
      <c r="D147" s="123" t="s">
        <v>170</v>
      </c>
      <c r="E147" s="74" t="s">
        <v>435</v>
      </c>
      <c r="F147" s="167">
        <v>0.95494527020601505</v>
      </c>
      <c r="G147" s="168">
        <v>0.49494527020601503</v>
      </c>
      <c r="H147" s="168">
        <v>0.46</v>
      </c>
      <c r="I147" s="168"/>
      <c r="J147" s="168"/>
      <c r="K147" s="168">
        <v>0.46</v>
      </c>
      <c r="L147" s="168"/>
      <c r="M147" s="168"/>
      <c r="N147" s="168"/>
      <c r="O147" s="169"/>
      <c r="P147" s="79" t="str">
        <f t="shared" si="40"/>
        <v/>
      </c>
      <c r="Q147" s="80" t="str">
        <f t="shared" si="31"/>
        <v/>
      </c>
      <c r="R147" s="80" t="str">
        <f t="shared" si="32"/>
        <v/>
      </c>
      <c r="S147" s="80" t="str">
        <f t="shared" si="33"/>
        <v>COL 7 = 0</v>
      </c>
      <c r="T147" s="80" t="str">
        <f t="shared" si="34"/>
        <v/>
      </c>
      <c r="U147" s="72" t="str">
        <f t="shared" si="35"/>
        <v/>
      </c>
      <c r="V147" s="81" t="str">
        <f t="shared" si="36"/>
        <v/>
      </c>
    </row>
    <row r="148" spans="1:254" s="6" customFormat="1" ht="12" thickBot="1" x14ac:dyDescent="0.25">
      <c r="A148" s="18"/>
      <c r="B148" s="123" t="s">
        <v>145</v>
      </c>
      <c r="C148" s="6" t="s">
        <v>707</v>
      </c>
      <c r="D148" s="123" t="s">
        <v>145</v>
      </c>
      <c r="E148" s="74" t="s">
        <v>411</v>
      </c>
      <c r="F148" s="167">
        <v>347.01758713283385</v>
      </c>
      <c r="G148" s="168">
        <v>215.84242065871661</v>
      </c>
      <c r="H148" s="168">
        <v>131.17516647411725</v>
      </c>
      <c r="I148" s="168"/>
      <c r="J148" s="168"/>
      <c r="K148" s="168">
        <v>131.17516647411725</v>
      </c>
      <c r="L148" s="168"/>
      <c r="M148" s="168"/>
      <c r="N148" s="168"/>
      <c r="O148" s="169"/>
      <c r="P148" s="82" t="str">
        <f t="shared" si="40"/>
        <v/>
      </c>
      <c r="Q148" s="83" t="str">
        <f t="shared" si="31"/>
        <v/>
      </c>
      <c r="R148" s="83" t="str">
        <f t="shared" si="32"/>
        <v/>
      </c>
      <c r="S148" s="83" t="str">
        <f t="shared" si="33"/>
        <v>COL 7 = 0</v>
      </c>
      <c r="T148" s="83" t="str">
        <f t="shared" si="34"/>
        <v/>
      </c>
      <c r="U148" s="84" t="str">
        <f t="shared" si="35"/>
        <v/>
      </c>
      <c r="V148" s="85" t="str">
        <f t="shared" si="36"/>
        <v/>
      </c>
    </row>
    <row r="149" spans="1:254" s="60" customFormat="1" ht="21.75" thickBot="1" x14ac:dyDescent="0.25">
      <c r="A149" s="59"/>
      <c r="B149" s="132" t="s">
        <v>893</v>
      </c>
      <c r="C149" s="6" t="s">
        <v>580</v>
      </c>
      <c r="D149" s="132" t="s">
        <v>916</v>
      </c>
      <c r="E149" s="203" t="s">
        <v>837</v>
      </c>
      <c r="F149" s="164"/>
      <c r="G149" s="175"/>
      <c r="H149" s="165"/>
      <c r="I149" s="165"/>
      <c r="J149" s="165"/>
      <c r="K149" s="165"/>
      <c r="L149" s="165"/>
      <c r="M149" s="165"/>
      <c r="N149" s="165"/>
      <c r="O149" s="166"/>
      <c r="P149" s="86"/>
      <c r="Q149" s="87"/>
      <c r="R149" s="87"/>
      <c r="S149" s="87"/>
      <c r="T149" s="87"/>
      <c r="U149" s="88"/>
      <c r="V149" s="89" t="str">
        <f t="shared" si="36"/>
        <v/>
      </c>
    </row>
    <row r="150" spans="1:254" s="60" customFormat="1" ht="31.5" customHeight="1" x14ac:dyDescent="0.2">
      <c r="A150" s="59"/>
      <c r="B150" s="226" t="s">
        <v>543</v>
      </c>
      <c r="C150" s="234"/>
      <c r="D150" s="226" t="s">
        <v>543</v>
      </c>
      <c r="E150" s="202" t="s">
        <v>838</v>
      </c>
      <c r="F150" s="106">
        <f>SUM(F139:F148)</f>
        <v>706.46820892080837</v>
      </c>
      <c r="G150" s="107">
        <f t="shared" ref="G150:O150" si="41">SUM(G139:G148)</f>
        <v>404.81704244669112</v>
      </c>
      <c r="H150" s="107">
        <f t="shared" si="41"/>
        <v>301.65116647411725</v>
      </c>
      <c r="I150" s="107">
        <f t="shared" si="41"/>
        <v>0</v>
      </c>
      <c r="J150" s="107">
        <f t="shared" si="41"/>
        <v>0</v>
      </c>
      <c r="K150" s="107">
        <f t="shared" si="41"/>
        <v>301.65116647411725</v>
      </c>
      <c r="L150" s="107">
        <f t="shared" si="41"/>
        <v>0</v>
      </c>
      <c r="M150" s="107">
        <f t="shared" si="41"/>
        <v>0</v>
      </c>
      <c r="N150" s="107">
        <f t="shared" si="41"/>
        <v>0</v>
      </c>
      <c r="O150" s="108">
        <f t="shared" si="41"/>
        <v>0</v>
      </c>
      <c r="P150" s="90"/>
      <c r="Q150" s="91"/>
      <c r="R150" s="91"/>
      <c r="S150" s="91"/>
      <c r="T150" s="91"/>
      <c r="U150" s="92"/>
      <c r="V150" s="93" t="str">
        <f t="shared" si="36"/>
        <v/>
      </c>
    </row>
    <row r="151" spans="1:254" s="60" customFormat="1" ht="32.25" thickBot="1" x14ac:dyDescent="0.25">
      <c r="A151" s="59"/>
      <c r="B151" s="227"/>
      <c r="C151" s="227"/>
      <c r="D151" s="227"/>
      <c r="E151" s="184" t="s">
        <v>924</v>
      </c>
      <c r="F151" s="109">
        <f>IF(COUNTA(F139:F149)&gt;0,IF(F149="c","c",SUM(F149:F150)),"")</f>
        <v>706.46820892080837</v>
      </c>
      <c r="G151" s="110">
        <f t="shared" ref="G151:O151" si="42">IF(COUNTA(G139:G149)&gt;0,IF(G149="c","c",SUM(G149:G150)),"")</f>
        <v>404.81704244669112</v>
      </c>
      <c r="H151" s="110">
        <f t="shared" si="42"/>
        <v>301.65116647411725</v>
      </c>
      <c r="I151" s="110" t="str">
        <f t="shared" si="42"/>
        <v/>
      </c>
      <c r="J151" s="110" t="str">
        <f t="shared" si="42"/>
        <v/>
      </c>
      <c r="K151" s="110">
        <f t="shared" si="42"/>
        <v>301.65116647411725</v>
      </c>
      <c r="L151" s="110" t="str">
        <f t="shared" si="42"/>
        <v/>
      </c>
      <c r="M151" s="110" t="str">
        <f t="shared" si="42"/>
        <v/>
      </c>
      <c r="N151" s="110" t="str">
        <f t="shared" si="42"/>
        <v/>
      </c>
      <c r="O151" s="111" t="str">
        <f t="shared" si="42"/>
        <v/>
      </c>
      <c r="P151" s="94" t="str">
        <f>IF(AND(AND(C151&lt;&gt;"",C151=Reporting_Country_Code),OR(F151&lt;&gt;"",G151&lt;&gt;"",H151&lt;&gt;"",I151&lt;&gt;"",J151&lt;&gt;"",K151&lt;&gt;"",L151&lt;&gt;"",M151&lt;&gt;"",N151&lt;&gt;"",M151&lt;&gt;"")),"Claims against self",IF(AND(COUNTIF(M151:O151,"c")=1,AND(M151&lt;&gt;"",N151&lt;&gt;"",O151&lt;&gt;"")),"Residual Disclosure",IF(AND(SUM(COUNTIF(K151:L151,"c"),(COUNTIF(H151,"c")))=1,AND(L151&lt;&gt;"",K151&lt;&gt;"",H151&lt;&gt;"")),"Residual Disclosure",IF(AND(COUNTIF(H151:J151,"c")=1,AND(J151&lt;&gt;"",I151&lt;&gt;"",H151&lt;&gt;"")),"Residual Disclosure",IF(AND(COUNTIF(F151:H151,"c")=1,AND(F151&lt;&gt;"",G151&lt;&gt;"",H151&lt;&gt;"")),"Residual Disclosure","")))))</f>
        <v/>
      </c>
      <c r="Q151" s="95" t="str">
        <f t="shared" si="31"/>
        <v/>
      </c>
      <c r="R151" s="95" t="str">
        <f t="shared" si="32"/>
        <v/>
      </c>
      <c r="S151" s="95" t="str">
        <f t="shared" si="33"/>
        <v>COL 7 = 0</v>
      </c>
      <c r="T151" s="95" t="str">
        <f t="shared" si="34"/>
        <v/>
      </c>
      <c r="U151" s="96" t="str">
        <f t="shared" si="35"/>
        <v/>
      </c>
      <c r="V151" s="97" t="str">
        <f t="shared" si="36"/>
        <v/>
      </c>
    </row>
    <row r="152" spans="1:254" s="6" customFormat="1" ht="55.5" customHeight="1" thickBot="1" x14ac:dyDescent="0.25">
      <c r="B152" s="126"/>
      <c r="D152" s="126"/>
      <c r="E152" s="185" t="s">
        <v>20</v>
      </c>
      <c r="F152" s="119" t="str">
        <f t="shared" ref="F152:O152" si="43">IF(F149="c","",IF(AND(IF((COUNTIF(F139:F148,"c"))&gt;0,1,0)=1,F149=""),"Please provide Not Specified (Including Confidential)",""))</f>
        <v/>
      </c>
      <c r="G152" s="119" t="str">
        <f t="shared" si="43"/>
        <v/>
      </c>
      <c r="H152" s="119" t="str">
        <f t="shared" si="43"/>
        <v/>
      </c>
      <c r="I152" s="119" t="str">
        <f t="shared" si="43"/>
        <v/>
      </c>
      <c r="J152" s="119" t="str">
        <f t="shared" si="43"/>
        <v/>
      </c>
      <c r="K152" s="119" t="str">
        <f t="shared" si="43"/>
        <v/>
      </c>
      <c r="L152" s="119" t="str">
        <f t="shared" si="43"/>
        <v/>
      </c>
      <c r="M152" s="119" t="str">
        <f t="shared" si="43"/>
        <v/>
      </c>
      <c r="N152" s="119" t="str">
        <f t="shared" si="43"/>
        <v/>
      </c>
      <c r="O152" s="119" t="str">
        <f t="shared" si="43"/>
        <v/>
      </c>
      <c r="P152" s="79"/>
      <c r="Q152" s="80"/>
      <c r="R152" s="80"/>
      <c r="S152" s="80"/>
      <c r="T152" s="80"/>
      <c r="U152" s="72"/>
      <c r="V152" s="81"/>
    </row>
    <row r="153" spans="1:254" s="15" customFormat="1" ht="12" thickBot="1" x14ac:dyDescent="0.25">
      <c r="A153" s="18"/>
      <c r="B153" s="122"/>
      <c r="C153" s="6"/>
      <c r="D153" s="122"/>
      <c r="E153" s="186" t="s">
        <v>534</v>
      </c>
      <c r="F153" s="17"/>
      <c r="G153" s="16"/>
      <c r="H153" s="16"/>
      <c r="I153" s="16"/>
      <c r="J153" s="16"/>
      <c r="K153" s="16"/>
      <c r="L153" s="16"/>
      <c r="M153" s="16"/>
      <c r="N153" s="16"/>
      <c r="O153" s="105"/>
      <c r="P153" s="98"/>
      <c r="Q153" s="99"/>
      <c r="R153" s="99"/>
      <c r="S153" s="99"/>
      <c r="T153" s="99"/>
      <c r="U153" s="100"/>
      <c r="V153" s="101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</row>
    <row r="154" spans="1:254" s="6" customFormat="1" x14ac:dyDescent="0.2">
      <c r="A154" s="18"/>
      <c r="B154" s="123" t="s">
        <v>146</v>
      </c>
      <c r="C154" s="6" t="s">
        <v>708</v>
      </c>
      <c r="D154" s="123" t="s">
        <v>146</v>
      </c>
      <c r="E154" s="74" t="s">
        <v>412</v>
      </c>
      <c r="F154" s="167"/>
      <c r="G154" s="168"/>
      <c r="H154" s="168"/>
      <c r="I154" s="168"/>
      <c r="J154" s="168"/>
      <c r="K154" s="168"/>
      <c r="L154" s="168"/>
      <c r="M154" s="168"/>
      <c r="N154" s="168"/>
      <c r="O154" s="169"/>
      <c r="P154" s="76" t="str">
        <f t="shared" ref="P154:P182" si="44">IF(AND(AND(C154&lt;&gt;"",C154=Reporting_Country_Code),OR(F154&lt;&gt;"",G154&lt;&gt;"",H154&lt;&gt;"",I154&lt;&gt;"",J154&lt;&gt;"",K154&lt;&gt;"",L154&lt;&gt;"",M154&lt;&gt;"",N154&lt;&gt;"",M154&lt;&gt;"")),"Claims against self",IF(AND(COUNTIF(M154:O154,"c")=1,AND(M154&lt;&gt;"",N154&lt;&gt;"",O154&lt;&gt;"")),"Residual Disclosure",IF(AND(SUM(COUNTIF(K154:L154,"c"),(COUNTIF(H154,"c")))=1,AND(L154&lt;&gt;"",K154&lt;&gt;"",H154&lt;&gt;"")),"Residual Disclosure",IF(AND(COUNTIF(H154:J154,"c")=1,AND(J154&lt;&gt;"",I154&lt;&gt;"",H154&lt;&gt;"")),"Residual Disclosure",IF(AND(COUNTIF(F154:H154,"c")=1,AND(F154&lt;&gt;"",G154&lt;&gt;"",H154&lt;&gt;"")),"Residual Disclosure","")))))</f>
        <v/>
      </c>
      <c r="Q154" s="77" t="str">
        <f t="shared" si="31"/>
        <v/>
      </c>
      <c r="R154" s="77" t="str">
        <f t="shared" si="32"/>
        <v/>
      </c>
      <c r="S154" s="77" t="str">
        <f t="shared" si="33"/>
        <v/>
      </c>
      <c r="T154" s="77" t="str">
        <f t="shared" si="34"/>
        <v/>
      </c>
      <c r="U154" s="102" t="str">
        <f t="shared" si="35"/>
        <v/>
      </c>
      <c r="V154" s="78" t="str">
        <f t="shared" si="36"/>
        <v/>
      </c>
    </row>
    <row r="155" spans="1:254" s="6" customFormat="1" x14ac:dyDescent="0.2">
      <c r="A155" s="18"/>
      <c r="B155" s="123" t="s">
        <v>147</v>
      </c>
      <c r="C155" s="6" t="s">
        <v>709</v>
      </c>
      <c r="D155" s="123" t="s">
        <v>147</v>
      </c>
      <c r="E155" s="74" t="s">
        <v>413</v>
      </c>
      <c r="F155" s="167"/>
      <c r="G155" s="168"/>
      <c r="H155" s="168"/>
      <c r="I155" s="168"/>
      <c r="J155" s="168"/>
      <c r="K155" s="168"/>
      <c r="L155" s="168"/>
      <c r="M155" s="168"/>
      <c r="N155" s="168"/>
      <c r="O155" s="169"/>
      <c r="P155" s="79" t="str">
        <f t="shared" si="44"/>
        <v/>
      </c>
      <c r="Q155" s="80" t="str">
        <f t="shared" si="31"/>
        <v/>
      </c>
      <c r="R155" s="80" t="str">
        <f t="shared" si="32"/>
        <v/>
      </c>
      <c r="S155" s="80" t="str">
        <f t="shared" si="33"/>
        <v/>
      </c>
      <c r="T155" s="80" t="str">
        <f t="shared" si="34"/>
        <v/>
      </c>
      <c r="U155" s="72" t="str">
        <f t="shared" si="35"/>
        <v/>
      </c>
      <c r="V155" s="81" t="str">
        <f t="shared" si="36"/>
        <v/>
      </c>
    </row>
    <row r="156" spans="1:254" s="6" customFormat="1" x14ac:dyDescent="0.2">
      <c r="A156" s="18"/>
      <c r="B156" s="123" t="s">
        <v>148</v>
      </c>
      <c r="C156" s="6" t="s">
        <v>710</v>
      </c>
      <c r="D156" s="123" t="s">
        <v>148</v>
      </c>
      <c r="E156" s="74" t="s">
        <v>414</v>
      </c>
      <c r="F156" s="167"/>
      <c r="G156" s="168"/>
      <c r="H156" s="168"/>
      <c r="I156" s="168"/>
      <c r="J156" s="168"/>
      <c r="K156" s="168"/>
      <c r="L156" s="168"/>
      <c r="M156" s="168"/>
      <c r="N156" s="168"/>
      <c r="O156" s="169"/>
      <c r="P156" s="79" t="str">
        <f t="shared" si="44"/>
        <v/>
      </c>
      <c r="Q156" s="80" t="str">
        <f t="shared" si="31"/>
        <v/>
      </c>
      <c r="R156" s="80" t="str">
        <f t="shared" si="32"/>
        <v/>
      </c>
      <c r="S156" s="80" t="str">
        <f t="shared" si="33"/>
        <v/>
      </c>
      <c r="T156" s="80" t="str">
        <f t="shared" si="34"/>
        <v/>
      </c>
      <c r="U156" s="72" t="str">
        <f t="shared" si="35"/>
        <v/>
      </c>
      <c r="V156" s="81" t="str">
        <f t="shared" si="36"/>
        <v/>
      </c>
    </row>
    <row r="157" spans="1:254" s="6" customFormat="1" x14ac:dyDescent="0.2">
      <c r="A157" s="18"/>
      <c r="B157" s="123" t="s">
        <v>149</v>
      </c>
      <c r="C157" s="6" t="s">
        <v>711</v>
      </c>
      <c r="D157" s="123" t="s">
        <v>149</v>
      </c>
      <c r="E157" s="74" t="s">
        <v>415</v>
      </c>
      <c r="F157" s="167">
        <v>11.363370761909682</v>
      </c>
      <c r="G157" s="168">
        <v>11.363370761909682</v>
      </c>
      <c r="H157" s="168">
        <v>0</v>
      </c>
      <c r="I157" s="168"/>
      <c r="J157" s="168"/>
      <c r="K157" s="168">
        <v>0</v>
      </c>
      <c r="L157" s="168"/>
      <c r="M157" s="168"/>
      <c r="N157" s="168"/>
      <c r="O157" s="169"/>
      <c r="P157" s="79" t="str">
        <f t="shared" si="44"/>
        <v/>
      </c>
      <c r="Q157" s="80" t="str">
        <f t="shared" si="31"/>
        <v/>
      </c>
      <c r="R157" s="80" t="str">
        <f t="shared" si="32"/>
        <v/>
      </c>
      <c r="S157" s="80" t="str">
        <f t="shared" si="33"/>
        <v>COL 7 = 0</v>
      </c>
      <c r="T157" s="80" t="str">
        <f t="shared" si="34"/>
        <v/>
      </c>
      <c r="U157" s="72" t="str">
        <f t="shared" si="35"/>
        <v/>
      </c>
      <c r="V157" s="81" t="str">
        <f t="shared" si="36"/>
        <v/>
      </c>
    </row>
    <row r="158" spans="1:254" s="6" customFormat="1" x14ac:dyDescent="0.2">
      <c r="A158" s="18"/>
      <c r="B158" s="123" t="s">
        <v>150</v>
      </c>
      <c r="C158" s="6" t="s">
        <v>712</v>
      </c>
      <c r="D158" s="123" t="s">
        <v>150</v>
      </c>
      <c r="E158" s="74" t="s">
        <v>416</v>
      </c>
      <c r="F158" s="167"/>
      <c r="G158" s="168"/>
      <c r="H158" s="168"/>
      <c r="I158" s="168"/>
      <c r="J158" s="168"/>
      <c r="K158" s="168"/>
      <c r="L158" s="168"/>
      <c r="M158" s="168"/>
      <c r="N158" s="168"/>
      <c r="O158" s="169"/>
      <c r="P158" s="79" t="str">
        <f t="shared" si="44"/>
        <v/>
      </c>
      <c r="Q158" s="80" t="str">
        <f t="shared" si="31"/>
        <v/>
      </c>
      <c r="R158" s="80" t="str">
        <f t="shared" si="32"/>
        <v/>
      </c>
      <c r="S158" s="80" t="str">
        <f t="shared" si="33"/>
        <v/>
      </c>
      <c r="T158" s="80" t="str">
        <f t="shared" si="34"/>
        <v/>
      </c>
      <c r="U158" s="72" t="str">
        <f t="shared" si="35"/>
        <v/>
      </c>
      <c r="V158" s="81" t="str">
        <f t="shared" si="36"/>
        <v/>
      </c>
    </row>
    <row r="159" spans="1:254" s="6" customFormat="1" x14ac:dyDescent="0.2">
      <c r="A159" s="18"/>
      <c r="B159" s="123" t="s">
        <v>152</v>
      </c>
      <c r="C159" s="6" t="s">
        <v>713</v>
      </c>
      <c r="D159" s="123" t="s">
        <v>152</v>
      </c>
      <c r="E159" s="74" t="s">
        <v>418</v>
      </c>
      <c r="F159" s="167">
        <v>0.53818999656138611</v>
      </c>
      <c r="G159" s="168">
        <v>0.35418999656138606</v>
      </c>
      <c r="H159" s="168">
        <v>0.184</v>
      </c>
      <c r="I159" s="168"/>
      <c r="J159" s="168"/>
      <c r="K159" s="168">
        <v>0.184</v>
      </c>
      <c r="L159" s="168"/>
      <c r="M159" s="168"/>
      <c r="N159" s="168"/>
      <c r="O159" s="169"/>
      <c r="P159" s="79" t="str">
        <f t="shared" si="44"/>
        <v/>
      </c>
      <c r="Q159" s="80" t="str">
        <f t="shared" si="31"/>
        <v/>
      </c>
      <c r="R159" s="80" t="str">
        <f t="shared" si="32"/>
        <v/>
      </c>
      <c r="S159" s="80" t="str">
        <f t="shared" si="33"/>
        <v>COL 7 = 0</v>
      </c>
      <c r="T159" s="80" t="str">
        <f t="shared" si="34"/>
        <v/>
      </c>
      <c r="U159" s="72" t="str">
        <f t="shared" si="35"/>
        <v/>
      </c>
      <c r="V159" s="81" t="str">
        <f t="shared" si="36"/>
        <v/>
      </c>
    </row>
    <row r="160" spans="1:254" s="6" customFormat="1" x14ac:dyDescent="0.2">
      <c r="A160" s="18"/>
      <c r="B160" s="123" t="s">
        <v>153</v>
      </c>
      <c r="C160" s="6" t="s">
        <v>714</v>
      </c>
      <c r="D160" s="123" t="s">
        <v>153</v>
      </c>
      <c r="E160" s="74" t="s">
        <v>419</v>
      </c>
      <c r="F160" s="167">
        <v>11.31061901970668</v>
      </c>
      <c r="G160" s="168">
        <v>6.5936190197066793</v>
      </c>
      <c r="H160" s="168">
        <v>4.7170000000000005</v>
      </c>
      <c r="I160" s="168"/>
      <c r="J160" s="168"/>
      <c r="K160" s="168">
        <v>4.7170000000000005</v>
      </c>
      <c r="L160" s="168"/>
      <c r="M160" s="168"/>
      <c r="N160" s="168"/>
      <c r="O160" s="169"/>
      <c r="P160" s="79" t="str">
        <f t="shared" si="44"/>
        <v/>
      </c>
      <c r="Q160" s="80" t="str">
        <f t="shared" si="31"/>
        <v/>
      </c>
      <c r="R160" s="80" t="str">
        <f t="shared" si="32"/>
        <v/>
      </c>
      <c r="S160" s="80" t="str">
        <f t="shared" si="33"/>
        <v>COL 7 = 0</v>
      </c>
      <c r="T160" s="80" t="str">
        <f t="shared" si="34"/>
        <v/>
      </c>
      <c r="U160" s="72" t="str">
        <f t="shared" si="35"/>
        <v/>
      </c>
      <c r="V160" s="81" t="str">
        <f t="shared" si="36"/>
        <v/>
      </c>
    </row>
    <row r="161" spans="1:22" s="6" customFormat="1" x14ac:dyDescent="0.2">
      <c r="A161" s="18"/>
      <c r="B161" s="123" t="s">
        <v>155</v>
      </c>
      <c r="C161" s="6" t="s">
        <v>715</v>
      </c>
      <c r="D161" s="123" t="s">
        <v>155</v>
      </c>
      <c r="E161" s="74" t="s">
        <v>421</v>
      </c>
      <c r="F161" s="167"/>
      <c r="G161" s="168"/>
      <c r="H161" s="168"/>
      <c r="I161" s="168"/>
      <c r="J161" s="168"/>
      <c r="K161" s="168"/>
      <c r="L161" s="168"/>
      <c r="M161" s="168"/>
      <c r="N161" s="168"/>
      <c r="O161" s="169"/>
      <c r="P161" s="79" t="str">
        <f t="shared" si="44"/>
        <v/>
      </c>
      <c r="Q161" s="80" t="str">
        <f t="shared" si="31"/>
        <v/>
      </c>
      <c r="R161" s="80" t="str">
        <f t="shared" si="32"/>
        <v/>
      </c>
      <c r="S161" s="80" t="str">
        <f t="shared" si="33"/>
        <v/>
      </c>
      <c r="T161" s="80" t="str">
        <f t="shared" si="34"/>
        <v/>
      </c>
      <c r="U161" s="72" t="str">
        <f t="shared" si="35"/>
        <v/>
      </c>
      <c r="V161" s="81" t="str">
        <f t="shared" si="36"/>
        <v/>
      </c>
    </row>
    <row r="162" spans="1:22" s="6" customFormat="1" x14ac:dyDescent="0.2">
      <c r="A162" s="18"/>
      <c r="B162" s="123" t="s">
        <v>156</v>
      </c>
      <c r="C162" s="6" t="s">
        <v>716</v>
      </c>
      <c r="D162" s="123" t="s">
        <v>156</v>
      </c>
      <c r="E162" s="74" t="s">
        <v>422</v>
      </c>
      <c r="F162" s="167"/>
      <c r="G162" s="168"/>
      <c r="H162" s="168"/>
      <c r="I162" s="168"/>
      <c r="J162" s="168"/>
      <c r="K162" s="168"/>
      <c r="L162" s="168"/>
      <c r="M162" s="168"/>
      <c r="N162" s="168"/>
      <c r="O162" s="169"/>
      <c r="P162" s="79" t="str">
        <f t="shared" si="44"/>
        <v/>
      </c>
      <c r="Q162" s="80" t="str">
        <f t="shared" si="31"/>
        <v/>
      </c>
      <c r="R162" s="80" t="str">
        <f t="shared" si="32"/>
        <v/>
      </c>
      <c r="S162" s="80" t="str">
        <f t="shared" si="33"/>
        <v/>
      </c>
      <c r="T162" s="80" t="str">
        <f t="shared" si="34"/>
        <v/>
      </c>
      <c r="U162" s="72" t="str">
        <f t="shared" si="35"/>
        <v/>
      </c>
      <c r="V162" s="81" t="str">
        <f t="shared" si="36"/>
        <v/>
      </c>
    </row>
    <row r="163" spans="1:22" s="6" customFormat="1" x14ac:dyDescent="0.2">
      <c r="A163" s="18"/>
      <c r="B163" s="123" t="s">
        <v>157</v>
      </c>
      <c r="C163" s="6" t="s">
        <v>717</v>
      </c>
      <c r="D163" s="123" t="s">
        <v>157</v>
      </c>
      <c r="E163" s="74" t="s">
        <v>423</v>
      </c>
      <c r="F163" s="167"/>
      <c r="G163" s="168"/>
      <c r="H163" s="168"/>
      <c r="I163" s="168"/>
      <c r="J163" s="168"/>
      <c r="K163" s="168"/>
      <c r="L163" s="168"/>
      <c r="M163" s="168"/>
      <c r="N163" s="168"/>
      <c r="O163" s="169"/>
      <c r="P163" s="79" t="str">
        <f t="shared" si="44"/>
        <v/>
      </c>
      <c r="Q163" s="80" t="str">
        <f t="shared" si="31"/>
        <v/>
      </c>
      <c r="R163" s="80" t="str">
        <f t="shared" si="32"/>
        <v/>
      </c>
      <c r="S163" s="80" t="str">
        <f t="shared" si="33"/>
        <v/>
      </c>
      <c r="T163" s="80" t="str">
        <f t="shared" si="34"/>
        <v/>
      </c>
      <c r="U163" s="72" t="str">
        <f t="shared" si="35"/>
        <v/>
      </c>
      <c r="V163" s="81" t="str">
        <f t="shared" si="36"/>
        <v/>
      </c>
    </row>
    <row r="164" spans="1:22" s="6" customFormat="1" x14ac:dyDescent="0.2">
      <c r="A164" s="18"/>
      <c r="B164" s="123" t="s">
        <v>159</v>
      </c>
      <c r="C164" s="6" t="s">
        <v>718</v>
      </c>
      <c r="D164" s="123" t="s">
        <v>159</v>
      </c>
      <c r="E164" s="74" t="s">
        <v>425</v>
      </c>
      <c r="F164" s="167"/>
      <c r="G164" s="168"/>
      <c r="H164" s="168"/>
      <c r="I164" s="168"/>
      <c r="J164" s="168"/>
      <c r="K164" s="168"/>
      <c r="L164" s="168"/>
      <c r="M164" s="168"/>
      <c r="N164" s="168"/>
      <c r="O164" s="169"/>
      <c r="P164" s="79" t="str">
        <f t="shared" si="44"/>
        <v/>
      </c>
      <c r="Q164" s="80" t="str">
        <f t="shared" si="31"/>
        <v/>
      </c>
      <c r="R164" s="80" t="str">
        <f t="shared" si="32"/>
        <v/>
      </c>
      <c r="S164" s="80" t="str">
        <f t="shared" si="33"/>
        <v/>
      </c>
      <c r="T164" s="80" t="str">
        <f t="shared" si="34"/>
        <v/>
      </c>
      <c r="U164" s="72" t="str">
        <f t="shared" si="35"/>
        <v/>
      </c>
      <c r="V164" s="81" t="str">
        <f t="shared" si="36"/>
        <v/>
      </c>
    </row>
    <row r="165" spans="1:22" s="6" customFormat="1" x14ac:dyDescent="0.2">
      <c r="A165" s="18"/>
      <c r="B165" s="123" t="s">
        <v>160</v>
      </c>
      <c r="C165" s="6" t="s">
        <v>719</v>
      </c>
      <c r="D165" s="123" t="s">
        <v>160</v>
      </c>
      <c r="E165" s="74" t="s">
        <v>426</v>
      </c>
      <c r="F165" s="167"/>
      <c r="G165" s="168"/>
      <c r="H165" s="168"/>
      <c r="I165" s="168"/>
      <c r="J165" s="168"/>
      <c r="K165" s="168"/>
      <c r="L165" s="168"/>
      <c r="M165" s="168"/>
      <c r="N165" s="168"/>
      <c r="O165" s="169"/>
      <c r="P165" s="79" t="str">
        <f t="shared" si="44"/>
        <v/>
      </c>
      <c r="Q165" s="80" t="str">
        <f t="shared" si="31"/>
        <v/>
      </c>
      <c r="R165" s="80" t="str">
        <f t="shared" si="32"/>
        <v/>
      </c>
      <c r="S165" s="80" t="str">
        <f t="shared" si="33"/>
        <v/>
      </c>
      <c r="T165" s="80" t="str">
        <f t="shared" si="34"/>
        <v/>
      </c>
      <c r="U165" s="72" t="str">
        <f t="shared" si="35"/>
        <v/>
      </c>
      <c r="V165" s="81" t="str">
        <f t="shared" si="36"/>
        <v/>
      </c>
    </row>
    <row r="166" spans="1:22" s="6" customFormat="1" x14ac:dyDescent="0.2">
      <c r="A166" s="18"/>
      <c r="B166" s="123" t="s">
        <v>162</v>
      </c>
      <c r="C166" s="6" t="s">
        <v>720</v>
      </c>
      <c r="D166" s="123" t="s">
        <v>162</v>
      </c>
      <c r="E166" s="74" t="s">
        <v>428</v>
      </c>
      <c r="F166" s="167"/>
      <c r="G166" s="168"/>
      <c r="H166" s="168"/>
      <c r="I166" s="168"/>
      <c r="J166" s="168"/>
      <c r="K166" s="168"/>
      <c r="L166" s="168"/>
      <c r="M166" s="168"/>
      <c r="N166" s="168"/>
      <c r="O166" s="169"/>
      <c r="P166" s="79" t="str">
        <f t="shared" si="44"/>
        <v/>
      </c>
      <c r="Q166" s="80" t="str">
        <f t="shared" si="31"/>
        <v/>
      </c>
      <c r="R166" s="80" t="str">
        <f t="shared" si="32"/>
        <v/>
      </c>
      <c r="S166" s="80" t="str">
        <f t="shared" si="33"/>
        <v/>
      </c>
      <c r="T166" s="80" t="str">
        <f t="shared" si="34"/>
        <v/>
      </c>
      <c r="U166" s="72" t="str">
        <f t="shared" si="35"/>
        <v/>
      </c>
      <c r="V166" s="81" t="str">
        <f t="shared" si="36"/>
        <v/>
      </c>
    </row>
    <row r="167" spans="1:22" s="6" customFormat="1" x14ac:dyDescent="0.2">
      <c r="A167" s="18"/>
      <c r="B167" s="123" t="s">
        <v>164</v>
      </c>
      <c r="C167" s="6" t="s">
        <v>721</v>
      </c>
      <c r="D167" s="123" t="s">
        <v>164</v>
      </c>
      <c r="E167" s="74" t="s">
        <v>430</v>
      </c>
      <c r="F167" s="167"/>
      <c r="G167" s="168"/>
      <c r="H167" s="168"/>
      <c r="I167" s="168"/>
      <c r="J167" s="168"/>
      <c r="K167" s="168"/>
      <c r="L167" s="168"/>
      <c r="M167" s="168"/>
      <c r="N167" s="168"/>
      <c r="O167" s="169"/>
      <c r="P167" s="79" t="str">
        <f t="shared" si="44"/>
        <v/>
      </c>
      <c r="Q167" s="80" t="str">
        <f t="shared" si="31"/>
        <v/>
      </c>
      <c r="R167" s="80" t="str">
        <f t="shared" si="32"/>
        <v/>
      </c>
      <c r="S167" s="80" t="str">
        <f t="shared" si="33"/>
        <v/>
      </c>
      <c r="T167" s="80" t="str">
        <f t="shared" si="34"/>
        <v/>
      </c>
      <c r="U167" s="72" t="str">
        <f t="shared" si="35"/>
        <v/>
      </c>
      <c r="V167" s="81" t="str">
        <f t="shared" si="36"/>
        <v/>
      </c>
    </row>
    <row r="168" spans="1:22" s="6" customFormat="1" x14ac:dyDescent="0.2">
      <c r="A168" s="18"/>
      <c r="B168" s="123" t="s">
        <v>165</v>
      </c>
      <c r="C168" s="6" t="s">
        <v>722</v>
      </c>
      <c r="D168" s="123" t="s">
        <v>165</v>
      </c>
      <c r="E168" s="74" t="s">
        <v>431</v>
      </c>
      <c r="F168" s="167"/>
      <c r="G168" s="168"/>
      <c r="H168" s="168"/>
      <c r="I168" s="168"/>
      <c r="J168" s="168"/>
      <c r="K168" s="168"/>
      <c r="L168" s="168"/>
      <c r="M168" s="168"/>
      <c r="N168" s="168"/>
      <c r="O168" s="169"/>
      <c r="P168" s="79" t="str">
        <f t="shared" si="44"/>
        <v/>
      </c>
      <c r="Q168" s="80" t="str">
        <f t="shared" si="31"/>
        <v/>
      </c>
      <c r="R168" s="80" t="str">
        <f t="shared" si="32"/>
        <v/>
      </c>
      <c r="S168" s="80" t="str">
        <f t="shared" si="33"/>
        <v/>
      </c>
      <c r="T168" s="80" t="str">
        <f t="shared" si="34"/>
        <v/>
      </c>
      <c r="U168" s="72" t="str">
        <f t="shared" si="35"/>
        <v/>
      </c>
      <c r="V168" s="81" t="str">
        <f t="shared" si="36"/>
        <v/>
      </c>
    </row>
    <row r="169" spans="1:22" s="6" customFormat="1" x14ac:dyDescent="0.2">
      <c r="A169" s="18"/>
      <c r="B169" s="123" t="s">
        <v>167</v>
      </c>
      <c r="C169" s="6" t="s">
        <v>723</v>
      </c>
      <c r="D169" s="123" t="s">
        <v>167</v>
      </c>
      <c r="E169" s="74" t="s">
        <v>433</v>
      </c>
      <c r="F169" s="167"/>
      <c r="G169" s="168"/>
      <c r="H169" s="168"/>
      <c r="I169" s="168"/>
      <c r="J169" s="168"/>
      <c r="K169" s="168"/>
      <c r="L169" s="168"/>
      <c r="M169" s="168"/>
      <c r="N169" s="168"/>
      <c r="O169" s="169"/>
      <c r="P169" s="79" t="str">
        <f t="shared" si="44"/>
        <v/>
      </c>
      <c r="Q169" s="80" t="str">
        <f t="shared" si="31"/>
        <v/>
      </c>
      <c r="R169" s="80" t="str">
        <f t="shared" si="32"/>
        <v/>
      </c>
      <c r="S169" s="80" t="str">
        <f t="shared" si="33"/>
        <v/>
      </c>
      <c r="T169" s="80" t="str">
        <f t="shared" si="34"/>
        <v/>
      </c>
      <c r="U169" s="72" t="str">
        <f t="shared" si="35"/>
        <v/>
      </c>
      <c r="V169" s="81" t="str">
        <f t="shared" si="36"/>
        <v/>
      </c>
    </row>
    <row r="170" spans="1:22" s="6" customFormat="1" x14ac:dyDescent="0.2">
      <c r="A170" s="19"/>
      <c r="B170" s="123" t="s">
        <v>168</v>
      </c>
      <c r="C170" s="6" t="s">
        <v>724</v>
      </c>
      <c r="D170" s="123" t="s">
        <v>168</v>
      </c>
      <c r="E170" s="74" t="s">
        <v>843</v>
      </c>
      <c r="F170" s="167"/>
      <c r="G170" s="168"/>
      <c r="H170" s="168"/>
      <c r="I170" s="168"/>
      <c r="J170" s="168"/>
      <c r="K170" s="168"/>
      <c r="L170" s="168"/>
      <c r="M170" s="168"/>
      <c r="N170" s="168"/>
      <c r="O170" s="169"/>
      <c r="P170" s="79" t="str">
        <f t="shared" si="44"/>
        <v/>
      </c>
      <c r="Q170" s="80" t="str">
        <f t="shared" si="31"/>
        <v/>
      </c>
      <c r="R170" s="80" t="str">
        <f t="shared" si="32"/>
        <v/>
      </c>
      <c r="S170" s="80" t="str">
        <f t="shared" si="33"/>
        <v/>
      </c>
      <c r="T170" s="80" t="str">
        <f t="shared" si="34"/>
        <v/>
      </c>
      <c r="U170" s="72" t="str">
        <f t="shared" si="35"/>
        <v/>
      </c>
      <c r="V170" s="81" t="str">
        <f t="shared" si="36"/>
        <v/>
      </c>
    </row>
    <row r="171" spans="1:22" s="6" customFormat="1" x14ac:dyDescent="0.2">
      <c r="A171" s="19"/>
      <c r="B171" s="123" t="s">
        <v>18</v>
      </c>
      <c r="C171" s="6" t="s">
        <v>725</v>
      </c>
      <c r="D171" s="123" t="s">
        <v>18</v>
      </c>
      <c r="E171" s="74" t="s">
        <v>844</v>
      </c>
      <c r="F171" s="167"/>
      <c r="G171" s="168"/>
      <c r="H171" s="168"/>
      <c r="I171" s="168"/>
      <c r="J171" s="168"/>
      <c r="K171" s="168"/>
      <c r="L171" s="168"/>
      <c r="M171" s="168"/>
      <c r="N171" s="168"/>
      <c r="O171" s="169"/>
      <c r="P171" s="79" t="str">
        <f t="shared" si="44"/>
        <v/>
      </c>
      <c r="Q171" s="80" t="str">
        <f t="shared" si="31"/>
        <v/>
      </c>
      <c r="R171" s="80" t="str">
        <f t="shared" si="32"/>
        <v/>
      </c>
      <c r="S171" s="80" t="str">
        <f t="shared" si="33"/>
        <v/>
      </c>
      <c r="T171" s="80" t="str">
        <f t="shared" si="34"/>
        <v/>
      </c>
      <c r="U171" s="72" t="str">
        <f t="shared" si="35"/>
        <v/>
      </c>
      <c r="V171" s="81" t="str">
        <f t="shared" si="36"/>
        <v/>
      </c>
    </row>
    <row r="172" spans="1:22" s="6" customFormat="1" x14ac:dyDescent="0.2">
      <c r="A172" s="19"/>
      <c r="B172" s="123" t="s">
        <v>17</v>
      </c>
      <c r="C172" s="6" t="s">
        <v>726</v>
      </c>
      <c r="D172" s="123" t="s">
        <v>17</v>
      </c>
      <c r="E172" s="74" t="s">
        <v>845</v>
      </c>
      <c r="F172" s="167"/>
      <c r="G172" s="168"/>
      <c r="H172" s="168"/>
      <c r="I172" s="168"/>
      <c r="J172" s="168"/>
      <c r="K172" s="168"/>
      <c r="L172" s="168"/>
      <c r="M172" s="168"/>
      <c r="N172" s="168"/>
      <c r="O172" s="169"/>
      <c r="P172" s="79" t="str">
        <f t="shared" si="44"/>
        <v/>
      </c>
      <c r="Q172" s="80" t="str">
        <f t="shared" si="31"/>
        <v/>
      </c>
      <c r="R172" s="80" t="str">
        <f t="shared" si="32"/>
        <v/>
      </c>
      <c r="S172" s="80" t="str">
        <f t="shared" si="33"/>
        <v/>
      </c>
      <c r="T172" s="80" t="str">
        <f t="shared" si="34"/>
        <v/>
      </c>
      <c r="U172" s="72" t="str">
        <f t="shared" si="35"/>
        <v/>
      </c>
      <c r="V172" s="81" t="str">
        <f t="shared" si="36"/>
        <v/>
      </c>
    </row>
    <row r="173" spans="1:22" s="6" customFormat="1" x14ac:dyDescent="0.2">
      <c r="A173" s="19"/>
      <c r="B173" s="123" t="s">
        <v>16</v>
      </c>
      <c r="C173" s="6" t="s">
        <v>727</v>
      </c>
      <c r="D173" s="123" t="s">
        <v>16</v>
      </c>
      <c r="E173" s="74" t="s">
        <v>846</v>
      </c>
      <c r="F173" s="167"/>
      <c r="G173" s="168"/>
      <c r="H173" s="168"/>
      <c r="I173" s="168"/>
      <c r="J173" s="168"/>
      <c r="K173" s="168"/>
      <c r="L173" s="168"/>
      <c r="M173" s="168"/>
      <c r="N173" s="168"/>
      <c r="O173" s="169"/>
      <c r="P173" s="79" t="str">
        <f t="shared" si="44"/>
        <v/>
      </c>
      <c r="Q173" s="80" t="str">
        <f t="shared" si="31"/>
        <v/>
      </c>
      <c r="R173" s="80" t="str">
        <f t="shared" si="32"/>
        <v/>
      </c>
      <c r="S173" s="80" t="str">
        <f t="shared" si="33"/>
        <v/>
      </c>
      <c r="T173" s="80" t="str">
        <f t="shared" si="34"/>
        <v/>
      </c>
      <c r="U173" s="72" t="str">
        <f t="shared" si="35"/>
        <v/>
      </c>
      <c r="V173" s="81" t="str">
        <f t="shared" si="36"/>
        <v/>
      </c>
    </row>
    <row r="174" spans="1:22" s="6" customFormat="1" x14ac:dyDescent="0.2">
      <c r="A174" s="18"/>
      <c r="B174" s="123" t="s">
        <v>171</v>
      </c>
      <c r="C174" s="6" t="s">
        <v>728</v>
      </c>
      <c r="D174" s="123" t="s">
        <v>171</v>
      </c>
      <c r="E174" s="74" t="s">
        <v>436</v>
      </c>
      <c r="F174" s="167"/>
      <c r="G174" s="168"/>
      <c r="H174" s="168"/>
      <c r="I174" s="168"/>
      <c r="J174" s="168"/>
      <c r="K174" s="168"/>
      <c r="L174" s="168"/>
      <c r="M174" s="168"/>
      <c r="N174" s="168"/>
      <c r="O174" s="169"/>
      <c r="P174" s="79" t="str">
        <f t="shared" si="44"/>
        <v/>
      </c>
      <c r="Q174" s="80" t="str">
        <f t="shared" si="31"/>
        <v/>
      </c>
      <c r="R174" s="80" t="str">
        <f t="shared" si="32"/>
        <v/>
      </c>
      <c r="S174" s="80" t="str">
        <f t="shared" si="33"/>
        <v/>
      </c>
      <c r="T174" s="80" t="str">
        <f t="shared" si="34"/>
        <v/>
      </c>
      <c r="U174" s="72" t="str">
        <f t="shared" si="35"/>
        <v/>
      </c>
      <c r="V174" s="81" t="str">
        <f t="shared" si="36"/>
        <v/>
      </c>
    </row>
    <row r="175" spans="1:22" s="6" customFormat="1" x14ac:dyDescent="0.2">
      <c r="A175" s="18"/>
      <c r="B175" s="123" t="s">
        <v>172</v>
      </c>
      <c r="C175" s="6" t="s">
        <v>729</v>
      </c>
      <c r="D175" s="123" t="s">
        <v>172</v>
      </c>
      <c r="E175" s="74" t="s">
        <v>437</v>
      </c>
      <c r="F175" s="167"/>
      <c r="G175" s="168"/>
      <c r="H175" s="168"/>
      <c r="I175" s="168"/>
      <c r="J175" s="168"/>
      <c r="K175" s="168"/>
      <c r="L175" s="168"/>
      <c r="M175" s="168"/>
      <c r="N175" s="168"/>
      <c r="O175" s="169"/>
      <c r="P175" s="79" t="str">
        <f t="shared" si="44"/>
        <v/>
      </c>
      <c r="Q175" s="80" t="str">
        <f t="shared" si="31"/>
        <v/>
      </c>
      <c r="R175" s="80" t="str">
        <f t="shared" si="32"/>
        <v/>
      </c>
      <c r="S175" s="80" t="str">
        <f t="shared" si="33"/>
        <v/>
      </c>
      <c r="T175" s="80" t="str">
        <f t="shared" si="34"/>
        <v/>
      </c>
      <c r="U175" s="72" t="str">
        <f t="shared" si="35"/>
        <v/>
      </c>
      <c r="V175" s="81" t="str">
        <f t="shared" si="36"/>
        <v/>
      </c>
    </row>
    <row r="176" spans="1:22" s="6" customFormat="1" x14ac:dyDescent="0.2">
      <c r="A176" s="18"/>
      <c r="B176" s="123" t="s">
        <v>173</v>
      </c>
      <c r="C176" s="6" t="s">
        <v>730</v>
      </c>
      <c r="D176" s="123" t="s">
        <v>173</v>
      </c>
      <c r="E176" s="74" t="s">
        <v>438</v>
      </c>
      <c r="F176" s="167"/>
      <c r="G176" s="168"/>
      <c r="H176" s="168"/>
      <c r="I176" s="168"/>
      <c r="J176" s="168"/>
      <c r="K176" s="168"/>
      <c r="L176" s="168"/>
      <c r="M176" s="168"/>
      <c r="N176" s="168"/>
      <c r="O176" s="169"/>
      <c r="P176" s="79" t="str">
        <f t="shared" si="44"/>
        <v/>
      </c>
      <c r="Q176" s="80" t="str">
        <f t="shared" si="31"/>
        <v/>
      </c>
      <c r="R176" s="80" t="str">
        <f t="shared" si="32"/>
        <v/>
      </c>
      <c r="S176" s="80" t="str">
        <f t="shared" si="33"/>
        <v/>
      </c>
      <c r="T176" s="80" t="str">
        <f t="shared" si="34"/>
        <v/>
      </c>
      <c r="U176" s="72" t="str">
        <f t="shared" si="35"/>
        <v/>
      </c>
      <c r="V176" s="81" t="str">
        <f t="shared" si="36"/>
        <v/>
      </c>
    </row>
    <row r="177" spans="1:254" s="6" customFormat="1" x14ac:dyDescent="0.2">
      <c r="A177" s="18"/>
      <c r="B177" s="123" t="s">
        <v>174</v>
      </c>
      <c r="C177" s="6" t="s">
        <v>731</v>
      </c>
      <c r="D177" s="123" t="s">
        <v>174</v>
      </c>
      <c r="E177" s="74" t="s">
        <v>439</v>
      </c>
      <c r="F177" s="167"/>
      <c r="G177" s="168"/>
      <c r="H177" s="168"/>
      <c r="I177" s="168"/>
      <c r="J177" s="168"/>
      <c r="K177" s="168"/>
      <c r="L177" s="168"/>
      <c r="M177" s="168"/>
      <c r="N177" s="168"/>
      <c r="O177" s="169"/>
      <c r="P177" s="79" t="str">
        <f t="shared" si="44"/>
        <v/>
      </c>
      <c r="Q177" s="80" t="str">
        <f t="shared" si="31"/>
        <v/>
      </c>
      <c r="R177" s="80" t="str">
        <f t="shared" si="32"/>
        <v/>
      </c>
      <c r="S177" s="80" t="str">
        <f t="shared" si="33"/>
        <v/>
      </c>
      <c r="T177" s="80" t="str">
        <f t="shared" si="34"/>
        <v/>
      </c>
      <c r="U177" s="72" t="str">
        <f t="shared" si="35"/>
        <v/>
      </c>
      <c r="V177" s="81" t="str">
        <f t="shared" si="36"/>
        <v/>
      </c>
    </row>
    <row r="178" spans="1:254" s="6" customFormat="1" x14ac:dyDescent="0.2">
      <c r="A178" s="18"/>
      <c r="B178" s="123" t="s">
        <v>175</v>
      </c>
      <c r="C178" s="6" t="s">
        <v>732</v>
      </c>
      <c r="D178" s="123" t="s">
        <v>175</v>
      </c>
      <c r="E178" s="74" t="s">
        <v>440</v>
      </c>
      <c r="F178" s="167"/>
      <c r="G178" s="168"/>
      <c r="H178" s="168"/>
      <c r="I178" s="168"/>
      <c r="J178" s="168"/>
      <c r="K178" s="168"/>
      <c r="L178" s="168"/>
      <c r="M178" s="168"/>
      <c r="N178" s="168"/>
      <c r="O178" s="169"/>
      <c r="P178" s="79" t="str">
        <f t="shared" si="44"/>
        <v/>
      </c>
      <c r="Q178" s="80" t="str">
        <f t="shared" si="31"/>
        <v/>
      </c>
      <c r="R178" s="80" t="str">
        <f t="shared" si="32"/>
        <v/>
      </c>
      <c r="S178" s="80" t="str">
        <f t="shared" si="33"/>
        <v/>
      </c>
      <c r="T178" s="80" t="str">
        <f t="shared" si="34"/>
        <v/>
      </c>
      <c r="U178" s="72" t="str">
        <f t="shared" si="35"/>
        <v/>
      </c>
      <c r="V178" s="81" t="str">
        <f t="shared" si="36"/>
        <v/>
      </c>
    </row>
    <row r="179" spans="1:254" s="6" customFormat="1" x14ac:dyDescent="0.2">
      <c r="A179" s="18"/>
      <c r="B179" s="123" t="s">
        <v>176</v>
      </c>
      <c r="C179" s="6" t="s">
        <v>733</v>
      </c>
      <c r="D179" s="123" t="s">
        <v>176</v>
      </c>
      <c r="E179" s="74" t="s">
        <v>441</v>
      </c>
      <c r="F179" s="167"/>
      <c r="G179" s="168"/>
      <c r="H179" s="168"/>
      <c r="I179" s="168"/>
      <c r="J179" s="168"/>
      <c r="K179" s="168"/>
      <c r="L179" s="168"/>
      <c r="M179" s="168"/>
      <c r="N179" s="168"/>
      <c r="O179" s="169"/>
      <c r="P179" s="79" t="str">
        <f t="shared" si="44"/>
        <v/>
      </c>
      <c r="Q179" s="80" t="str">
        <f t="shared" si="31"/>
        <v/>
      </c>
      <c r="R179" s="80" t="str">
        <f t="shared" si="32"/>
        <v/>
      </c>
      <c r="S179" s="80" t="str">
        <f t="shared" si="33"/>
        <v/>
      </c>
      <c r="T179" s="80" t="str">
        <f t="shared" si="34"/>
        <v/>
      </c>
      <c r="U179" s="72" t="str">
        <f t="shared" si="35"/>
        <v/>
      </c>
      <c r="V179" s="81" t="str">
        <f t="shared" si="36"/>
        <v/>
      </c>
    </row>
    <row r="180" spans="1:254" s="6" customFormat="1" x14ac:dyDescent="0.2">
      <c r="A180" s="18"/>
      <c r="B180" s="123" t="s">
        <v>177</v>
      </c>
      <c r="C180" s="6" t="s">
        <v>734</v>
      </c>
      <c r="D180" s="123" t="s">
        <v>177</v>
      </c>
      <c r="E180" s="74" t="s">
        <v>442</v>
      </c>
      <c r="F180" s="167"/>
      <c r="G180" s="168"/>
      <c r="H180" s="168"/>
      <c r="I180" s="168"/>
      <c r="J180" s="168"/>
      <c r="K180" s="168"/>
      <c r="L180" s="168"/>
      <c r="M180" s="168"/>
      <c r="N180" s="168"/>
      <c r="O180" s="169"/>
      <c r="P180" s="79" t="str">
        <f t="shared" si="44"/>
        <v/>
      </c>
      <c r="Q180" s="80" t="str">
        <f t="shared" si="31"/>
        <v/>
      </c>
      <c r="R180" s="80" t="str">
        <f t="shared" si="32"/>
        <v/>
      </c>
      <c r="S180" s="80" t="str">
        <f t="shared" si="33"/>
        <v/>
      </c>
      <c r="T180" s="80" t="str">
        <f t="shared" si="34"/>
        <v/>
      </c>
      <c r="U180" s="72" t="str">
        <f t="shared" si="35"/>
        <v/>
      </c>
      <c r="V180" s="81" t="str">
        <f t="shared" si="36"/>
        <v/>
      </c>
    </row>
    <row r="181" spans="1:254" s="6" customFormat="1" x14ac:dyDescent="0.2">
      <c r="A181" s="18"/>
      <c r="B181" s="123" t="s">
        <v>178</v>
      </c>
      <c r="C181" s="6" t="s">
        <v>735</v>
      </c>
      <c r="D181" s="123" t="s">
        <v>178</v>
      </c>
      <c r="E181" s="74" t="s">
        <v>443</v>
      </c>
      <c r="F181" s="167">
        <v>421.83702906494381</v>
      </c>
      <c r="G181" s="168">
        <v>204.205182743438</v>
      </c>
      <c r="H181" s="168">
        <v>217.63184632150572</v>
      </c>
      <c r="I181" s="168"/>
      <c r="J181" s="168"/>
      <c r="K181" s="168">
        <v>217.63184632150572</v>
      </c>
      <c r="L181" s="168"/>
      <c r="M181" s="168"/>
      <c r="N181" s="168"/>
      <c r="O181" s="169"/>
      <c r="P181" s="79" t="str">
        <f t="shared" si="44"/>
        <v/>
      </c>
      <c r="Q181" s="80" t="str">
        <f t="shared" si="31"/>
        <v/>
      </c>
      <c r="R181" s="80" t="str">
        <f t="shared" si="32"/>
        <v/>
      </c>
      <c r="S181" s="80" t="str">
        <f t="shared" si="33"/>
        <v>COL 7 = 0</v>
      </c>
      <c r="T181" s="80" t="str">
        <f t="shared" si="34"/>
        <v/>
      </c>
      <c r="U181" s="72" t="str">
        <f t="shared" si="35"/>
        <v/>
      </c>
      <c r="V181" s="81" t="str">
        <f t="shared" si="36"/>
        <v/>
      </c>
    </row>
    <row r="182" spans="1:254" s="6" customFormat="1" ht="12" thickBot="1" x14ac:dyDescent="0.25">
      <c r="A182" s="18"/>
      <c r="B182" s="123" t="s">
        <v>179</v>
      </c>
      <c r="C182" s="6" t="s">
        <v>736</v>
      </c>
      <c r="D182" s="123" t="s">
        <v>179</v>
      </c>
      <c r="E182" s="74" t="s">
        <v>444</v>
      </c>
      <c r="F182" s="167"/>
      <c r="G182" s="168"/>
      <c r="H182" s="168"/>
      <c r="I182" s="168"/>
      <c r="J182" s="168"/>
      <c r="K182" s="168"/>
      <c r="L182" s="168"/>
      <c r="M182" s="168"/>
      <c r="N182" s="168"/>
      <c r="O182" s="169"/>
      <c r="P182" s="82" t="str">
        <f t="shared" si="44"/>
        <v/>
      </c>
      <c r="Q182" s="83" t="str">
        <f t="shared" si="31"/>
        <v/>
      </c>
      <c r="R182" s="83" t="str">
        <f t="shared" si="32"/>
        <v/>
      </c>
      <c r="S182" s="83" t="str">
        <f t="shared" si="33"/>
        <v/>
      </c>
      <c r="T182" s="83" t="str">
        <f t="shared" si="34"/>
        <v/>
      </c>
      <c r="U182" s="84" t="str">
        <f t="shared" si="35"/>
        <v/>
      </c>
      <c r="V182" s="85" t="str">
        <f t="shared" si="36"/>
        <v/>
      </c>
    </row>
    <row r="183" spans="1:254" s="60" customFormat="1" ht="21.75" thickBot="1" x14ac:dyDescent="0.25">
      <c r="A183" s="59"/>
      <c r="B183" s="132" t="s">
        <v>554</v>
      </c>
      <c r="C183" s="6" t="s">
        <v>581</v>
      </c>
      <c r="D183" s="132" t="s">
        <v>554</v>
      </c>
      <c r="E183" s="203" t="s">
        <v>837</v>
      </c>
      <c r="F183" s="164"/>
      <c r="G183" s="175"/>
      <c r="H183" s="165"/>
      <c r="I183" s="165"/>
      <c r="J183" s="165"/>
      <c r="K183" s="165"/>
      <c r="L183" s="165"/>
      <c r="M183" s="165"/>
      <c r="N183" s="165"/>
      <c r="O183" s="166"/>
      <c r="P183" s="86"/>
      <c r="Q183" s="87"/>
      <c r="R183" s="87"/>
      <c r="S183" s="87"/>
      <c r="T183" s="87"/>
      <c r="U183" s="88"/>
      <c r="V183" s="89" t="str">
        <f t="shared" si="36"/>
        <v/>
      </c>
    </row>
    <row r="184" spans="1:254" s="60" customFormat="1" ht="31.5" customHeight="1" x14ac:dyDescent="0.2">
      <c r="A184" s="59"/>
      <c r="B184" s="226" t="s">
        <v>543</v>
      </c>
      <c r="C184" s="234"/>
      <c r="D184" s="226" t="s">
        <v>543</v>
      </c>
      <c r="E184" s="202" t="s">
        <v>838</v>
      </c>
      <c r="F184" s="106">
        <f>SUM(F154:F182)</f>
        <v>445.04920884312156</v>
      </c>
      <c r="G184" s="107">
        <f t="shared" ref="G184:O184" si="45">SUM(G154:G182)</f>
        <v>222.51636252161575</v>
      </c>
      <c r="H184" s="107">
        <f t="shared" si="45"/>
        <v>222.53284632150573</v>
      </c>
      <c r="I184" s="107">
        <f t="shared" si="45"/>
        <v>0</v>
      </c>
      <c r="J184" s="107">
        <f t="shared" si="45"/>
        <v>0</v>
      </c>
      <c r="K184" s="107">
        <f t="shared" si="45"/>
        <v>222.53284632150573</v>
      </c>
      <c r="L184" s="107">
        <f t="shared" si="45"/>
        <v>0</v>
      </c>
      <c r="M184" s="107">
        <f t="shared" si="45"/>
        <v>0</v>
      </c>
      <c r="N184" s="107">
        <f t="shared" si="45"/>
        <v>0</v>
      </c>
      <c r="O184" s="108">
        <f t="shared" si="45"/>
        <v>0</v>
      </c>
      <c r="P184" s="90"/>
      <c r="Q184" s="91"/>
      <c r="R184" s="91"/>
      <c r="S184" s="91"/>
      <c r="T184" s="91"/>
      <c r="U184" s="92"/>
      <c r="V184" s="93" t="str">
        <f t="shared" si="36"/>
        <v/>
      </c>
    </row>
    <row r="185" spans="1:254" s="60" customFormat="1" ht="32.25" thickBot="1" x14ac:dyDescent="0.25">
      <c r="A185" s="59"/>
      <c r="B185" s="227"/>
      <c r="C185" s="227"/>
      <c r="D185" s="227"/>
      <c r="E185" s="184" t="s">
        <v>925</v>
      </c>
      <c r="F185" s="109">
        <f>IF(COUNTA(F154:F183)&gt;0,IF(F183="c","c",SUM(F183:F184)),"")</f>
        <v>445.04920884312156</v>
      </c>
      <c r="G185" s="110">
        <f t="shared" ref="G185:O185" si="46">IF(COUNTA(G154:G183)&gt;0,IF(G183="c","c",SUM(G183:G184)),"")</f>
        <v>222.51636252161575</v>
      </c>
      <c r="H185" s="110">
        <f t="shared" si="46"/>
        <v>222.53284632150573</v>
      </c>
      <c r="I185" s="110" t="str">
        <f t="shared" si="46"/>
        <v/>
      </c>
      <c r="J185" s="110" t="str">
        <f t="shared" si="46"/>
        <v/>
      </c>
      <c r="K185" s="110">
        <f t="shared" si="46"/>
        <v>222.53284632150573</v>
      </c>
      <c r="L185" s="110" t="str">
        <f t="shared" si="46"/>
        <v/>
      </c>
      <c r="M185" s="110" t="str">
        <f t="shared" si="46"/>
        <v/>
      </c>
      <c r="N185" s="110" t="str">
        <f t="shared" si="46"/>
        <v/>
      </c>
      <c r="O185" s="111" t="str">
        <f t="shared" si="46"/>
        <v/>
      </c>
      <c r="P185" s="94" t="str">
        <f>IF(AND(AND(C185&lt;&gt;"",C185=Reporting_Country_Code),OR(F185&lt;&gt;"",G185&lt;&gt;"",H185&lt;&gt;"",I185&lt;&gt;"",J185&lt;&gt;"",K185&lt;&gt;"",L185&lt;&gt;"",M185&lt;&gt;"",N185&lt;&gt;"",M185&lt;&gt;"")),"Claims against self",IF(AND(COUNTIF(M185:O185,"c")=1,AND(M185&lt;&gt;"",N185&lt;&gt;"",O185&lt;&gt;"")),"Residual Disclosure",IF(AND(SUM(COUNTIF(K185:L185,"c"),(COUNTIF(H185,"c")))=1,AND(L185&lt;&gt;"",K185&lt;&gt;"",H185&lt;&gt;"")),"Residual Disclosure",IF(AND(COUNTIF(H185:J185,"c")=1,AND(J185&lt;&gt;"",I185&lt;&gt;"",H185&lt;&gt;"")),"Residual Disclosure",IF(AND(COUNTIF(F185:H185,"c")=1,AND(F185&lt;&gt;"",G185&lt;&gt;"",H185&lt;&gt;"")),"Residual Disclosure","")))))</f>
        <v/>
      </c>
      <c r="Q185" s="95" t="str">
        <f t="shared" si="31"/>
        <v/>
      </c>
      <c r="R185" s="95" t="str">
        <f t="shared" si="32"/>
        <v/>
      </c>
      <c r="S185" s="95" t="str">
        <f t="shared" si="33"/>
        <v>COL 7 = 0</v>
      </c>
      <c r="T185" s="95" t="str">
        <f t="shared" si="34"/>
        <v/>
      </c>
      <c r="U185" s="96" t="str">
        <f t="shared" si="35"/>
        <v/>
      </c>
      <c r="V185" s="97" t="str">
        <f t="shared" si="36"/>
        <v/>
      </c>
    </row>
    <row r="186" spans="1:254" s="6" customFormat="1" ht="55.5" customHeight="1" thickBot="1" x14ac:dyDescent="0.25">
      <c r="B186" s="126"/>
      <c r="D186" s="126"/>
      <c r="E186" s="185" t="s">
        <v>20</v>
      </c>
      <c r="F186" s="119" t="str">
        <f t="shared" ref="F186:O186" si="47">IF(F183="c","",IF(AND(IF((COUNTIF(F154:F182,"c"))&gt;0,1,0)=1,F183=""),"Please provide Not Specified (Including Confidential)",""))</f>
        <v/>
      </c>
      <c r="G186" s="119" t="str">
        <f t="shared" si="47"/>
        <v/>
      </c>
      <c r="H186" s="119" t="str">
        <f t="shared" si="47"/>
        <v/>
      </c>
      <c r="I186" s="119" t="str">
        <f t="shared" si="47"/>
        <v/>
      </c>
      <c r="J186" s="119" t="str">
        <f t="shared" si="47"/>
        <v/>
      </c>
      <c r="K186" s="119" t="str">
        <f t="shared" si="47"/>
        <v/>
      </c>
      <c r="L186" s="119" t="str">
        <f t="shared" si="47"/>
        <v/>
      </c>
      <c r="M186" s="119" t="str">
        <f t="shared" si="47"/>
        <v/>
      </c>
      <c r="N186" s="119" t="str">
        <f t="shared" si="47"/>
        <v/>
      </c>
      <c r="O186" s="119" t="str">
        <f t="shared" si="47"/>
        <v/>
      </c>
      <c r="P186" s="79"/>
      <c r="Q186" s="80"/>
      <c r="R186" s="80"/>
      <c r="S186" s="80"/>
      <c r="T186" s="80"/>
      <c r="U186" s="72"/>
      <c r="V186" s="81"/>
    </row>
    <row r="187" spans="1:254" s="15" customFormat="1" ht="12" thickBot="1" x14ac:dyDescent="0.25">
      <c r="A187" s="18"/>
      <c r="B187" s="122"/>
      <c r="C187" s="6"/>
      <c r="D187" s="122"/>
      <c r="E187" s="186" t="s">
        <v>526</v>
      </c>
      <c r="F187" s="17"/>
      <c r="G187" s="16"/>
      <c r="H187" s="16"/>
      <c r="I187" s="16"/>
      <c r="J187" s="16"/>
      <c r="K187" s="16"/>
      <c r="L187" s="16"/>
      <c r="M187" s="16"/>
      <c r="N187" s="16"/>
      <c r="O187" s="105"/>
      <c r="P187" s="98"/>
      <c r="Q187" s="99"/>
      <c r="R187" s="99"/>
      <c r="S187" s="99"/>
      <c r="T187" s="99"/>
      <c r="U187" s="100"/>
      <c r="V187" s="101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</row>
    <row r="188" spans="1:254" s="6" customFormat="1" x14ac:dyDescent="0.2">
      <c r="A188" s="18"/>
      <c r="B188" s="123" t="s">
        <v>180</v>
      </c>
      <c r="C188" s="6" t="s">
        <v>737</v>
      </c>
      <c r="D188" s="123" t="s">
        <v>180</v>
      </c>
      <c r="E188" s="74" t="s">
        <v>445</v>
      </c>
      <c r="F188" s="167"/>
      <c r="G188" s="168"/>
      <c r="H188" s="168"/>
      <c r="I188" s="168"/>
      <c r="J188" s="168"/>
      <c r="K188" s="168"/>
      <c r="L188" s="168"/>
      <c r="M188" s="168"/>
      <c r="N188" s="168"/>
      <c r="O188" s="169"/>
      <c r="P188" s="76" t="str">
        <f t="shared" ref="P188:P201" si="48">IF(AND(AND(C188&lt;&gt;"",C188=Reporting_Country_Code),OR(F188&lt;&gt;"",G188&lt;&gt;"",H188&lt;&gt;"",I188&lt;&gt;"",J188&lt;&gt;"",K188&lt;&gt;"",L188&lt;&gt;"",M188&lt;&gt;"",N188&lt;&gt;"",M188&lt;&gt;"")),"Claims against self",IF(AND(COUNTIF(M188:O188,"c")=1,AND(M188&lt;&gt;"",N188&lt;&gt;"",O188&lt;&gt;"")),"Residual Disclosure",IF(AND(SUM(COUNTIF(K188:L188,"c"),(COUNTIF(H188,"c")))=1,AND(L188&lt;&gt;"",K188&lt;&gt;"",H188&lt;&gt;"")),"Residual Disclosure",IF(AND(COUNTIF(H188:J188,"c")=1,AND(J188&lt;&gt;"",I188&lt;&gt;"",H188&lt;&gt;"")),"Residual Disclosure",IF(AND(COUNTIF(F188:H188,"c")=1,AND(F188&lt;&gt;"",G188&lt;&gt;"",H188&lt;&gt;"")),"Residual Disclosure","")))))</f>
        <v/>
      </c>
      <c r="Q188" s="77" t="str">
        <f t="shared" si="31"/>
        <v/>
      </c>
      <c r="R188" s="77" t="str">
        <f t="shared" si="32"/>
        <v/>
      </c>
      <c r="S188" s="77" t="str">
        <f t="shared" si="33"/>
        <v/>
      </c>
      <c r="T188" s="77" t="str">
        <f t="shared" si="34"/>
        <v/>
      </c>
      <c r="U188" s="102" t="str">
        <f t="shared" si="35"/>
        <v/>
      </c>
      <c r="V188" s="78" t="str">
        <f t="shared" ref="V188:V248" si="49">IF(OR(O188&lt;0,N188&lt;0,L188&lt;0,K188&lt;0),"Negative Value","")</f>
        <v/>
      </c>
    </row>
    <row r="189" spans="1:254" s="6" customFormat="1" x14ac:dyDescent="0.2">
      <c r="A189" s="18"/>
      <c r="B189" s="123" t="s">
        <v>181</v>
      </c>
      <c r="C189" s="6" t="s">
        <v>738</v>
      </c>
      <c r="D189" s="123" t="s">
        <v>181</v>
      </c>
      <c r="E189" s="74" t="s">
        <v>446</v>
      </c>
      <c r="F189" s="167"/>
      <c r="G189" s="168"/>
      <c r="H189" s="168"/>
      <c r="I189" s="168"/>
      <c r="J189" s="168"/>
      <c r="K189" s="168"/>
      <c r="L189" s="168"/>
      <c r="M189" s="168"/>
      <c r="N189" s="168"/>
      <c r="O189" s="169"/>
      <c r="P189" s="79" t="str">
        <f t="shared" si="48"/>
        <v/>
      </c>
      <c r="Q189" s="80" t="str">
        <f t="shared" si="31"/>
        <v/>
      </c>
      <c r="R189" s="80" t="str">
        <f t="shared" si="32"/>
        <v/>
      </c>
      <c r="S189" s="80" t="str">
        <f t="shared" si="33"/>
        <v/>
      </c>
      <c r="T189" s="80" t="str">
        <f t="shared" si="34"/>
        <v/>
      </c>
      <c r="U189" s="72" t="str">
        <f t="shared" si="35"/>
        <v/>
      </c>
      <c r="V189" s="81" t="str">
        <f t="shared" si="49"/>
        <v/>
      </c>
    </row>
    <row r="190" spans="1:254" s="6" customFormat="1" x14ac:dyDescent="0.2">
      <c r="A190" s="18"/>
      <c r="B190" s="123" t="s">
        <v>182</v>
      </c>
      <c r="C190" s="6" t="s">
        <v>739</v>
      </c>
      <c r="D190" s="123" t="s">
        <v>182</v>
      </c>
      <c r="E190" s="74" t="s">
        <v>447</v>
      </c>
      <c r="F190" s="167"/>
      <c r="G190" s="168"/>
      <c r="H190" s="168"/>
      <c r="I190" s="168"/>
      <c r="J190" s="168"/>
      <c r="K190" s="168"/>
      <c r="L190" s="168"/>
      <c r="M190" s="168"/>
      <c r="N190" s="168"/>
      <c r="O190" s="169"/>
      <c r="P190" s="79" t="str">
        <f t="shared" si="48"/>
        <v/>
      </c>
      <c r="Q190" s="80" t="str">
        <f t="shared" si="31"/>
        <v/>
      </c>
      <c r="R190" s="80" t="str">
        <f t="shared" si="32"/>
        <v/>
      </c>
      <c r="S190" s="80" t="str">
        <f t="shared" si="33"/>
        <v/>
      </c>
      <c r="T190" s="80" t="str">
        <f t="shared" si="34"/>
        <v/>
      </c>
      <c r="U190" s="72" t="str">
        <f t="shared" si="35"/>
        <v/>
      </c>
      <c r="V190" s="81" t="str">
        <f t="shared" si="49"/>
        <v/>
      </c>
    </row>
    <row r="191" spans="1:254" s="6" customFormat="1" x14ac:dyDescent="0.2">
      <c r="A191" s="18"/>
      <c r="B191" s="123" t="s">
        <v>183</v>
      </c>
      <c r="C191" s="6" t="s">
        <v>740</v>
      </c>
      <c r="D191" s="123" t="s">
        <v>183</v>
      </c>
      <c r="E191" s="74" t="s">
        <v>448</v>
      </c>
      <c r="F191" s="167"/>
      <c r="G191" s="168"/>
      <c r="H191" s="168"/>
      <c r="I191" s="168"/>
      <c r="J191" s="168"/>
      <c r="K191" s="168"/>
      <c r="L191" s="168"/>
      <c r="M191" s="168"/>
      <c r="N191" s="168"/>
      <c r="O191" s="169"/>
      <c r="P191" s="79" t="str">
        <f t="shared" si="48"/>
        <v/>
      </c>
      <c r="Q191" s="80" t="str">
        <f t="shared" si="31"/>
        <v/>
      </c>
      <c r="R191" s="80" t="str">
        <f t="shared" si="32"/>
        <v/>
      </c>
      <c r="S191" s="80" t="str">
        <f t="shared" si="33"/>
        <v/>
      </c>
      <c r="T191" s="80" t="str">
        <f t="shared" si="34"/>
        <v/>
      </c>
      <c r="U191" s="72" t="str">
        <f t="shared" si="35"/>
        <v/>
      </c>
      <c r="V191" s="81" t="str">
        <f t="shared" si="49"/>
        <v/>
      </c>
    </row>
    <row r="192" spans="1:254" s="6" customFormat="1" x14ac:dyDescent="0.2">
      <c r="A192" s="18"/>
      <c r="B192" s="123" t="s">
        <v>184</v>
      </c>
      <c r="C192" s="6" t="s">
        <v>741</v>
      </c>
      <c r="D192" s="123" t="s">
        <v>184</v>
      </c>
      <c r="E192" s="74" t="s">
        <v>449</v>
      </c>
      <c r="F192" s="167"/>
      <c r="G192" s="168"/>
      <c r="H192" s="168"/>
      <c r="I192" s="168"/>
      <c r="J192" s="168"/>
      <c r="K192" s="168"/>
      <c r="L192" s="168"/>
      <c r="M192" s="168"/>
      <c r="N192" s="168"/>
      <c r="O192" s="169"/>
      <c r="P192" s="79" t="str">
        <f t="shared" si="48"/>
        <v/>
      </c>
      <c r="Q192" s="80" t="str">
        <f t="shared" si="31"/>
        <v/>
      </c>
      <c r="R192" s="80" t="str">
        <f t="shared" si="32"/>
        <v/>
      </c>
      <c r="S192" s="80" t="str">
        <f t="shared" si="33"/>
        <v/>
      </c>
      <c r="T192" s="80" t="str">
        <f t="shared" si="34"/>
        <v/>
      </c>
      <c r="U192" s="72" t="str">
        <f t="shared" si="35"/>
        <v/>
      </c>
      <c r="V192" s="81" t="str">
        <f t="shared" si="49"/>
        <v/>
      </c>
    </row>
    <row r="193" spans="1:254" s="6" customFormat="1" x14ac:dyDescent="0.2">
      <c r="A193" s="18"/>
      <c r="B193" s="123" t="s">
        <v>185</v>
      </c>
      <c r="C193" s="6" t="s">
        <v>742</v>
      </c>
      <c r="D193" s="123" t="s">
        <v>185</v>
      </c>
      <c r="E193" s="74" t="s">
        <v>450</v>
      </c>
      <c r="F193" s="167"/>
      <c r="G193" s="168"/>
      <c r="H193" s="168"/>
      <c r="I193" s="168"/>
      <c r="J193" s="168"/>
      <c r="K193" s="168"/>
      <c r="L193" s="168"/>
      <c r="M193" s="168"/>
      <c r="N193" s="168"/>
      <c r="O193" s="169"/>
      <c r="P193" s="79" t="str">
        <f t="shared" si="48"/>
        <v/>
      </c>
      <c r="Q193" s="80" t="str">
        <f t="shared" si="31"/>
        <v/>
      </c>
      <c r="R193" s="80" t="str">
        <f t="shared" si="32"/>
        <v/>
      </c>
      <c r="S193" s="80" t="str">
        <f t="shared" si="33"/>
        <v/>
      </c>
      <c r="T193" s="80" t="str">
        <f t="shared" si="34"/>
        <v/>
      </c>
      <c r="U193" s="72" t="str">
        <f t="shared" si="35"/>
        <v/>
      </c>
      <c r="V193" s="81" t="str">
        <f t="shared" si="49"/>
        <v/>
      </c>
    </row>
    <row r="194" spans="1:254" s="6" customFormat="1" x14ac:dyDescent="0.2">
      <c r="A194" s="18"/>
      <c r="B194" s="123" t="s">
        <v>186</v>
      </c>
      <c r="C194" s="6" t="s">
        <v>743</v>
      </c>
      <c r="D194" s="123" t="s">
        <v>186</v>
      </c>
      <c r="E194" s="74" t="s">
        <v>451</v>
      </c>
      <c r="F194" s="167"/>
      <c r="G194" s="168"/>
      <c r="H194" s="168"/>
      <c r="I194" s="168"/>
      <c r="J194" s="168"/>
      <c r="K194" s="168"/>
      <c r="L194" s="168"/>
      <c r="M194" s="168"/>
      <c r="N194" s="168"/>
      <c r="O194" s="169"/>
      <c r="P194" s="79" t="str">
        <f t="shared" si="48"/>
        <v/>
      </c>
      <c r="Q194" s="80" t="str">
        <f t="shared" ref="Q194:Q254" si="50">IF(AND(ISNUMBER(F194),ISNUMBER(G194),ISNUMBER(H194)),IF(F194-G194&lt;&gt;H194,"DISCR: "&amp;ABS(ROUND(F194-G194-H194,1)),""),IF(OR(AND(ISNUMBER(F194),OR(ISNUMBER(G194),ISNUMBER(H194))),AND(ISNUMBER(G194),ISNUMBER(H194))),IF(NOT(ISNUMBER(F194)),"COL 1 = "&amp;ROUND(H194+G194,1),IF(NOT(ISNUMBER(G194)),"COL 2 = "&amp;ROUND(F194-H194,1),"COL 3 = "&amp;ROUND(F194-G194,1))),""))</f>
        <v/>
      </c>
      <c r="R194" s="80" t="str">
        <f t="shared" ref="R194:R254" si="51">IF(AND(ISNUMBER(H194),ISNUMBER(I194),ISNUMBER(J194)),IF(H194-I194&lt;&gt;J194,"DISCR: "&amp;ABS(ROUND(H194-I194-J194,1)),""),IF(OR(AND(ISNUMBER(H194),OR(ISNUMBER(I194),ISNUMBER(J194))),AND(ISNUMBER(I194),ISNUMBER(J194))),IF(NOT(ISNUMBER(H194)),"COL 3 = "&amp;ROUND(J194+I194,1),IF(NOT(ISNUMBER(I194)),"COL 4 = "&amp;ROUND(H194-J194,1),"COL 5 = "&amp;ROUND(H194-I194,1))),""))</f>
        <v/>
      </c>
      <c r="S194" s="80" t="str">
        <f t="shared" ref="S194:S254" si="52">IF(AND(ISNUMBER(H194),ISNUMBER(L194),ISNUMBER(K194)),IF(K194-L194&lt;&gt;H194,"DISCR: "&amp;ABS(ROUND(K194-L194-H194,1)),""),IF(OR(AND(ISNUMBER(H194),OR(ISNUMBER(L194),ISNUMBER(K194))),AND(ISNUMBER(L194),ISNUMBER(K194))),IF(NOT(ISNUMBER(H194)),"COL 3 = "&amp;ROUND(K194-L194,1),IF(NOT(ISNUMBER(L194)),"COL 7 = "&amp;ROUND(K194-H194,1),"COL 6 = "&amp;ROUND(H194+L194,1))),""))</f>
        <v/>
      </c>
      <c r="T194" s="80" t="str">
        <f t="shared" ref="T194:T254" si="53">IF(AND(ISNUMBER(M194),ISNUMBER(O194),ISNUMBER(N194)),IF(N194-O194&lt;&gt;M194,"DISCR: "&amp;ABS(ROUND(N194-O194-M194,1)),""),IF(OR(AND(ISNUMBER(M194),OR(ISNUMBER(O194),ISNUMBER(N194))),AND(ISNUMBER(O194),ISNUMBER(N194))),IF(NOT(ISNUMBER(M194)),"COL 8 = "&amp;ROUND(N194-O194,1),IF(NOT(ISNUMBER(O194)),"COL 10 = "&amp;ROUND(N194-M194,1),"COL 9 = "&amp;ROUND(O194+M194,1))),""))</f>
        <v/>
      </c>
      <c r="U194" s="72" t="str">
        <f t="shared" ref="U194:U254" si="54">IF(AND(ISNUMBER(M194),F194=""),"Missing data in col. 1","")</f>
        <v/>
      </c>
      <c r="V194" s="81" t="str">
        <f t="shared" si="49"/>
        <v/>
      </c>
    </row>
    <row r="195" spans="1:254" s="6" customFormat="1" x14ac:dyDescent="0.2">
      <c r="A195" s="18"/>
      <c r="B195" s="123" t="s">
        <v>187</v>
      </c>
      <c r="C195" s="6" t="s">
        <v>744</v>
      </c>
      <c r="D195" s="123" t="s">
        <v>187</v>
      </c>
      <c r="E195" s="74" t="s">
        <v>452</v>
      </c>
      <c r="F195" s="167"/>
      <c r="G195" s="168"/>
      <c r="H195" s="168"/>
      <c r="I195" s="168"/>
      <c r="J195" s="168"/>
      <c r="K195" s="168"/>
      <c r="L195" s="168"/>
      <c r="M195" s="168"/>
      <c r="N195" s="168"/>
      <c r="O195" s="169"/>
      <c r="P195" s="79" t="str">
        <f t="shared" si="48"/>
        <v/>
      </c>
      <c r="Q195" s="80" t="str">
        <f t="shared" si="50"/>
        <v/>
      </c>
      <c r="R195" s="80" t="str">
        <f t="shared" si="51"/>
        <v/>
      </c>
      <c r="S195" s="80" t="str">
        <f t="shared" si="52"/>
        <v/>
      </c>
      <c r="T195" s="80" t="str">
        <f t="shared" si="53"/>
        <v/>
      </c>
      <c r="U195" s="72" t="str">
        <f t="shared" si="54"/>
        <v/>
      </c>
      <c r="V195" s="81" t="str">
        <f t="shared" si="49"/>
        <v/>
      </c>
    </row>
    <row r="196" spans="1:254" s="6" customFormat="1" x14ac:dyDescent="0.2">
      <c r="A196" s="18"/>
      <c r="B196" s="123" t="s">
        <v>188</v>
      </c>
      <c r="C196" s="6" t="s">
        <v>745</v>
      </c>
      <c r="D196" s="123" t="s">
        <v>188</v>
      </c>
      <c r="E196" s="74" t="s">
        <v>453</v>
      </c>
      <c r="F196" s="167"/>
      <c r="G196" s="168"/>
      <c r="H196" s="168"/>
      <c r="I196" s="168"/>
      <c r="J196" s="168"/>
      <c r="K196" s="168"/>
      <c r="L196" s="168"/>
      <c r="M196" s="168"/>
      <c r="N196" s="168"/>
      <c r="O196" s="169"/>
      <c r="P196" s="79" t="str">
        <f t="shared" si="48"/>
        <v/>
      </c>
      <c r="Q196" s="80" t="str">
        <f t="shared" si="50"/>
        <v/>
      </c>
      <c r="R196" s="80" t="str">
        <f t="shared" si="51"/>
        <v/>
      </c>
      <c r="S196" s="80" t="str">
        <f t="shared" si="52"/>
        <v/>
      </c>
      <c r="T196" s="80" t="str">
        <f t="shared" si="53"/>
        <v/>
      </c>
      <c r="U196" s="72" t="str">
        <f t="shared" si="54"/>
        <v/>
      </c>
      <c r="V196" s="81" t="str">
        <f t="shared" si="49"/>
        <v/>
      </c>
    </row>
    <row r="197" spans="1:254" s="6" customFormat="1" x14ac:dyDescent="0.2">
      <c r="A197" s="18"/>
      <c r="B197" s="123" t="s">
        <v>189</v>
      </c>
      <c r="C197" s="6" t="s">
        <v>746</v>
      </c>
      <c r="D197" s="123" t="s">
        <v>189</v>
      </c>
      <c r="E197" s="74" t="s">
        <v>454</v>
      </c>
      <c r="F197" s="167"/>
      <c r="G197" s="168"/>
      <c r="H197" s="168"/>
      <c r="I197" s="168"/>
      <c r="J197" s="168"/>
      <c r="K197" s="168"/>
      <c r="L197" s="168"/>
      <c r="M197" s="168"/>
      <c r="N197" s="168"/>
      <c r="O197" s="169"/>
      <c r="P197" s="79" t="str">
        <f t="shared" si="48"/>
        <v/>
      </c>
      <c r="Q197" s="80" t="str">
        <f t="shared" si="50"/>
        <v/>
      </c>
      <c r="R197" s="80" t="str">
        <f t="shared" si="51"/>
        <v/>
      </c>
      <c r="S197" s="80" t="str">
        <f t="shared" si="52"/>
        <v/>
      </c>
      <c r="T197" s="80" t="str">
        <f t="shared" si="53"/>
        <v/>
      </c>
      <c r="U197" s="72" t="str">
        <f t="shared" si="54"/>
        <v/>
      </c>
      <c r="V197" s="81" t="str">
        <f t="shared" si="49"/>
        <v/>
      </c>
    </row>
    <row r="198" spans="1:254" s="6" customFormat="1" x14ac:dyDescent="0.2">
      <c r="A198" s="18"/>
      <c r="B198" s="123" t="s">
        <v>190</v>
      </c>
      <c r="C198" s="6" t="s">
        <v>747</v>
      </c>
      <c r="D198" s="123" t="s">
        <v>190</v>
      </c>
      <c r="E198" s="74" t="s">
        <v>455</v>
      </c>
      <c r="F198" s="167"/>
      <c r="G198" s="168"/>
      <c r="H198" s="168"/>
      <c r="I198" s="168"/>
      <c r="J198" s="168"/>
      <c r="K198" s="168"/>
      <c r="L198" s="168"/>
      <c r="M198" s="168"/>
      <c r="N198" s="168"/>
      <c r="O198" s="169"/>
      <c r="P198" s="79" t="str">
        <f t="shared" si="48"/>
        <v/>
      </c>
      <c r="Q198" s="80" t="str">
        <f t="shared" si="50"/>
        <v/>
      </c>
      <c r="R198" s="80" t="str">
        <f t="shared" si="51"/>
        <v/>
      </c>
      <c r="S198" s="80" t="str">
        <f t="shared" si="52"/>
        <v/>
      </c>
      <c r="T198" s="80" t="str">
        <f t="shared" si="53"/>
        <v/>
      </c>
      <c r="U198" s="72" t="str">
        <f t="shared" si="54"/>
        <v/>
      </c>
      <c r="V198" s="81" t="str">
        <f t="shared" si="49"/>
        <v/>
      </c>
    </row>
    <row r="199" spans="1:254" s="6" customFormat="1" x14ac:dyDescent="0.2">
      <c r="A199" s="18"/>
      <c r="B199" s="123" t="s">
        <v>191</v>
      </c>
      <c r="C199" s="6" t="s">
        <v>748</v>
      </c>
      <c r="D199" s="123" t="s">
        <v>191</v>
      </c>
      <c r="E199" s="74" t="s">
        <v>456</v>
      </c>
      <c r="F199" s="167"/>
      <c r="G199" s="168"/>
      <c r="H199" s="168"/>
      <c r="I199" s="168"/>
      <c r="J199" s="168"/>
      <c r="K199" s="168"/>
      <c r="L199" s="168"/>
      <c r="M199" s="168"/>
      <c r="N199" s="168"/>
      <c r="O199" s="169"/>
      <c r="P199" s="79" t="str">
        <f t="shared" si="48"/>
        <v/>
      </c>
      <c r="Q199" s="80" t="str">
        <f t="shared" si="50"/>
        <v/>
      </c>
      <c r="R199" s="80" t="str">
        <f t="shared" si="51"/>
        <v/>
      </c>
      <c r="S199" s="80" t="str">
        <f t="shared" si="52"/>
        <v/>
      </c>
      <c r="T199" s="80" t="str">
        <f t="shared" si="53"/>
        <v/>
      </c>
      <c r="U199" s="72" t="str">
        <f t="shared" si="54"/>
        <v/>
      </c>
      <c r="V199" s="81" t="str">
        <f t="shared" si="49"/>
        <v/>
      </c>
    </row>
    <row r="200" spans="1:254" s="6" customFormat="1" x14ac:dyDescent="0.2">
      <c r="A200" s="18"/>
      <c r="B200" s="123" t="s">
        <v>192</v>
      </c>
      <c r="C200" s="6" t="s">
        <v>749</v>
      </c>
      <c r="D200" s="123" t="s">
        <v>192</v>
      </c>
      <c r="E200" s="74" t="s">
        <v>457</v>
      </c>
      <c r="F200" s="167"/>
      <c r="G200" s="168"/>
      <c r="H200" s="168"/>
      <c r="I200" s="168"/>
      <c r="J200" s="168"/>
      <c r="K200" s="168"/>
      <c r="L200" s="168"/>
      <c r="M200" s="168"/>
      <c r="N200" s="168"/>
      <c r="O200" s="169"/>
      <c r="P200" s="79" t="str">
        <f t="shared" si="48"/>
        <v/>
      </c>
      <c r="Q200" s="80" t="str">
        <f t="shared" si="50"/>
        <v/>
      </c>
      <c r="R200" s="80" t="str">
        <f t="shared" si="51"/>
        <v/>
      </c>
      <c r="S200" s="80" t="str">
        <f t="shared" si="52"/>
        <v/>
      </c>
      <c r="T200" s="80" t="str">
        <f t="shared" si="53"/>
        <v/>
      </c>
      <c r="U200" s="72" t="str">
        <f t="shared" si="54"/>
        <v/>
      </c>
      <c r="V200" s="81" t="str">
        <f t="shared" si="49"/>
        <v/>
      </c>
    </row>
    <row r="201" spans="1:254" s="6" customFormat="1" ht="12" thickBot="1" x14ac:dyDescent="0.25">
      <c r="A201" s="18"/>
      <c r="B201" s="123" t="s">
        <v>193</v>
      </c>
      <c r="C201" s="6" t="s">
        <v>750</v>
      </c>
      <c r="D201" s="123" t="s">
        <v>193</v>
      </c>
      <c r="E201" s="74" t="s">
        <v>562</v>
      </c>
      <c r="F201" s="167"/>
      <c r="G201" s="168"/>
      <c r="H201" s="168"/>
      <c r="I201" s="168"/>
      <c r="J201" s="168"/>
      <c r="K201" s="168"/>
      <c r="L201" s="168"/>
      <c r="M201" s="168"/>
      <c r="N201" s="168"/>
      <c r="O201" s="169"/>
      <c r="P201" s="82" t="str">
        <f t="shared" si="48"/>
        <v/>
      </c>
      <c r="Q201" s="83" t="str">
        <f t="shared" si="50"/>
        <v/>
      </c>
      <c r="R201" s="83" t="str">
        <f t="shared" si="51"/>
        <v/>
      </c>
      <c r="S201" s="83" t="str">
        <f t="shared" si="52"/>
        <v/>
      </c>
      <c r="T201" s="83" t="str">
        <f t="shared" si="53"/>
        <v/>
      </c>
      <c r="U201" s="84" t="str">
        <f t="shared" si="54"/>
        <v/>
      </c>
      <c r="V201" s="85" t="str">
        <f t="shared" si="49"/>
        <v/>
      </c>
    </row>
    <row r="202" spans="1:254" s="60" customFormat="1" ht="21.75" thickBot="1" x14ac:dyDescent="0.25">
      <c r="A202" s="59"/>
      <c r="B202" s="132" t="s">
        <v>555</v>
      </c>
      <c r="C202" s="6" t="s">
        <v>582</v>
      </c>
      <c r="D202" s="132" t="s">
        <v>917</v>
      </c>
      <c r="E202" s="203" t="s">
        <v>837</v>
      </c>
      <c r="F202" s="164"/>
      <c r="G202" s="175"/>
      <c r="H202" s="165"/>
      <c r="I202" s="165"/>
      <c r="J202" s="165"/>
      <c r="K202" s="165"/>
      <c r="L202" s="165"/>
      <c r="M202" s="165"/>
      <c r="N202" s="165"/>
      <c r="O202" s="166"/>
      <c r="P202" s="86"/>
      <c r="Q202" s="87"/>
      <c r="R202" s="87"/>
      <c r="S202" s="87"/>
      <c r="T202" s="87"/>
      <c r="U202" s="88"/>
      <c r="V202" s="89" t="str">
        <f t="shared" si="49"/>
        <v/>
      </c>
    </row>
    <row r="203" spans="1:254" s="60" customFormat="1" ht="31.5" customHeight="1" x14ac:dyDescent="0.2">
      <c r="A203" s="59"/>
      <c r="B203" s="226" t="s">
        <v>543</v>
      </c>
      <c r="C203" s="234"/>
      <c r="D203" s="226" t="s">
        <v>543</v>
      </c>
      <c r="E203" s="202" t="s">
        <v>838</v>
      </c>
      <c r="F203" s="106">
        <f>SUM(F188:F201)</f>
        <v>0</v>
      </c>
      <c r="G203" s="107">
        <f t="shared" ref="G203:O203" si="55">SUM(G188:G201)</f>
        <v>0</v>
      </c>
      <c r="H203" s="107">
        <f t="shared" si="55"/>
        <v>0</v>
      </c>
      <c r="I203" s="107">
        <f t="shared" si="55"/>
        <v>0</v>
      </c>
      <c r="J203" s="107">
        <f t="shared" si="55"/>
        <v>0</v>
      </c>
      <c r="K203" s="107">
        <f t="shared" si="55"/>
        <v>0</v>
      </c>
      <c r="L203" s="107">
        <f t="shared" si="55"/>
        <v>0</v>
      </c>
      <c r="M203" s="107">
        <f t="shared" si="55"/>
        <v>0</v>
      </c>
      <c r="N203" s="107">
        <f t="shared" si="55"/>
        <v>0</v>
      </c>
      <c r="O203" s="108">
        <f t="shared" si="55"/>
        <v>0</v>
      </c>
      <c r="P203" s="90"/>
      <c r="Q203" s="91"/>
      <c r="R203" s="91"/>
      <c r="S203" s="91"/>
      <c r="T203" s="91"/>
      <c r="U203" s="92"/>
      <c r="V203" s="93" t="str">
        <f t="shared" si="49"/>
        <v/>
      </c>
    </row>
    <row r="204" spans="1:254" s="60" customFormat="1" ht="32.25" thickBot="1" x14ac:dyDescent="0.25">
      <c r="A204" s="59"/>
      <c r="B204" s="227"/>
      <c r="C204" s="227"/>
      <c r="D204" s="227"/>
      <c r="E204" s="184" t="s">
        <v>926</v>
      </c>
      <c r="F204" s="109" t="str">
        <f>IF(COUNTA(F188:F202)&gt;0,IF(F202="c","c",SUM(F202:F203)),"")</f>
        <v/>
      </c>
      <c r="G204" s="110" t="str">
        <f t="shared" ref="G204:O204" si="56">IF(COUNTA(G188:G202)&gt;0,IF(G202="c","c",SUM(G202:G203)),"")</f>
        <v/>
      </c>
      <c r="H204" s="110" t="str">
        <f t="shared" si="56"/>
        <v/>
      </c>
      <c r="I204" s="110" t="str">
        <f t="shared" si="56"/>
        <v/>
      </c>
      <c r="J204" s="110" t="str">
        <f t="shared" si="56"/>
        <v/>
      </c>
      <c r="K204" s="110" t="str">
        <f t="shared" si="56"/>
        <v/>
      </c>
      <c r="L204" s="110" t="str">
        <f t="shared" si="56"/>
        <v/>
      </c>
      <c r="M204" s="110" t="str">
        <f t="shared" si="56"/>
        <v/>
      </c>
      <c r="N204" s="110" t="str">
        <f t="shared" si="56"/>
        <v/>
      </c>
      <c r="O204" s="111" t="str">
        <f t="shared" si="56"/>
        <v/>
      </c>
      <c r="P204" s="94" t="str">
        <f>IF(AND(AND(C204&lt;&gt;"",C204=Reporting_Country_Code),OR(F204&lt;&gt;"",G204&lt;&gt;"",H204&lt;&gt;"",I204&lt;&gt;"",J204&lt;&gt;"",K204&lt;&gt;"",L204&lt;&gt;"",M204&lt;&gt;"",N204&lt;&gt;"",M204&lt;&gt;"")),"Claims against self",IF(AND(COUNTIF(M204:O204,"c")=1,AND(M204&lt;&gt;"",N204&lt;&gt;"",O204&lt;&gt;"")),"Residual Disclosure",IF(AND(SUM(COUNTIF(K204:L204,"c"),(COUNTIF(H204,"c")))=1,AND(L204&lt;&gt;"",K204&lt;&gt;"",H204&lt;&gt;"")),"Residual Disclosure",IF(AND(COUNTIF(H204:J204,"c")=1,AND(J204&lt;&gt;"",I204&lt;&gt;"",H204&lt;&gt;"")),"Residual Disclosure",IF(AND(COUNTIF(F204:H204,"c")=1,AND(F204&lt;&gt;"",G204&lt;&gt;"",H204&lt;&gt;"")),"Residual Disclosure","")))))</f>
        <v/>
      </c>
      <c r="Q204" s="95" t="str">
        <f t="shared" si="50"/>
        <v/>
      </c>
      <c r="R204" s="95" t="str">
        <f t="shared" si="51"/>
        <v/>
      </c>
      <c r="S204" s="95" t="str">
        <f t="shared" si="52"/>
        <v/>
      </c>
      <c r="T204" s="95" t="str">
        <f t="shared" si="53"/>
        <v/>
      </c>
      <c r="U204" s="96" t="str">
        <f t="shared" si="54"/>
        <v/>
      </c>
      <c r="V204" s="97" t="str">
        <f t="shared" si="49"/>
        <v/>
      </c>
    </row>
    <row r="205" spans="1:254" s="6" customFormat="1" ht="55.5" customHeight="1" thickBot="1" x14ac:dyDescent="0.25">
      <c r="B205" s="126"/>
      <c r="D205" s="126"/>
      <c r="E205" s="185" t="s">
        <v>20</v>
      </c>
      <c r="F205" s="119" t="str">
        <f t="shared" ref="F205:O205" si="57">IF(F202="c","",IF(AND(IF((COUNTIF(F188:F201,"c"))&gt;0,1,0)=1,F202=""),"Please provide Not Specified (Including Confidential)",""))</f>
        <v/>
      </c>
      <c r="G205" s="119" t="str">
        <f t="shared" si="57"/>
        <v/>
      </c>
      <c r="H205" s="119" t="str">
        <f t="shared" si="57"/>
        <v/>
      </c>
      <c r="I205" s="119" t="str">
        <f t="shared" si="57"/>
        <v/>
      </c>
      <c r="J205" s="119" t="str">
        <f t="shared" si="57"/>
        <v/>
      </c>
      <c r="K205" s="119" t="str">
        <f t="shared" si="57"/>
        <v/>
      </c>
      <c r="L205" s="119" t="str">
        <f t="shared" si="57"/>
        <v/>
      </c>
      <c r="M205" s="119" t="str">
        <f t="shared" si="57"/>
        <v/>
      </c>
      <c r="N205" s="119" t="str">
        <f t="shared" si="57"/>
        <v/>
      </c>
      <c r="O205" s="119" t="str">
        <f t="shared" si="57"/>
        <v/>
      </c>
      <c r="P205" s="79"/>
      <c r="Q205" s="80"/>
      <c r="R205" s="80"/>
      <c r="S205" s="80"/>
      <c r="T205" s="80"/>
      <c r="U205" s="72"/>
      <c r="V205" s="81"/>
    </row>
    <row r="206" spans="1:254" s="15" customFormat="1" ht="12" thickBot="1" x14ac:dyDescent="0.25">
      <c r="A206" s="18"/>
      <c r="B206" s="122"/>
      <c r="C206" s="6"/>
      <c r="D206" s="122"/>
      <c r="E206" s="186" t="s">
        <v>533</v>
      </c>
      <c r="F206" s="17"/>
      <c r="G206" s="16"/>
      <c r="H206" s="16"/>
      <c r="I206" s="16"/>
      <c r="J206" s="16"/>
      <c r="K206" s="16"/>
      <c r="L206" s="16"/>
      <c r="M206" s="16"/>
      <c r="N206" s="16"/>
      <c r="O206" s="105"/>
      <c r="P206" s="98"/>
      <c r="Q206" s="99"/>
      <c r="R206" s="99"/>
      <c r="S206" s="99"/>
      <c r="T206" s="99"/>
      <c r="U206" s="100"/>
      <c r="V206" s="101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</row>
    <row r="207" spans="1:254" s="6" customFormat="1" x14ac:dyDescent="0.2">
      <c r="A207" s="18"/>
      <c r="B207" s="123" t="s">
        <v>194</v>
      </c>
      <c r="C207" s="6" t="s">
        <v>751</v>
      </c>
      <c r="D207" s="123" t="s">
        <v>194</v>
      </c>
      <c r="E207" s="74" t="s">
        <v>458</v>
      </c>
      <c r="F207" s="167">
        <v>0</v>
      </c>
      <c r="G207" s="168">
        <v>0</v>
      </c>
      <c r="H207" s="168">
        <v>0</v>
      </c>
      <c r="I207" s="168"/>
      <c r="J207" s="168"/>
      <c r="K207" s="168">
        <v>0</v>
      </c>
      <c r="L207" s="168"/>
      <c r="M207" s="168"/>
      <c r="N207" s="168"/>
      <c r="O207" s="169"/>
      <c r="P207" s="76" t="str">
        <f t="shared" ref="P207:P214" si="58">IF(AND(AND(C207&lt;&gt;"",C207=Reporting_Country_Code),OR(F207&lt;&gt;"",G207&lt;&gt;"",H207&lt;&gt;"",I207&lt;&gt;"",J207&lt;&gt;"",K207&lt;&gt;"",L207&lt;&gt;"",M207&lt;&gt;"",N207&lt;&gt;"",M207&lt;&gt;"")),"Claims against self",IF(AND(COUNTIF(M207:O207,"c")=1,AND(M207&lt;&gt;"",N207&lt;&gt;"",O207&lt;&gt;"")),"Residual Disclosure",IF(AND(SUM(COUNTIF(K207:L207,"c"),(COUNTIF(H207,"c")))=1,AND(L207&lt;&gt;"",K207&lt;&gt;"",H207&lt;&gt;"")),"Residual Disclosure",IF(AND(COUNTIF(H207:J207,"c")=1,AND(J207&lt;&gt;"",I207&lt;&gt;"",H207&lt;&gt;"")),"Residual Disclosure",IF(AND(COUNTIF(F207:H207,"c")=1,AND(F207&lt;&gt;"",G207&lt;&gt;"",H207&lt;&gt;"")),"Residual Disclosure","")))))</f>
        <v/>
      </c>
      <c r="Q207" s="77" t="str">
        <f t="shared" si="50"/>
        <v/>
      </c>
      <c r="R207" s="77" t="str">
        <f t="shared" si="51"/>
        <v/>
      </c>
      <c r="S207" s="77" t="str">
        <f t="shared" si="52"/>
        <v>COL 7 = 0</v>
      </c>
      <c r="T207" s="77" t="str">
        <f t="shared" si="53"/>
        <v/>
      </c>
      <c r="U207" s="102" t="str">
        <f t="shared" si="54"/>
        <v/>
      </c>
      <c r="V207" s="78" t="str">
        <f t="shared" si="49"/>
        <v/>
      </c>
    </row>
    <row r="208" spans="1:254" s="6" customFormat="1" x14ac:dyDescent="0.2">
      <c r="A208" s="18"/>
      <c r="B208" s="123" t="s">
        <v>200</v>
      </c>
      <c r="C208" s="6" t="s">
        <v>752</v>
      </c>
      <c r="D208" s="123" t="s">
        <v>200</v>
      </c>
      <c r="E208" s="74" t="s">
        <v>464</v>
      </c>
      <c r="F208" s="167">
        <v>3.7808189113142547</v>
      </c>
      <c r="G208" s="168">
        <v>1.9008189113142548</v>
      </c>
      <c r="H208" s="168">
        <v>1.88</v>
      </c>
      <c r="I208" s="168"/>
      <c r="J208" s="168"/>
      <c r="K208" s="168">
        <v>1.88</v>
      </c>
      <c r="L208" s="168"/>
      <c r="M208" s="168"/>
      <c r="N208" s="168"/>
      <c r="O208" s="169"/>
      <c r="P208" s="79" t="str">
        <f t="shared" si="58"/>
        <v/>
      </c>
      <c r="Q208" s="80" t="str">
        <f t="shared" si="50"/>
        <v/>
      </c>
      <c r="R208" s="80" t="str">
        <f t="shared" si="51"/>
        <v/>
      </c>
      <c r="S208" s="80" t="str">
        <f t="shared" si="52"/>
        <v>COL 7 = 0</v>
      </c>
      <c r="T208" s="80" t="str">
        <f t="shared" si="53"/>
        <v/>
      </c>
      <c r="U208" s="72" t="str">
        <f t="shared" si="54"/>
        <v/>
      </c>
      <c r="V208" s="81" t="str">
        <f t="shared" si="49"/>
        <v/>
      </c>
    </row>
    <row r="209" spans="1:254" s="6" customFormat="1" x14ac:dyDescent="0.2">
      <c r="A209" s="18"/>
      <c r="B209" s="123" t="s">
        <v>201</v>
      </c>
      <c r="C209" s="6" t="s">
        <v>753</v>
      </c>
      <c r="D209" s="123" t="s">
        <v>201</v>
      </c>
      <c r="E209" s="74" t="s">
        <v>465</v>
      </c>
      <c r="F209" s="167"/>
      <c r="G209" s="168"/>
      <c r="H209" s="168"/>
      <c r="I209" s="168"/>
      <c r="J209" s="168"/>
      <c r="K209" s="168"/>
      <c r="L209" s="168"/>
      <c r="M209" s="168"/>
      <c r="N209" s="168"/>
      <c r="O209" s="169"/>
      <c r="P209" s="79" t="str">
        <f t="shared" si="58"/>
        <v/>
      </c>
      <c r="Q209" s="80" t="str">
        <f t="shared" si="50"/>
        <v/>
      </c>
      <c r="R209" s="80" t="str">
        <f t="shared" si="51"/>
        <v/>
      </c>
      <c r="S209" s="80" t="str">
        <f t="shared" si="52"/>
        <v/>
      </c>
      <c r="T209" s="80" t="str">
        <f t="shared" si="53"/>
        <v/>
      </c>
      <c r="U209" s="72" t="str">
        <f t="shared" si="54"/>
        <v/>
      </c>
      <c r="V209" s="81" t="str">
        <f t="shared" si="49"/>
        <v/>
      </c>
    </row>
    <row r="210" spans="1:254" s="6" customFormat="1" x14ac:dyDescent="0.2">
      <c r="A210" s="18"/>
      <c r="B210" s="123" t="s">
        <v>195</v>
      </c>
      <c r="C210" s="6" t="s">
        <v>754</v>
      </c>
      <c r="D210" s="123" t="s">
        <v>195</v>
      </c>
      <c r="E210" s="74" t="s">
        <v>459</v>
      </c>
      <c r="F210" s="167">
        <v>2.1827336892461759</v>
      </c>
      <c r="G210" s="168">
        <v>0.49473368924617594</v>
      </c>
      <c r="H210" s="168">
        <v>1.6880000000000002</v>
      </c>
      <c r="I210" s="168"/>
      <c r="J210" s="168"/>
      <c r="K210" s="168">
        <v>1.6880000000000002</v>
      </c>
      <c r="L210" s="168"/>
      <c r="M210" s="168"/>
      <c r="N210" s="168"/>
      <c r="O210" s="169"/>
      <c r="P210" s="79" t="str">
        <f t="shared" si="58"/>
        <v/>
      </c>
      <c r="Q210" s="80" t="str">
        <f t="shared" si="50"/>
        <v/>
      </c>
      <c r="R210" s="80" t="str">
        <f t="shared" si="51"/>
        <v/>
      </c>
      <c r="S210" s="80" t="str">
        <f t="shared" si="52"/>
        <v>COL 7 = 0</v>
      </c>
      <c r="T210" s="80" t="str">
        <f t="shared" si="53"/>
        <v/>
      </c>
      <c r="U210" s="72" t="str">
        <f t="shared" si="54"/>
        <v/>
      </c>
      <c r="V210" s="81" t="str">
        <f t="shared" si="49"/>
        <v/>
      </c>
    </row>
    <row r="211" spans="1:254" s="6" customFormat="1" x14ac:dyDescent="0.2">
      <c r="A211" s="18"/>
      <c r="B211" s="123" t="s">
        <v>196</v>
      </c>
      <c r="C211" s="6" t="s">
        <v>755</v>
      </c>
      <c r="D211" s="123" t="s">
        <v>196</v>
      </c>
      <c r="E211" s="74" t="s">
        <v>460</v>
      </c>
      <c r="F211" s="167">
        <v>8.0826441528914224</v>
      </c>
      <c r="G211" s="168">
        <v>4.6456441528914221</v>
      </c>
      <c r="H211" s="168">
        <v>3.4370000000000003</v>
      </c>
      <c r="I211" s="168"/>
      <c r="J211" s="168"/>
      <c r="K211" s="168">
        <v>3.4370000000000003</v>
      </c>
      <c r="L211" s="168"/>
      <c r="M211" s="168"/>
      <c r="N211" s="168"/>
      <c r="O211" s="169"/>
      <c r="P211" s="79" t="str">
        <f t="shared" si="58"/>
        <v/>
      </c>
      <c r="Q211" s="80" t="str">
        <f t="shared" si="50"/>
        <v/>
      </c>
      <c r="R211" s="80" t="str">
        <f t="shared" si="51"/>
        <v/>
      </c>
      <c r="S211" s="80" t="str">
        <f t="shared" si="52"/>
        <v>COL 7 = 0</v>
      </c>
      <c r="T211" s="80" t="str">
        <f t="shared" si="53"/>
        <v/>
      </c>
      <c r="U211" s="72" t="str">
        <f t="shared" si="54"/>
        <v/>
      </c>
      <c r="V211" s="81" t="str">
        <f t="shared" si="49"/>
        <v/>
      </c>
    </row>
    <row r="212" spans="1:254" s="6" customFormat="1" x14ac:dyDescent="0.2">
      <c r="A212" s="18"/>
      <c r="B212" s="123" t="s">
        <v>197</v>
      </c>
      <c r="C212" s="6" t="s">
        <v>756</v>
      </c>
      <c r="D212" s="123" t="s">
        <v>197</v>
      </c>
      <c r="E212" s="74" t="s">
        <v>461</v>
      </c>
      <c r="F212" s="167">
        <v>11.083639497875211</v>
      </c>
      <c r="G212" s="168">
        <v>4.7996394978752122</v>
      </c>
      <c r="H212" s="168">
        <v>6.2839999999999998</v>
      </c>
      <c r="I212" s="168"/>
      <c r="J212" s="168"/>
      <c r="K212" s="168">
        <v>6.2839999999999998</v>
      </c>
      <c r="L212" s="168"/>
      <c r="M212" s="168"/>
      <c r="N212" s="168"/>
      <c r="O212" s="169"/>
      <c r="P212" s="79" t="str">
        <f t="shared" si="58"/>
        <v/>
      </c>
      <c r="Q212" s="80" t="str">
        <f t="shared" si="50"/>
        <v/>
      </c>
      <c r="R212" s="80" t="str">
        <f t="shared" si="51"/>
        <v/>
      </c>
      <c r="S212" s="80" t="str">
        <f t="shared" si="52"/>
        <v>COL 7 = 0</v>
      </c>
      <c r="T212" s="80" t="str">
        <f t="shared" si="53"/>
        <v/>
      </c>
      <c r="U212" s="72" t="str">
        <f t="shared" si="54"/>
        <v/>
      </c>
      <c r="V212" s="81" t="str">
        <f t="shared" si="49"/>
        <v/>
      </c>
    </row>
    <row r="213" spans="1:254" s="6" customFormat="1" x14ac:dyDescent="0.2">
      <c r="A213" s="18"/>
      <c r="B213" s="123" t="s">
        <v>198</v>
      </c>
      <c r="C213" s="6" t="s">
        <v>757</v>
      </c>
      <c r="D213" s="123" t="s">
        <v>198</v>
      </c>
      <c r="E213" s="74" t="s">
        <v>462</v>
      </c>
      <c r="F213" s="167">
        <v>1.3019307611741473E-2</v>
      </c>
      <c r="G213" s="168">
        <v>1.3019307611741473E-2</v>
      </c>
      <c r="H213" s="168">
        <v>0</v>
      </c>
      <c r="I213" s="168"/>
      <c r="J213" s="168"/>
      <c r="K213" s="168">
        <v>0</v>
      </c>
      <c r="L213" s="168"/>
      <c r="M213" s="168"/>
      <c r="N213" s="168"/>
      <c r="O213" s="169"/>
      <c r="P213" s="79" t="str">
        <f t="shared" si="58"/>
        <v/>
      </c>
      <c r="Q213" s="80" t="str">
        <f t="shared" si="50"/>
        <v/>
      </c>
      <c r="R213" s="80" t="str">
        <f t="shared" si="51"/>
        <v/>
      </c>
      <c r="S213" s="80" t="str">
        <f t="shared" si="52"/>
        <v>COL 7 = 0</v>
      </c>
      <c r="T213" s="80" t="str">
        <f t="shared" si="53"/>
        <v/>
      </c>
      <c r="U213" s="72" t="str">
        <f t="shared" si="54"/>
        <v/>
      </c>
      <c r="V213" s="81" t="str">
        <f t="shared" si="49"/>
        <v/>
      </c>
    </row>
    <row r="214" spans="1:254" s="6" customFormat="1" ht="12" thickBot="1" x14ac:dyDescent="0.25">
      <c r="A214" s="18"/>
      <c r="B214" s="123" t="s">
        <v>199</v>
      </c>
      <c r="C214" s="6" t="s">
        <v>758</v>
      </c>
      <c r="D214" s="123" t="s">
        <v>199</v>
      </c>
      <c r="E214" s="74" t="s">
        <v>463</v>
      </c>
      <c r="F214" s="167">
        <v>436.85899285577813</v>
      </c>
      <c r="G214" s="168">
        <v>273.99731508165456</v>
      </c>
      <c r="H214" s="168">
        <v>162.86167777412373</v>
      </c>
      <c r="I214" s="168"/>
      <c r="J214" s="168"/>
      <c r="K214" s="168">
        <v>162.86167777412373</v>
      </c>
      <c r="L214" s="168"/>
      <c r="M214" s="168"/>
      <c r="N214" s="168"/>
      <c r="O214" s="169"/>
      <c r="P214" s="82" t="str">
        <f t="shared" si="58"/>
        <v/>
      </c>
      <c r="Q214" s="83" t="str">
        <f t="shared" si="50"/>
        <v/>
      </c>
      <c r="R214" s="83" t="str">
        <f t="shared" si="51"/>
        <v/>
      </c>
      <c r="S214" s="83" t="str">
        <f t="shared" si="52"/>
        <v>COL 7 = 0</v>
      </c>
      <c r="T214" s="83" t="str">
        <f t="shared" si="53"/>
        <v/>
      </c>
      <c r="U214" s="84" t="str">
        <f t="shared" si="54"/>
        <v/>
      </c>
      <c r="V214" s="85" t="str">
        <f t="shared" si="49"/>
        <v/>
      </c>
    </row>
    <row r="215" spans="1:254" s="60" customFormat="1" ht="21.75" thickBot="1" x14ac:dyDescent="0.25">
      <c r="A215" s="59"/>
      <c r="B215" s="132" t="s">
        <v>556</v>
      </c>
      <c r="C215" s="6" t="s">
        <v>583</v>
      </c>
      <c r="D215" s="132" t="s">
        <v>918</v>
      </c>
      <c r="E215" s="203" t="s">
        <v>837</v>
      </c>
      <c r="F215" s="164"/>
      <c r="G215" s="175"/>
      <c r="H215" s="165"/>
      <c r="I215" s="165"/>
      <c r="J215" s="165"/>
      <c r="K215" s="165"/>
      <c r="L215" s="165"/>
      <c r="M215" s="165"/>
      <c r="N215" s="165"/>
      <c r="O215" s="166"/>
      <c r="P215" s="86"/>
      <c r="Q215" s="87"/>
      <c r="R215" s="87"/>
      <c r="S215" s="87"/>
      <c r="T215" s="87"/>
      <c r="U215" s="88"/>
      <c r="V215" s="89" t="str">
        <f t="shared" si="49"/>
        <v/>
      </c>
    </row>
    <row r="216" spans="1:254" s="60" customFormat="1" ht="31.5" customHeight="1" x14ac:dyDescent="0.2">
      <c r="A216" s="59"/>
      <c r="B216" s="226" t="s">
        <v>543</v>
      </c>
      <c r="C216" s="234"/>
      <c r="D216" s="226" t="s">
        <v>543</v>
      </c>
      <c r="E216" s="202" t="s">
        <v>838</v>
      </c>
      <c r="F216" s="106">
        <f>SUM(F207:F214)</f>
        <v>462.00184841471696</v>
      </c>
      <c r="G216" s="107">
        <f t="shared" ref="G216:O216" si="59">SUM(G207:G214)</f>
        <v>285.85117064059335</v>
      </c>
      <c r="H216" s="107">
        <f t="shared" si="59"/>
        <v>176.15067777412372</v>
      </c>
      <c r="I216" s="107">
        <f t="shared" si="59"/>
        <v>0</v>
      </c>
      <c r="J216" s="107">
        <f t="shared" si="59"/>
        <v>0</v>
      </c>
      <c r="K216" s="107">
        <f t="shared" si="59"/>
        <v>176.15067777412372</v>
      </c>
      <c r="L216" s="107">
        <f t="shared" si="59"/>
        <v>0</v>
      </c>
      <c r="M216" s="107">
        <f t="shared" si="59"/>
        <v>0</v>
      </c>
      <c r="N216" s="107">
        <f t="shared" si="59"/>
        <v>0</v>
      </c>
      <c r="O216" s="108">
        <f t="shared" si="59"/>
        <v>0</v>
      </c>
      <c r="P216" s="90"/>
      <c r="Q216" s="91"/>
      <c r="R216" s="91"/>
      <c r="S216" s="91"/>
      <c r="T216" s="91"/>
      <c r="U216" s="92"/>
      <c r="V216" s="93" t="str">
        <f t="shared" si="49"/>
        <v/>
      </c>
    </row>
    <row r="217" spans="1:254" s="60" customFormat="1" ht="32.25" thickBot="1" x14ac:dyDescent="0.25">
      <c r="A217" s="59"/>
      <c r="B217" s="227"/>
      <c r="C217" s="227"/>
      <c r="D217" s="227"/>
      <c r="E217" s="184" t="s">
        <v>927</v>
      </c>
      <c r="F217" s="133">
        <f>IF(COUNTA(F207:F215)&gt;0,IF(F215="c","c",SUM(F215:F216)),"")</f>
        <v>462.00184841471696</v>
      </c>
      <c r="G217" s="110">
        <f t="shared" ref="G217:O217" si="60">IF(COUNTA(G207:G215)&gt;0,IF(G215="c","c",SUM(G215:G216)),"")</f>
        <v>285.85117064059335</v>
      </c>
      <c r="H217" s="110">
        <f t="shared" si="60"/>
        <v>176.15067777412372</v>
      </c>
      <c r="I217" s="110" t="str">
        <f t="shared" si="60"/>
        <v/>
      </c>
      <c r="J217" s="110" t="str">
        <f t="shared" si="60"/>
        <v/>
      </c>
      <c r="K217" s="110">
        <f t="shared" si="60"/>
        <v>176.15067777412372</v>
      </c>
      <c r="L217" s="110" t="str">
        <f t="shared" si="60"/>
        <v/>
      </c>
      <c r="M217" s="110" t="str">
        <f t="shared" si="60"/>
        <v/>
      </c>
      <c r="N217" s="110" t="str">
        <f t="shared" si="60"/>
        <v/>
      </c>
      <c r="O217" s="111" t="str">
        <f t="shared" si="60"/>
        <v/>
      </c>
      <c r="P217" s="94" t="str">
        <f>IF(AND(AND(C217&lt;&gt;"",C217=Reporting_Country_Code),OR(F217&lt;&gt;"",G217&lt;&gt;"",H217&lt;&gt;"",I217&lt;&gt;"",J217&lt;&gt;"",K217&lt;&gt;"",L217&lt;&gt;"",M217&lt;&gt;"",N217&lt;&gt;"",M217&lt;&gt;"")),"Claims against self",IF(AND(COUNTIF(M217:O217,"c")=1,AND(M217&lt;&gt;"",N217&lt;&gt;"",O217&lt;&gt;"")),"Residual Disclosure",IF(AND(SUM(COUNTIF(K217:L217,"c"),(COUNTIF(H217,"c")))=1,AND(L217&lt;&gt;"",K217&lt;&gt;"",H217&lt;&gt;"")),"Residual Disclosure",IF(AND(COUNTIF(H217:J217,"c")=1,AND(J217&lt;&gt;"",I217&lt;&gt;"",H217&lt;&gt;"")),"Residual Disclosure",IF(AND(COUNTIF(F217:H217,"c")=1,AND(F217&lt;&gt;"",G217&lt;&gt;"",H217&lt;&gt;"")),"Residual Disclosure","")))))</f>
        <v/>
      </c>
      <c r="Q217" s="95" t="str">
        <f t="shared" si="50"/>
        <v/>
      </c>
      <c r="R217" s="95" t="str">
        <f t="shared" si="51"/>
        <v/>
      </c>
      <c r="S217" s="95" t="str">
        <f t="shared" si="52"/>
        <v>COL 7 = 0</v>
      </c>
      <c r="T217" s="95" t="str">
        <f t="shared" si="53"/>
        <v/>
      </c>
      <c r="U217" s="96" t="str">
        <f t="shared" si="54"/>
        <v/>
      </c>
      <c r="V217" s="97" t="str">
        <f t="shared" si="49"/>
        <v/>
      </c>
    </row>
    <row r="218" spans="1:254" s="6" customFormat="1" ht="55.5" customHeight="1" thickBot="1" x14ac:dyDescent="0.25">
      <c r="B218" s="126"/>
      <c r="D218" s="126"/>
      <c r="E218" s="185" t="s">
        <v>20</v>
      </c>
      <c r="F218" s="134" t="str">
        <f t="shared" ref="F218:O218" si="61">IF(F215="c","",IF(AND(IF((COUNTIF(F207:F214,"c"))&gt;0,1,0)=1,F215=""),"Please provide Not Specified (Including Confidential)",""))</f>
        <v/>
      </c>
      <c r="G218" s="134" t="str">
        <f t="shared" si="61"/>
        <v/>
      </c>
      <c r="H218" s="134" t="str">
        <f t="shared" si="61"/>
        <v/>
      </c>
      <c r="I218" s="134" t="str">
        <f t="shared" si="61"/>
        <v/>
      </c>
      <c r="J218" s="134" t="str">
        <f t="shared" si="61"/>
        <v/>
      </c>
      <c r="K218" s="134" t="str">
        <f t="shared" si="61"/>
        <v/>
      </c>
      <c r="L218" s="134" t="str">
        <f t="shared" si="61"/>
        <v/>
      </c>
      <c r="M218" s="134" t="str">
        <f t="shared" si="61"/>
        <v/>
      </c>
      <c r="N218" s="134" t="str">
        <f t="shared" si="61"/>
        <v/>
      </c>
      <c r="O218" s="134" t="str">
        <f t="shared" si="61"/>
        <v/>
      </c>
      <c r="P218" s="79"/>
      <c r="Q218" s="80"/>
      <c r="R218" s="80"/>
      <c r="S218" s="80"/>
      <c r="T218" s="80"/>
      <c r="U218" s="72"/>
      <c r="V218" s="81"/>
    </row>
    <row r="219" spans="1:254" s="15" customFormat="1" ht="12" thickBot="1" x14ac:dyDescent="0.25">
      <c r="A219" s="18"/>
      <c r="B219" s="122"/>
      <c r="C219" s="6"/>
      <c r="D219" s="122"/>
      <c r="E219" s="186" t="s">
        <v>836</v>
      </c>
      <c r="F219" s="17"/>
      <c r="G219" s="16"/>
      <c r="H219" s="16"/>
      <c r="I219" s="16"/>
      <c r="J219" s="16"/>
      <c r="K219" s="16"/>
      <c r="L219" s="16"/>
      <c r="M219" s="16"/>
      <c r="N219" s="16"/>
      <c r="O219" s="105"/>
      <c r="P219" s="98"/>
      <c r="Q219" s="99"/>
      <c r="R219" s="99"/>
      <c r="S219" s="99"/>
      <c r="T219" s="99"/>
      <c r="U219" s="100"/>
      <c r="V219" s="101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</row>
    <row r="220" spans="1:254" s="6" customFormat="1" x14ac:dyDescent="0.2">
      <c r="A220" s="18"/>
      <c r="B220" s="123" t="s">
        <v>202</v>
      </c>
      <c r="C220" s="6" t="s">
        <v>759</v>
      </c>
      <c r="D220" s="123" t="s">
        <v>202</v>
      </c>
      <c r="E220" s="74" t="s">
        <v>466</v>
      </c>
      <c r="F220" s="167"/>
      <c r="G220" s="168"/>
      <c r="H220" s="168"/>
      <c r="I220" s="168"/>
      <c r="J220" s="168"/>
      <c r="K220" s="168"/>
      <c r="L220" s="168"/>
      <c r="M220" s="168"/>
      <c r="N220" s="168"/>
      <c r="O220" s="169"/>
      <c r="P220" s="76" t="str">
        <f t="shared" ref="P220:P228" si="62">IF(AND(AND(C220&lt;&gt;"",C220=Reporting_Country_Code),OR(F220&lt;&gt;"",G220&lt;&gt;"",H220&lt;&gt;"",I220&lt;&gt;"",J220&lt;&gt;"",K220&lt;&gt;"",L220&lt;&gt;"",M220&lt;&gt;"",N220&lt;&gt;"",M220&lt;&gt;"")),"Claims against self",IF(AND(COUNTIF(M220:O220,"c")=1,AND(M220&lt;&gt;"",N220&lt;&gt;"",O220&lt;&gt;"")),"Residual Disclosure",IF(AND(SUM(COUNTIF(K220:L220,"c"),(COUNTIF(H220,"c")))=1,AND(L220&lt;&gt;"",K220&lt;&gt;"",H220&lt;&gt;"")),"Residual Disclosure",IF(AND(COUNTIF(H220:J220,"c")=1,AND(J220&lt;&gt;"",I220&lt;&gt;"",H220&lt;&gt;"")),"Residual Disclosure",IF(AND(COUNTIF(F220:H220,"c")=1,AND(F220&lt;&gt;"",G220&lt;&gt;"",H220&lt;&gt;"")),"Residual Disclosure","")))))</f>
        <v/>
      </c>
      <c r="Q220" s="77" t="str">
        <f t="shared" si="50"/>
        <v/>
      </c>
      <c r="R220" s="77" t="str">
        <f t="shared" si="51"/>
        <v/>
      </c>
      <c r="S220" s="77" t="str">
        <f t="shared" si="52"/>
        <v/>
      </c>
      <c r="T220" s="77" t="str">
        <f t="shared" si="53"/>
        <v/>
      </c>
      <c r="U220" s="102" t="str">
        <f t="shared" si="54"/>
        <v/>
      </c>
      <c r="V220" s="78" t="str">
        <f t="shared" si="49"/>
        <v/>
      </c>
    </row>
    <row r="221" spans="1:254" s="6" customFormat="1" x14ac:dyDescent="0.2">
      <c r="A221" s="18"/>
      <c r="B221" s="123" t="s">
        <v>203</v>
      </c>
      <c r="C221" s="6" t="s">
        <v>760</v>
      </c>
      <c r="D221" s="123" t="s">
        <v>203</v>
      </c>
      <c r="E221" s="74" t="s">
        <v>467</v>
      </c>
      <c r="F221" s="167"/>
      <c r="G221" s="168"/>
      <c r="H221" s="168"/>
      <c r="I221" s="168"/>
      <c r="J221" s="168"/>
      <c r="K221" s="168"/>
      <c r="L221" s="168"/>
      <c r="M221" s="168"/>
      <c r="N221" s="168"/>
      <c r="O221" s="169"/>
      <c r="P221" s="79" t="str">
        <f t="shared" si="62"/>
        <v/>
      </c>
      <c r="Q221" s="80" t="str">
        <f t="shared" si="50"/>
        <v/>
      </c>
      <c r="R221" s="80" t="str">
        <f t="shared" si="51"/>
        <v/>
      </c>
      <c r="S221" s="80" t="str">
        <f t="shared" si="52"/>
        <v/>
      </c>
      <c r="T221" s="80" t="str">
        <f t="shared" si="53"/>
        <v/>
      </c>
      <c r="U221" s="72" t="str">
        <f t="shared" si="54"/>
        <v/>
      </c>
      <c r="V221" s="81" t="str">
        <f t="shared" si="49"/>
        <v/>
      </c>
    </row>
    <row r="222" spans="1:254" s="6" customFormat="1" x14ac:dyDescent="0.2">
      <c r="A222" s="18"/>
      <c r="B222" s="123" t="s">
        <v>204</v>
      </c>
      <c r="C222" s="6" t="s">
        <v>761</v>
      </c>
      <c r="D222" s="123" t="s">
        <v>204</v>
      </c>
      <c r="E222" s="74" t="s">
        <v>468</v>
      </c>
      <c r="F222" s="167"/>
      <c r="G222" s="168"/>
      <c r="H222" s="168"/>
      <c r="I222" s="168"/>
      <c r="J222" s="168"/>
      <c r="K222" s="168"/>
      <c r="L222" s="168"/>
      <c r="M222" s="168"/>
      <c r="N222" s="168"/>
      <c r="O222" s="169"/>
      <c r="P222" s="79" t="str">
        <f t="shared" si="62"/>
        <v/>
      </c>
      <c r="Q222" s="80" t="str">
        <f t="shared" si="50"/>
        <v/>
      </c>
      <c r="R222" s="80" t="str">
        <f t="shared" si="51"/>
        <v/>
      </c>
      <c r="S222" s="80" t="str">
        <f t="shared" si="52"/>
        <v/>
      </c>
      <c r="T222" s="80" t="str">
        <f t="shared" si="53"/>
        <v/>
      </c>
      <c r="U222" s="72" t="str">
        <f t="shared" si="54"/>
        <v/>
      </c>
      <c r="V222" s="81" t="str">
        <f t="shared" si="49"/>
        <v/>
      </c>
    </row>
    <row r="223" spans="1:254" s="6" customFormat="1" x14ac:dyDescent="0.2">
      <c r="A223" s="18"/>
      <c r="B223" s="123" t="s">
        <v>205</v>
      </c>
      <c r="C223" s="6" t="s">
        <v>762</v>
      </c>
      <c r="D223" s="123" t="s">
        <v>205</v>
      </c>
      <c r="E223" s="74" t="s">
        <v>469</v>
      </c>
      <c r="F223" s="167">
        <v>5.0535586841077755</v>
      </c>
      <c r="G223" s="168">
        <v>0.80655868410777587</v>
      </c>
      <c r="H223" s="168">
        <v>4.2469999999999999</v>
      </c>
      <c r="I223" s="168"/>
      <c r="J223" s="168"/>
      <c r="K223" s="168">
        <v>4.2469999999999999</v>
      </c>
      <c r="L223" s="168"/>
      <c r="M223" s="168"/>
      <c r="N223" s="168"/>
      <c r="O223" s="169"/>
      <c r="P223" s="79" t="str">
        <f t="shared" si="62"/>
        <v/>
      </c>
      <c r="Q223" s="80" t="str">
        <f t="shared" si="50"/>
        <v/>
      </c>
      <c r="R223" s="80" t="str">
        <f t="shared" si="51"/>
        <v/>
      </c>
      <c r="S223" s="80" t="str">
        <f t="shared" si="52"/>
        <v>COL 7 = 0</v>
      </c>
      <c r="T223" s="80" t="str">
        <f t="shared" si="53"/>
        <v/>
      </c>
      <c r="U223" s="72" t="str">
        <f t="shared" si="54"/>
        <v/>
      </c>
      <c r="V223" s="81" t="str">
        <f t="shared" si="49"/>
        <v/>
      </c>
    </row>
    <row r="224" spans="1:254" s="6" customFormat="1" x14ac:dyDescent="0.2">
      <c r="A224" s="18"/>
      <c r="B224" s="123" t="s">
        <v>206</v>
      </c>
      <c r="C224" s="6" t="s">
        <v>763</v>
      </c>
      <c r="D224" s="123" t="s">
        <v>206</v>
      </c>
      <c r="E224" s="74" t="s">
        <v>470</v>
      </c>
      <c r="F224" s="167">
        <v>10.232189728936794</v>
      </c>
      <c r="G224" s="168">
        <v>10.207189728936793</v>
      </c>
      <c r="H224" s="168">
        <v>2.5000000000000001E-2</v>
      </c>
      <c r="I224" s="168"/>
      <c r="J224" s="168"/>
      <c r="K224" s="168">
        <v>2.5000000000000001E-2</v>
      </c>
      <c r="L224" s="168"/>
      <c r="M224" s="168"/>
      <c r="N224" s="168"/>
      <c r="O224" s="169"/>
      <c r="P224" s="79" t="str">
        <f t="shared" si="62"/>
        <v/>
      </c>
      <c r="Q224" s="80" t="str">
        <f t="shared" si="50"/>
        <v>DISCR: 0</v>
      </c>
      <c r="R224" s="80" t="str">
        <f t="shared" si="51"/>
        <v/>
      </c>
      <c r="S224" s="80" t="str">
        <f t="shared" si="52"/>
        <v>COL 7 = 0</v>
      </c>
      <c r="T224" s="80" t="str">
        <f t="shared" si="53"/>
        <v/>
      </c>
      <c r="U224" s="72" t="str">
        <f t="shared" si="54"/>
        <v/>
      </c>
      <c r="V224" s="81" t="str">
        <f t="shared" si="49"/>
        <v/>
      </c>
    </row>
    <row r="225" spans="1:254" s="6" customFormat="1" x14ac:dyDescent="0.2">
      <c r="A225" s="18"/>
      <c r="B225" s="123" t="s">
        <v>207</v>
      </c>
      <c r="C225" s="6" t="s">
        <v>764</v>
      </c>
      <c r="D225" s="123" t="s">
        <v>207</v>
      </c>
      <c r="E225" s="74" t="s">
        <v>471</v>
      </c>
      <c r="F225" s="167"/>
      <c r="G225" s="168"/>
      <c r="H225" s="168"/>
      <c r="I225" s="168"/>
      <c r="J225" s="168"/>
      <c r="K225" s="168"/>
      <c r="L225" s="168"/>
      <c r="M225" s="168"/>
      <c r="N225" s="168"/>
      <c r="O225" s="169"/>
      <c r="P225" s="79" t="str">
        <f t="shared" si="62"/>
        <v/>
      </c>
      <c r="Q225" s="80" t="str">
        <f t="shared" si="50"/>
        <v/>
      </c>
      <c r="R225" s="80" t="str">
        <f t="shared" si="51"/>
        <v/>
      </c>
      <c r="S225" s="80" t="str">
        <f t="shared" si="52"/>
        <v/>
      </c>
      <c r="T225" s="80" t="str">
        <f t="shared" si="53"/>
        <v/>
      </c>
      <c r="U225" s="72" t="str">
        <f t="shared" si="54"/>
        <v/>
      </c>
      <c r="V225" s="81" t="str">
        <f t="shared" si="49"/>
        <v/>
      </c>
    </row>
    <row r="226" spans="1:254" s="6" customFormat="1" x14ac:dyDescent="0.2">
      <c r="A226" s="18"/>
      <c r="B226" s="123" t="s">
        <v>208</v>
      </c>
      <c r="C226" s="6" t="s">
        <v>765</v>
      </c>
      <c r="D226" s="123" t="s">
        <v>208</v>
      </c>
      <c r="E226" s="74" t="s">
        <v>472</v>
      </c>
      <c r="F226" s="167"/>
      <c r="G226" s="168"/>
      <c r="H226" s="168"/>
      <c r="I226" s="168"/>
      <c r="J226" s="168"/>
      <c r="K226" s="168"/>
      <c r="L226" s="168"/>
      <c r="M226" s="168"/>
      <c r="N226" s="168"/>
      <c r="O226" s="169"/>
      <c r="P226" s="79" t="str">
        <f t="shared" si="62"/>
        <v/>
      </c>
      <c r="Q226" s="80" t="str">
        <f t="shared" si="50"/>
        <v/>
      </c>
      <c r="R226" s="80" t="str">
        <f t="shared" si="51"/>
        <v/>
      </c>
      <c r="S226" s="80" t="str">
        <f t="shared" si="52"/>
        <v/>
      </c>
      <c r="T226" s="80" t="str">
        <f t="shared" si="53"/>
        <v/>
      </c>
      <c r="U226" s="72" t="str">
        <f t="shared" si="54"/>
        <v/>
      </c>
      <c r="V226" s="81" t="str">
        <f t="shared" si="49"/>
        <v/>
      </c>
    </row>
    <row r="227" spans="1:254" s="6" customFormat="1" x14ac:dyDescent="0.2">
      <c r="A227" s="18"/>
      <c r="B227" s="123" t="s">
        <v>209</v>
      </c>
      <c r="C227" s="6" t="s">
        <v>766</v>
      </c>
      <c r="D227" s="123" t="s">
        <v>209</v>
      </c>
      <c r="E227" s="74" t="s">
        <v>473</v>
      </c>
      <c r="F227" s="167"/>
      <c r="G227" s="168"/>
      <c r="H227" s="168"/>
      <c r="I227" s="168"/>
      <c r="J227" s="168"/>
      <c r="K227" s="168"/>
      <c r="L227" s="168"/>
      <c r="M227" s="168"/>
      <c r="N227" s="168"/>
      <c r="O227" s="169"/>
      <c r="P227" s="79" t="str">
        <f t="shared" si="62"/>
        <v/>
      </c>
      <c r="Q227" s="80" t="str">
        <f t="shared" si="50"/>
        <v/>
      </c>
      <c r="R227" s="80" t="str">
        <f t="shared" si="51"/>
        <v/>
      </c>
      <c r="S227" s="80" t="str">
        <f t="shared" si="52"/>
        <v/>
      </c>
      <c r="T227" s="80" t="str">
        <f t="shared" si="53"/>
        <v/>
      </c>
      <c r="U227" s="72" t="str">
        <f t="shared" si="54"/>
        <v/>
      </c>
      <c r="V227" s="81" t="str">
        <f t="shared" si="49"/>
        <v/>
      </c>
    </row>
    <row r="228" spans="1:254" s="6" customFormat="1" ht="12" thickBot="1" x14ac:dyDescent="0.25">
      <c r="A228" s="18"/>
      <c r="B228" s="123" t="s">
        <v>210</v>
      </c>
      <c r="C228" s="6" t="s">
        <v>767</v>
      </c>
      <c r="D228" s="123" t="s">
        <v>210</v>
      </c>
      <c r="E228" s="74" t="s">
        <v>474</v>
      </c>
      <c r="F228" s="167"/>
      <c r="G228" s="168"/>
      <c r="H228" s="168"/>
      <c r="I228" s="168"/>
      <c r="J228" s="168"/>
      <c r="K228" s="168"/>
      <c r="L228" s="168"/>
      <c r="M228" s="168"/>
      <c r="N228" s="168"/>
      <c r="O228" s="169"/>
      <c r="P228" s="82" t="str">
        <f t="shared" si="62"/>
        <v/>
      </c>
      <c r="Q228" s="83" t="str">
        <f t="shared" si="50"/>
        <v/>
      </c>
      <c r="R228" s="83" t="str">
        <f t="shared" si="51"/>
        <v/>
      </c>
      <c r="S228" s="83" t="str">
        <f t="shared" si="52"/>
        <v/>
      </c>
      <c r="T228" s="83" t="str">
        <f t="shared" si="53"/>
        <v/>
      </c>
      <c r="U228" s="84" t="str">
        <f t="shared" si="54"/>
        <v/>
      </c>
      <c r="V228" s="85" t="str">
        <f t="shared" si="49"/>
        <v/>
      </c>
    </row>
    <row r="229" spans="1:254" s="60" customFormat="1" ht="21.75" thickBot="1" x14ac:dyDescent="0.25">
      <c r="A229" s="59"/>
      <c r="B229" s="183" t="s">
        <v>557</v>
      </c>
      <c r="C229" s="6" t="s">
        <v>584</v>
      </c>
      <c r="D229" s="183" t="s">
        <v>919</v>
      </c>
      <c r="E229" s="203" t="s">
        <v>837</v>
      </c>
      <c r="F229" s="175"/>
      <c r="G229" s="175"/>
      <c r="H229" s="165"/>
      <c r="I229" s="165"/>
      <c r="J229" s="165"/>
      <c r="K229" s="165"/>
      <c r="L229" s="165"/>
      <c r="M229" s="165"/>
      <c r="N229" s="165"/>
      <c r="O229" s="166"/>
      <c r="P229" s="86"/>
      <c r="Q229" s="87"/>
      <c r="R229" s="87"/>
      <c r="S229" s="87"/>
      <c r="T229" s="87"/>
      <c r="U229" s="88"/>
      <c r="V229" s="89" t="str">
        <f t="shared" si="49"/>
        <v/>
      </c>
    </row>
    <row r="230" spans="1:254" s="60" customFormat="1" ht="31.5" customHeight="1" x14ac:dyDescent="0.2">
      <c r="A230" s="59"/>
      <c r="B230" s="226" t="s">
        <v>543</v>
      </c>
      <c r="C230" s="234"/>
      <c r="D230" s="226" t="s">
        <v>543</v>
      </c>
      <c r="E230" s="202" t="s">
        <v>838</v>
      </c>
      <c r="F230" s="106">
        <f>SUM(F220:F228)</f>
        <v>15.285748413044569</v>
      </c>
      <c r="G230" s="107">
        <f t="shared" ref="G230:O230" si="63">SUM(G220:G228)</f>
        <v>11.013748413044569</v>
      </c>
      <c r="H230" s="107">
        <f t="shared" si="63"/>
        <v>4.2720000000000002</v>
      </c>
      <c r="I230" s="107">
        <f t="shared" si="63"/>
        <v>0</v>
      </c>
      <c r="J230" s="107">
        <f t="shared" si="63"/>
        <v>0</v>
      </c>
      <c r="K230" s="107">
        <f t="shared" si="63"/>
        <v>4.2720000000000002</v>
      </c>
      <c r="L230" s="107">
        <f t="shared" si="63"/>
        <v>0</v>
      </c>
      <c r="M230" s="107">
        <f t="shared" si="63"/>
        <v>0</v>
      </c>
      <c r="N230" s="107">
        <f t="shared" si="63"/>
        <v>0</v>
      </c>
      <c r="O230" s="108">
        <f t="shared" si="63"/>
        <v>0</v>
      </c>
      <c r="P230" s="90"/>
      <c r="Q230" s="91"/>
      <c r="R230" s="91"/>
      <c r="S230" s="91"/>
      <c r="T230" s="91"/>
      <c r="U230" s="92"/>
      <c r="V230" s="93" t="str">
        <f t="shared" si="49"/>
        <v/>
      </c>
    </row>
    <row r="231" spans="1:254" s="60" customFormat="1" ht="32.25" thickBot="1" x14ac:dyDescent="0.25">
      <c r="A231" s="59"/>
      <c r="B231" s="227"/>
      <c r="C231" s="227"/>
      <c r="D231" s="227"/>
      <c r="E231" s="184" t="s">
        <v>928</v>
      </c>
      <c r="F231" s="109">
        <f>IF(COUNTA(F220:F229)&gt;0,IF(F229="c","c",SUM(F229:F230)),"")</f>
        <v>15.285748413044569</v>
      </c>
      <c r="G231" s="110">
        <f t="shared" ref="G231:O231" si="64">IF(COUNTA(G220:G229)&gt;0,IF(G229="c","c",SUM(G229:G230)),"")</f>
        <v>11.013748413044569</v>
      </c>
      <c r="H231" s="110">
        <f t="shared" si="64"/>
        <v>4.2720000000000002</v>
      </c>
      <c r="I231" s="110" t="str">
        <f t="shared" si="64"/>
        <v/>
      </c>
      <c r="J231" s="110" t="str">
        <f t="shared" si="64"/>
        <v/>
      </c>
      <c r="K231" s="110">
        <f t="shared" si="64"/>
        <v>4.2720000000000002</v>
      </c>
      <c r="L231" s="110" t="str">
        <f t="shared" si="64"/>
        <v/>
      </c>
      <c r="M231" s="110" t="str">
        <f t="shared" si="64"/>
        <v/>
      </c>
      <c r="N231" s="110" t="str">
        <f t="shared" si="64"/>
        <v/>
      </c>
      <c r="O231" s="111" t="str">
        <f t="shared" si="64"/>
        <v/>
      </c>
      <c r="P231" s="94" t="str">
        <f>IF(AND(AND(C231&lt;&gt;"",C231=Reporting_Country_Code),OR(F231&lt;&gt;"",G231&lt;&gt;"",H231&lt;&gt;"",I231&lt;&gt;"",J231&lt;&gt;"",K231&lt;&gt;"",L231&lt;&gt;"",M231&lt;&gt;"",N231&lt;&gt;"",M231&lt;&gt;"")),"Claims against self",IF(AND(COUNTIF(M231:O231,"c")=1,AND(M231&lt;&gt;"",N231&lt;&gt;"",O231&lt;&gt;"")),"Residual Disclosure",IF(AND(SUM(COUNTIF(K231:L231,"c"),(COUNTIF(H231,"c")))=1,AND(L231&lt;&gt;"",K231&lt;&gt;"",H231&lt;&gt;"")),"Residual Disclosure",IF(AND(COUNTIF(H231:J231,"c")=1,AND(J231&lt;&gt;"",I231&lt;&gt;"",H231&lt;&gt;"")),"Residual Disclosure",IF(AND(COUNTIF(F231:H231,"c")=1,AND(F231&lt;&gt;"",G231&lt;&gt;"",H231&lt;&gt;"")),"Residual Disclosure","")))))</f>
        <v/>
      </c>
      <c r="Q231" s="95" t="str">
        <f t="shared" si="50"/>
        <v/>
      </c>
      <c r="R231" s="95" t="str">
        <f t="shared" si="51"/>
        <v/>
      </c>
      <c r="S231" s="95" t="str">
        <f t="shared" si="52"/>
        <v>COL 7 = 0</v>
      </c>
      <c r="T231" s="95" t="str">
        <f t="shared" si="53"/>
        <v/>
      </c>
      <c r="U231" s="96" t="str">
        <f t="shared" si="54"/>
        <v/>
      </c>
      <c r="V231" s="97" t="str">
        <f t="shared" si="49"/>
        <v/>
      </c>
    </row>
    <row r="232" spans="1:254" s="6" customFormat="1" ht="55.5" customHeight="1" thickBot="1" x14ac:dyDescent="0.25">
      <c r="B232" s="126"/>
      <c r="D232" s="126"/>
      <c r="E232" s="185" t="s">
        <v>20</v>
      </c>
      <c r="F232" s="119" t="str">
        <f t="shared" ref="F232:O232" si="65">IF(F229="c","",IF(AND(IF((COUNTIF(F220:F228,"c"))&gt;0,1,0)=1,F229=""),"Please provide Not Specified (Including Confidential)",""))</f>
        <v/>
      </c>
      <c r="G232" s="119" t="str">
        <f t="shared" si="65"/>
        <v/>
      </c>
      <c r="H232" s="119" t="str">
        <f t="shared" si="65"/>
        <v/>
      </c>
      <c r="I232" s="119" t="str">
        <f t="shared" si="65"/>
        <v/>
      </c>
      <c r="J232" s="119" t="str">
        <f t="shared" si="65"/>
        <v/>
      </c>
      <c r="K232" s="119" t="str">
        <f t="shared" si="65"/>
        <v/>
      </c>
      <c r="L232" s="119" t="str">
        <f t="shared" si="65"/>
        <v/>
      </c>
      <c r="M232" s="119" t="str">
        <f t="shared" si="65"/>
        <v/>
      </c>
      <c r="N232" s="119" t="str">
        <f t="shared" si="65"/>
        <v/>
      </c>
      <c r="O232" s="119" t="str">
        <f t="shared" si="65"/>
        <v/>
      </c>
      <c r="P232" s="79"/>
      <c r="Q232" s="80"/>
      <c r="R232" s="80"/>
      <c r="S232" s="80"/>
      <c r="T232" s="80"/>
      <c r="U232" s="72"/>
      <c r="V232" s="81"/>
    </row>
    <row r="233" spans="1:254" s="15" customFormat="1" ht="12" thickBot="1" x14ac:dyDescent="0.25">
      <c r="A233" s="18"/>
      <c r="B233" s="122"/>
      <c r="C233" s="6"/>
      <c r="D233" s="122"/>
      <c r="E233" s="186" t="s">
        <v>527</v>
      </c>
      <c r="F233" s="17"/>
      <c r="G233" s="16"/>
      <c r="H233" s="16"/>
      <c r="I233" s="16"/>
      <c r="J233" s="16"/>
      <c r="K233" s="16"/>
      <c r="L233" s="16"/>
      <c r="M233" s="16"/>
      <c r="N233" s="16"/>
      <c r="O233" s="105"/>
      <c r="P233" s="98"/>
      <c r="Q233" s="99"/>
      <c r="R233" s="99"/>
      <c r="S233" s="99"/>
      <c r="T233" s="99"/>
      <c r="U233" s="100"/>
      <c r="V233" s="101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</row>
    <row r="234" spans="1:254" s="6" customFormat="1" x14ac:dyDescent="0.2">
      <c r="A234" s="18"/>
      <c r="B234" s="123" t="s">
        <v>211</v>
      </c>
      <c r="C234" s="6" t="s">
        <v>768</v>
      </c>
      <c r="D234" s="123" t="s">
        <v>211</v>
      </c>
      <c r="E234" s="74" t="s">
        <v>309</v>
      </c>
      <c r="F234" s="167"/>
      <c r="G234" s="168"/>
      <c r="H234" s="168"/>
      <c r="I234" s="168"/>
      <c r="J234" s="168"/>
      <c r="K234" s="168"/>
      <c r="L234" s="168"/>
      <c r="M234" s="168"/>
      <c r="N234" s="168"/>
      <c r="O234" s="169"/>
      <c r="P234" s="76" t="str">
        <f t="shared" ref="P234:P257" si="66">IF(AND(AND(C234&lt;&gt;"",C234=Reporting_Country_Code),OR(F234&lt;&gt;"",G234&lt;&gt;"",H234&lt;&gt;"",I234&lt;&gt;"",J234&lt;&gt;"",K234&lt;&gt;"",L234&lt;&gt;"",M234&lt;&gt;"",N234&lt;&gt;"",M234&lt;&gt;"")),"Claims against self",IF(AND(COUNTIF(M234:O234,"c")=1,AND(M234&lt;&gt;"",N234&lt;&gt;"",O234&lt;&gt;"")),"Residual Disclosure",IF(AND(SUM(COUNTIF(K234:L234,"c"),(COUNTIF(H234,"c")))=1,AND(L234&lt;&gt;"",K234&lt;&gt;"",H234&lt;&gt;"")),"Residual Disclosure",IF(AND(COUNTIF(H234:J234,"c")=1,AND(J234&lt;&gt;"",I234&lt;&gt;"",H234&lt;&gt;"")),"Residual Disclosure",IF(AND(COUNTIF(F234:H234,"c")=1,AND(F234&lt;&gt;"",G234&lt;&gt;"",H234&lt;&gt;"")),"Residual Disclosure","")))))</f>
        <v/>
      </c>
      <c r="Q234" s="77" t="str">
        <f t="shared" si="50"/>
        <v/>
      </c>
      <c r="R234" s="77" t="str">
        <f t="shared" si="51"/>
        <v/>
      </c>
      <c r="S234" s="77" t="str">
        <f t="shared" si="52"/>
        <v/>
      </c>
      <c r="T234" s="77" t="str">
        <f t="shared" si="53"/>
        <v/>
      </c>
      <c r="U234" s="102" t="str">
        <f t="shared" si="54"/>
        <v/>
      </c>
      <c r="V234" s="78" t="str">
        <f t="shared" si="49"/>
        <v/>
      </c>
    </row>
    <row r="235" spans="1:254" s="6" customFormat="1" x14ac:dyDescent="0.2">
      <c r="A235" s="18"/>
      <c r="B235" s="123" t="s">
        <v>212</v>
      </c>
      <c r="C235" s="6" t="s">
        <v>769</v>
      </c>
      <c r="D235" s="123" t="s">
        <v>212</v>
      </c>
      <c r="E235" s="74" t="s">
        <v>310</v>
      </c>
      <c r="F235" s="167">
        <v>10.865418917579785</v>
      </c>
      <c r="G235" s="168">
        <v>2.5694189175797857</v>
      </c>
      <c r="H235" s="168">
        <v>8.2959999999999994</v>
      </c>
      <c r="I235" s="168"/>
      <c r="J235" s="168"/>
      <c r="K235" s="168">
        <v>8.2959999999999994</v>
      </c>
      <c r="L235" s="168"/>
      <c r="M235" s="168"/>
      <c r="N235" s="168"/>
      <c r="O235" s="169"/>
      <c r="P235" s="79" t="str">
        <f t="shared" si="66"/>
        <v/>
      </c>
      <c r="Q235" s="80" t="str">
        <f t="shared" si="50"/>
        <v/>
      </c>
      <c r="R235" s="80" t="str">
        <f t="shared" si="51"/>
        <v/>
      </c>
      <c r="S235" s="80" t="str">
        <f t="shared" si="52"/>
        <v>COL 7 = 0</v>
      </c>
      <c r="T235" s="80" t="str">
        <f t="shared" si="53"/>
        <v/>
      </c>
      <c r="U235" s="72" t="str">
        <f t="shared" si="54"/>
        <v/>
      </c>
      <c r="V235" s="81" t="str">
        <f t="shared" si="49"/>
        <v/>
      </c>
    </row>
    <row r="236" spans="1:254" s="6" customFormat="1" x14ac:dyDescent="0.2">
      <c r="A236" s="18"/>
      <c r="B236" s="123" t="s">
        <v>213</v>
      </c>
      <c r="C236" s="6" t="s">
        <v>770</v>
      </c>
      <c r="D236" s="123" t="s">
        <v>213</v>
      </c>
      <c r="E236" s="74" t="s">
        <v>311</v>
      </c>
      <c r="F236" s="167"/>
      <c r="G236" s="168"/>
      <c r="H236" s="168"/>
      <c r="I236" s="168"/>
      <c r="J236" s="168"/>
      <c r="K236" s="168"/>
      <c r="L236" s="168"/>
      <c r="M236" s="168"/>
      <c r="N236" s="168"/>
      <c r="O236" s="169"/>
      <c r="P236" s="79" t="str">
        <f t="shared" si="66"/>
        <v/>
      </c>
      <c r="Q236" s="80" t="str">
        <f t="shared" si="50"/>
        <v/>
      </c>
      <c r="R236" s="80" t="str">
        <f t="shared" si="51"/>
        <v/>
      </c>
      <c r="S236" s="80" t="str">
        <f t="shared" si="52"/>
        <v/>
      </c>
      <c r="T236" s="80" t="str">
        <f t="shared" si="53"/>
        <v/>
      </c>
      <c r="U236" s="72" t="str">
        <f t="shared" si="54"/>
        <v/>
      </c>
      <c r="V236" s="81" t="str">
        <f t="shared" si="49"/>
        <v/>
      </c>
    </row>
    <row r="237" spans="1:254" s="6" customFormat="1" x14ac:dyDescent="0.2">
      <c r="A237" s="18"/>
      <c r="B237" s="123" t="s">
        <v>214</v>
      </c>
      <c r="C237" s="6" t="s">
        <v>771</v>
      </c>
      <c r="D237" s="123" t="s">
        <v>214</v>
      </c>
      <c r="E237" s="74" t="s">
        <v>312</v>
      </c>
      <c r="F237" s="167">
        <v>0.48000000000000004</v>
      </c>
      <c r="G237" s="168">
        <v>0</v>
      </c>
      <c r="H237" s="168">
        <v>0.48000000000000004</v>
      </c>
      <c r="I237" s="168"/>
      <c r="J237" s="168"/>
      <c r="K237" s="168">
        <v>0.48000000000000004</v>
      </c>
      <c r="L237" s="168"/>
      <c r="M237" s="168"/>
      <c r="N237" s="168"/>
      <c r="O237" s="169"/>
      <c r="P237" s="79" t="str">
        <f t="shared" si="66"/>
        <v/>
      </c>
      <c r="Q237" s="80" t="str">
        <f t="shared" si="50"/>
        <v/>
      </c>
      <c r="R237" s="80" t="str">
        <f t="shared" si="51"/>
        <v/>
      </c>
      <c r="S237" s="80" t="str">
        <f t="shared" si="52"/>
        <v>COL 7 = 0</v>
      </c>
      <c r="T237" s="80" t="str">
        <f t="shared" si="53"/>
        <v/>
      </c>
      <c r="U237" s="72" t="str">
        <f t="shared" si="54"/>
        <v/>
      </c>
      <c r="V237" s="81" t="str">
        <f t="shared" si="49"/>
        <v/>
      </c>
    </row>
    <row r="238" spans="1:254" s="6" customFormat="1" x14ac:dyDescent="0.2">
      <c r="A238" s="18"/>
      <c r="B238" s="123" t="s">
        <v>215</v>
      </c>
      <c r="C238" s="6" t="s">
        <v>772</v>
      </c>
      <c r="D238" s="123" t="s">
        <v>215</v>
      </c>
      <c r="E238" s="74" t="s">
        <v>313</v>
      </c>
      <c r="F238" s="167"/>
      <c r="G238" s="168"/>
      <c r="H238" s="168"/>
      <c r="I238" s="168"/>
      <c r="J238" s="168"/>
      <c r="K238" s="168"/>
      <c r="L238" s="168"/>
      <c r="M238" s="168"/>
      <c r="N238" s="168"/>
      <c r="O238" s="169"/>
      <c r="P238" s="79" t="str">
        <f t="shared" si="66"/>
        <v/>
      </c>
      <c r="Q238" s="80" t="str">
        <f t="shared" si="50"/>
        <v/>
      </c>
      <c r="R238" s="80" t="str">
        <f t="shared" si="51"/>
        <v/>
      </c>
      <c r="S238" s="80" t="str">
        <f t="shared" si="52"/>
        <v/>
      </c>
      <c r="T238" s="80" t="str">
        <f t="shared" si="53"/>
        <v/>
      </c>
      <c r="U238" s="72" t="str">
        <f t="shared" si="54"/>
        <v/>
      </c>
      <c r="V238" s="81" t="str">
        <f t="shared" si="49"/>
        <v/>
      </c>
    </row>
    <row r="239" spans="1:254" s="6" customFormat="1" x14ac:dyDescent="0.2">
      <c r="A239" s="18"/>
      <c r="B239" s="123" t="s">
        <v>216</v>
      </c>
      <c r="C239" s="6" t="s">
        <v>773</v>
      </c>
      <c r="D239" s="123" t="s">
        <v>216</v>
      </c>
      <c r="E239" s="74" t="s">
        <v>314</v>
      </c>
      <c r="F239" s="167">
        <v>2257.5639149682352</v>
      </c>
      <c r="G239" s="168">
        <v>1189.8486065795712</v>
      </c>
      <c r="H239" s="168">
        <v>1067.7153083886633</v>
      </c>
      <c r="I239" s="168"/>
      <c r="J239" s="168"/>
      <c r="K239" s="168">
        <v>1067.7153083886633</v>
      </c>
      <c r="L239" s="168"/>
      <c r="M239" s="168"/>
      <c r="N239" s="168"/>
      <c r="O239" s="169"/>
      <c r="P239" s="79" t="str">
        <f t="shared" si="66"/>
        <v/>
      </c>
      <c r="Q239" s="80" t="str">
        <f t="shared" si="50"/>
        <v/>
      </c>
      <c r="R239" s="80" t="str">
        <f t="shared" si="51"/>
        <v/>
      </c>
      <c r="S239" s="80" t="str">
        <f t="shared" si="52"/>
        <v>COL 7 = 0</v>
      </c>
      <c r="T239" s="80" t="str">
        <f t="shared" si="53"/>
        <v/>
      </c>
      <c r="U239" s="72" t="str">
        <f t="shared" si="54"/>
        <v/>
      </c>
      <c r="V239" s="81" t="str">
        <f t="shared" si="49"/>
        <v/>
      </c>
    </row>
    <row r="240" spans="1:254" s="6" customFormat="1" x14ac:dyDescent="0.2">
      <c r="A240" s="18"/>
      <c r="B240" s="123" t="s">
        <v>217</v>
      </c>
      <c r="C240" s="6" t="s">
        <v>774</v>
      </c>
      <c r="D240" s="123" t="s">
        <v>217</v>
      </c>
      <c r="E240" s="74" t="s">
        <v>315</v>
      </c>
      <c r="F240" s="167"/>
      <c r="G240" s="168"/>
      <c r="H240" s="168"/>
      <c r="I240" s="168"/>
      <c r="J240" s="168"/>
      <c r="K240" s="168"/>
      <c r="L240" s="168"/>
      <c r="M240" s="168"/>
      <c r="N240" s="168"/>
      <c r="O240" s="169"/>
      <c r="P240" s="79" t="str">
        <f t="shared" si="66"/>
        <v/>
      </c>
      <c r="Q240" s="80" t="str">
        <f t="shared" si="50"/>
        <v/>
      </c>
      <c r="R240" s="80" t="str">
        <f t="shared" si="51"/>
        <v/>
      </c>
      <c r="S240" s="80" t="str">
        <f t="shared" si="52"/>
        <v/>
      </c>
      <c r="T240" s="80" t="str">
        <f t="shared" si="53"/>
        <v/>
      </c>
      <c r="U240" s="72" t="str">
        <f t="shared" si="54"/>
        <v/>
      </c>
      <c r="V240" s="81" t="str">
        <f t="shared" si="49"/>
        <v/>
      </c>
    </row>
    <row r="241" spans="1:22" s="6" customFormat="1" x14ac:dyDescent="0.2">
      <c r="A241" s="18"/>
      <c r="B241" s="123" t="s">
        <v>218</v>
      </c>
      <c r="C241" s="6" t="s">
        <v>775</v>
      </c>
      <c r="D241" s="123" t="s">
        <v>218</v>
      </c>
      <c r="E241" s="74" t="s">
        <v>316</v>
      </c>
      <c r="F241" s="167"/>
      <c r="G241" s="168"/>
      <c r="H241" s="168"/>
      <c r="I241" s="168"/>
      <c r="J241" s="168"/>
      <c r="K241" s="168"/>
      <c r="L241" s="168"/>
      <c r="M241" s="168"/>
      <c r="N241" s="168"/>
      <c r="O241" s="169"/>
      <c r="P241" s="79" t="str">
        <f t="shared" si="66"/>
        <v/>
      </c>
      <c r="Q241" s="80" t="str">
        <f t="shared" si="50"/>
        <v/>
      </c>
      <c r="R241" s="80" t="str">
        <f t="shared" si="51"/>
        <v/>
      </c>
      <c r="S241" s="80" t="str">
        <f t="shared" si="52"/>
        <v/>
      </c>
      <c r="T241" s="80" t="str">
        <f t="shared" si="53"/>
        <v/>
      </c>
      <c r="U241" s="72" t="str">
        <f t="shared" si="54"/>
        <v/>
      </c>
      <c r="V241" s="81" t="str">
        <f t="shared" si="49"/>
        <v/>
      </c>
    </row>
    <row r="242" spans="1:22" s="6" customFormat="1" x14ac:dyDescent="0.2">
      <c r="A242" s="18"/>
      <c r="B242" s="123" t="s">
        <v>219</v>
      </c>
      <c r="C242" s="6" t="s">
        <v>776</v>
      </c>
      <c r="D242" s="123" t="s">
        <v>219</v>
      </c>
      <c r="E242" s="74" t="s">
        <v>317</v>
      </c>
      <c r="F242" s="167"/>
      <c r="G242" s="168"/>
      <c r="H242" s="168"/>
      <c r="I242" s="168"/>
      <c r="J242" s="168"/>
      <c r="K242" s="168"/>
      <c r="L242" s="168"/>
      <c r="M242" s="168"/>
      <c r="N242" s="168"/>
      <c r="O242" s="169"/>
      <c r="P242" s="79" t="str">
        <f t="shared" si="66"/>
        <v/>
      </c>
      <c r="Q242" s="80" t="str">
        <f t="shared" si="50"/>
        <v/>
      </c>
      <c r="R242" s="80" t="str">
        <f t="shared" si="51"/>
        <v/>
      </c>
      <c r="S242" s="80" t="str">
        <f t="shared" si="52"/>
        <v/>
      </c>
      <c r="T242" s="80" t="str">
        <f t="shared" si="53"/>
        <v/>
      </c>
      <c r="U242" s="72" t="str">
        <f t="shared" si="54"/>
        <v/>
      </c>
      <c r="V242" s="81" t="str">
        <f t="shared" si="49"/>
        <v/>
      </c>
    </row>
    <row r="243" spans="1:22" s="6" customFormat="1" x14ac:dyDescent="0.2">
      <c r="A243" s="18"/>
      <c r="B243" s="123" t="s">
        <v>220</v>
      </c>
      <c r="C243" s="6" t="s">
        <v>777</v>
      </c>
      <c r="D243" s="123" t="s">
        <v>220</v>
      </c>
      <c r="E243" s="74" t="s">
        <v>563</v>
      </c>
      <c r="F243" s="167"/>
      <c r="G243" s="168"/>
      <c r="H243" s="168"/>
      <c r="I243" s="168"/>
      <c r="J243" s="168"/>
      <c r="K243" s="168"/>
      <c r="L243" s="168"/>
      <c r="M243" s="168"/>
      <c r="N243" s="168"/>
      <c r="O243" s="169"/>
      <c r="P243" s="79" t="str">
        <f t="shared" si="66"/>
        <v/>
      </c>
      <c r="Q243" s="80" t="str">
        <f t="shared" si="50"/>
        <v/>
      </c>
      <c r="R243" s="80" t="str">
        <f t="shared" si="51"/>
        <v/>
      </c>
      <c r="S243" s="80" t="str">
        <f t="shared" si="52"/>
        <v/>
      </c>
      <c r="T243" s="80" t="str">
        <f t="shared" si="53"/>
        <v/>
      </c>
      <c r="U243" s="72" t="str">
        <f t="shared" si="54"/>
        <v/>
      </c>
      <c r="V243" s="81" t="str">
        <f t="shared" si="49"/>
        <v/>
      </c>
    </row>
    <row r="244" spans="1:22" s="6" customFormat="1" x14ac:dyDescent="0.2">
      <c r="A244" s="18"/>
      <c r="B244" s="123" t="s">
        <v>221</v>
      </c>
      <c r="C244" s="6" t="s">
        <v>778</v>
      </c>
      <c r="D244" s="123" t="s">
        <v>221</v>
      </c>
      <c r="E244" s="74" t="s">
        <v>318</v>
      </c>
      <c r="F244" s="167">
        <v>711.28948359906667</v>
      </c>
      <c r="G244" s="168">
        <v>470.21051795461602</v>
      </c>
      <c r="H244" s="168">
        <v>241.07896564445065</v>
      </c>
      <c r="I244" s="168"/>
      <c r="J244" s="168"/>
      <c r="K244" s="168">
        <v>241.07896564445065</v>
      </c>
      <c r="L244" s="168"/>
      <c r="M244" s="168"/>
      <c r="N244" s="168"/>
      <c r="O244" s="169"/>
      <c r="P244" s="79" t="str">
        <f t="shared" si="66"/>
        <v/>
      </c>
      <c r="Q244" s="80" t="str">
        <f t="shared" si="50"/>
        <v/>
      </c>
      <c r="R244" s="80" t="str">
        <f t="shared" si="51"/>
        <v/>
      </c>
      <c r="S244" s="80" t="str">
        <f t="shared" si="52"/>
        <v>COL 7 = 0</v>
      </c>
      <c r="T244" s="80" t="str">
        <f t="shared" si="53"/>
        <v/>
      </c>
      <c r="U244" s="72" t="str">
        <f t="shared" si="54"/>
        <v/>
      </c>
      <c r="V244" s="81" t="str">
        <f t="shared" si="49"/>
        <v/>
      </c>
    </row>
    <row r="245" spans="1:22" s="6" customFormat="1" x14ac:dyDescent="0.2">
      <c r="A245" s="18"/>
      <c r="B245" s="123" t="s">
        <v>222</v>
      </c>
      <c r="C245" s="6" t="s">
        <v>779</v>
      </c>
      <c r="D245" s="123" t="s">
        <v>222</v>
      </c>
      <c r="E245" s="74" t="s">
        <v>319</v>
      </c>
      <c r="F245" s="167">
        <v>18.28315304886338</v>
      </c>
      <c r="G245" s="168">
        <v>7.7521530488633763</v>
      </c>
      <c r="H245" s="168">
        <v>10.531000000000001</v>
      </c>
      <c r="I245" s="168"/>
      <c r="J245" s="168"/>
      <c r="K245" s="168">
        <v>10.531000000000001</v>
      </c>
      <c r="L245" s="168"/>
      <c r="M245" s="168"/>
      <c r="N245" s="168"/>
      <c r="O245" s="169"/>
      <c r="P245" s="79" t="str">
        <f t="shared" si="66"/>
        <v/>
      </c>
      <c r="Q245" s="80" t="str">
        <f t="shared" si="50"/>
        <v/>
      </c>
      <c r="R245" s="80" t="str">
        <f t="shared" si="51"/>
        <v/>
      </c>
      <c r="S245" s="80" t="str">
        <f t="shared" si="52"/>
        <v>COL 7 = 0</v>
      </c>
      <c r="T245" s="80" t="str">
        <f t="shared" si="53"/>
        <v/>
      </c>
      <c r="U245" s="72" t="str">
        <f t="shared" si="54"/>
        <v/>
      </c>
      <c r="V245" s="81" t="str">
        <f t="shared" si="49"/>
        <v/>
      </c>
    </row>
    <row r="246" spans="1:22" s="6" customFormat="1" x14ac:dyDescent="0.2">
      <c r="A246" s="18"/>
      <c r="B246" s="123" t="s">
        <v>223</v>
      </c>
      <c r="C246" s="6" t="s">
        <v>780</v>
      </c>
      <c r="D246" s="123" t="s">
        <v>223</v>
      </c>
      <c r="E246" s="74" t="s">
        <v>320</v>
      </c>
      <c r="F246" s="167">
        <v>0.21</v>
      </c>
      <c r="G246" s="168">
        <v>0</v>
      </c>
      <c r="H246" s="168">
        <v>0.21</v>
      </c>
      <c r="I246" s="168"/>
      <c r="J246" s="168"/>
      <c r="K246" s="168">
        <v>0.21</v>
      </c>
      <c r="L246" s="168"/>
      <c r="M246" s="168"/>
      <c r="N246" s="168"/>
      <c r="O246" s="169"/>
      <c r="P246" s="79" t="str">
        <f t="shared" si="66"/>
        <v/>
      </c>
      <c r="Q246" s="80" t="str">
        <f t="shared" si="50"/>
        <v/>
      </c>
      <c r="R246" s="80" t="str">
        <f t="shared" si="51"/>
        <v/>
      </c>
      <c r="S246" s="80" t="str">
        <f t="shared" si="52"/>
        <v>COL 7 = 0</v>
      </c>
      <c r="T246" s="80" t="str">
        <f t="shared" si="53"/>
        <v/>
      </c>
      <c r="U246" s="72" t="str">
        <f t="shared" si="54"/>
        <v/>
      </c>
      <c r="V246" s="81" t="str">
        <f t="shared" si="49"/>
        <v/>
      </c>
    </row>
    <row r="247" spans="1:22" s="6" customFormat="1" x14ac:dyDescent="0.2">
      <c r="A247" s="18"/>
      <c r="B247" s="123" t="s">
        <v>224</v>
      </c>
      <c r="C247" s="6" t="s">
        <v>781</v>
      </c>
      <c r="D247" s="123" t="s">
        <v>224</v>
      </c>
      <c r="E247" s="74" t="s">
        <v>321</v>
      </c>
      <c r="F247" s="167"/>
      <c r="G247" s="168"/>
      <c r="H247" s="168"/>
      <c r="I247" s="168"/>
      <c r="J247" s="168"/>
      <c r="K247" s="168"/>
      <c r="L247" s="168"/>
      <c r="M247" s="168"/>
      <c r="N247" s="168"/>
      <c r="O247" s="169"/>
      <c r="P247" s="79" t="str">
        <f t="shared" si="66"/>
        <v/>
      </c>
      <c r="Q247" s="80" t="str">
        <f t="shared" si="50"/>
        <v/>
      </c>
      <c r="R247" s="80" t="str">
        <f t="shared" si="51"/>
        <v/>
      </c>
      <c r="S247" s="80" t="str">
        <f t="shared" si="52"/>
        <v/>
      </c>
      <c r="T247" s="80" t="str">
        <f t="shared" si="53"/>
        <v/>
      </c>
      <c r="U247" s="72" t="str">
        <f t="shared" si="54"/>
        <v/>
      </c>
      <c r="V247" s="81" t="str">
        <f t="shared" si="49"/>
        <v/>
      </c>
    </row>
    <row r="248" spans="1:22" s="6" customFormat="1" x14ac:dyDescent="0.2">
      <c r="A248" s="18"/>
      <c r="B248" s="123" t="s">
        <v>225</v>
      </c>
      <c r="C248" s="6" t="s">
        <v>782</v>
      </c>
      <c r="D248" s="123" t="s">
        <v>225</v>
      </c>
      <c r="E248" s="74" t="s">
        <v>322</v>
      </c>
      <c r="F248" s="167">
        <v>17.735291212291067</v>
      </c>
      <c r="G248" s="168">
        <v>12.262291212291068</v>
      </c>
      <c r="H248" s="168">
        <v>5.4729999999999999</v>
      </c>
      <c r="I248" s="168"/>
      <c r="J248" s="168"/>
      <c r="K248" s="168">
        <v>5.4729999999999999</v>
      </c>
      <c r="L248" s="168"/>
      <c r="M248" s="168"/>
      <c r="N248" s="168"/>
      <c r="O248" s="169"/>
      <c r="P248" s="79" t="str">
        <f t="shared" si="66"/>
        <v/>
      </c>
      <c r="Q248" s="80" t="str">
        <f t="shared" si="50"/>
        <v/>
      </c>
      <c r="R248" s="80" t="str">
        <f t="shared" si="51"/>
        <v/>
      </c>
      <c r="S248" s="80" t="str">
        <f t="shared" si="52"/>
        <v>COL 7 = 0</v>
      </c>
      <c r="T248" s="80" t="str">
        <f t="shared" si="53"/>
        <v/>
      </c>
      <c r="U248" s="72" t="str">
        <f t="shared" si="54"/>
        <v/>
      </c>
      <c r="V248" s="81" t="str">
        <f t="shared" si="49"/>
        <v/>
      </c>
    </row>
    <row r="249" spans="1:22" s="6" customFormat="1" x14ac:dyDescent="0.2">
      <c r="A249" s="18"/>
      <c r="B249" s="123" t="s">
        <v>226</v>
      </c>
      <c r="C249" s="6" t="s">
        <v>783</v>
      </c>
      <c r="D249" s="123" t="s">
        <v>226</v>
      </c>
      <c r="E249" s="74" t="s">
        <v>323</v>
      </c>
      <c r="F249" s="167"/>
      <c r="G249" s="168"/>
      <c r="H249" s="168"/>
      <c r="I249" s="168"/>
      <c r="J249" s="168"/>
      <c r="K249" s="168"/>
      <c r="L249" s="168"/>
      <c r="M249" s="168"/>
      <c r="N249" s="168"/>
      <c r="O249" s="169"/>
      <c r="P249" s="79" t="str">
        <f t="shared" si="66"/>
        <v/>
      </c>
      <c r="Q249" s="80" t="str">
        <f t="shared" si="50"/>
        <v/>
      </c>
      <c r="R249" s="80" t="str">
        <f t="shared" si="51"/>
        <v/>
      </c>
      <c r="S249" s="80" t="str">
        <f t="shared" si="52"/>
        <v/>
      </c>
      <c r="T249" s="80" t="str">
        <f t="shared" si="53"/>
        <v/>
      </c>
      <c r="U249" s="72" t="str">
        <f t="shared" si="54"/>
        <v/>
      </c>
      <c r="V249" s="81" t="str">
        <f t="shared" ref="V249:V310" si="67">IF(OR(O249&lt;0,N249&lt;0,L249&lt;0,K249&lt;0),"Negative Value","")</f>
        <v/>
      </c>
    </row>
    <row r="250" spans="1:22" s="6" customFormat="1" x14ac:dyDescent="0.2">
      <c r="A250" s="18"/>
      <c r="B250" s="123" t="s">
        <v>227</v>
      </c>
      <c r="C250" s="6" t="s">
        <v>784</v>
      </c>
      <c r="D250" s="123" t="s">
        <v>227</v>
      </c>
      <c r="E250" s="74" t="s">
        <v>324</v>
      </c>
      <c r="F250" s="167">
        <v>1862.714706059008</v>
      </c>
      <c r="G250" s="168">
        <v>1403.7226631543633</v>
      </c>
      <c r="H250" s="168">
        <v>458.99204290464382</v>
      </c>
      <c r="I250" s="168"/>
      <c r="J250" s="168"/>
      <c r="K250" s="168">
        <v>458.99204290464382</v>
      </c>
      <c r="L250" s="168"/>
      <c r="M250" s="168"/>
      <c r="N250" s="168"/>
      <c r="O250" s="169"/>
      <c r="P250" s="79" t="str">
        <f t="shared" si="66"/>
        <v/>
      </c>
      <c r="Q250" s="80" t="str">
        <f t="shared" si="50"/>
        <v>DISCR: 0</v>
      </c>
      <c r="R250" s="80" t="str">
        <f t="shared" si="51"/>
        <v/>
      </c>
      <c r="S250" s="80" t="str">
        <f t="shared" si="52"/>
        <v>COL 7 = 0</v>
      </c>
      <c r="T250" s="80" t="str">
        <f t="shared" si="53"/>
        <v/>
      </c>
      <c r="U250" s="72" t="str">
        <f t="shared" si="54"/>
        <v/>
      </c>
      <c r="V250" s="81" t="str">
        <f t="shared" si="67"/>
        <v/>
      </c>
    </row>
    <row r="251" spans="1:22" s="6" customFormat="1" x14ac:dyDescent="0.2">
      <c r="A251" s="18"/>
      <c r="B251" s="123" t="s">
        <v>228</v>
      </c>
      <c r="C251" s="6" t="s">
        <v>785</v>
      </c>
      <c r="D251" s="123" t="s">
        <v>228</v>
      </c>
      <c r="E251" s="74" t="s">
        <v>325</v>
      </c>
      <c r="F251" s="167"/>
      <c r="G251" s="168"/>
      <c r="H251" s="168"/>
      <c r="I251" s="168"/>
      <c r="J251" s="168"/>
      <c r="K251" s="168"/>
      <c r="L251" s="168"/>
      <c r="M251" s="168"/>
      <c r="N251" s="168"/>
      <c r="O251" s="169"/>
      <c r="P251" s="79" t="str">
        <f t="shared" si="66"/>
        <v/>
      </c>
      <c r="Q251" s="80" t="str">
        <f t="shared" si="50"/>
        <v/>
      </c>
      <c r="R251" s="80" t="str">
        <f t="shared" si="51"/>
        <v/>
      </c>
      <c r="S251" s="80" t="str">
        <f t="shared" si="52"/>
        <v/>
      </c>
      <c r="T251" s="80" t="str">
        <f t="shared" si="53"/>
        <v/>
      </c>
      <c r="U251" s="72" t="str">
        <f t="shared" si="54"/>
        <v/>
      </c>
      <c r="V251" s="81" t="str">
        <f t="shared" si="67"/>
        <v/>
      </c>
    </row>
    <row r="252" spans="1:22" s="6" customFormat="1" x14ac:dyDescent="0.2">
      <c r="A252" s="18"/>
      <c r="B252" s="123" t="s">
        <v>229</v>
      </c>
      <c r="C252" s="6" t="s">
        <v>786</v>
      </c>
      <c r="D252" s="123" t="s">
        <v>229</v>
      </c>
      <c r="E252" s="74" t="s">
        <v>326</v>
      </c>
      <c r="F252" s="167"/>
      <c r="G252" s="168"/>
      <c r="H252" s="168"/>
      <c r="I252" s="168"/>
      <c r="J252" s="168"/>
      <c r="K252" s="168"/>
      <c r="L252" s="168"/>
      <c r="M252" s="168"/>
      <c r="N252" s="168"/>
      <c r="O252" s="169"/>
      <c r="P252" s="79" t="str">
        <f t="shared" si="66"/>
        <v/>
      </c>
      <c r="Q252" s="80" t="str">
        <f t="shared" si="50"/>
        <v/>
      </c>
      <c r="R252" s="80" t="str">
        <f t="shared" si="51"/>
        <v/>
      </c>
      <c r="S252" s="80" t="str">
        <f t="shared" si="52"/>
        <v/>
      </c>
      <c r="T252" s="80" t="str">
        <f t="shared" si="53"/>
        <v/>
      </c>
      <c r="U252" s="72" t="str">
        <f t="shared" si="54"/>
        <v/>
      </c>
      <c r="V252" s="81" t="str">
        <f t="shared" si="67"/>
        <v/>
      </c>
    </row>
    <row r="253" spans="1:22" s="6" customFormat="1" x14ac:dyDescent="0.2">
      <c r="A253" s="18"/>
      <c r="B253" s="123" t="s">
        <v>230</v>
      </c>
      <c r="C253" s="6" t="s">
        <v>787</v>
      </c>
      <c r="D253" s="123" t="s">
        <v>230</v>
      </c>
      <c r="E253" s="74" t="s">
        <v>327</v>
      </c>
      <c r="F253" s="167">
        <v>20.904110449648208</v>
      </c>
      <c r="G253" s="168">
        <v>-1.4908895503517932</v>
      </c>
      <c r="H253" s="168">
        <v>22.395000000000003</v>
      </c>
      <c r="I253" s="168"/>
      <c r="J253" s="168"/>
      <c r="K253" s="168">
        <v>22.395000000000003</v>
      </c>
      <c r="L253" s="168"/>
      <c r="M253" s="168"/>
      <c r="N253" s="168"/>
      <c r="O253" s="169"/>
      <c r="P253" s="79" t="str">
        <f t="shared" si="66"/>
        <v/>
      </c>
      <c r="Q253" s="80" t="str">
        <f t="shared" si="50"/>
        <v/>
      </c>
      <c r="R253" s="80" t="str">
        <f t="shared" si="51"/>
        <v/>
      </c>
      <c r="S253" s="80" t="str">
        <f t="shared" si="52"/>
        <v>COL 7 = 0</v>
      </c>
      <c r="T253" s="80" t="str">
        <f t="shared" si="53"/>
        <v/>
      </c>
      <c r="U253" s="72" t="str">
        <f t="shared" si="54"/>
        <v/>
      </c>
      <c r="V253" s="81" t="str">
        <f t="shared" si="67"/>
        <v/>
      </c>
    </row>
    <row r="254" spans="1:22" s="6" customFormat="1" x14ac:dyDescent="0.2">
      <c r="A254" s="18"/>
      <c r="B254" s="123" t="s">
        <v>231</v>
      </c>
      <c r="C254" s="6" t="s">
        <v>788</v>
      </c>
      <c r="D254" s="123" t="s">
        <v>231</v>
      </c>
      <c r="E254" s="74" t="s">
        <v>328</v>
      </c>
      <c r="F254" s="167"/>
      <c r="G254" s="168"/>
      <c r="H254" s="168"/>
      <c r="I254" s="168"/>
      <c r="J254" s="168"/>
      <c r="K254" s="168"/>
      <c r="L254" s="168"/>
      <c r="M254" s="168"/>
      <c r="N254" s="168"/>
      <c r="O254" s="169"/>
      <c r="P254" s="79" t="str">
        <f t="shared" si="66"/>
        <v/>
      </c>
      <c r="Q254" s="80" t="str">
        <f t="shared" si="50"/>
        <v/>
      </c>
      <c r="R254" s="80" t="str">
        <f t="shared" si="51"/>
        <v/>
      </c>
      <c r="S254" s="80" t="str">
        <f t="shared" si="52"/>
        <v/>
      </c>
      <c r="T254" s="80" t="str">
        <f t="shared" si="53"/>
        <v/>
      </c>
      <c r="U254" s="72" t="str">
        <f t="shared" si="54"/>
        <v/>
      </c>
      <c r="V254" s="81" t="str">
        <f t="shared" si="67"/>
        <v/>
      </c>
    </row>
    <row r="255" spans="1:22" s="6" customFormat="1" x14ac:dyDescent="0.2">
      <c r="A255" s="18"/>
      <c r="B255" s="123" t="s">
        <v>232</v>
      </c>
      <c r="C255" s="6" t="s">
        <v>789</v>
      </c>
      <c r="D255" s="123" t="s">
        <v>232</v>
      </c>
      <c r="E255" s="74" t="s">
        <v>329</v>
      </c>
      <c r="F255" s="167"/>
      <c r="G255" s="168"/>
      <c r="H255" s="168"/>
      <c r="I255" s="168"/>
      <c r="J255" s="168"/>
      <c r="K255" s="168"/>
      <c r="L255" s="168"/>
      <c r="M255" s="168"/>
      <c r="N255" s="168"/>
      <c r="O255" s="169"/>
      <c r="P255" s="79" t="str">
        <f t="shared" si="66"/>
        <v/>
      </c>
      <c r="Q255" s="80" t="str">
        <f t="shared" ref="Q255:Q307" si="68">IF(AND(ISNUMBER(F255),ISNUMBER(G255),ISNUMBER(H255)),IF(F255-G255&lt;&gt;H255,"DISCR: "&amp;ABS(ROUND(F255-G255-H255,1)),""),IF(OR(AND(ISNUMBER(F255),OR(ISNUMBER(G255),ISNUMBER(H255))),AND(ISNUMBER(G255),ISNUMBER(H255))),IF(NOT(ISNUMBER(F255)),"COL 1 = "&amp;ROUND(H255+G255,1),IF(NOT(ISNUMBER(G255)),"COL 2 = "&amp;ROUND(F255-H255,1),"COL 3 = "&amp;ROUND(F255-G255,1))),""))</f>
        <v/>
      </c>
      <c r="R255" s="80" t="str">
        <f t="shared" ref="R255:R307" si="69">IF(AND(ISNUMBER(H255),ISNUMBER(I255),ISNUMBER(J255)),IF(H255-I255&lt;&gt;J255,"DISCR: "&amp;ABS(ROUND(H255-I255-J255,1)),""),IF(OR(AND(ISNUMBER(H255),OR(ISNUMBER(I255),ISNUMBER(J255))),AND(ISNUMBER(I255),ISNUMBER(J255))),IF(NOT(ISNUMBER(H255)),"COL 3 = "&amp;ROUND(J255+I255,1),IF(NOT(ISNUMBER(I255)),"COL 4 = "&amp;ROUND(H255-J255,1),"COL 5 = "&amp;ROUND(H255-I255,1))),""))</f>
        <v/>
      </c>
      <c r="S255" s="80" t="str">
        <f t="shared" ref="S255:S307" si="70">IF(AND(ISNUMBER(H255),ISNUMBER(L255),ISNUMBER(K255)),IF(K255-L255&lt;&gt;H255,"DISCR: "&amp;ABS(ROUND(K255-L255-H255,1)),""),IF(OR(AND(ISNUMBER(H255),OR(ISNUMBER(L255),ISNUMBER(K255))),AND(ISNUMBER(L255),ISNUMBER(K255))),IF(NOT(ISNUMBER(H255)),"COL 3 = "&amp;ROUND(K255-L255,1),IF(NOT(ISNUMBER(L255)),"COL 7 = "&amp;ROUND(K255-H255,1),"COL 6 = "&amp;ROUND(H255+L255,1))),""))</f>
        <v/>
      </c>
      <c r="T255" s="80" t="str">
        <f t="shared" ref="T255:T307" si="71">IF(AND(ISNUMBER(M255),ISNUMBER(O255),ISNUMBER(N255)),IF(N255-O255&lt;&gt;M255,"DISCR: "&amp;ABS(ROUND(N255-O255-M255,1)),""),IF(OR(AND(ISNUMBER(M255),OR(ISNUMBER(O255),ISNUMBER(N255))),AND(ISNUMBER(O255),ISNUMBER(N255))),IF(NOT(ISNUMBER(M255)),"COL 8 = "&amp;ROUND(N255-O255,1),IF(NOT(ISNUMBER(O255)),"COL 10 = "&amp;ROUND(N255-M255,1),"COL 9 = "&amp;ROUND(O255+M255,1))),""))</f>
        <v/>
      </c>
      <c r="U255" s="72" t="str">
        <f t="shared" ref="U255:U307" si="72">IF(AND(ISNUMBER(M255),F255=""),"Missing data in col. 1","")</f>
        <v/>
      </c>
      <c r="V255" s="81" t="str">
        <f t="shared" si="67"/>
        <v/>
      </c>
    </row>
    <row r="256" spans="1:22" s="6" customFormat="1" x14ac:dyDescent="0.2">
      <c r="A256" s="18"/>
      <c r="B256" s="123" t="s">
        <v>233</v>
      </c>
      <c r="C256" s="6" t="s">
        <v>790</v>
      </c>
      <c r="D256" s="123" t="s">
        <v>233</v>
      </c>
      <c r="E256" s="74" t="s">
        <v>330</v>
      </c>
      <c r="F256" s="167"/>
      <c r="G256" s="168"/>
      <c r="H256" s="168"/>
      <c r="I256" s="168"/>
      <c r="J256" s="168"/>
      <c r="K256" s="168"/>
      <c r="L256" s="168"/>
      <c r="M256" s="168"/>
      <c r="N256" s="168"/>
      <c r="O256" s="169"/>
      <c r="P256" s="79" t="str">
        <f t="shared" si="66"/>
        <v/>
      </c>
      <c r="Q256" s="80" t="str">
        <f t="shared" si="68"/>
        <v/>
      </c>
      <c r="R256" s="80" t="str">
        <f t="shared" si="69"/>
        <v/>
      </c>
      <c r="S256" s="80" t="str">
        <f t="shared" si="70"/>
        <v/>
      </c>
      <c r="T256" s="80" t="str">
        <f t="shared" si="71"/>
        <v/>
      </c>
      <c r="U256" s="72" t="str">
        <f t="shared" si="72"/>
        <v/>
      </c>
      <c r="V256" s="81" t="str">
        <f t="shared" si="67"/>
        <v/>
      </c>
    </row>
    <row r="257" spans="1:254" s="20" customFormat="1" ht="12" thickBot="1" x14ac:dyDescent="0.25">
      <c r="A257" s="18"/>
      <c r="B257" s="123" t="s">
        <v>234</v>
      </c>
      <c r="C257" s="6" t="s">
        <v>791</v>
      </c>
      <c r="D257" s="123" t="s">
        <v>234</v>
      </c>
      <c r="E257" s="74" t="s">
        <v>331</v>
      </c>
      <c r="F257" s="176"/>
      <c r="G257" s="168"/>
      <c r="H257" s="168"/>
      <c r="I257" s="168"/>
      <c r="J257" s="168"/>
      <c r="K257" s="168"/>
      <c r="L257" s="168"/>
      <c r="M257" s="168"/>
      <c r="N257" s="168"/>
      <c r="O257" s="169"/>
      <c r="P257" s="82" t="str">
        <f t="shared" si="66"/>
        <v/>
      </c>
      <c r="Q257" s="83" t="str">
        <f t="shared" si="68"/>
        <v/>
      </c>
      <c r="R257" s="83" t="str">
        <f t="shared" si="69"/>
        <v/>
      </c>
      <c r="S257" s="83" t="str">
        <f t="shared" si="70"/>
        <v/>
      </c>
      <c r="T257" s="83" t="str">
        <f t="shared" si="71"/>
        <v/>
      </c>
      <c r="U257" s="103" t="str">
        <f t="shared" si="72"/>
        <v/>
      </c>
      <c r="V257" s="85" t="str">
        <f t="shared" si="67"/>
        <v/>
      </c>
    </row>
    <row r="258" spans="1:254" s="61" customFormat="1" ht="21.75" thickBot="1" x14ac:dyDescent="0.25">
      <c r="A258" s="59"/>
      <c r="B258" s="132" t="s">
        <v>558</v>
      </c>
      <c r="C258" s="6" t="s">
        <v>585</v>
      </c>
      <c r="D258" s="132" t="s">
        <v>558</v>
      </c>
      <c r="E258" s="203" t="s">
        <v>837</v>
      </c>
      <c r="F258" s="164"/>
      <c r="G258" s="175"/>
      <c r="H258" s="165"/>
      <c r="I258" s="165"/>
      <c r="J258" s="165"/>
      <c r="K258" s="165"/>
      <c r="L258" s="165"/>
      <c r="M258" s="165"/>
      <c r="N258" s="165"/>
      <c r="O258" s="166"/>
      <c r="P258" s="86"/>
      <c r="Q258" s="87"/>
      <c r="R258" s="87"/>
      <c r="S258" s="87"/>
      <c r="T258" s="87"/>
      <c r="U258" s="104"/>
      <c r="V258" s="89" t="str">
        <f t="shared" si="67"/>
        <v/>
      </c>
    </row>
    <row r="259" spans="1:254" s="60" customFormat="1" ht="31.5" customHeight="1" x14ac:dyDescent="0.2">
      <c r="A259" s="59"/>
      <c r="B259" s="226" t="s">
        <v>543</v>
      </c>
      <c r="C259" s="234"/>
      <c r="D259" s="226" t="s">
        <v>543</v>
      </c>
      <c r="E259" s="202" t="s">
        <v>838</v>
      </c>
      <c r="F259" s="106">
        <f>SUM(F234:F257)</f>
        <v>4900.0460782546925</v>
      </c>
      <c r="G259" s="107">
        <f t="shared" ref="G259:O259" si="73">SUM(G234:G257)</f>
        <v>3084.874761316933</v>
      </c>
      <c r="H259" s="107">
        <f t="shared" si="73"/>
        <v>1815.1713169377576</v>
      </c>
      <c r="I259" s="107">
        <f t="shared" si="73"/>
        <v>0</v>
      </c>
      <c r="J259" s="107">
        <f t="shared" si="73"/>
        <v>0</v>
      </c>
      <c r="K259" s="107">
        <f t="shared" si="73"/>
        <v>1815.1713169377576</v>
      </c>
      <c r="L259" s="107">
        <f t="shared" si="73"/>
        <v>0</v>
      </c>
      <c r="M259" s="107">
        <f t="shared" si="73"/>
        <v>0</v>
      </c>
      <c r="N259" s="107">
        <f t="shared" si="73"/>
        <v>0</v>
      </c>
      <c r="O259" s="108">
        <f t="shared" si="73"/>
        <v>0</v>
      </c>
      <c r="P259" s="90"/>
      <c r="Q259" s="91"/>
      <c r="R259" s="91"/>
      <c r="S259" s="91"/>
      <c r="T259" s="91"/>
      <c r="U259" s="92"/>
      <c r="V259" s="93" t="str">
        <f t="shared" si="67"/>
        <v/>
      </c>
    </row>
    <row r="260" spans="1:254" s="60" customFormat="1" ht="32.25" thickBot="1" x14ac:dyDescent="0.25">
      <c r="A260" s="59"/>
      <c r="B260" s="227"/>
      <c r="C260" s="227"/>
      <c r="D260" s="227"/>
      <c r="E260" s="184" t="s">
        <v>929</v>
      </c>
      <c r="F260" s="109">
        <f>IF(COUNTA(F234:F258)&gt;0,IF(F258="c","c",SUM(F258:F259)),"")</f>
        <v>4900.0460782546925</v>
      </c>
      <c r="G260" s="110">
        <f t="shared" ref="G260:O260" si="74">IF(COUNTA(G234:G258)&gt;0,IF(G258="c","c",SUM(G258:G259)),"")</f>
        <v>3084.874761316933</v>
      </c>
      <c r="H260" s="110">
        <f t="shared" si="74"/>
        <v>1815.1713169377576</v>
      </c>
      <c r="I260" s="110" t="str">
        <f t="shared" si="74"/>
        <v/>
      </c>
      <c r="J260" s="110" t="str">
        <f t="shared" si="74"/>
        <v/>
      </c>
      <c r="K260" s="110">
        <f t="shared" si="74"/>
        <v>1815.1713169377576</v>
      </c>
      <c r="L260" s="110" t="str">
        <f t="shared" si="74"/>
        <v/>
      </c>
      <c r="M260" s="110" t="str">
        <f t="shared" si="74"/>
        <v/>
      </c>
      <c r="N260" s="110" t="str">
        <f t="shared" si="74"/>
        <v/>
      </c>
      <c r="O260" s="111" t="str">
        <f t="shared" si="74"/>
        <v/>
      </c>
      <c r="P260" s="94" t="str">
        <f>IF(AND(AND(C260&lt;&gt;"",C260=Reporting_Country_Code),OR(F260&lt;&gt;"",G260&lt;&gt;"",H260&lt;&gt;"",I260&lt;&gt;"",J260&lt;&gt;"",K260&lt;&gt;"",L260&lt;&gt;"",M260&lt;&gt;"",N260&lt;&gt;"",M260&lt;&gt;"")),"Claims against self",IF(AND(COUNTIF(M260:O260,"c")=1,AND(M260&lt;&gt;"",N260&lt;&gt;"",O260&lt;&gt;"")),"Residual Disclosure",IF(AND(SUM(COUNTIF(K260:L260,"c"),(COUNTIF(H260,"c")))=1,AND(L260&lt;&gt;"",K260&lt;&gt;"",H260&lt;&gt;"")),"Residual Disclosure",IF(AND(COUNTIF(H260:J260,"c")=1,AND(J260&lt;&gt;"",I260&lt;&gt;"",H260&lt;&gt;"")),"Residual Disclosure",IF(AND(COUNTIF(F260:H260,"c")=1,AND(F260&lt;&gt;"",G260&lt;&gt;"",H260&lt;&gt;"")),"Residual Disclosure","")))))</f>
        <v/>
      </c>
      <c r="Q260" s="95" t="str">
        <f t="shared" si="68"/>
        <v/>
      </c>
      <c r="R260" s="95" t="str">
        <f t="shared" si="69"/>
        <v/>
      </c>
      <c r="S260" s="95" t="str">
        <f t="shared" si="70"/>
        <v>COL 7 = 0</v>
      </c>
      <c r="T260" s="95" t="str">
        <f t="shared" si="71"/>
        <v/>
      </c>
      <c r="U260" s="96" t="str">
        <f t="shared" si="72"/>
        <v/>
      </c>
      <c r="V260" s="97" t="str">
        <f t="shared" si="67"/>
        <v/>
      </c>
    </row>
    <row r="261" spans="1:254" s="6" customFormat="1" ht="55.5" customHeight="1" thickBot="1" x14ac:dyDescent="0.25">
      <c r="B261" s="126"/>
      <c r="D261" s="126"/>
      <c r="E261" s="185" t="s">
        <v>20</v>
      </c>
      <c r="F261" s="119" t="str">
        <f t="shared" ref="F261:O261" si="75">IF(F258="c","",IF(AND(IF((COUNTIF(F234:F257,"c"))&gt;0,1,0)=1,F258=""),"Please provide Not Specified (Including Confidential)",""))</f>
        <v/>
      </c>
      <c r="G261" s="119" t="str">
        <f t="shared" si="75"/>
        <v/>
      </c>
      <c r="H261" s="119" t="str">
        <f t="shared" si="75"/>
        <v/>
      </c>
      <c r="I261" s="119" t="str">
        <f t="shared" si="75"/>
        <v/>
      </c>
      <c r="J261" s="119" t="str">
        <f t="shared" si="75"/>
        <v/>
      </c>
      <c r="K261" s="119" t="str">
        <f t="shared" si="75"/>
        <v/>
      </c>
      <c r="L261" s="119" t="str">
        <f t="shared" si="75"/>
        <v/>
      </c>
      <c r="M261" s="119" t="str">
        <f t="shared" si="75"/>
        <v/>
      </c>
      <c r="N261" s="119" t="str">
        <f t="shared" si="75"/>
        <v/>
      </c>
      <c r="O261" s="119" t="str">
        <f t="shared" si="75"/>
        <v/>
      </c>
      <c r="P261" s="79"/>
      <c r="Q261" s="80"/>
      <c r="R261" s="80"/>
      <c r="S261" s="80"/>
      <c r="T261" s="80"/>
      <c r="U261" s="72"/>
      <c r="V261" s="81"/>
    </row>
    <row r="262" spans="1:254" s="15" customFormat="1" ht="12" thickBot="1" x14ac:dyDescent="0.25">
      <c r="A262" s="18"/>
      <c r="B262" s="122"/>
      <c r="C262" s="6"/>
      <c r="D262" s="122"/>
      <c r="E262" s="186" t="s">
        <v>528</v>
      </c>
      <c r="F262" s="17"/>
      <c r="G262" s="16"/>
      <c r="H262" s="16"/>
      <c r="I262" s="16"/>
      <c r="J262" s="16"/>
      <c r="K262" s="16"/>
      <c r="L262" s="16"/>
      <c r="M262" s="16"/>
      <c r="N262" s="16"/>
      <c r="O262" s="105"/>
      <c r="P262" s="98"/>
      <c r="Q262" s="99"/>
      <c r="R262" s="99"/>
      <c r="S262" s="99"/>
      <c r="T262" s="99"/>
      <c r="U262" s="100"/>
      <c r="V262" s="101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6"/>
      <c r="IR262" s="6"/>
      <c r="IS262" s="6"/>
      <c r="IT262" s="6"/>
    </row>
    <row r="263" spans="1:254" s="6" customFormat="1" x14ac:dyDescent="0.2">
      <c r="A263" s="18"/>
      <c r="B263" s="123" t="s">
        <v>235</v>
      </c>
      <c r="C263" s="6" t="s">
        <v>792</v>
      </c>
      <c r="D263" s="123" t="s">
        <v>235</v>
      </c>
      <c r="E263" s="74" t="s">
        <v>564</v>
      </c>
      <c r="F263" s="167">
        <v>2229.7349352040314</v>
      </c>
      <c r="G263" s="168">
        <v>674.49544964716165</v>
      </c>
      <c r="H263" s="168">
        <v>1555.2394855568691</v>
      </c>
      <c r="I263" s="168"/>
      <c r="J263" s="168"/>
      <c r="K263" s="168">
        <v>1555.2394855568691</v>
      </c>
      <c r="L263" s="168"/>
      <c r="M263" s="168"/>
      <c r="N263" s="168"/>
      <c r="O263" s="169"/>
      <c r="P263" s="76" t="str">
        <f t="shared" ref="P263:P270" si="76">IF(AND(AND(C263&lt;&gt;"",C263=Reporting_Country_Code),OR(F263&lt;&gt;"",G263&lt;&gt;"",H263&lt;&gt;"",I263&lt;&gt;"",J263&lt;&gt;"",K263&lt;&gt;"",L263&lt;&gt;"",M263&lt;&gt;"",N263&lt;&gt;"",M263&lt;&gt;"")),"Claims against self",IF(AND(COUNTIF(M263:O263,"c")=1,AND(M263&lt;&gt;"",N263&lt;&gt;"",O263&lt;&gt;"")),"Residual Disclosure",IF(AND(SUM(COUNTIF(K263:L263,"c"),(COUNTIF(H263,"c")))=1,AND(L263&lt;&gt;"",K263&lt;&gt;"",H263&lt;&gt;"")),"Residual Disclosure",IF(AND(COUNTIF(H263:J263,"c")=1,AND(J263&lt;&gt;"",I263&lt;&gt;"",H263&lt;&gt;"")),"Residual Disclosure",IF(AND(COUNTIF(F263:H263,"c")=1,AND(F263&lt;&gt;"",G263&lt;&gt;"",H263&lt;&gt;"")),"Residual Disclosure","")))))</f>
        <v/>
      </c>
      <c r="Q263" s="77" t="str">
        <f t="shared" si="68"/>
        <v/>
      </c>
      <c r="R263" s="77" t="str">
        <f t="shared" si="69"/>
        <v/>
      </c>
      <c r="S263" s="77" t="str">
        <f t="shared" si="70"/>
        <v>COL 7 = 0</v>
      </c>
      <c r="T263" s="77" t="str">
        <f t="shared" si="71"/>
        <v/>
      </c>
      <c r="U263" s="102" t="str">
        <f t="shared" si="72"/>
        <v/>
      </c>
      <c r="V263" s="78" t="str">
        <f t="shared" si="67"/>
        <v/>
      </c>
    </row>
    <row r="264" spans="1:254" s="6" customFormat="1" x14ac:dyDescent="0.2">
      <c r="A264" s="18"/>
      <c r="B264" s="123" t="s">
        <v>236</v>
      </c>
      <c r="C264" s="6" t="s">
        <v>793</v>
      </c>
      <c r="D264" s="123" t="s">
        <v>236</v>
      </c>
      <c r="E264" s="74" t="s">
        <v>565</v>
      </c>
      <c r="F264" s="167">
        <v>1163.7993849848503</v>
      </c>
      <c r="G264" s="168">
        <v>628.61309431079872</v>
      </c>
      <c r="H264" s="168">
        <v>535.18629067405118</v>
      </c>
      <c r="I264" s="168"/>
      <c r="J264" s="168"/>
      <c r="K264" s="168">
        <v>535.18629067405118</v>
      </c>
      <c r="L264" s="168"/>
      <c r="M264" s="168"/>
      <c r="N264" s="168"/>
      <c r="O264" s="169"/>
      <c r="P264" s="79" t="str">
        <f t="shared" si="76"/>
        <v/>
      </c>
      <c r="Q264" s="80" t="str">
        <f t="shared" si="68"/>
        <v>DISCR: 0</v>
      </c>
      <c r="R264" s="80" t="str">
        <f t="shared" si="69"/>
        <v/>
      </c>
      <c r="S264" s="80" t="str">
        <f t="shared" si="70"/>
        <v>COL 7 = 0</v>
      </c>
      <c r="T264" s="80" t="str">
        <f t="shared" si="71"/>
        <v/>
      </c>
      <c r="U264" s="72" t="str">
        <f t="shared" si="72"/>
        <v/>
      </c>
      <c r="V264" s="81" t="str">
        <f t="shared" si="67"/>
        <v/>
      </c>
    </row>
    <row r="265" spans="1:254" s="6" customFormat="1" x14ac:dyDescent="0.2">
      <c r="A265" s="18"/>
      <c r="B265" s="123" t="s">
        <v>240</v>
      </c>
      <c r="C265" s="6" t="s">
        <v>794</v>
      </c>
      <c r="D265" s="123" t="s">
        <v>240</v>
      </c>
      <c r="E265" s="74" t="s">
        <v>566</v>
      </c>
      <c r="F265" s="167"/>
      <c r="G265" s="168"/>
      <c r="H265" s="168"/>
      <c r="I265" s="168"/>
      <c r="J265" s="168"/>
      <c r="K265" s="168"/>
      <c r="L265" s="168"/>
      <c r="M265" s="168"/>
      <c r="N265" s="168"/>
      <c r="O265" s="169"/>
      <c r="P265" s="79" t="str">
        <f t="shared" si="76"/>
        <v/>
      </c>
      <c r="Q265" s="80" t="str">
        <f>IF(AND(ISNUMBER(F265),ISNUMBER(G265),ISNUMBER(H265)),IF(F265-G265&lt;&gt;H265,"DISCR: "&amp;ABS(ROUND(F265-G265-H265,1)),""),IF(OR(AND(ISNUMBER(F265),OR(ISNUMBER(G265),ISNUMBER(H265))),AND(ISNUMBER(G265),ISNUMBER(H265))),IF(NOT(ISNUMBER(F265)),"COL 1 = "&amp;ROUND(H265+G265,1),IF(NOT(ISNUMBER(G265)),"COL 2 = "&amp;ROUND(F265-H265,1),"COL 3 = "&amp;ROUND(F265-G265,1))),""))</f>
        <v/>
      </c>
      <c r="R265" s="80" t="str">
        <f>IF(AND(ISNUMBER(H265),ISNUMBER(I265),ISNUMBER(J265)),IF(H265-I265&lt;&gt;J265,"DISCR: "&amp;ABS(ROUND(H265-I265-J265,1)),""),IF(OR(AND(ISNUMBER(H265),OR(ISNUMBER(I265),ISNUMBER(J265))),AND(ISNUMBER(I265),ISNUMBER(J265))),IF(NOT(ISNUMBER(H265)),"COL 3 = "&amp;ROUND(J265+I265,1),IF(NOT(ISNUMBER(I265)),"COL 4 = "&amp;ROUND(H265-J265,1),"COL 5 = "&amp;ROUND(H265-I265,1))),""))</f>
        <v/>
      </c>
      <c r="S265" s="80" t="str">
        <f>IF(AND(ISNUMBER(H265),ISNUMBER(L265),ISNUMBER(K265)),IF(K265-L265&lt;&gt;H265,"DISCR: "&amp;ABS(ROUND(K265-L265-H265,1)),""),IF(OR(AND(ISNUMBER(H265),OR(ISNUMBER(L265),ISNUMBER(K265))),AND(ISNUMBER(L265),ISNUMBER(K265))),IF(NOT(ISNUMBER(H265)),"COL 3 = "&amp;ROUND(K265-L265,1),IF(NOT(ISNUMBER(L265)),"COL 7 = "&amp;ROUND(K265-H265,1),"COL 6 = "&amp;ROUND(H265+L265,1))),""))</f>
        <v/>
      </c>
      <c r="T265" s="80" t="str">
        <f>IF(AND(ISNUMBER(M265),ISNUMBER(O265),ISNUMBER(N265)),IF(N265-O265&lt;&gt;M265,"DISCR: "&amp;ABS(ROUND(N265-O265-M265,1)),""),IF(OR(AND(ISNUMBER(M265),OR(ISNUMBER(O265),ISNUMBER(N265))),AND(ISNUMBER(O265),ISNUMBER(N265))),IF(NOT(ISNUMBER(M265)),"COL 8 = "&amp;ROUND(N265-O265,1),IF(NOT(ISNUMBER(O265)),"COL 10 = "&amp;ROUND(N265-M265,1),"COL 9 = "&amp;ROUND(O265+M265,1))),""))</f>
        <v/>
      </c>
      <c r="U265" s="72" t="str">
        <f>IF(AND(ISNUMBER(M265),F265=""),"Missing data in col. 1","")</f>
        <v/>
      </c>
      <c r="V265" s="81" t="str">
        <f>IF(OR(O265&lt;0,N265&lt;0,L265&lt;0,K265&lt;0),"Negative Value","")</f>
        <v/>
      </c>
    </row>
    <row r="266" spans="1:254" s="6" customFormat="1" x14ac:dyDescent="0.2">
      <c r="A266" s="18"/>
      <c r="B266" s="123" t="s">
        <v>237</v>
      </c>
      <c r="C266" s="6" t="s">
        <v>795</v>
      </c>
      <c r="D266" s="123" t="s">
        <v>237</v>
      </c>
      <c r="E266" s="74" t="s">
        <v>475</v>
      </c>
      <c r="F266" s="167">
        <v>495.70539233965258</v>
      </c>
      <c r="G266" s="168">
        <v>179.71490611029387</v>
      </c>
      <c r="H266" s="168">
        <v>315.99048622935879</v>
      </c>
      <c r="I266" s="168"/>
      <c r="J266" s="168"/>
      <c r="K266" s="168">
        <v>315.99048622935879</v>
      </c>
      <c r="L266" s="168"/>
      <c r="M266" s="168"/>
      <c r="N266" s="168"/>
      <c r="O266" s="169"/>
      <c r="P266" s="79" t="str">
        <f t="shared" si="76"/>
        <v/>
      </c>
      <c r="Q266" s="80" t="str">
        <f t="shared" si="68"/>
        <v/>
      </c>
      <c r="R266" s="80" t="str">
        <f t="shared" si="69"/>
        <v/>
      </c>
      <c r="S266" s="80" t="str">
        <f t="shared" si="70"/>
        <v>COL 7 = 0</v>
      </c>
      <c r="T266" s="80" t="str">
        <f t="shared" si="71"/>
        <v/>
      </c>
      <c r="U266" s="72" t="str">
        <f t="shared" si="72"/>
        <v/>
      </c>
      <c r="V266" s="81" t="str">
        <f t="shared" si="67"/>
        <v/>
      </c>
    </row>
    <row r="267" spans="1:254" s="6" customFormat="1" x14ac:dyDescent="0.2">
      <c r="A267" s="18"/>
      <c r="B267" s="123" t="s">
        <v>238</v>
      </c>
      <c r="C267" s="6" t="s">
        <v>796</v>
      </c>
      <c r="D267" s="123" t="s">
        <v>238</v>
      </c>
      <c r="E267" s="74" t="s">
        <v>542</v>
      </c>
      <c r="F267" s="167"/>
      <c r="G267" s="168"/>
      <c r="H267" s="168"/>
      <c r="I267" s="168"/>
      <c r="J267" s="168"/>
      <c r="K267" s="168"/>
      <c r="L267" s="168"/>
      <c r="M267" s="168"/>
      <c r="N267" s="168"/>
      <c r="O267" s="169"/>
      <c r="P267" s="79" t="str">
        <f t="shared" si="76"/>
        <v/>
      </c>
      <c r="Q267" s="80" t="str">
        <f t="shared" si="68"/>
        <v/>
      </c>
      <c r="R267" s="80" t="str">
        <f t="shared" si="69"/>
        <v/>
      </c>
      <c r="S267" s="80" t="str">
        <f t="shared" si="70"/>
        <v/>
      </c>
      <c r="T267" s="80" t="str">
        <f t="shared" si="71"/>
        <v/>
      </c>
      <c r="U267" s="72" t="str">
        <f t="shared" si="72"/>
        <v/>
      </c>
      <c r="V267" s="81" t="str">
        <f t="shared" si="67"/>
        <v/>
      </c>
    </row>
    <row r="268" spans="1:254" s="6" customFormat="1" x14ac:dyDescent="0.2">
      <c r="A268" s="18"/>
      <c r="B268" s="123" t="s">
        <v>239</v>
      </c>
      <c r="C268" s="6" t="s">
        <v>797</v>
      </c>
      <c r="D268" s="123" t="s">
        <v>239</v>
      </c>
      <c r="E268" s="74" t="s">
        <v>476</v>
      </c>
      <c r="F268" s="167">
        <v>95.085952838718455</v>
      </c>
      <c r="G268" s="168">
        <v>70.641495331175065</v>
      </c>
      <c r="H268" s="168">
        <v>24.44445750754339</v>
      </c>
      <c r="I268" s="168"/>
      <c r="J268" s="168"/>
      <c r="K268" s="168">
        <v>24.44445750754339</v>
      </c>
      <c r="L268" s="168"/>
      <c r="M268" s="168"/>
      <c r="N268" s="168"/>
      <c r="O268" s="169"/>
      <c r="P268" s="79" t="str">
        <f t="shared" si="76"/>
        <v/>
      </c>
      <c r="Q268" s="80" t="str">
        <f t="shared" si="68"/>
        <v/>
      </c>
      <c r="R268" s="80" t="str">
        <f t="shared" si="69"/>
        <v/>
      </c>
      <c r="S268" s="80" t="str">
        <f t="shared" si="70"/>
        <v>COL 7 = 0</v>
      </c>
      <c r="T268" s="80" t="str">
        <f t="shared" si="71"/>
        <v/>
      </c>
      <c r="U268" s="72" t="str">
        <f t="shared" si="72"/>
        <v/>
      </c>
      <c r="V268" s="81" t="str">
        <f t="shared" si="67"/>
        <v/>
      </c>
    </row>
    <row r="269" spans="1:254" s="6" customFormat="1" x14ac:dyDescent="0.2">
      <c r="A269" s="18"/>
      <c r="B269" s="123" t="s">
        <v>241</v>
      </c>
      <c r="C269" s="6" t="s">
        <v>798</v>
      </c>
      <c r="D269" s="123" t="s">
        <v>241</v>
      </c>
      <c r="E269" s="74" t="s">
        <v>477</v>
      </c>
      <c r="F269" s="167"/>
      <c r="G269" s="168"/>
      <c r="H269" s="168"/>
      <c r="I269" s="168"/>
      <c r="J269" s="168"/>
      <c r="K269" s="168"/>
      <c r="L269" s="168"/>
      <c r="M269" s="168"/>
      <c r="N269" s="168"/>
      <c r="O269" s="169"/>
      <c r="P269" s="79" t="str">
        <f t="shared" si="76"/>
        <v/>
      </c>
      <c r="Q269" s="80" t="str">
        <f t="shared" si="68"/>
        <v/>
      </c>
      <c r="R269" s="80" t="str">
        <f t="shared" si="69"/>
        <v/>
      </c>
      <c r="S269" s="80" t="str">
        <f t="shared" si="70"/>
        <v/>
      </c>
      <c r="T269" s="80" t="str">
        <f t="shared" si="71"/>
        <v/>
      </c>
      <c r="U269" s="72" t="str">
        <f t="shared" si="72"/>
        <v/>
      </c>
      <c r="V269" s="81" t="str">
        <f t="shared" si="67"/>
        <v/>
      </c>
    </row>
    <row r="270" spans="1:254" s="6" customFormat="1" ht="12" thickBot="1" x14ac:dyDescent="0.25">
      <c r="A270" s="18"/>
      <c r="B270" s="123" t="s">
        <v>242</v>
      </c>
      <c r="C270" s="6" t="s">
        <v>799</v>
      </c>
      <c r="D270" s="123" t="s">
        <v>242</v>
      </c>
      <c r="E270" s="74" t="s">
        <v>478</v>
      </c>
      <c r="F270" s="167">
        <v>43.465066425128988</v>
      </c>
      <c r="G270" s="168">
        <v>3.8040664251289922</v>
      </c>
      <c r="H270" s="168">
        <v>39.661000000000001</v>
      </c>
      <c r="I270" s="168"/>
      <c r="J270" s="168"/>
      <c r="K270" s="168">
        <v>39.661000000000001</v>
      </c>
      <c r="L270" s="168"/>
      <c r="M270" s="168"/>
      <c r="N270" s="168"/>
      <c r="O270" s="169"/>
      <c r="P270" s="82" t="str">
        <f t="shared" si="76"/>
        <v/>
      </c>
      <c r="Q270" s="83" t="str">
        <f t="shared" si="68"/>
        <v/>
      </c>
      <c r="R270" s="83" t="str">
        <f t="shared" si="69"/>
        <v/>
      </c>
      <c r="S270" s="83" t="str">
        <f t="shared" si="70"/>
        <v>COL 7 = 0</v>
      </c>
      <c r="T270" s="83" t="str">
        <f t="shared" si="71"/>
        <v/>
      </c>
      <c r="U270" s="84" t="str">
        <f t="shared" si="72"/>
        <v/>
      </c>
      <c r="V270" s="85" t="str">
        <f t="shared" si="67"/>
        <v/>
      </c>
    </row>
    <row r="271" spans="1:254" s="60" customFormat="1" ht="21.75" thickBot="1" x14ac:dyDescent="0.25">
      <c r="A271" s="59"/>
      <c r="B271" s="132" t="s">
        <v>559</v>
      </c>
      <c r="C271" s="6" t="s">
        <v>586</v>
      </c>
      <c r="D271" s="132" t="s">
        <v>559</v>
      </c>
      <c r="E271" s="203" t="s">
        <v>837</v>
      </c>
      <c r="F271" s="164"/>
      <c r="G271" s="175"/>
      <c r="H271" s="165"/>
      <c r="I271" s="165"/>
      <c r="J271" s="165"/>
      <c r="K271" s="165"/>
      <c r="L271" s="165"/>
      <c r="M271" s="165"/>
      <c r="N271" s="165"/>
      <c r="O271" s="166"/>
      <c r="P271" s="86"/>
      <c r="Q271" s="87"/>
      <c r="R271" s="87"/>
      <c r="S271" s="87"/>
      <c r="T271" s="87"/>
      <c r="U271" s="88"/>
      <c r="V271" s="89" t="str">
        <f t="shared" si="67"/>
        <v/>
      </c>
    </row>
    <row r="272" spans="1:254" s="60" customFormat="1" ht="31.5" customHeight="1" x14ac:dyDescent="0.2">
      <c r="A272" s="59"/>
      <c r="B272" s="226" t="s">
        <v>543</v>
      </c>
      <c r="C272" s="234"/>
      <c r="D272" s="226" t="s">
        <v>543</v>
      </c>
      <c r="E272" s="202" t="s">
        <v>838</v>
      </c>
      <c r="F272" s="106">
        <f>SUM(F263:F270)</f>
        <v>4027.7907317923818</v>
      </c>
      <c r="G272" s="107">
        <f t="shared" ref="G272:O272" si="77">SUM(G263:G270)</f>
        <v>1557.2690118245582</v>
      </c>
      <c r="H272" s="107">
        <f t="shared" si="77"/>
        <v>2470.5217199678227</v>
      </c>
      <c r="I272" s="107">
        <f t="shared" si="77"/>
        <v>0</v>
      </c>
      <c r="J272" s="107">
        <f t="shared" si="77"/>
        <v>0</v>
      </c>
      <c r="K272" s="107">
        <f t="shared" si="77"/>
        <v>2470.5217199678227</v>
      </c>
      <c r="L272" s="107">
        <f t="shared" si="77"/>
        <v>0</v>
      </c>
      <c r="M272" s="107">
        <f t="shared" si="77"/>
        <v>0</v>
      </c>
      <c r="N272" s="107">
        <f t="shared" si="77"/>
        <v>0</v>
      </c>
      <c r="O272" s="108">
        <f t="shared" si="77"/>
        <v>0</v>
      </c>
      <c r="P272" s="90"/>
      <c r="Q272" s="91"/>
      <c r="R272" s="91"/>
      <c r="S272" s="91"/>
      <c r="T272" s="91"/>
      <c r="U272" s="92"/>
      <c r="V272" s="93" t="str">
        <f t="shared" si="67"/>
        <v/>
      </c>
    </row>
    <row r="273" spans="1:254" s="60" customFormat="1" ht="32.25" thickBot="1" x14ac:dyDescent="0.25">
      <c r="A273" s="59"/>
      <c r="B273" s="227"/>
      <c r="C273" s="227"/>
      <c r="D273" s="227"/>
      <c r="E273" s="184" t="s">
        <v>930</v>
      </c>
      <c r="F273" s="109">
        <f>IF(COUNTA(F263:F271)&gt;0,IF(F271="c","c",SUM(F271:F272)),"")</f>
        <v>4027.7907317923818</v>
      </c>
      <c r="G273" s="110">
        <f t="shared" ref="G273:O273" si="78">IF(COUNTA(G263:G271)&gt;0,IF(G271="c","c",SUM(G271:G272)),"")</f>
        <v>1557.2690118245582</v>
      </c>
      <c r="H273" s="110">
        <f t="shared" si="78"/>
        <v>2470.5217199678227</v>
      </c>
      <c r="I273" s="110" t="str">
        <f t="shared" si="78"/>
        <v/>
      </c>
      <c r="J273" s="110" t="str">
        <f t="shared" si="78"/>
        <v/>
      </c>
      <c r="K273" s="110">
        <f t="shared" si="78"/>
        <v>2470.5217199678227</v>
      </c>
      <c r="L273" s="110" t="str">
        <f t="shared" si="78"/>
        <v/>
      </c>
      <c r="M273" s="110" t="str">
        <f t="shared" si="78"/>
        <v/>
      </c>
      <c r="N273" s="110" t="str">
        <f t="shared" si="78"/>
        <v/>
      </c>
      <c r="O273" s="110" t="str">
        <f t="shared" si="78"/>
        <v/>
      </c>
      <c r="P273" s="94" t="str">
        <f>IF(AND(AND(C273&lt;&gt;"",C273=Reporting_Country_Code),OR(F273&lt;&gt;"",G273&lt;&gt;"",H273&lt;&gt;"",I273&lt;&gt;"",J273&lt;&gt;"",K273&lt;&gt;"",L273&lt;&gt;"",M273&lt;&gt;"",N273&lt;&gt;"",M273&lt;&gt;"")),"Claims against self",IF(AND(COUNTIF(M273:O273,"c")=1,AND(M273&lt;&gt;"",N273&lt;&gt;"",O273&lt;&gt;"")),"Residual Disclosure",IF(AND(SUM(COUNTIF(K273:L273,"c"),(COUNTIF(H273,"c")))=1,AND(L273&lt;&gt;"",K273&lt;&gt;"",H273&lt;&gt;"")),"Residual Disclosure",IF(AND(COUNTIF(H273:J273,"c")=1,AND(J273&lt;&gt;"",I273&lt;&gt;"",H273&lt;&gt;"")),"Residual Disclosure",IF(AND(COUNTIF(F273:H273,"c")=1,AND(F273&lt;&gt;"",G273&lt;&gt;"",H273&lt;&gt;"")),"Residual Disclosure","")))))</f>
        <v/>
      </c>
      <c r="Q273" s="95" t="str">
        <f t="shared" si="68"/>
        <v/>
      </c>
      <c r="R273" s="95" t="str">
        <f t="shared" si="69"/>
        <v/>
      </c>
      <c r="S273" s="95" t="str">
        <f t="shared" si="70"/>
        <v>COL 7 = 0</v>
      </c>
      <c r="T273" s="95" t="str">
        <f t="shared" si="71"/>
        <v/>
      </c>
      <c r="U273" s="96" t="str">
        <f t="shared" si="72"/>
        <v/>
      </c>
      <c r="V273" s="97" t="str">
        <f t="shared" si="67"/>
        <v/>
      </c>
    </row>
    <row r="274" spans="1:254" s="6" customFormat="1" ht="55.5" customHeight="1" thickBot="1" x14ac:dyDescent="0.25">
      <c r="B274" s="126"/>
      <c r="D274" s="126"/>
      <c r="E274" s="185" t="s">
        <v>20</v>
      </c>
      <c r="F274" s="119" t="str">
        <f t="shared" ref="F274:O274" si="79">IF(F271="c","",IF(AND(IF((COUNTIF(F263:F270,"c"))&gt;0,1,0)=1,F271=""),"Please provide Not Specified (Including Confidential)",""))</f>
        <v/>
      </c>
      <c r="G274" s="119" t="str">
        <f t="shared" si="79"/>
        <v/>
      </c>
      <c r="H274" s="119" t="str">
        <f t="shared" si="79"/>
        <v/>
      </c>
      <c r="I274" s="119" t="str">
        <f t="shared" si="79"/>
        <v/>
      </c>
      <c r="J274" s="119" t="str">
        <f t="shared" si="79"/>
        <v/>
      </c>
      <c r="K274" s="119" t="str">
        <f t="shared" si="79"/>
        <v/>
      </c>
      <c r="L274" s="119" t="str">
        <f t="shared" si="79"/>
        <v/>
      </c>
      <c r="M274" s="119" t="str">
        <f t="shared" si="79"/>
        <v/>
      </c>
      <c r="N274" s="119" t="str">
        <f t="shared" si="79"/>
        <v/>
      </c>
      <c r="O274" s="119" t="str">
        <f t="shared" si="79"/>
        <v/>
      </c>
      <c r="P274" s="79"/>
      <c r="Q274" s="80"/>
      <c r="R274" s="80"/>
      <c r="S274" s="80"/>
      <c r="T274" s="80"/>
      <c r="U274" s="72"/>
      <c r="V274" s="81"/>
    </row>
    <row r="275" spans="1:254" s="15" customFormat="1" ht="12" thickBot="1" x14ac:dyDescent="0.25">
      <c r="A275" s="18"/>
      <c r="B275" s="122"/>
      <c r="C275" s="6"/>
      <c r="D275" s="122"/>
      <c r="E275" s="186" t="s">
        <v>529</v>
      </c>
      <c r="F275" s="17"/>
      <c r="G275" s="16"/>
      <c r="H275" s="16"/>
      <c r="I275" s="16"/>
      <c r="J275" s="16"/>
      <c r="K275" s="16"/>
      <c r="L275" s="16"/>
      <c r="M275" s="16"/>
      <c r="N275" s="16"/>
      <c r="O275" s="105"/>
      <c r="P275" s="98"/>
      <c r="Q275" s="99"/>
      <c r="R275" s="99"/>
      <c r="S275" s="99"/>
      <c r="T275" s="99"/>
      <c r="U275" s="100"/>
      <c r="V275" s="101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  <c r="GK275" s="6"/>
      <c r="GL275" s="6"/>
      <c r="GM275" s="6"/>
      <c r="GN275" s="6"/>
      <c r="GO275" s="6"/>
      <c r="GP275" s="6"/>
      <c r="GQ275" s="6"/>
      <c r="GR275" s="6"/>
      <c r="GS275" s="6"/>
      <c r="GT275" s="6"/>
      <c r="GU275" s="6"/>
      <c r="GV275" s="6"/>
      <c r="GW275" s="6"/>
      <c r="GX275" s="6"/>
      <c r="GY275" s="6"/>
      <c r="GZ275" s="6"/>
      <c r="HA275" s="6"/>
      <c r="HB275" s="6"/>
      <c r="HC275" s="6"/>
      <c r="HD275" s="6"/>
      <c r="HE275" s="6"/>
      <c r="HF275" s="6"/>
      <c r="HG275" s="6"/>
      <c r="HH275" s="6"/>
      <c r="HI275" s="6"/>
      <c r="HJ275" s="6"/>
      <c r="HK275" s="6"/>
      <c r="HL275" s="6"/>
      <c r="HM275" s="6"/>
      <c r="HN275" s="6"/>
      <c r="HO275" s="6"/>
      <c r="HP275" s="6"/>
      <c r="HQ275" s="6"/>
      <c r="HR275" s="6"/>
      <c r="HS275" s="6"/>
      <c r="HT275" s="6"/>
      <c r="HU275" s="6"/>
      <c r="HV275" s="6"/>
      <c r="HW275" s="6"/>
      <c r="HX275" s="6"/>
      <c r="HY275" s="6"/>
      <c r="HZ275" s="6"/>
      <c r="IA275" s="6"/>
      <c r="IB275" s="6"/>
      <c r="IC275" s="6"/>
      <c r="ID275" s="6"/>
      <c r="IE275" s="6"/>
      <c r="IF275" s="6"/>
      <c r="IG275" s="6"/>
      <c r="IH275" s="6"/>
      <c r="II275" s="6"/>
      <c r="IJ275" s="6"/>
      <c r="IK275" s="6"/>
      <c r="IL275" s="6"/>
      <c r="IM275" s="6"/>
      <c r="IN275" s="6"/>
      <c r="IO275" s="6"/>
      <c r="IP275" s="6"/>
      <c r="IQ275" s="6"/>
      <c r="IR275" s="6"/>
      <c r="IS275" s="6"/>
      <c r="IT275" s="6"/>
    </row>
    <row r="276" spans="1:254" s="6" customFormat="1" x14ac:dyDescent="0.2">
      <c r="A276" s="19"/>
      <c r="B276" s="123" t="s">
        <v>243</v>
      </c>
      <c r="C276" s="6" t="s">
        <v>800</v>
      </c>
      <c r="D276" s="123" t="s">
        <v>243</v>
      </c>
      <c r="E276" s="74" t="s">
        <v>479</v>
      </c>
      <c r="F276" s="167"/>
      <c r="G276" s="168"/>
      <c r="H276" s="168"/>
      <c r="I276" s="168"/>
      <c r="J276" s="168"/>
      <c r="K276" s="168"/>
      <c r="L276" s="168"/>
      <c r="M276" s="168"/>
      <c r="N276" s="168"/>
      <c r="O276" s="169"/>
      <c r="P276" s="76" t="str">
        <f t="shared" ref="P276:P307" si="80">IF(AND(AND(C276&lt;&gt;"",C276=Reporting_Country_Code),OR(F276&lt;&gt;"",G276&lt;&gt;"",H276&lt;&gt;"",I276&lt;&gt;"",J276&lt;&gt;"",K276&lt;&gt;"",L276&lt;&gt;"",M276&lt;&gt;"",N276&lt;&gt;"",M276&lt;&gt;"")),"Claims against self",IF(AND(COUNTIF(M276:O276,"c")=1,AND(M276&lt;&gt;"",N276&lt;&gt;"",O276&lt;&gt;"")),"Residual Disclosure",IF(AND(SUM(COUNTIF(K276:L276,"c"),(COUNTIF(H276,"c")))=1,AND(L276&lt;&gt;"",K276&lt;&gt;"",H276&lt;&gt;"")),"Residual Disclosure",IF(AND(COUNTIF(H276:J276,"c")=1,AND(J276&lt;&gt;"",I276&lt;&gt;"",H276&lt;&gt;"")),"Residual Disclosure",IF(AND(COUNTIF(F276:H276,"c")=1,AND(F276&lt;&gt;"",G276&lt;&gt;"",H276&lt;&gt;"")),"Residual Disclosure","")))))</f>
        <v/>
      </c>
      <c r="Q276" s="77" t="str">
        <f t="shared" si="68"/>
        <v/>
      </c>
      <c r="R276" s="77" t="str">
        <f t="shared" si="69"/>
        <v/>
      </c>
      <c r="S276" s="77" t="str">
        <f t="shared" si="70"/>
        <v/>
      </c>
      <c r="T276" s="77" t="str">
        <f t="shared" si="71"/>
        <v/>
      </c>
      <c r="U276" s="102" t="str">
        <f t="shared" si="72"/>
        <v/>
      </c>
      <c r="V276" s="78" t="str">
        <f t="shared" si="67"/>
        <v/>
      </c>
    </row>
    <row r="277" spans="1:254" s="6" customFormat="1" x14ac:dyDescent="0.2">
      <c r="A277" s="18"/>
      <c r="B277" s="123" t="s">
        <v>244</v>
      </c>
      <c r="C277" s="6" t="s">
        <v>801</v>
      </c>
      <c r="D277" s="123" t="s">
        <v>244</v>
      </c>
      <c r="E277" s="74" t="s">
        <v>480</v>
      </c>
      <c r="F277" s="167">
        <v>225.02981894858067</v>
      </c>
      <c r="G277" s="168">
        <v>169.96003903041279</v>
      </c>
      <c r="H277" s="168">
        <v>55.069779918167754</v>
      </c>
      <c r="I277" s="168"/>
      <c r="J277" s="168"/>
      <c r="K277" s="168">
        <v>55.069779918167754</v>
      </c>
      <c r="L277" s="168"/>
      <c r="M277" s="168"/>
      <c r="N277" s="168"/>
      <c r="O277" s="169"/>
      <c r="P277" s="79" t="str">
        <f t="shared" si="80"/>
        <v/>
      </c>
      <c r="Q277" s="80" t="str">
        <f t="shared" si="68"/>
        <v>DISCR: 0</v>
      </c>
      <c r="R277" s="80" t="str">
        <f t="shared" si="69"/>
        <v/>
      </c>
      <c r="S277" s="80" t="str">
        <f t="shared" si="70"/>
        <v>COL 7 = 0</v>
      </c>
      <c r="T277" s="80" t="str">
        <f t="shared" si="71"/>
        <v/>
      </c>
      <c r="U277" s="72" t="str">
        <f t="shared" si="72"/>
        <v/>
      </c>
      <c r="V277" s="81" t="str">
        <f t="shared" si="67"/>
        <v/>
      </c>
    </row>
    <row r="278" spans="1:254" s="6" customFormat="1" x14ac:dyDescent="0.2">
      <c r="A278" s="18"/>
      <c r="B278" s="123" t="s">
        <v>547</v>
      </c>
      <c r="C278" s="6" t="s">
        <v>802</v>
      </c>
      <c r="D278" s="123" t="s">
        <v>547</v>
      </c>
      <c r="E278" s="74" t="s">
        <v>481</v>
      </c>
      <c r="F278" s="167"/>
      <c r="G278" s="168"/>
      <c r="H278" s="168"/>
      <c r="I278" s="168"/>
      <c r="J278" s="168"/>
      <c r="K278" s="168"/>
      <c r="L278" s="168"/>
      <c r="M278" s="168"/>
      <c r="N278" s="168"/>
      <c r="O278" s="169"/>
      <c r="P278" s="79" t="str">
        <f t="shared" si="80"/>
        <v/>
      </c>
      <c r="Q278" s="80" t="str">
        <f t="shared" si="68"/>
        <v/>
      </c>
      <c r="R278" s="80" t="str">
        <f t="shared" si="69"/>
        <v/>
      </c>
      <c r="S278" s="80" t="str">
        <f t="shared" si="70"/>
        <v/>
      </c>
      <c r="T278" s="80" t="str">
        <f t="shared" si="71"/>
        <v/>
      </c>
      <c r="U278" s="72" t="str">
        <f t="shared" si="72"/>
        <v/>
      </c>
      <c r="V278" s="81" t="str">
        <f t="shared" si="67"/>
        <v/>
      </c>
    </row>
    <row r="279" spans="1:254" s="6" customFormat="1" x14ac:dyDescent="0.2">
      <c r="A279" s="18"/>
      <c r="B279" s="123" t="s">
        <v>245</v>
      </c>
      <c r="C279" s="6" t="s">
        <v>803</v>
      </c>
      <c r="D279" s="123" t="s">
        <v>245</v>
      </c>
      <c r="E279" s="74" t="s">
        <v>482</v>
      </c>
      <c r="F279" s="167"/>
      <c r="G279" s="168"/>
      <c r="H279" s="168"/>
      <c r="I279" s="168"/>
      <c r="J279" s="168"/>
      <c r="K279" s="168"/>
      <c r="L279" s="168"/>
      <c r="M279" s="168"/>
      <c r="N279" s="168"/>
      <c r="O279" s="169"/>
      <c r="P279" s="79" t="str">
        <f t="shared" si="80"/>
        <v/>
      </c>
      <c r="Q279" s="80" t="str">
        <f t="shared" si="68"/>
        <v/>
      </c>
      <c r="R279" s="80" t="str">
        <f t="shared" si="69"/>
        <v/>
      </c>
      <c r="S279" s="80" t="str">
        <f t="shared" si="70"/>
        <v/>
      </c>
      <c r="T279" s="80" t="str">
        <f t="shared" si="71"/>
        <v/>
      </c>
      <c r="U279" s="72" t="str">
        <f t="shared" si="72"/>
        <v/>
      </c>
      <c r="V279" s="81" t="str">
        <f t="shared" si="67"/>
        <v/>
      </c>
    </row>
    <row r="280" spans="1:254" s="6" customFormat="1" x14ac:dyDescent="0.2">
      <c r="A280" s="18"/>
      <c r="B280" s="123" t="s">
        <v>246</v>
      </c>
      <c r="C280" s="6" t="s">
        <v>804</v>
      </c>
      <c r="D280" s="123" t="s">
        <v>246</v>
      </c>
      <c r="E280" s="74" t="s">
        <v>483</v>
      </c>
      <c r="F280" s="167"/>
      <c r="G280" s="168"/>
      <c r="H280" s="168"/>
      <c r="I280" s="168"/>
      <c r="J280" s="168"/>
      <c r="K280" s="168"/>
      <c r="L280" s="168"/>
      <c r="M280" s="168"/>
      <c r="N280" s="168"/>
      <c r="O280" s="169"/>
      <c r="P280" s="79" t="str">
        <f t="shared" si="80"/>
        <v/>
      </c>
      <c r="Q280" s="80" t="str">
        <f t="shared" si="68"/>
        <v/>
      </c>
      <c r="R280" s="80" t="str">
        <f t="shared" si="69"/>
        <v/>
      </c>
      <c r="S280" s="80" t="str">
        <f t="shared" si="70"/>
        <v/>
      </c>
      <c r="T280" s="80" t="str">
        <f t="shared" si="71"/>
        <v/>
      </c>
      <c r="U280" s="72" t="str">
        <f t="shared" si="72"/>
        <v/>
      </c>
      <c r="V280" s="81" t="str">
        <f t="shared" si="67"/>
        <v/>
      </c>
    </row>
    <row r="281" spans="1:254" s="6" customFormat="1" x14ac:dyDescent="0.2">
      <c r="A281" s="18"/>
      <c r="B281" s="123" t="s">
        <v>247</v>
      </c>
      <c r="C281" s="6" t="s">
        <v>805</v>
      </c>
      <c r="D281" s="123" t="s">
        <v>247</v>
      </c>
      <c r="E281" s="74" t="s">
        <v>484</v>
      </c>
      <c r="F281" s="167"/>
      <c r="G281" s="168"/>
      <c r="H281" s="168"/>
      <c r="I281" s="168"/>
      <c r="J281" s="168"/>
      <c r="K281" s="168"/>
      <c r="L281" s="168"/>
      <c r="M281" s="168"/>
      <c r="N281" s="168"/>
      <c r="O281" s="169"/>
      <c r="P281" s="79" t="str">
        <f t="shared" si="80"/>
        <v/>
      </c>
      <c r="Q281" s="80" t="str">
        <f t="shared" si="68"/>
        <v/>
      </c>
      <c r="R281" s="80" t="str">
        <f t="shared" si="69"/>
        <v/>
      </c>
      <c r="S281" s="80" t="str">
        <f t="shared" si="70"/>
        <v/>
      </c>
      <c r="T281" s="80" t="str">
        <f t="shared" si="71"/>
        <v/>
      </c>
      <c r="U281" s="72" t="str">
        <f t="shared" si="72"/>
        <v/>
      </c>
      <c r="V281" s="81" t="str">
        <f t="shared" si="67"/>
        <v/>
      </c>
    </row>
    <row r="282" spans="1:254" s="6" customFormat="1" x14ac:dyDescent="0.2">
      <c r="A282" s="18"/>
      <c r="B282" s="123" t="s">
        <v>248</v>
      </c>
      <c r="C282" s="6" t="s">
        <v>806</v>
      </c>
      <c r="D282" s="123" t="s">
        <v>248</v>
      </c>
      <c r="E282" s="74" t="s">
        <v>485</v>
      </c>
      <c r="F282" s="167"/>
      <c r="G282" s="168"/>
      <c r="H282" s="168"/>
      <c r="I282" s="168"/>
      <c r="J282" s="168"/>
      <c r="K282" s="168"/>
      <c r="L282" s="168"/>
      <c r="M282" s="168"/>
      <c r="N282" s="168"/>
      <c r="O282" s="169"/>
      <c r="P282" s="79" t="str">
        <f t="shared" si="80"/>
        <v/>
      </c>
      <c r="Q282" s="80" t="str">
        <f t="shared" si="68"/>
        <v/>
      </c>
      <c r="R282" s="80" t="str">
        <f t="shared" si="69"/>
        <v/>
      </c>
      <c r="S282" s="80" t="str">
        <f t="shared" si="70"/>
        <v/>
      </c>
      <c r="T282" s="80" t="str">
        <f t="shared" si="71"/>
        <v/>
      </c>
      <c r="U282" s="72" t="str">
        <f t="shared" si="72"/>
        <v/>
      </c>
      <c r="V282" s="81" t="str">
        <f t="shared" si="67"/>
        <v/>
      </c>
    </row>
    <row r="283" spans="1:254" s="6" customFormat="1" x14ac:dyDescent="0.2">
      <c r="A283" s="18"/>
      <c r="B283" s="123" t="s">
        <v>249</v>
      </c>
      <c r="C283" s="6" t="s">
        <v>807</v>
      </c>
      <c r="D283" s="123" t="s">
        <v>249</v>
      </c>
      <c r="E283" s="74" t="s">
        <v>486</v>
      </c>
      <c r="F283" s="167"/>
      <c r="G283" s="168"/>
      <c r="H283" s="168"/>
      <c r="I283" s="168"/>
      <c r="J283" s="168"/>
      <c r="K283" s="168"/>
      <c r="L283" s="168"/>
      <c r="M283" s="168"/>
      <c r="N283" s="168"/>
      <c r="O283" s="169"/>
      <c r="P283" s="79" t="str">
        <f t="shared" si="80"/>
        <v/>
      </c>
      <c r="Q283" s="80" t="str">
        <f t="shared" si="68"/>
        <v/>
      </c>
      <c r="R283" s="80" t="str">
        <f t="shared" si="69"/>
        <v/>
      </c>
      <c r="S283" s="80" t="str">
        <f t="shared" si="70"/>
        <v/>
      </c>
      <c r="T283" s="80" t="str">
        <f t="shared" si="71"/>
        <v/>
      </c>
      <c r="U283" s="72" t="str">
        <f t="shared" si="72"/>
        <v/>
      </c>
      <c r="V283" s="81" t="str">
        <f t="shared" si="67"/>
        <v/>
      </c>
    </row>
    <row r="284" spans="1:254" s="6" customFormat="1" x14ac:dyDescent="0.2">
      <c r="A284" s="18"/>
      <c r="B284" s="123" t="s">
        <v>250</v>
      </c>
      <c r="C284" s="6" t="s">
        <v>808</v>
      </c>
      <c r="D284" s="123" t="s">
        <v>250</v>
      </c>
      <c r="E284" s="74" t="s">
        <v>487</v>
      </c>
      <c r="F284" s="167"/>
      <c r="G284" s="168"/>
      <c r="H284" s="168"/>
      <c r="I284" s="168"/>
      <c r="J284" s="168"/>
      <c r="K284" s="168"/>
      <c r="L284" s="168"/>
      <c r="M284" s="168"/>
      <c r="N284" s="168"/>
      <c r="O284" s="169"/>
      <c r="P284" s="79" t="str">
        <f t="shared" si="80"/>
        <v/>
      </c>
      <c r="Q284" s="80" t="str">
        <f t="shared" si="68"/>
        <v/>
      </c>
      <c r="R284" s="80" t="str">
        <f t="shared" si="69"/>
        <v/>
      </c>
      <c r="S284" s="80" t="str">
        <f t="shared" si="70"/>
        <v/>
      </c>
      <c r="T284" s="80" t="str">
        <f t="shared" si="71"/>
        <v/>
      </c>
      <c r="U284" s="72" t="str">
        <f t="shared" si="72"/>
        <v/>
      </c>
      <c r="V284" s="81" t="str">
        <f t="shared" si="67"/>
        <v/>
      </c>
    </row>
    <row r="285" spans="1:254" s="6" customFormat="1" x14ac:dyDescent="0.2">
      <c r="A285" s="18"/>
      <c r="B285" s="123" t="s">
        <v>251</v>
      </c>
      <c r="C285" s="6" t="s">
        <v>809</v>
      </c>
      <c r="D285" s="123" t="s">
        <v>251</v>
      </c>
      <c r="E285" s="74" t="s">
        <v>488</v>
      </c>
      <c r="F285" s="167"/>
      <c r="G285" s="168"/>
      <c r="H285" s="168"/>
      <c r="I285" s="168"/>
      <c r="J285" s="168"/>
      <c r="K285" s="168"/>
      <c r="L285" s="168"/>
      <c r="M285" s="168"/>
      <c r="N285" s="168"/>
      <c r="O285" s="169"/>
      <c r="P285" s="79" t="str">
        <f t="shared" si="80"/>
        <v/>
      </c>
      <c r="Q285" s="80" t="str">
        <f t="shared" si="68"/>
        <v/>
      </c>
      <c r="R285" s="80" t="str">
        <f t="shared" si="69"/>
        <v/>
      </c>
      <c r="S285" s="80" t="str">
        <f t="shared" si="70"/>
        <v/>
      </c>
      <c r="T285" s="80" t="str">
        <f t="shared" si="71"/>
        <v/>
      </c>
      <c r="U285" s="72" t="str">
        <f t="shared" si="72"/>
        <v/>
      </c>
      <c r="V285" s="81" t="str">
        <f t="shared" si="67"/>
        <v/>
      </c>
    </row>
    <row r="286" spans="1:254" s="6" customFormat="1" x14ac:dyDescent="0.2">
      <c r="A286" s="18"/>
      <c r="B286" s="123" t="s">
        <v>548</v>
      </c>
      <c r="C286" s="6" t="s">
        <v>810</v>
      </c>
      <c r="D286" s="123" t="s">
        <v>548</v>
      </c>
      <c r="E286" s="74" t="s">
        <v>541</v>
      </c>
      <c r="F286" s="167"/>
      <c r="G286" s="168"/>
      <c r="H286" s="168"/>
      <c r="I286" s="168"/>
      <c r="J286" s="168"/>
      <c r="K286" s="168"/>
      <c r="L286" s="168"/>
      <c r="M286" s="168"/>
      <c r="N286" s="168"/>
      <c r="O286" s="169"/>
      <c r="P286" s="79" t="str">
        <f t="shared" si="80"/>
        <v/>
      </c>
      <c r="Q286" s="80" t="str">
        <f t="shared" si="68"/>
        <v/>
      </c>
      <c r="R286" s="80" t="str">
        <f t="shared" si="69"/>
        <v/>
      </c>
      <c r="S286" s="80" t="str">
        <f t="shared" si="70"/>
        <v/>
      </c>
      <c r="T286" s="80" t="str">
        <f t="shared" si="71"/>
        <v/>
      </c>
      <c r="U286" s="72" t="str">
        <f t="shared" si="72"/>
        <v/>
      </c>
      <c r="V286" s="81" t="str">
        <f t="shared" si="67"/>
        <v/>
      </c>
    </row>
    <row r="287" spans="1:254" s="6" customFormat="1" x14ac:dyDescent="0.2">
      <c r="A287" s="18"/>
      <c r="B287" s="123" t="s">
        <v>252</v>
      </c>
      <c r="C287" s="6" t="s">
        <v>811</v>
      </c>
      <c r="D287" s="123" t="s">
        <v>252</v>
      </c>
      <c r="E287" s="74" t="s">
        <v>489</v>
      </c>
      <c r="F287" s="167"/>
      <c r="G287" s="168"/>
      <c r="H287" s="168"/>
      <c r="I287" s="168"/>
      <c r="J287" s="168"/>
      <c r="K287" s="168"/>
      <c r="L287" s="168"/>
      <c r="M287" s="168"/>
      <c r="N287" s="168"/>
      <c r="O287" s="169"/>
      <c r="P287" s="79" t="str">
        <f t="shared" si="80"/>
        <v/>
      </c>
      <c r="Q287" s="80" t="str">
        <f t="shared" si="68"/>
        <v/>
      </c>
      <c r="R287" s="80" t="str">
        <f t="shared" si="69"/>
        <v/>
      </c>
      <c r="S287" s="80" t="str">
        <f t="shared" si="70"/>
        <v/>
      </c>
      <c r="T287" s="80" t="str">
        <f t="shared" si="71"/>
        <v/>
      </c>
      <c r="U287" s="72" t="str">
        <f t="shared" si="72"/>
        <v/>
      </c>
      <c r="V287" s="81" t="str">
        <f t="shared" si="67"/>
        <v/>
      </c>
    </row>
    <row r="288" spans="1:254" s="6" customFormat="1" x14ac:dyDescent="0.2">
      <c r="A288" s="18"/>
      <c r="B288" s="123" t="s">
        <v>253</v>
      </c>
      <c r="C288" s="6" t="s">
        <v>812</v>
      </c>
      <c r="D288" s="123" t="s">
        <v>253</v>
      </c>
      <c r="E288" s="74" t="s">
        <v>490</v>
      </c>
      <c r="F288" s="167"/>
      <c r="G288" s="168"/>
      <c r="H288" s="168"/>
      <c r="I288" s="168"/>
      <c r="J288" s="168"/>
      <c r="K288" s="168"/>
      <c r="L288" s="168"/>
      <c r="M288" s="168"/>
      <c r="N288" s="168"/>
      <c r="O288" s="169"/>
      <c r="P288" s="79" t="str">
        <f t="shared" si="80"/>
        <v/>
      </c>
      <c r="Q288" s="80" t="str">
        <f t="shared" si="68"/>
        <v/>
      </c>
      <c r="R288" s="80" t="str">
        <f t="shared" si="69"/>
        <v/>
      </c>
      <c r="S288" s="80" t="str">
        <f t="shared" si="70"/>
        <v/>
      </c>
      <c r="T288" s="80" t="str">
        <f t="shared" si="71"/>
        <v/>
      </c>
      <c r="U288" s="72" t="str">
        <f t="shared" si="72"/>
        <v/>
      </c>
      <c r="V288" s="81" t="str">
        <f t="shared" si="67"/>
        <v/>
      </c>
    </row>
    <row r="289" spans="1:22" s="6" customFormat="1" x14ac:dyDescent="0.2">
      <c r="A289" s="18"/>
      <c r="B289" s="123" t="s">
        <v>254</v>
      </c>
      <c r="C289" s="6" t="s">
        <v>813</v>
      </c>
      <c r="D289" s="123" t="s">
        <v>254</v>
      </c>
      <c r="E289" s="74" t="s">
        <v>491</v>
      </c>
      <c r="F289" s="167"/>
      <c r="G289" s="168"/>
      <c r="H289" s="168"/>
      <c r="I289" s="168"/>
      <c r="J289" s="168"/>
      <c r="K289" s="168"/>
      <c r="L289" s="168"/>
      <c r="M289" s="168"/>
      <c r="N289" s="168"/>
      <c r="O289" s="169"/>
      <c r="P289" s="79" t="str">
        <f t="shared" si="80"/>
        <v/>
      </c>
      <c r="Q289" s="80" t="str">
        <f t="shared" si="68"/>
        <v/>
      </c>
      <c r="R289" s="80" t="str">
        <f t="shared" si="69"/>
        <v/>
      </c>
      <c r="S289" s="80" t="str">
        <f t="shared" si="70"/>
        <v/>
      </c>
      <c r="T289" s="80" t="str">
        <f t="shared" si="71"/>
        <v/>
      </c>
      <c r="U289" s="72" t="str">
        <f t="shared" si="72"/>
        <v/>
      </c>
      <c r="V289" s="81" t="str">
        <f t="shared" si="67"/>
        <v/>
      </c>
    </row>
    <row r="290" spans="1:22" s="6" customFormat="1" x14ac:dyDescent="0.2">
      <c r="A290" s="18"/>
      <c r="B290" s="123" t="s">
        <v>255</v>
      </c>
      <c r="C290" s="6" t="s">
        <v>814</v>
      </c>
      <c r="D290" s="123" t="s">
        <v>255</v>
      </c>
      <c r="E290" s="74" t="s">
        <v>492</v>
      </c>
      <c r="F290" s="167"/>
      <c r="G290" s="168"/>
      <c r="H290" s="168"/>
      <c r="I290" s="168"/>
      <c r="J290" s="168"/>
      <c r="K290" s="168"/>
      <c r="L290" s="168"/>
      <c r="M290" s="168"/>
      <c r="N290" s="168"/>
      <c r="O290" s="169"/>
      <c r="P290" s="79" t="str">
        <f t="shared" si="80"/>
        <v/>
      </c>
      <c r="Q290" s="80" t="str">
        <f t="shared" si="68"/>
        <v/>
      </c>
      <c r="R290" s="80" t="str">
        <f t="shared" si="69"/>
        <v/>
      </c>
      <c r="S290" s="80" t="str">
        <f t="shared" si="70"/>
        <v/>
      </c>
      <c r="T290" s="80" t="str">
        <f t="shared" si="71"/>
        <v/>
      </c>
      <c r="U290" s="72" t="str">
        <f t="shared" si="72"/>
        <v/>
      </c>
      <c r="V290" s="81" t="str">
        <f t="shared" si="67"/>
        <v/>
      </c>
    </row>
    <row r="291" spans="1:22" s="6" customFormat="1" x14ac:dyDescent="0.2">
      <c r="A291" s="18"/>
      <c r="B291" s="123" t="s">
        <v>279</v>
      </c>
      <c r="C291" s="6" t="s">
        <v>815</v>
      </c>
      <c r="D291" s="123" t="s">
        <v>279</v>
      </c>
      <c r="E291" s="74" t="s">
        <v>493</v>
      </c>
      <c r="F291" s="167"/>
      <c r="G291" s="168"/>
      <c r="H291" s="168"/>
      <c r="I291" s="168"/>
      <c r="J291" s="168"/>
      <c r="K291" s="168"/>
      <c r="L291" s="168"/>
      <c r="M291" s="168"/>
      <c r="N291" s="168"/>
      <c r="O291" s="169"/>
      <c r="P291" s="79" t="str">
        <f t="shared" si="80"/>
        <v/>
      </c>
      <c r="Q291" s="80" t="str">
        <f t="shared" si="68"/>
        <v/>
      </c>
      <c r="R291" s="80" t="str">
        <f t="shared" si="69"/>
        <v/>
      </c>
      <c r="S291" s="80" t="str">
        <f t="shared" si="70"/>
        <v/>
      </c>
      <c r="T291" s="80" t="str">
        <f t="shared" si="71"/>
        <v/>
      </c>
      <c r="U291" s="72" t="str">
        <f t="shared" si="72"/>
        <v/>
      </c>
      <c r="V291" s="81" t="str">
        <f t="shared" si="67"/>
        <v/>
      </c>
    </row>
    <row r="292" spans="1:22" s="6" customFormat="1" x14ac:dyDescent="0.2">
      <c r="A292" s="18"/>
      <c r="B292" s="123" t="s">
        <v>256</v>
      </c>
      <c r="C292" s="6" t="s">
        <v>816</v>
      </c>
      <c r="D292" s="123" t="s">
        <v>256</v>
      </c>
      <c r="E292" s="74" t="s">
        <v>494</v>
      </c>
      <c r="F292" s="167">
        <v>7.0857224884791368</v>
      </c>
      <c r="G292" s="168">
        <v>4.8257224884791361</v>
      </c>
      <c r="H292" s="168">
        <v>2.2600000000000002</v>
      </c>
      <c r="I292" s="168"/>
      <c r="J292" s="168"/>
      <c r="K292" s="168">
        <v>2.2600000000000002</v>
      </c>
      <c r="L292" s="168"/>
      <c r="M292" s="168"/>
      <c r="N292" s="168"/>
      <c r="O292" s="169"/>
      <c r="P292" s="79" t="str">
        <f t="shared" si="80"/>
        <v/>
      </c>
      <c r="Q292" s="80" t="str">
        <f t="shared" si="68"/>
        <v/>
      </c>
      <c r="R292" s="80" t="str">
        <f t="shared" si="69"/>
        <v/>
      </c>
      <c r="S292" s="80" t="str">
        <f t="shared" si="70"/>
        <v>COL 7 = 0</v>
      </c>
      <c r="T292" s="80" t="str">
        <f t="shared" si="71"/>
        <v/>
      </c>
      <c r="U292" s="72" t="str">
        <f t="shared" si="72"/>
        <v/>
      </c>
      <c r="V292" s="81" t="str">
        <f t="shared" si="67"/>
        <v/>
      </c>
    </row>
    <row r="293" spans="1:22" s="6" customFormat="1" x14ac:dyDescent="0.2">
      <c r="A293" s="18"/>
      <c r="B293" s="123" t="s">
        <v>257</v>
      </c>
      <c r="C293" s="6" t="s">
        <v>817</v>
      </c>
      <c r="D293" s="123" t="s">
        <v>257</v>
      </c>
      <c r="E293" s="74" t="s">
        <v>495</v>
      </c>
      <c r="F293" s="167"/>
      <c r="G293" s="168"/>
      <c r="H293" s="168"/>
      <c r="I293" s="168"/>
      <c r="J293" s="168"/>
      <c r="K293" s="168"/>
      <c r="L293" s="168"/>
      <c r="M293" s="168"/>
      <c r="N293" s="168"/>
      <c r="O293" s="169"/>
      <c r="P293" s="79" t="str">
        <f t="shared" si="80"/>
        <v/>
      </c>
      <c r="Q293" s="80" t="str">
        <f t="shared" si="68"/>
        <v/>
      </c>
      <c r="R293" s="80" t="str">
        <f t="shared" si="69"/>
        <v/>
      </c>
      <c r="S293" s="80" t="str">
        <f t="shared" si="70"/>
        <v/>
      </c>
      <c r="T293" s="80" t="str">
        <f t="shared" si="71"/>
        <v/>
      </c>
      <c r="U293" s="72" t="str">
        <f t="shared" si="72"/>
        <v/>
      </c>
      <c r="V293" s="81" t="str">
        <f t="shared" si="67"/>
        <v/>
      </c>
    </row>
    <row r="294" spans="1:22" s="6" customFormat="1" x14ac:dyDescent="0.2">
      <c r="A294" s="18"/>
      <c r="B294" s="123" t="s">
        <v>258</v>
      </c>
      <c r="C294" s="6" t="s">
        <v>818</v>
      </c>
      <c r="D294" s="123" t="s">
        <v>258</v>
      </c>
      <c r="E294" s="74" t="s">
        <v>496</v>
      </c>
      <c r="F294" s="167"/>
      <c r="G294" s="168"/>
      <c r="H294" s="168"/>
      <c r="I294" s="168"/>
      <c r="J294" s="168"/>
      <c r="K294" s="168"/>
      <c r="L294" s="168"/>
      <c r="M294" s="168"/>
      <c r="N294" s="168"/>
      <c r="O294" s="169"/>
      <c r="P294" s="79" t="str">
        <f t="shared" si="80"/>
        <v/>
      </c>
      <c r="Q294" s="80" t="str">
        <f t="shared" si="68"/>
        <v/>
      </c>
      <c r="R294" s="80" t="str">
        <f t="shared" si="69"/>
        <v/>
      </c>
      <c r="S294" s="80" t="str">
        <f t="shared" si="70"/>
        <v/>
      </c>
      <c r="T294" s="80" t="str">
        <f t="shared" si="71"/>
        <v/>
      </c>
      <c r="U294" s="72" t="str">
        <f t="shared" si="72"/>
        <v/>
      </c>
      <c r="V294" s="81" t="str">
        <f t="shared" si="67"/>
        <v/>
      </c>
    </row>
    <row r="295" spans="1:22" s="6" customFormat="1" x14ac:dyDescent="0.2">
      <c r="A295" s="18"/>
      <c r="B295" s="123" t="s">
        <v>259</v>
      </c>
      <c r="C295" s="6" t="s">
        <v>819</v>
      </c>
      <c r="D295" s="123" t="s">
        <v>259</v>
      </c>
      <c r="E295" s="74" t="s">
        <v>532</v>
      </c>
      <c r="F295" s="167"/>
      <c r="G295" s="168"/>
      <c r="H295" s="168"/>
      <c r="I295" s="168"/>
      <c r="J295" s="168"/>
      <c r="K295" s="168"/>
      <c r="L295" s="168"/>
      <c r="M295" s="168"/>
      <c r="N295" s="168"/>
      <c r="O295" s="169"/>
      <c r="P295" s="79" t="str">
        <f t="shared" si="80"/>
        <v/>
      </c>
      <c r="Q295" s="80" t="str">
        <f t="shared" si="68"/>
        <v/>
      </c>
      <c r="R295" s="80" t="str">
        <f t="shared" si="69"/>
        <v/>
      </c>
      <c r="S295" s="80" t="str">
        <f t="shared" si="70"/>
        <v/>
      </c>
      <c r="T295" s="80" t="str">
        <f t="shared" si="71"/>
        <v/>
      </c>
      <c r="U295" s="72" t="str">
        <f t="shared" si="72"/>
        <v/>
      </c>
      <c r="V295" s="81" t="str">
        <f t="shared" si="67"/>
        <v/>
      </c>
    </row>
    <row r="296" spans="1:22" s="6" customFormat="1" x14ac:dyDescent="0.2">
      <c r="A296" s="18"/>
      <c r="B296" s="123" t="s">
        <v>260</v>
      </c>
      <c r="C296" s="6" t="s">
        <v>820</v>
      </c>
      <c r="D296" s="123" t="s">
        <v>260</v>
      </c>
      <c r="E296" s="74" t="s">
        <v>497</v>
      </c>
      <c r="F296" s="167"/>
      <c r="G296" s="168"/>
      <c r="H296" s="168"/>
      <c r="I296" s="168"/>
      <c r="J296" s="168"/>
      <c r="K296" s="168"/>
      <c r="L296" s="168"/>
      <c r="M296" s="168"/>
      <c r="N296" s="168"/>
      <c r="O296" s="169"/>
      <c r="P296" s="79" t="str">
        <f t="shared" si="80"/>
        <v/>
      </c>
      <c r="Q296" s="80" t="str">
        <f t="shared" si="68"/>
        <v/>
      </c>
      <c r="R296" s="80" t="str">
        <f t="shared" si="69"/>
        <v/>
      </c>
      <c r="S296" s="80" t="str">
        <f t="shared" si="70"/>
        <v/>
      </c>
      <c r="T296" s="80" t="str">
        <f t="shared" si="71"/>
        <v/>
      </c>
      <c r="U296" s="72" t="str">
        <f t="shared" si="72"/>
        <v/>
      </c>
      <c r="V296" s="81" t="str">
        <f t="shared" si="67"/>
        <v/>
      </c>
    </row>
    <row r="297" spans="1:22" s="6" customFormat="1" x14ac:dyDescent="0.2">
      <c r="A297" s="18"/>
      <c r="B297" s="123" t="s">
        <v>261</v>
      </c>
      <c r="C297" s="6" t="s">
        <v>821</v>
      </c>
      <c r="D297" s="123" t="s">
        <v>261</v>
      </c>
      <c r="E297" s="74" t="s">
        <v>498</v>
      </c>
      <c r="F297" s="167"/>
      <c r="G297" s="168"/>
      <c r="H297" s="168"/>
      <c r="I297" s="168"/>
      <c r="J297" s="168"/>
      <c r="K297" s="168"/>
      <c r="L297" s="168"/>
      <c r="M297" s="168"/>
      <c r="N297" s="168"/>
      <c r="O297" s="169"/>
      <c r="P297" s="79" t="str">
        <f t="shared" si="80"/>
        <v/>
      </c>
      <c r="Q297" s="80" t="str">
        <f t="shared" si="68"/>
        <v/>
      </c>
      <c r="R297" s="80" t="str">
        <f t="shared" si="69"/>
        <v/>
      </c>
      <c r="S297" s="80" t="str">
        <f t="shared" si="70"/>
        <v/>
      </c>
      <c r="T297" s="80" t="str">
        <f t="shared" si="71"/>
        <v/>
      </c>
      <c r="U297" s="72" t="str">
        <f t="shared" si="72"/>
        <v/>
      </c>
      <c r="V297" s="81" t="str">
        <f t="shared" si="67"/>
        <v/>
      </c>
    </row>
    <row r="298" spans="1:22" s="6" customFormat="1" x14ac:dyDescent="0.2">
      <c r="A298" s="18"/>
      <c r="B298" s="123" t="s">
        <v>262</v>
      </c>
      <c r="C298" s="6" t="s">
        <v>822</v>
      </c>
      <c r="D298" s="123" t="s">
        <v>262</v>
      </c>
      <c r="E298" s="74" t="s">
        <v>499</v>
      </c>
      <c r="F298" s="167"/>
      <c r="G298" s="168"/>
      <c r="H298" s="168"/>
      <c r="I298" s="168"/>
      <c r="J298" s="168"/>
      <c r="K298" s="168"/>
      <c r="L298" s="168"/>
      <c r="M298" s="168"/>
      <c r="N298" s="168"/>
      <c r="O298" s="169"/>
      <c r="P298" s="79" t="str">
        <f t="shared" si="80"/>
        <v/>
      </c>
      <c r="Q298" s="80" t="str">
        <f t="shared" si="68"/>
        <v/>
      </c>
      <c r="R298" s="80" t="str">
        <f t="shared" si="69"/>
        <v/>
      </c>
      <c r="S298" s="80" t="str">
        <f t="shared" si="70"/>
        <v/>
      </c>
      <c r="T298" s="80" t="str">
        <f t="shared" si="71"/>
        <v/>
      </c>
      <c r="U298" s="72" t="str">
        <f t="shared" si="72"/>
        <v/>
      </c>
      <c r="V298" s="81" t="str">
        <f t="shared" si="67"/>
        <v/>
      </c>
    </row>
    <row r="299" spans="1:22" s="6" customFormat="1" x14ac:dyDescent="0.2">
      <c r="A299" s="18"/>
      <c r="B299" s="123" t="s">
        <v>263</v>
      </c>
      <c r="C299" s="6" t="s">
        <v>823</v>
      </c>
      <c r="D299" s="123" t="s">
        <v>263</v>
      </c>
      <c r="E299" s="74" t="s">
        <v>500</v>
      </c>
      <c r="F299" s="167"/>
      <c r="G299" s="168"/>
      <c r="H299" s="168"/>
      <c r="I299" s="168"/>
      <c r="J299" s="168"/>
      <c r="K299" s="168"/>
      <c r="L299" s="168"/>
      <c r="M299" s="168"/>
      <c r="N299" s="168"/>
      <c r="O299" s="169"/>
      <c r="P299" s="79" t="str">
        <f t="shared" si="80"/>
        <v/>
      </c>
      <c r="Q299" s="80" t="str">
        <f t="shared" si="68"/>
        <v/>
      </c>
      <c r="R299" s="80" t="str">
        <f t="shared" si="69"/>
        <v/>
      </c>
      <c r="S299" s="80" t="str">
        <f t="shared" si="70"/>
        <v/>
      </c>
      <c r="T299" s="80" t="str">
        <f t="shared" si="71"/>
        <v/>
      </c>
      <c r="U299" s="72" t="str">
        <f t="shared" si="72"/>
        <v/>
      </c>
      <c r="V299" s="81" t="str">
        <f t="shared" si="67"/>
        <v/>
      </c>
    </row>
    <row r="300" spans="1:22" s="6" customFormat="1" x14ac:dyDescent="0.2">
      <c r="A300" s="18"/>
      <c r="B300" s="123" t="s">
        <v>264</v>
      </c>
      <c r="C300" s="6" t="s">
        <v>824</v>
      </c>
      <c r="D300" s="123" t="s">
        <v>264</v>
      </c>
      <c r="E300" s="74" t="s">
        <v>501</v>
      </c>
      <c r="F300" s="167"/>
      <c r="G300" s="168"/>
      <c r="H300" s="168"/>
      <c r="I300" s="168"/>
      <c r="J300" s="168"/>
      <c r="K300" s="168"/>
      <c r="L300" s="168"/>
      <c r="M300" s="168"/>
      <c r="N300" s="168"/>
      <c r="O300" s="169"/>
      <c r="P300" s="79" t="str">
        <f t="shared" si="80"/>
        <v/>
      </c>
      <c r="Q300" s="80" t="str">
        <f t="shared" si="68"/>
        <v/>
      </c>
      <c r="R300" s="80" t="str">
        <f t="shared" si="69"/>
        <v/>
      </c>
      <c r="S300" s="80" t="str">
        <f t="shared" si="70"/>
        <v/>
      </c>
      <c r="T300" s="80" t="str">
        <f t="shared" si="71"/>
        <v/>
      </c>
      <c r="U300" s="72" t="str">
        <f t="shared" si="72"/>
        <v/>
      </c>
      <c r="V300" s="81" t="str">
        <f t="shared" si="67"/>
        <v/>
      </c>
    </row>
    <row r="301" spans="1:22" s="6" customFormat="1" x14ac:dyDescent="0.2">
      <c r="A301" s="18"/>
      <c r="B301" s="123" t="s">
        <v>549</v>
      </c>
      <c r="C301" s="6" t="s">
        <v>825</v>
      </c>
      <c r="D301" s="123" t="s">
        <v>549</v>
      </c>
      <c r="E301" s="74" t="s">
        <v>540</v>
      </c>
      <c r="F301" s="167"/>
      <c r="G301" s="168"/>
      <c r="H301" s="168"/>
      <c r="I301" s="168"/>
      <c r="J301" s="168"/>
      <c r="K301" s="168"/>
      <c r="L301" s="168"/>
      <c r="M301" s="168"/>
      <c r="N301" s="168"/>
      <c r="O301" s="169"/>
      <c r="P301" s="79" t="str">
        <f t="shared" si="80"/>
        <v/>
      </c>
      <c r="Q301" s="80" t="str">
        <f t="shared" si="68"/>
        <v/>
      </c>
      <c r="R301" s="80" t="str">
        <f t="shared" si="69"/>
        <v/>
      </c>
      <c r="S301" s="80" t="str">
        <f t="shared" si="70"/>
        <v/>
      </c>
      <c r="T301" s="80" t="str">
        <f t="shared" si="71"/>
        <v/>
      </c>
      <c r="U301" s="72" t="str">
        <f t="shared" si="72"/>
        <v/>
      </c>
      <c r="V301" s="81" t="str">
        <f t="shared" si="67"/>
        <v/>
      </c>
    </row>
    <row r="302" spans="1:22" s="6" customFormat="1" x14ac:dyDescent="0.2">
      <c r="A302" s="18"/>
      <c r="B302" s="123" t="s">
        <v>265</v>
      </c>
      <c r="C302" s="6" t="s">
        <v>826</v>
      </c>
      <c r="D302" s="123" t="s">
        <v>265</v>
      </c>
      <c r="E302" s="74" t="s">
        <v>502</v>
      </c>
      <c r="F302" s="167"/>
      <c r="G302" s="168"/>
      <c r="H302" s="168"/>
      <c r="I302" s="168"/>
      <c r="J302" s="168"/>
      <c r="K302" s="168"/>
      <c r="L302" s="168"/>
      <c r="M302" s="168"/>
      <c r="N302" s="168"/>
      <c r="O302" s="169"/>
      <c r="P302" s="79" t="str">
        <f t="shared" si="80"/>
        <v/>
      </c>
      <c r="Q302" s="80" t="str">
        <f t="shared" si="68"/>
        <v/>
      </c>
      <c r="R302" s="80" t="str">
        <f t="shared" si="69"/>
        <v/>
      </c>
      <c r="S302" s="80" t="str">
        <f t="shared" si="70"/>
        <v/>
      </c>
      <c r="T302" s="80" t="str">
        <f t="shared" si="71"/>
        <v/>
      </c>
      <c r="U302" s="72" t="str">
        <f t="shared" si="72"/>
        <v/>
      </c>
      <c r="V302" s="81" t="str">
        <f t="shared" si="67"/>
        <v/>
      </c>
    </row>
    <row r="303" spans="1:22" s="6" customFormat="1" x14ac:dyDescent="0.2">
      <c r="A303" s="18"/>
      <c r="B303" s="123" t="s">
        <v>266</v>
      </c>
      <c r="C303" s="6" t="s">
        <v>827</v>
      </c>
      <c r="D303" s="123" t="s">
        <v>266</v>
      </c>
      <c r="E303" s="74" t="s">
        <v>503</v>
      </c>
      <c r="F303" s="167"/>
      <c r="G303" s="168"/>
      <c r="H303" s="168"/>
      <c r="I303" s="168"/>
      <c r="J303" s="168"/>
      <c r="K303" s="168"/>
      <c r="L303" s="168"/>
      <c r="M303" s="168"/>
      <c r="N303" s="168"/>
      <c r="O303" s="169"/>
      <c r="P303" s="79" t="str">
        <f t="shared" si="80"/>
        <v/>
      </c>
      <c r="Q303" s="80" t="str">
        <f t="shared" si="68"/>
        <v/>
      </c>
      <c r="R303" s="80" t="str">
        <f t="shared" si="69"/>
        <v/>
      </c>
      <c r="S303" s="80" t="str">
        <f t="shared" si="70"/>
        <v/>
      </c>
      <c r="T303" s="80" t="str">
        <f t="shared" si="71"/>
        <v/>
      </c>
      <c r="U303" s="72" t="str">
        <f t="shared" si="72"/>
        <v/>
      </c>
      <c r="V303" s="81" t="str">
        <f t="shared" si="67"/>
        <v/>
      </c>
    </row>
    <row r="304" spans="1:22" s="6" customFormat="1" x14ac:dyDescent="0.2">
      <c r="A304" s="18"/>
      <c r="B304" s="123" t="s">
        <v>267</v>
      </c>
      <c r="C304" s="6" t="s">
        <v>828</v>
      </c>
      <c r="D304" s="123" t="s">
        <v>267</v>
      </c>
      <c r="E304" s="74" t="s">
        <v>504</v>
      </c>
      <c r="F304" s="167"/>
      <c r="G304" s="168"/>
      <c r="H304" s="168"/>
      <c r="I304" s="168"/>
      <c r="J304" s="168"/>
      <c r="K304" s="168"/>
      <c r="L304" s="168"/>
      <c r="M304" s="168"/>
      <c r="N304" s="168"/>
      <c r="O304" s="169"/>
      <c r="P304" s="79" t="str">
        <f t="shared" si="80"/>
        <v/>
      </c>
      <c r="Q304" s="80" t="str">
        <f t="shared" si="68"/>
        <v/>
      </c>
      <c r="R304" s="80" t="str">
        <f t="shared" si="69"/>
        <v/>
      </c>
      <c r="S304" s="80" t="str">
        <f t="shared" si="70"/>
        <v/>
      </c>
      <c r="T304" s="80" t="str">
        <f t="shared" si="71"/>
        <v/>
      </c>
      <c r="U304" s="72" t="str">
        <f t="shared" si="72"/>
        <v/>
      </c>
      <c r="V304" s="81" t="str">
        <f t="shared" si="67"/>
        <v/>
      </c>
    </row>
    <row r="305" spans="1:254" s="6" customFormat="1" x14ac:dyDescent="0.2">
      <c r="A305" s="18"/>
      <c r="B305" s="123" t="s">
        <v>550</v>
      </c>
      <c r="C305" s="6" t="s">
        <v>829</v>
      </c>
      <c r="D305" s="123" t="s">
        <v>550</v>
      </c>
      <c r="E305" s="74" t="s">
        <v>834</v>
      </c>
      <c r="F305" s="167"/>
      <c r="G305" s="168"/>
      <c r="H305" s="168"/>
      <c r="I305" s="168"/>
      <c r="J305" s="168"/>
      <c r="K305" s="168"/>
      <c r="L305" s="168"/>
      <c r="M305" s="168"/>
      <c r="N305" s="168"/>
      <c r="O305" s="169"/>
      <c r="P305" s="79" t="str">
        <f t="shared" si="80"/>
        <v/>
      </c>
      <c r="Q305" s="80" t="str">
        <f t="shared" si="68"/>
        <v/>
      </c>
      <c r="R305" s="80" t="str">
        <f t="shared" si="69"/>
        <v/>
      </c>
      <c r="S305" s="80" t="str">
        <f t="shared" si="70"/>
        <v/>
      </c>
      <c r="T305" s="80" t="str">
        <f t="shared" si="71"/>
        <v/>
      </c>
      <c r="U305" s="72" t="str">
        <f t="shared" si="72"/>
        <v/>
      </c>
      <c r="V305" s="81" t="str">
        <f t="shared" si="67"/>
        <v/>
      </c>
    </row>
    <row r="306" spans="1:254" s="6" customFormat="1" x14ac:dyDescent="0.2">
      <c r="A306" s="18"/>
      <c r="B306" s="123" t="s">
        <v>268</v>
      </c>
      <c r="C306" s="6" t="s">
        <v>830</v>
      </c>
      <c r="D306" s="123" t="s">
        <v>268</v>
      </c>
      <c r="E306" s="74" t="s">
        <v>505</v>
      </c>
      <c r="F306" s="167"/>
      <c r="G306" s="168"/>
      <c r="H306" s="168"/>
      <c r="I306" s="168"/>
      <c r="J306" s="168"/>
      <c r="K306" s="168"/>
      <c r="L306" s="168"/>
      <c r="M306" s="168"/>
      <c r="N306" s="168"/>
      <c r="O306" s="169"/>
      <c r="P306" s="79" t="str">
        <f t="shared" si="80"/>
        <v/>
      </c>
      <c r="Q306" s="80" t="str">
        <f t="shared" si="68"/>
        <v/>
      </c>
      <c r="R306" s="80" t="str">
        <f t="shared" si="69"/>
        <v/>
      </c>
      <c r="S306" s="80" t="str">
        <f t="shared" si="70"/>
        <v/>
      </c>
      <c r="T306" s="80" t="str">
        <f t="shared" si="71"/>
        <v/>
      </c>
      <c r="U306" s="72" t="str">
        <f t="shared" si="72"/>
        <v/>
      </c>
      <c r="V306" s="81" t="str">
        <f t="shared" si="67"/>
        <v/>
      </c>
    </row>
    <row r="307" spans="1:254" s="6" customFormat="1" ht="12" thickBot="1" x14ac:dyDescent="0.25">
      <c r="A307" s="18"/>
      <c r="B307" s="123" t="s">
        <v>269</v>
      </c>
      <c r="C307" s="6" t="s">
        <v>831</v>
      </c>
      <c r="D307" s="123" t="s">
        <v>269</v>
      </c>
      <c r="E307" s="74" t="s">
        <v>506</v>
      </c>
      <c r="F307" s="176"/>
      <c r="G307" s="177"/>
      <c r="H307" s="177"/>
      <c r="I307" s="177"/>
      <c r="J307" s="177"/>
      <c r="K307" s="177"/>
      <c r="L307" s="177"/>
      <c r="M307" s="177"/>
      <c r="N307" s="177"/>
      <c r="O307" s="178"/>
      <c r="P307" s="82" t="str">
        <f t="shared" si="80"/>
        <v/>
      </c>
      <c r="Q307" s="83" t="str">
        <f t="shared" si="68"/>
        <v/>
      </c>
      <c r="R307" s="83" t="str">
        <f t="shared" si="69"/>
        <v/>
      </c>
      <c r="S307" s="83" t="str">
        <f t="shared" si="70"/>
        <v/>
      </c>
      <c r="T307" s="83" t="str">
        <f t="shared" si="71"/>
        <v/>
      </c>
      <c r="U307" s="84" t="str">
        <f t="shared" si="72"/>
        <v/>
      </c>
      <c r="V307" s="85" t="str">
        <f t="shared" si="67"/>
        <v/>
      </c>
    </row>
    <row r="308" spans="1:254" s="60" customFormat="1" ht="21.75" thickBot="1" x14ac:dyDescent="0.25">
      <c r="A308" s="59"/>
      <c r="B308" s="132" t="s">
        <v>560</v>
      </c>
      <c r="C308" s="6" t="s">
        <v>587</v>
      </c>
      <c r="D308" s="132" t="s">
        <v>560</v>
      </c>
      <c r="E308" s="203" t="s">
        <v>837</v>
      </c>
      <c r="F308" s="164"/>
      <c r="G308" s="175"/>
      <c r="H308" s="165"/>
      <c r="I308" s="165"/>
      <c r="J308" s="165"/>
      <c r="K308" s="165"/>
      <c r="L308" s="165"/>
      <c r="M308" s="165"/>
      <c r="N308" s="165"/>
      <c r="O308" s="166"/>
      <c r="P308" s="86"/>
      <c r="Q308" s="87"/>
      <c r="R308" s="87"/>
      <c r="S308" s="87"/>
      <c r="T308" s="87"/>
      <c r="U308" s="88"/>
      <c r="V308" s="89" t="str">
        <f t="shared" si="67"/>
        <v/>
      </c>
    </row>
    <row r="309" spans="1:254" s="60" customFormat="1" ht="31.5" customHeight="1" x14ac:dyDescent="0.2">
      <c r="A309" s="59"/>
      <c r="B309" s="226" t="s">
        <v>543</v>
      </c>
      <c r="C309" s="234"/>
      <c r="D309" s="226" t="s">
        <v>543</v>
      </c>
      <c r="E309" s="202" t="s">
        <v>838</v>
      </c>
      <c r="F309" s="106">
        <f>SUM(F276:F307)</f>
        <v>232.11554143705982</v>
      </c>
      <c r="G309" s="107">
        <f t="shared" ref="G309:O309" si="81">SUM(G276:G307)</f>
        <v>174.78576151889192</v>
      </c>
      <c r="H309" s="107">
        <f t="shared" si="81"/>
        <v>57.329779918167752</v>
      </c>
      <c r="I309" s="107">
        <f t="shared" si="81"/>
        <v>0</v>
      </c>
      <c r="J309" s="107">
        <f t="shared" si="81"/>
        <v>0</v>
      </c>
      <c r="K309" s="107">
        <f t="shared" si="81"/>
        <v>57.329779918167752</v>
      </c>
      <c r="L309" s="107">
        <f t="shared" si="81"/>
        <v>0</v>
      </c>
      <c r="M309" s="107">
        <f t="shared" si="81"/>
        <v>0</v>
      </c>
      <c r="N309" s="107">
        <f t="shared" si="81"/>
        <v>0</v>
      </c>
      <c r="O309" s="108">
        <f t="shared" si="81"/>
        <v>0</v>
      </c>
      <c r="P309" s="90"/>
      <c r="Q309" s="91"/>
      <c r="R309" s="91"/>
      <c r="S309" s="91"/>
      <c r="T309" s="91"/>
      <c r="U309" s="92"/>
      <c r="V309" s="93" t="str">
        <f t="shared" si="67"/>
        <v/>
      </c>
    </row>
    <row r="310" spans="1:254" s="60" customFormat="1" ht="32.25" thickBot="1" x14ac:dyDescent="0.25">
      <c r="A310" s="59"/>
      <c r="B310" s="227"/>
      <c r="C310" s="227"/>
      <c r="D310" s="227"/>
      <c r="E310" s="184" t="s">
        <v>931</v>
      </c>
      <c r="F310" s="109">
        <f>IF(COUNTA(F276:F308)&gt;0,IF(F308="c","c",SUM(F308:F309)),"")</f>
        <v>232.11554143705982</v>
      </c>
      <c r="G310" s="110">
        <f t="shared" ref="G310:O310" si="82">IF(COUNTA(G276:G308)&gt;0,IF(G308="c","c",SUM(G308:G309)),"")</f>
        <v>174.78576151889192</v>
      </c>
      <c r="H310" s="110">
        <f t="shared" si="82"/>
        <v>57.329779918167752</v>
      </c>
      <c r="I310" s="110" t="str">
        <f t="shared" si="82"/>
        <v/>
      </c>
      <c r="J310" s="110" t="str">
        <f t="shared" si="82"/>
        <v/>
      </c>
      <c r="K310" s="110">
        <f t="shared" si="82"/>
        <v>57.329779918167752</v>
      </c>
      <c r="L310" s="110" t="str">
        <f t="shared" si="82"/>
        <v/>
      </c>
      <c r="M310" s="110" t="str">
        <f t="shared" si="82"/>
        <v/>
      </c>
      <c r="N310" s="110" t="str">
        <f t="shared" si="82"/>
        <v/>
      </c>
      <c r="O310" s="111" t="str">
        <f t="shared" si="82"/>
        <v/>
      </c>
      <c r="P310" s="94" t="str">
        <f>IF(AND(AND(C310&lt;&gt;"",C310=Reporting_Country_Code),OR(F310&lt;&gt;"",G310&lt;&gt;"",H310&lt;&gt;"",I310&lt;&gt;"",J310&lt;&gt;"",K310&lt;&gt;"",L310&lt;&gt;"",M310&lt;&gt;"",N310&lt;&gt;"",M310&lt;&gt;"")),"Claims against self",IF(AND(COUNTIF(M310:O310,"c")=1,AND(M310&lt;&gt;"",N310&lt;&gt;"",O310&lt;&gt;"")),"Residual Disclosure",IF(AND(SUM(COUNTIF(K310:L310,"c"),(COUNTIF(H310,"c")))=1,AND(L310&lt;&gt;"",K310&lt;&gt;"",H310&lt;&gt;"")),"Residual Disclosure",IF(AND(COUNTIF(H310:J310,"c")=1,AND(J310&lt;&gt;"",I310&lt;&gt;"",H310&lt;&gt;"")),"Residual Disclosure",IF(AND(COUNTIF(F310:H310,"c")=1,AND(F310&lt;&gt;"",G310&lt;&gt;"",H310&lt;&gt;"")),"Residual Disclosure","")))))</f>
        <v/>
      </c>
      <c r="Q310" s="95" t="str">
        <f>IF(AND(ISNUMBER(F310),ISNUMBER(G310),ISNUMBER(H310)),IF(F310-G310&lt;&gt;H310,"DISCR: "&amp;ABS(ROUND(F310-G310-H310,1)),""),IF(OR(AND(ISNUMBER(F310),OR(ISNUMBER(G310),ISNUMBER(H310))),AND(ISNUMBER(G310),ISNUMBER(H310))),IF(NOT(ISNUMBER(F310)),"COL 1 = "&amp;ROUND(H310+G310,1),IF(NOT(ISNUMBER(G310)),"COL 2 = "&amp;ROUND(F310-H310,1),"COL 3 = "&amp;ROUND(F310-G310,1))),""))</f>
        <v>DISCR: 0</v>
      </c>
      <c r="R310" s="95" t="str">
        <f>IF(AND(ISNUMBER(H310),ISNUMBER(I310),ISNUMBER(J310)),IF(H310-I310&lt;&gt;J310,"DISCR: "&amp;ABS(ROUND(H310-I310-J310,1)),""),IF(OR(AND(ISNUMBER(H310),OR(ISNUMBER(I310),ISNUMBER(J310))),AND(ISNUMBER(I310),ISNUMBER(J310))),IF(NOT(ISNUMBER(H310)),"COL 3 = "&amp;ROUND(J310+I310,1),IF(NOT(ISNUMBER(I310)),"COL 4 = "&amp;ROUND(H310-J310,1),"COL 5 = "&amp;ROUND(H310-I310,1))),""))</f>
        <v/>
      </c>
      <c r="S310" s="95" t="str">
        <f>IF(AND(ISNUMBER(H310),ISNUMBER(L310),ISNUMBER(K310)),IF(K310-L310&lt;&gt;H310,"DISCR: "&amp;ABS(ROUND(K310-L310-H310,1)),""),IF(OR(AND(ISNUMBER(H310),OR(ISNUMBER(L310),ISNUMBER(K310))),AND(ISNUMBER(L310),ISNUMBER(K310))),IF(NOT(ISNUMBER(H310)),"COL 3 = "&amp;ROUND(K310-L310,1),IF(NOT(ISNUMBER(L310)),"COL 7 = "&amp;ROUND(K310-H310,1),"COL 6 = "&amp;ROUND(H310+L310,1))),""))</f>
        <v>COL 7 = 0</v>
      </c>
      <c r="T310" s="95" t="str">
        <f>IF(AND(ISNUMBER(M310),ISNUMBER(O310),ISNUMBER(N310)),IF(N310-O310&lt;&gt;M310,"DISCR: "&amp;ABS(ROUND(N310-O310-M310,1)),""),IF(OR(AND(ISNUMBER(M310),OR(ISNUMBER(O310),ISNUMBER(N310))),AND(ISNUMBER(O310),ISNUMBER(N310))),IF(NOT(ISNUMBER(M310)),"COL 8 = "&amp;ROUND(N310-O310,1),IF(NOT(ISNUMBER(O310)),"COL 10 = "&amp;ROUND(N310-M310,1),"COL 9 = "&amp;ROUND(O310+M310,1))),""))</f>
        <v/>
      </c>
      <c r="U310" s="96" t="str">
        <f>IF(AND(ISNUMBER(M310),F310=""),"Missing data in col. 1","")</f>
        <v/>
      </c>
      <c r="V310" s="97" t="str">
        <f t="shared" si="67"/>
        <v/>
      </c>
    </row>
    <row r="311" spans="1:254" s="6" customFormat="1" ht="55.5" customHeight="1" thickBot="1" x14ac:dyDescent="0.25">
      <c r="B311" s="126"/>
      <c r="D311" s="126"/>
      <c r="E311" s="185" t="s">
        <v>20</v>
      </c>
      <c r="F311" s="119" t="str">
        <f>IF(F308="c","",IF(AND(IF((COUNTIF(F276:F307,"c"))&gt;0,1,0)=1,F308=""),"Please provide Not Specified (Including Confidential)",""))</f>
        <v/>
      </c>
      <c r="G311" s="119" t="str">
        <f t="shared" ref="G311:O311" si="83">IF(G308="c","",IF(AND(IF((COUNTIF(G276:G307,"c"))&gt;0,1,0)=1,G308=""),"Please provide Not Specified (Including Confidential)",""))</f>
        <v/>
      </c>
      <c r="H311" s="119" t="str">
        <f t="shared" si="83"/>
        <v/>
      </c>
      <c r="I311" s="119" t="str">
        <f t="shared" si="83"/>
        <v/>
      </c>
      <c r="J311" s="119" t="str">
        <f t="shared" si="83"/>
        <v/>
      </c>
      <c r="K311" s="119" t="str">
        <f t="shared" si="83"/>
        <v/>
      </c>
      <c r="L311" s="119" t="str">
        <f t="shared" si="83"/>
        <v/>
      </c>
      <c r="M311" s="119" t="str">
        <f t="shared" si="83"/>
        <v/>
      </c>
      <c r="N311" s="119" t="str">
        <f t="shared" si="83"/>
        <v/>
      </c>
      <c r="O311" s="119" t="str">
        <f t="shared" si="83"/>
        <v/>
      </c>
      <c r="P311" s="79"/>
      <c r="Q311" s="80"/>
      <c r="R311" s="80"/>
      <c r="S311" s="80"/>
      <c r="T311" s="80"/>
      <c r="U311" s="72"/>
      <c r="V311" s="81"/>
    </row>
    <row r="312" spans="1:254" s="15" customFormat="1" ht="12" thickBot="1" x14ac:dyDescent="0.25">
      <c r="A312" s="18"/>
      <c r="B312" s="122"/>
      <c r="C312" s="6"/>
      <c r="D312" s="122"/>
      <c r="E312" s="186" t="s">
        <v>937</v>
      </c>
      <c r="F312" s="17"/>
      <c r="G312" s="16"/>
      <c r="H312" s="16"/>
      <c r="I312" s="16"/>
      <c r="J312" s="16"/>
      <c r="K312" s="16"/>
      <c r="L312" s="16"/>
      <c r="M312" s="16"/>
      <c r="N312" s="16"/>
      <c r="O312" s="105"/>
      <c r="P312" s="98"/>
      <c r="Q312" s="99"/>
      <c r="R312" s="99"/>
      <c r="S312" s="99"/>
      <c r="T312" s="99"/>
      <c r="U312" s="100"/>
      <c r="V312" s="101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</row>
    <row r="313" spans="1:254" s="27" customFormat="1" ht="22.5" thickBot="1" x14ac:dyDescent="0.25">
      <c r="A313" s="127"/>
      <c r="B313" s="132" t="s">
        <v>551</v>
      </c>
      <c r="C313" s="6" t="s">
        <v>832</v>
      </c>
      <c r="D313" s="132" t="s">
        <v>920</v>
      </c>
      <c r="E313" s="179" t="s">
        <v>936</v>
      </c>
      <c r="F313" s="171">
        <v>13.882112800869436</v>
      </c>
      <c r="G313" s="173">
        <v>7.5501128008763772</v>
      </c>
      <c r="H313" s="173">
        <v>6.3319999999957872</v>
      </c>
      <c r="I313" s="173"/>
      <c r="J313" s="173"/>
      <c r="K313" s="173">
        <v>6.3319999999957872</v>
      </c>
      <c r="L313" s="173"/>
      <c r="M313" s="173"/>
      <c r="N313" s="173"/>
      <c r="O313" s="174"/>
      <c r="P313" s="128" t="str">
        <f>IF(AND(AND(C313&lt;&gt;"",C313=Reporting_Country_Code),OR(F313&lt;&gt;"",G313&lt;&gt;"",H313&lt;&gt;"",I313&lt;&gt;"",J313&lt;&gt;"",K313&lt;&gt;"",L313&lt;&gt;"",M313&lt;&gt;"",N313&lt;&gt;"",M313&lt;&gt;"")),"Claims against self",IF(AND(COUNTIF(M313:O313,"c")=1,AND(M313&lt;&gt;"",N313&lt;&gt;"",O313&lt;&gt;"")),"Residual Disclosure",IF(AND(SUM(COUNTIF(K313:L313,"c"),(COUNTIF(H313,"c")))=1,AND(L313&lt;&gt;"",K313&lt;&gt;"",H313&lt;&gt;"")),"Residual Disclosure",IF(AND(COUNTIF(H313:J313,"c")=1,AND(J313&lt;&gt;"",I313&lt;&gt;"",H313&lt;&gt;"")),"Residual Disclosure",IF(AND(COUNTIF(F313:H313,"c")=1,AND(F313&lt;&gt;"",G313&lt;&gt;"",H313&lt;&gt;"")),"Residual Disclosure","")))))</f>
        <v/>
      </c>
      <c r="Q313" s="129"/>
      <c r="R313" s="129"/>
      <c r="S313" s="129"/>
      <c r="T313" s="129"/>
      <c r="U313" s="130" t="str">
        <f>IF(AND(ISNUMBER(M313),F313=""),"Missing data in col. 1","")</f>
        <v/>
      </c>
      <c r="V313" s="131" t="str">
        <f>IF(OR(O313&lt;0,N313&lt;0,L313&lt;0,K313&lt;0),"Negative Value","")</f>
        <v/>
      </c>
    </row>
    <row r="314" spans="1:254" s="60" customFormat="1" ht="97.5" customHeight="1" thickBot="1" x14ac:dyDescent="0.25">
      <c r="B314" s="180"/>
      <c r="C314" s="125"/>
      <c r="D314" s="180"/>
      <c r="E314" s="187" t="s">
        <v>20</v>
      </c>
      <c r="F314" s="182" t="str">
        <f t="shared" ref="F314:O314" si="84">IF(F313="c","'Total not Specified (including Confidential)' cannot be Confidential (C)",IF(AND(IF((COUNTIF(F12:F308,"c"))&gt;=1,1,0)=1,F313=""),"Please provide 'Total not Specified (including Confidential)'",IF(AND(IF(SUM(ISBLANK(F308),ISBLANK(F271),ISBLANK(F258),ISBLANK(F229),ISBLANK(F215),ISBLANK(F202),ISBLANK(F183),ISBLANK(F149),ISBLANK(F134),ISBLANK(F75),ISBLANK(F65))&lt;11,1),ISBLANK(F313)),"Please provide 'Total not Specified (including Confidential)'","")))</f>
        <v/>
      </c>
      <c r="G314" s="182" t="str">
        <f t="shared" si="84"/>
        <v/>
      </c>
      <c r="H314" s="182" t="str">
        <f t="shared" si="84"/>
        <v/>
      </c>
      <c r="I314" s="182" t="str">
        <f t="shared" si="84"/>
        <v/>
      </c>
      <c r="J314" s="182" t="str">
        <f t="shared" si="84"/>
        <v/>
      </c>
      <c r="K314" s="182" t="str">
        <f t="shared" si="84"/>
        <v/>
      </c>
      <c r="L314" s="182" t="str">
        <f t="shared" si="84"/>
        <v/>
      </c>
      <c r="M314" s="182" t="str">
        <f t="shared" si="84"/>
        <v/>
      </c>
      <c r="N314" s="182" t="str">
        <f t="shared" si="84"/>
        <v/>
      </c>
      <c r="O314" s="182" t="str">
        <f t="shared" si="84"/>
        <v/>
      </c>
      <c r="P314" s="140"/>
      <c r="Q314" s="140"/>
      <c r="R314" s="140"/>
      <c r="S314" s="140"/>
      <c r="T314" s="140"/>
      <c r="U314" s="140"/>
      <c r="V314" s="141"/>
    </row>
    <row r="315" spans="1:254" s="58" customFormat="1" ht="18.75" thickBot="1" x14ac:dyDescent="0.25">
      <c r="A315" s="112"/>
      <c r="B315" s="124"/>
      <c r="C315" s="125"/>
      <c r="D315" s="124"/>
      <c r="E315" s="186" t="s">
        <v>531</v>
      </c>
      <c r="F315" s="54"/>
      <c r="G315" s="56"/>
      <c r="H315" s="56"/>
      <c r="I315" s="56"/>
      <c r="J315" s="56"/>
      <c r="K315" s="56"/>
      <c r="L315" s="56"/>
      <c r="M315" s="56"/>
      <c r="N315" s="56"/>
      <c r="O315" s="55"/>
      <c r="P315" s="135"/>
      <c r="Q315" s="136"/>
      <c r="R315" s="136"/>
      <c r="S315" s="136"/>
      <c r="T315" s="136"/>
      <c r="U315" s="137"/>
      <c r="V315" s="138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  <c r="BT315" s="57"/>
      <c r="BU315" s="57"/>
      <c r="BV315" s="57"/>
      <c r="BW315" s="57"/>
      <c r="BX315" s="57"/>
      <c r="BY315" s="57"/>
      <c r="BZ315" s="57"/>
      <c r="CA315" s="57"/>
      <c r="CB315" s="57"/>
      <c r="CC315" s="57"/>
      <c r="CD315" s="57"/>
      <c r="CE315" s="57"/>
      <c r="CF315" s="57"/>
      <c r="CG315" s="57"/>
      <c r="CH315" s="57"/>
      <c r="CI315" s="57"/>
      <c r="CJ315" s="57"/>
      <c r="CK315" s="57"/>
      <c r="CL315" s="57"/>
      <c r="CM315" s="57"/>
      <c r="CN315" s="57"/>
      <c r="CO315" s="57"/>
      <c r="CP315" s="57"/>
      <c r="CQ315" s="57"/>
      <c r="CR315" s="57"/>
      <c r="CS315" s="57"/>
      <c r="CT315" s="57"/>
      <c r="CU315" s="57"/>
      <c r="CV315" s="57"/>
      <c r="CW315" s="57"/>
      <c r="CX315" s="57"/>
      <c r="CY315" s="57"/>
      <c r="CZ315" s="57"/>
      <c r="DA315" s="57"/>
      <c r="DB315" s="57"/>
      <c r="DC315" s="57"/>
      <c r="DD315" s="57"/>
      <c r="DE315" s="57"/>
      <c r="DF315" s="57"/>
      <c r="DG315" s="57"/>
      <c r="DH315" s="57"/>
      <c r="DI315" s="57"/>
      <c r="DJ315" s="57"/>
      <c r="DK315" s="57"/>
      <c r="DL315" s="57"/>
      <c r="DM315" s="57"/>
      <c r="DN315" s="57"/>
      <c r="DO315" s="57"/>
      <c r="DP315" s="57"/>
      <c r="DQ315" s="57"/>
      <c r="DR315" s="57"/>
      <c r="DS315" s="57"/>
      <c r="DT315" s="57"/>
      <c r="DU315" s="57"/>
      <c r="DV315" s="57"/>
      <c r="DW315" s="57"/>
      <c r="DX315" s="57"/>
      <c r="DY315" s="57"/>
      <c r="DZ315" s="57"/>
      <c r="EA315" s="57"/>
      <c r="EB315" s="57"/>
      <c r="EC315" s="57"/>
      <c r="ED315" s="57"/>
      <c r="EE315" s="57"/>
      <c r="EF315" s="57"/>
      <c r="EG315" s="57"/>
      <c r="EH315" s="57"/>
      <c r="EI315" s="57"/>
      <c r="EJ315" s="57"/>
      <c r="EK315" s="57"/>
      <c r="EL315" s="57"/>
      <c r="EM315" s="57"/>
      <c r="EN315" s="57"/>
      <c r="EO315" s="57"/>
      <c r="EP315" s="57"/>
      <c r="EQ315" s="57"/>
      <c r="ER315" s="57"/>
      <c r="ES315" s="57"/>
      <c r="ET315" s="57"/>
      <c r="EU315" s="57"/>
      <c r="EV315" s="57"/>
      <c r="EW315" s="57"/>
      <c r="EX315" s="57"/>
      <c r="EY315" s="57"/>
      <c r="EZ315" s="57"/>
      <c r="FA315" s="57"/>
      <c r="FB315" s="57"/>
      <c r="FC315" s="57"/>
      <c r="FD315" s="57"/>
      <c r="FE315" s="57"/>
      <c r="FF315" s="57"/>
      <c r="FG315" s="57"/>
      <c r="FH315" s="57"/>
      <c r="FI315" s="57"/>
      <c r="FJ315" s="57"/>
      <c r="FK315" s="57"/>
      <c r="FL315" s="57"/>
      <c r="FM315" s="57"/>
      <c r="FN315" s="57"/>
      <c r="FO315" s="57"/>
      <c r="FP315" s="57"/>
      <c r="FQ315" s="57"/>
      <c r="FR315" s="57"/>
      <c r="FS315" s="57"/>
      <c r="FT315" s="57"/>
      <c r="FU315" s="57"/>
      <c r="FV315" s="57"/>
      <c r="FW315" s="57"/>
      <c r="FX315" s="57"/>
      <c r="FY315" s="57"/>
      <c r="FZ315" s="57"/>
      <c r="GA315" s="57"/>
      <c r="GB315" s="57"/>
      <c r="GC315" s="57"/>
      <c r="GD315" s="57"/>
      <c r="GE315" s="57"/>
      <c r="GF315" s="57"/>
      <c r="GG315" s="57"/>
      <c r="GH315" s="57"/>
      <c r="GI315" s="57"/>
      <c r="GJ315" s="57"/>
      <c r="GK315" s="57"/>
      <c r="GL315" s="57"/>
      <c r="GM315" s="57"/>
      <c r="GN315" s="57"/>
      <c r="GO315" s="57"/>
      <c r="GP315" s="57"/>
      <c r="GQ315" s="57"/>
      <c r="GR315" s="57"/>
      <c r="GS315" s="57"/>
      <c r="GT315" s="57"/>
      <c r="GU315" s="57"/>
      <c r="GV315" s="57"/>
      <c r="GW315" s="57"/>
      <c r="GX315" s="57"/>
      <c r="GY315" s="57"/>
      <c r="GZ315" s="57"/>
      <c r="HA315" s="57"/>
      <c r="HB315" s="57"/>
      <c r="HC315" s="57"/>
      <c r="HD315" s="57"/>
      <c r="HE315" s="57"/>
      <c r="HF315" s="57"/>
      <c r="HG315" s="57"/>
      <c r="HH315" s="57"/>
      <c r="HI315" s="57"/>
      <c r="HJ315" s="57"/>
      <c r="HK315" s="57"/>
      <c r="HL315" s="57"/>
      <c r="HM315" s="57"/>
      <c r="HN315" s="57"/>
      <c r="HO315" s="57"/>
      <c r="HP315" s="57"/>
      <c r="HQ315" s="57"/>
      <c r="HR315" s="57"/>
      <c r="HS315" s="57"/>
      <c r="HT315" s="57"/>
      <c r="HU315" s="57"/>
      <c r="HV315" s="57"/>
      <c r="HW315" s="57"/>
      <c r="HX315" s="57"/>
      <c r="HY315" s="57"/>
      <c r="HZ315" s="57"/>
      <c r="IA315" s="57"/>
      <c r="IB315" s="57"/>
      <c r="IC315" s="57"/>
      <c r="ID315" s="57"/>
      <c r="IE315" s="57"/>
      <c r="IF315" s="57"/>
      <c r="IG315" s="57"/>
      <c r="IH315" s="57"/>
      <c r="II315" s="57"/>
      <c r="IJ315" s="57"/>
      <c r="IK315" s="57"/>
      <c r="IL315" s="57"/>
      <c r="IM315" s="57"/>
      <c r="IN315" s="57"/>
      <c r="IO315" s="57"/>
      <c r="IP315" s="57"/>
      <c r="IQ315" s="57"/>
      <c r="IR315" s="57"/>
      <c r="IS315" s="57"/>
      <c r="IT315" s="57"/>
    </row>
    <row r="316" spans="1:254" s="58" customFormat="1" ht="18" customHeight="1" x14ac:dyDescent="0.2">
      <c r="A316" s="112"/>
      <c r="B316" s="228" t="s">
        <v>543</v>
      </c>
      <c r="C316" s="263"/>
      <c r="D316" s="228" t="s">
        <v>543</v>
      </c>
      <c r="E316" s="181" t="s">
        <v>937</v>
      </c>
      <c r="F316" s="106">
        <f>F313</f>
        <v>13.882112800869436</v>
      </c>
      <c r="G316" s="106">
        <f t="shared" ref="G316:O316" si="85">G313</f>
        <v>7.5501128008763772</v>
      </c>
      <c r="H316" s="106">
        <f t="shared" si="85"/>
        <v>6.3319999999957872</v>
      </c>
      <c r="I316" s="106">
        <f t="shared" si="85"/>
        <v>0</v>
      </c>
      <c r="J316" s="106">
        <f t="shared" si="85"/>
        <v>0</v>
      </c>
      <c r="K316" s="106">
        <f t="shared" si="85"/>
        <v>6.3319999999957872</v>
      </c>
      <c r="L316" s="106">
        <f t="shared" si="85"/>
        <v>0</v>
      </c>
      <c r="M316" s="106">
        <f t="shared" si="85"/>
        <v>0</v>
      </c>
      <c r="N316" s="106">
        <f t="shared" si="85"/>
        <v>0</v>
      </c>
      <c r="O316" s="106">
        <f t="shared" si="85"/>
        <v>0</v>
      </c>
      <c r="P316"/>
      <c r="Q316"/>
      <c r="R316"/>
      <c r="S316"/>
      <c r="T316"/>
      <c r="U316"/>
      <c r="V316" s="139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7"/>
      <c r="BM316" s="57"/>
      <c r="BN316" s="57"/>
      <c r="BO316" s="57"/>
      <c r="BP316" s="57"/>
      <c r="BQ316" s="57"/>
      <c r="BR316" s="57"/>
      <c r="BS316" s="57"/>
      <c r="BT316" s="57"/>
      <c r="BU316" s="57"/>
      <c r="BV316" s="57"/>
      <c r="BW316" s="57"/>
      <c r="BX316" s="57"/>
      <c r="BY316" s="57"/>
      <c r="BZ316" s="57"/>
      <c r="CA316" s="57"/>
      <c r="CB316" s="57"/>
      <c r="CC316" s="57"/>
      <c r="CD316" s="57"/>
      <c r="CE316" s="57"/>
      <c r="CF316" s="57"/>
      <c r="CG316" s="57"/>
      <c r="CH316" s="57"/>
      <c r="CI316" s="57"/>
      <c r="CJ316" s="57"/>
      <c r="CK316" s="57"/>
      <c r="CL316" s="57"/>
      <c r="CM316" s="57"/>
      <c r="CN316" s="57"/>
      <c r="CO316" s="57"/>
      <c r="CP316" s="57"/>
      <c r="CQ316" s="57"/>
      <c r="CR316" s="57"/>
      <c r="CS316" s="57"/>
      <c r="CT316" s="57"/>
      <c r="CU316" s="57"/>
      <c r="CV316" s="57"/>
      <c r="CW316" s="57"/>
      <c r="CX316" s="57"/>
      <c r="CY316" s="57"/>
      <c r="CZ316" s="57"/>
      <c r="DA316" s="57"/>
      <c r="DB316" s="57"/>
      <c r="DC316" s="57"/>
      <c r="DD316" s="57"/>
      <c r="DE316" s="57"/>
      <c r="DF316" s="57"/>
      <c r="DG316" s="57"/>
      <c r="DH316" s="57"/>
      <c r="DI316" s="57"/>
      <c r="DJ316" s="57"/>
      <c r="DK316" s="57"/>
      <c r="DL316" s="57"/>
      <c r="DM316" s="57"/>
      <c r="DN316" s="57"/>
      <c r="DO316" s="57"/>
      <c r="DP316" s="57"/>
      <c r="DQ316" s="57"/>
      <c r="DR316" s="57"/>
      <c r="DS316" s="57"/>
      <c r="DT316" s="57"/>
      <c r="DU316" s="57"/>
      <c r="DV316" s="57"/>
      <c r="DW316" s="57"/>
      <c r="DX316" s="57"/>
      <c r="DY316" s="57"/>
      <c r="DZ316" s="57"/>
      <c r="EA316" s="57"/>
      <c r="EB316" s="57"/>
      <c r="EC316" s="57"/>
      <c r="ED316" s="57"/>
      <c r="EE316" s="57"/>
      <c r="EF316" s="57"/>
      <c r="EG316" s="57"/>
      <c r="EH316" s="57"/>
      <c r="EI316" s="57"/>
      <c r="EJ316" s="57"/>
      <c r="EK316" s="57"/>
      <c r="EL316" s="57"/>
      <c r="EM316" s="57"/>
      <c r="EN316" s="57"/>
      <c r="EO316" s="57"/>
      <c r="EP316" s="57"/>
      <c r="EQ316" s="57"/>
      <c r="ER316" s="57"/>
      <c r="ES316" s="57"/>
      <c r="ET316" s="57"/>
      <c r="EU316" s="57"/>
      <c r="EV316" s="57"/>
      <c r="EW316" s="57"/>
      <c r="EX316" s="57"/>
      <c r="EY316" s="57"/>
      <c r="EZ316" s="57"/>
      <c r="FA316" s="57"/>
      <c r="FB316" s="57"/>
      <c r="FC316" s="57"/>
      <c r="FD316" s="57"/>
      <c r="FE316" s="57"/>
      <c r="FF316" s="57"/>
      <c r="FG316" s="57"/>
      <c r="FH316" s="57"/>
      <c r="FI316" s="57"/>
      <c r="FJ316" s="57"/>
      <c r="FK316" s="57"/>
      <c r="FL316" s="57"/>
      <c r="FM316" s="57"/>
      <c r="FN316" s="57"/>
      <c r="FO316" s="57"/>
      <c r="FP316" s="57"/>
      <c r="FQ316" s="57"/>
      <c r="FR316" s="57"/>
      <c r="FS316" s="57"/>
      <c r="FT316" s="57"/>
      <c r="FU316" s="57"/>
      <c r="FV316" s="57"/>
      <c r="FW316" s="57"/>
      <c r="FX316" s="57"/>
      <c r="FY316" s="57"/>
      <c r="FZ316" s="57"/>
      <c r="GA316" s="57"/>
      <c r="GB316" s="57"/>
      <c r="GC316" s="57"/>
      <c r="GD316" s="57"/>
      <c r="GE316" s="57"/>
      <c r="GF316" s="57"/>
      <c r="GG316" s="57"/>
      <c r="GH316" s="57"/>
      <c r="GI316" s="57"/>
      <c r="GJ316" s="57"/>
      <c r="GK316" s="57"/>
      <c r="GL316" s="57"/>
      <c r="GM316" s="57"/>
      <c r="GN316" s="57"/>
      <c r="GO316" s="57"/>
      <c r="GP316" s="57"/>
      <c r="GQ316" s="57"/>
      <c r="GR316" s="57"/>
      <c r="GS316" s="57"/>
      <c r="GT316" s="57"/>
      <c r="GU316" s="57"/>
      <c r="GV316" s="57"/>
      <c r="GW316" s="57"/>
      <c r="GX316" s="57"/>
      <c r="GY316" s="57"/>
      <c r="GZ316" s="57"/>
      <c r="HA316" s="57"/>
      <c r="HB316" s="57"/>
      <c r="HC316" s="57"/>
      <c r="HD316" s="57"/>
      <c r="HE316" s="57"/>
      <c r="HF316" s="57"/>
      <c r="HG316" s="57"/>
      <c r="HH316" s="57"/>
      <c r="HI316" s="57"/>
      <c r="HJ316" s="57"/>
      <c r="HK316" s="57"/>
      <c r="HL316" s="57"/>
      <c r="HM316" s="57"/>
      <c r="HN316" s="57"/>
      <c r="HO316" s="57"/>
      <c r="HP316" s="57"/>
      <c r="HQ316" s="57"/>
      <c r="HR316" s="57"/>
      <c r="HS316" s="57"/>
      <c r="HT316" s="57"/>
      <c r="HU316" s="57"/>
      <c r="HV316" s="57"/>
      <c r="HW316" s="57"/>
      <c r="HX316" s="57"/>
      <c r="HY316" s="57"/>
      <c r="HZ316" s="57"/>
      <c r="IA316" s="57"/>
      <c r="IB316" s="57"/>
      <c r="IC316" s="57"/>
      <c r="ID316" s="57"/>
      <c r="IE316" s="57"/>
      <c r="IF316" s="57"/>
      <c r="IG316" s="57"/>
      <c r="IH316" s="57"/>
      <c r="II316" s="57"/>
      <c r="IJ316" s="57"/>
      <c r="IK316" s="57"/>
      <c r="IL316" s="57"/>
      <c r="IM316" s="57"/>
      <c r="IN316" s="57"/>
      <c r="IO316" s="57"/>
      <c r="IP316" s="57"/>
      <c r="IQ316" s="57"/>
      <c r="IR316" s="57"/>
      <c r="IS316" s="57"/>
      <c r="IT316" s="57"/>
    </row>
    <row r="317" spans="1:254" s="60" customFormat="1" ht="32.25" thickBot="1" x14ac:dyDescent="0.25">
      <c r="A317" s="59"/>
      <c r="B317" s="229"/>
      <c r="C317" s="263"/>
      <c r="D317" s="229"/>
      <c r="E317" s="75" t="s">
        <v>932</v>
      </c>
      <c r="F317" s="106">
        <f t="shared" ref="F317:O317" si="86">SUM(F12:F39,F40:F64,F70:F74,F80:F133,F139:F148,F154:F182,F188:F201,F207:F214,F220:F228,F234:F257,F263:F270,F276:F307)</f>
        <v>14816.785136808445</v>
      </c>
      <c r="G317" s="106">
        <f t="shared" si="86"/>
        <v>8663.0645434333583</v>
      </c>
      <c r="H317" s="106">
        <f t="shared" si="86"/>
        <v>6153.7205933750838</v>
      </c>
      <c r="I317" s="106">
        <f t="shared" si="86"/>
        <v>0</v>
      </c>
      <c r="J317" s="106">
        <f t="shared" si="86"/>
        <v>0</v>
      </c>
      <c r="K317" s="106">
        <f t="shared" si="86"/>
        <v>6153.7205933750838</v>
      </c>
      <c r="L317" s="106">
        <f t="shared" si="86"/>
        <v>0</v>
      </c>
      <c r="M317" s="106">
        <f t="shared" si="86"/>
        <v>0</v>
      </c>
      <c r="N317" s="106">
        <f t="shared" si="86"/>
        <v>0</v>
      </c>
      <c r="O317" s="106">
        <f t="shared" si="86"/>
        <v>0</v>
      </c>
      <c r="P317"/>
      <c r="Q317"/>
      <c r="R317"/>
      <c r="S317"/>
      <c r="T317"/>
      <c r="U317"/>
      <c r="V317" s="139"/>
    </row>
    <row r="318" spans="1:254" s="60" customFormat="1" ht="32.25" thickBot="1" x14ac:dyDescent="0.25">
      <c r="A318" s="59"/>
      <c r="B318" s="230"/>
      <c r="C318" s="263"/>
      <c r="D318" s="230"/>
      <c r="E318" s="184" t="s">
        <v>933</v>
      </c>
      <c r="F318" s="110">
        <f t="shared" ref="F318:O318" si="87">IF(COUNTA(F12:F39,F40:F65,F70:F75,F80:F134,F139:F149,F154:F183,F188:F202,F207:F215,F220:F229,F234:F258,F263:F271,F276:F308,F313)&gt;0,SUM(F316:F317),"")</f>
        <v>14830.667249609314</v>
      </c>
      <c r="G318" s="110">
        <f t="shared" si="87"/>
        <v>8670.6146562342346</v>
      </c>
      <c r="H318" s="110">
        <f t="shared" si="87"/>
        <v>6160.0525933750796</v>
      </c>
      <c r="I318" s="110" t="str">
        <f t="shared" si="87"/>
        <v/>
      </c>
      <c r="J318" s="110" t="str">
        <f t="shared" si="87"/>
        <v/>
      </c>
      <c r="K318" s="110">
        <f t="shared" si="87"/>
        <v>6160.0525933750796</v>
      </c>
      <c r="L318" s="110" t="str">
        <f t="shared" si="87"/>
        <v/>
      </c>
      <c r="M318" s="110" t="str">
        <f t="shared" si="87"/>
        <v/>
      </c>
      <c r="N318" s="110" t="str">
        <f t="shared" si="87"/>
        <v/>
      </c>
      <c r="O318" s="110" t="str">
        <f t="shared" si="87"/>
        <v/>
      </c>
      <c r="P318" s="128" t="str">
        <f>IF(AND(AND(C318&lt;&gt;"",C318=Reporting_Country_Code),OR(F318&lt;&gt;"",G318&lt;&gt;"",H318&lt;&gt;"",I318&lt;&gt;"",J318&lt;&gt;"",K318&lt;&gt;"",L318&lt;&gt;"",M318&lt;&gt;"",N318&lt;&gt;"",M318&lt;&gt;"")),"Claims against self",IF(AND(COUNTIF(M318:O318,"c")=1,AND(M318&lt;&gt;"",N318&lt;&gt;"",O318&lt;&gt;"")),"Residual Disclosure",IF(AND(SUM(COUNTIF(K318:L318,"c"),(COUNTIF(H318,"c")))=1,AND(L318&lt;&gt;"",K318&lt;&gt;"",H318&lt;&gt;"")),"Residual Disclosure",IF(AND(COUNTIF(H318:J318,"c")=1,AND(J318&lt;&gt;"",I318&lt;&gt;"",H318&lt;&gt;"")),"Residual Disclosure",IF(AND(COUNTIF(F318:H318,"c")=1,AND(F318&lt;&gt;"",G318&lt;&gt;"",H318&lt;&gt;"")),"Residual Disclosure","")))))</f>
        <v/>
      </c>
      <c r="Q318" s="129" t="str">
        <f>IF(AND(ISNUMBER(F318),ISNUMBER(G318),ISNUMBER(H318)),IF(F318-G318&lt;&gt;H318,"DISCR: "&amp;ABS(ROUND(F318-G318-H318,1)),""),IF(OR(AND(ISNUMBER(F318),OR(ISNUMBER(G318),ISNUMBER(H318))),AND(ISNUMBER(G318),ISNUMBER(H318))),IF(NOT(ISNUMBER(F318)),"COL 1 = "&amp;ROUND(H318+G318,1),IF(NOT(ISNUMBER(G318)),"COL 2 = "&amp;ROUND(F318-H318,1),"COL 3 = "&amp;ROUND(F318-G318,1))),""))</f>
        <v/>
      </c>
      <c r="R318" s="129" t="str">
        <f>IF(AND(ISNUMBER(H318),ISNUMBER(I318),ISNUMBER(J318)),IF(H318-I318&lt;&gt;J318,"DISCR: "&amp;ABS(ROUND(H318-I318-J318,1)),""),IF(OR(AND(ISNUMBER(H318),OR(ISNUMBER(I318),ISNUMBER(J318))),AND(ISNUMBER(I318),ISNUMBER(J318))),IF(NOT(ISNUMBER(H318)),"COL 3 = "&amp;ROUND(J318+I318,1),IF(NOT(ISNUMBER(I318)),"COL 4 = "&amp;ROUND(H318-J318,1),"COL 5 = "&amp;ROUND(H318-I318,1))),""))</f>
        <v/>
      </c>
      <c r="S318" s="129" t="str">
        <f>IF(AND(ISNUMBER(H318),ISNUMBER(L318),ISNUMBER(K318)),IF(K318-L318&lt;&gt;H318,"DISCR: "&amp;ABS(ROUND(K318-L318-H318,1)),""),IF(OR(AND(ISNUMBER(H318),OR(ISNUMBER(L318),ISNUMBER(K318))),AND(ISNUMBER(L318),ISNUMBER(K318))),IF(NOT(ISNUMBER(H318)),"COL 3 = "&amp;ROUND(K318-L318,1),IF(NOT(ISNUMBER(L318)),"COL 7 = "&amp;ROUND(K318-H318,1),"COL 6 = "&amp;ROUND(H318+L318,1))),""))</f>
        <v>COL 7 = 0</v>
      </c>
      <c r="T318" s="129" t="str">
        <f>IF(AND(ISNUMBER(M318),ISNUMBER(O318),ISNUMBER(N318)),IF(N318-O318&lt;&gt;M318,"DISCR: "&amp;ABS(ROUND(N318-O318-M318,1)),""),IF(OR(AND(ISNUMBER(M318),OR(ISNUMBER(O318),ISNUMBER(N318))),AND(ISNUMBER(O318),ISNUMBER(N318))),IF(NOT(ISNUMBER(M318)),"COL 8 = "&amp;ROUND(N318-O318,1),IF(NOT(ISNUMBER(O318)),"COL 10 = "&amp;ROUND(N318-M318,1),"COL 9 = "&amp;ROUND(O318+M318,1))),""))</f>
        <v/>
      </c>
      <c r="U318" s="130" t="str">
        <f>IF(AND(ISNUMBER(M318),F318=""),"Missing data in col. 1","")</f>
        <v/>
      </c>
      <c r="V318" s="131" t="str">
        <f>IF(OR(O318&lt;0,N318&lt;0,L318&lt;0,K318&lt;0),"Negative Value","")</f>
        <v/>
      </c>
    </row>
    <row r="319" spans="1:254" x14ac:dyDescent="0.15">
      <c r="A319" s="22"/>
      <c r="B319" s="24"/>
      <c r="C319" s="23"/>
      <c r="D319" s="24"/>
      <c r="E319" s="25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43"/>
      <c r="Q319" s="44"/>
      <c r="R319" s="44"/>
      <c r="S319" s="44"/>
      <c r="T319" s="44"/>
    </row>
    <row r="320" spans="1:254" s="6" customFormat="1" x14ac:dyDescent="0.2">
      <c r="A320" s="20"/>
      <c r="B320" s="116"/>
      <c r="D320" s="116" t="s">
        <v>530</v>
      </c>
      <c r="E320" s="116"/>
      <c r="F320" s="25"/>
      <c r="G320" s="26"/>
      <c r="H320" s="26"/>
      <c r="I320" s="48"/>
      <c r="J320" s="26"/>
      <c r="K320" s="26"/>
      <c r="L320" s="26"/>
      <c r="M320" s="26"/>
      <c r="N320" s="26"/>
      <c r="O320" s="26"/>
      <c r="P320" s="26"/>
      <c r="Q320" s="44"/>
      <c r="R320" s="44"/>
      <c r="S320" s="44"/>
      <c r="T320" s="44"/>
      <c r="U320" s="36"/>
    </row>
    <row r="321" spans="2:21" s="6" customFormat="1" ht="12.75" x14ac:dyDescent="0.2">
      <c r="B321"/>
      <c r="D321" s="220" t="s">
        <v>842</v>
      </c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41"/>
      <c r="R321" s="41"/>
      <c r="S321" s="41"/>
      <c r="T321" s="41"/>
      <c r="U321" s="36"/>
    </row>
    <row r="322" spans="2:21" s="6" customFormat="1" ht="12.75" x14ac:dyDescent="0.2">
      <c r="B322"/>
      <c r="D322" s="220" t="s">
        <v>911</v>
      </c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41"/>
      <c r="R322" s="41"/>
      <c r="S322" s="41"/>
      <c r="T322" s="41"/>
      <c r="U322" s="36"/>
    </row>
    <row r="323" spans="2:21" s="6" customFormat="1" x14ac:dyDescent="0.2">
      <c r="B323" s="117"/>
      <c r="D323" s="117" t="s">
        <v>934</v>
      </c>
      <c r="E323" s="117"/>
      <c r="F323" s="29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41"/>
      <c r="R323" s="41"/>
      <c r="S323" s="41"/>
      <c r="T323" s="41"/>
      <c r="U323" s="36"/>
    </row>
    <row r="324" spans="2:21" s="6" customFormat="1" x14ac:dyDescent="0.2">
      <c r="B324" s="31"/>
      <c r="D324" s="31" t="s">
        <v>910</v>
      </c>
      <c r="E324" s="31"/>
      <c r="F324" s="29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41"/>
      <c r="R324" s="41"/>
      <c r="S324" s="41"/>
      <c r="T324" s="41"/>
      <c r="U324" s="36"/>
    </row>
    <row r="325" spans="2:21" s="6" customFormat="1" x14ac:dyDescent="0.2">
      <c r="B325" s="31"/>
      <c r="C325" s="28"/>
      <c r="D325" s="31"/>
      <c r="E325" s="29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40"/>
      <c r="Q325" s="41"/>
      <c r="R325" s="41"/>
      <c r="S325" s="41"/>
      <c r="T325" s="41"/>
      <c r="U325" s="36"/>
    </row>
    <row r="326" spans="2:21" s="6" customFormat="1" x14ac:dyDescent="0.2">
      <c r="B326" s="24"/>
      <c r="C326" s="28"/>
      <c r="D326" s="24"/>
      <c r="E326" s="29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40"/>
      <c r="Q326" s="41"/>
      <c r="R326" s="41"/>
      <c r="S326" s="41"/>
      <c r="T326" s="41"/>
      <c r="U326" s="36"/>
    </row>
    <row r="327" spans="2:21" x14ac:dyDescent="0.15">
      <c r="P327" s="40"/>
      <c r="Q327" s="41"/>
      <c r="R327" s="41"/>
      <c r="S327" s="41"/>
      <c r="T327" s="41"/>
    </row>
    <row r="328" spans="2:21" x14ac:dyDescent="0.15">
      <c r="P328" s="45"/>
      <c r="Q328" s="46"/>
      <c r="R328" s="46"/>
      <c r="S328" s="46"/>
      <c r="T328" s="46"/>
    </row>
    <row r="329" spans="2:21" x14ac:dyDescent="0.15">
      <c r="P329" s="40"/>
      <c r="Q329" s="42"/>
      <c r="R329" s="41"/>
      <c r="S329" s="41"/>
      <c r="T329" s="42"/>
    </row>
    <row r="330" spans="2:21" x14ac:dyDescent="0.15">
      <c r="P330" s="40"/>
      <c r="Q330" s="42"/>
      <c r="R330" s="41"/>
      <c r="S330" s="41"/>
      <c r="T330" s="42"/>
    </row>
    <row r="331" spans="2:21" x14ac:dyDescent="0.15">
      <c r="P331" s="40"/>
      <c r="Q331" s="42"/>
      <c r="R331" s="41"/>
      <c r="S331" s="41"/>
      <c r="T331" s="42"/>
    </row>
    <row r="332" spans="2:21" x14ac:dyDescent="0.15">
      <c r="P332" s="40"/>
      <c r="Q332" s="42"/>
      <c r="R332" s="41"/>
      <c r="S332" s="41"/>
      <c r="T332" s="42"/>
    </row>
    <row r="333" spans="2:21" x14ac:dyDescent="0.15">
      <c r="P333" s="40"/>
      <c r="Q333" s="42"/>
      <c r="R333" s="41"/>
      <c r="S333" s="41"/>
      <c r="T333" s="42"/>
    </row>
    <row r="334" spans="2:21" x14ac:dyDescent="0.15">
      <c r="P334" s="40"/>
      <c r="Q334" s="42"/>
      <c r="R334" s="41"/>
      <c r="S334" s="41"/>
      <c r="T334" s="42"/>
    </row>
    <row r="335" spans="2:21" x14ac:dyDescent="0.15">
      <c r="P335" s="40"/>
      <c r="Q335" s="42"/>
      <c r="R335" s="41"/>
      <c r="S335" s="41"/>
      <c r="T335" s="42"/>
    </row>
    <row r="336" spans="2:21" x14ac:dyDescent="0.15">
      <c r="P336" s="45"/>
      <c r="Q336" s="41"/>
      <c r="R336" s="41"/>
      <c r="S336" s="41"/>
      <c r="T336" s="41"/>
    </row>
    <row r="337" spans="16:20" x14ac:dyDescent="0.15">
      <c r="P337" s="40"/>
      <c r="Q337" s="42"/>
      <c r="R337" s="41"/>
      <c r="S337" s="41"/>
      <c r="T337" s="42"/>
    </row>
    <row r="338" spans="16:20" x14ac:dyDescent="0.15">
      <c r="P338" s="40"/>
      <c r="Q338" s="42"/>
      <c r="R338" s="41"/>
      <c r="S338" s="41"/>
      <c r="T338" s="42"/>
    </row>
    <row r="339" spans="16:20" x14ac:dyDescent="0.15">
      <c r="P339" s="40"/>
      <c r="Q339" s="42"/>
      <c r="R339" s="41"/>
      <c r="S339" s="41"/>
      <c r="T339" s="42"/>
    </row>
    <row r="340" spans="16:20" x14ac:dyDescent="0.15">
      <c r="P340" s="40"/>
      <c r="Q340" s="42"/>
      <c r="R340" s="41"/>
      <c r="S340" s="41"/>
      <c r="T340" s="42"/>
    </row>
    <row r="341" spans="16:20" x14ac:dyDescent="0.15">
      <c r="P341" s="40"/>
      <c r="Q341" s="42"/>
      <c r="R341" s="41"/>
      <c r="S341" s="41"/>
      <c r="T341" s="42"/>
    </row>
    <row r="342" spans="16:20" x14ac:dyDescent="0.15">
      <c r="P342" s="40"/>
      <c r="Q342" s="42"/>
      <c r="R342" s="41"/>
      <c r="S342" s="41"/>
      <c r="T342" s="42"/>
    </row>
    <row r="343" spans="16:20" x14ac:dyDescent="0.15">
      <c r="P343" s="40"/>
      <c r="Q343" s="42"/>
      <c r="R343" s="41"/>
      <c r="S343" s="41"/>
      <c r="T343" s="42"/>
    </row>
    <row r="344" spans="16:20" x14ac:dyDescent="0.15">
      <c r="P344" s="45"/>
      <c r="Q344" s="42"/>
      <c r="R344" s="41"/>
      <c r="S344" s="41"/>
      <c r="T344" s="42"/>
    </row>
    <row r="345" spans="16:20" x14ac:dyDescent="0.15">
      <c r="P345" s="40"/>
      <c r="Q345" s="42"/>
      <c r="R345" s="41"/>
      <c r="S345" s="41"/>
      <c r="T345" s="42"/>
    </row>
    <row r="346" spans="16:20" x14ac:dyDescent="0.15">
      <c r="P346" s="40"/>
      <c r="Q346" s="42"/>
      <c r="R346" s="41"/>
      <c r="S346" s="41"/>
      <c r="T346" s="42"/>
    </row>
    <row r="347" spans="16:20" x14ac:dyDescent="0.15">
      <c r="P347" s="40"/>
      <c r="Q347" s="42"/>
      <c r="R347" s="41"/>
      <c r="S347" s="41"/>
      <c r="T347" s="42"/>
    </row>
    <row r="348" spans="16:20" x14ac:dyDescent="0.15">
      <c r="P348" s="40"/>
      <c r="Q348" s="42"/>
      <c r="R348" s="41"/>
      <c r="S348" s="41"/>
      <c r="T348" s="42"/>
    </row>
    <row r="349" spans="16:20" x14ac:dyDescent="0.15">
      <c r="P349" s="40"/>
      <c r="Q349" s="42"/>
      <c r="R349" s="41"/>
      <c r="S349" s="41"/>
      <c r="T349" s="42"/>
    </row>
    <row r="350" spans="16:20" x14ac:dyDescent="0.15">
      <c r="P350" s="40"/>
      <c r="Q350" s="42"/>
      <c r="R350" s="41"/>
      <c r="S350" s="41"/>
      <c r="T350" s="42"/>
    </row>
    <row r="351" spans="16:20" x14ac:dyDescent="0.15">
      <c r="P351" s="40"/>
      <c r="Q351" s="42"/>
      <c r="R351" s="41"/>
      <c r="S351" s="41"/>
      <c r="T351" s="42"/>
    </row>
    <row r="352" spans="16:20" x14ac:dyDescent="0.15">
      <c r="P352" s="45"/>
      <c r="Q352" s="42"/>
      <c r="R352" s="41"/>
      <c r="S352" s="41"/>
      <c r="T352" s="42"/>
    </row>
    <row r="353" spans="16:20" x14ac:dyDescent="0.15">
      <c r="P353" s="40"/>
      <c r="Q353" s="42"/>
      <c r="R353" s="41"/>
      <c r="S353" s="41"/>
      <c r="T353" s="42"/>
    </row>
    <row r="354" spans="16:20" x14ac:dyDescent="0.15">
      <c r="P354" s="40"/>
      <c r="Q354" s="42"/>
      <c r="R354" s="41"/>
      <c r="S354" s="41"/>
      <c r="T354" s="42"/>
    </row>
    <row r="355" spans="16:20" x14ac:dyDescent="0.15">
      <c r="P355" s="40"/>
      <c r="Q355" s="42"/>
      <c r="R355" s="41"/>
      <c r="S355" s="41"/>
      <c r="T355" s="42"/>
    </row>
    <row r="356" spans="16:20" x14ac:dyDescent="0.15">
      <c r="P356" s="40"/>
      <c r="Q356" s="42"/>
      <c r="R356" s="41"/>
      <c r="S356" s="41"/>
      <c r="T356" s="42"/>
    </row>
    <row r="357" spans="16:20" ht="12" thickBot="1" x14ac:dyDescent="0.2">
      <c r="P357" s="40"/>
      <c r="Q357" s="42"/>
      <c r="R357" s="41"/>
      <c r="S357" s="41"/>
      <c r="T357" s="42"/>
    </row>
  </sheetData>
  <sheetProtection password="8F2D" sheet="1" objects="1" scenarios="1" formatCells="0" formatColumns="0" formatRows="0"/>
  <mergeCells count="62">
    <mergeCell ref="C316:C318"/>
    <mergeCell ref="C216:C217"/>
    <mergeCell ref="C230:C231"/>
    <mergeCell ref="C259:C260"/>
    <mergeCell ref="C272:C273"/>
    <mergeCell ref="C309:C310"/>
    <mergeCell ref="C76:C77"/>
    <mergeCell ref="C135:C136"/>
    <mergeCell ref="C150:C151"/>
    <mergeCell ref="C184:C185"/>
    <mergeCell ref="C203:C204"/>
    <mergeCell ref="C1:F1"/>
    <mergeCell ref="H1:I1"/>
    <mergeCell ref="K1:M1"/>
    <mergeCell ref="C2:F2"/>
    <mergeCell ref="H2:I2"/>
    <mergeCell ref="K2:M2"/>
    <mergeCell ref="S5:S6"/>
    <mergeCell ref="D184:D185"/>
    <mergeCell ref="D203:D204"/>
    <mergeCell ref="D316:D318"/>
    <mergeCell ref="D216:D217"/>
    <mergeCell ref="D230:D231"/>
    <mergeCell ref="D259:D260"/>
    <mergeCell ref="D272:D273"/>
    <mergeCell ref="D309:D310"/>
    <mergeCell ref="P5:P6"/>
    <mergeCell ref="Q5:Q6"/>
    <mergeCell ref="C3:C6"/>
    <mergeCell ref="D3:D6"/>
    <mergeCell ref="E3:E6"/>
    <mergeCell ref="F3:F6"/>
    <mergeCell ref="M3:O4"/>
    <mergeCell ref="T5:T6"/>
    <mergeCell ref="U5:U6"/>
    <mergeCell ref="V5:V6"/>
    <mergeCell ref="C66:C67"/>
    <mergeCell ref="D150:D151"/>
    <mergeCell ref="D66:D67"/>
    <mergeCell ref="D76:D77"/>
    <mergeCell ref="D135:D136"/>
    <mergeCell ref="R5:R6"/>
    <mergeCell ref="G4:G6"/>
    <mergeCell ref="P4:V4"/>
    <mergeCell ref="H5:H6"/>
    <mergeCell ref="I5:J5"/>
    <mergeCell ref="K5:L5"/>
    <mergeCell ref="M5:M6"/>
    <mergeCell ref="N5:O5"/>
    <mergeCell ref="B3:B6"/>
    <mergeCell ref="B66:B67"/>
    <mergeCell ref="B76:B77"/>
    <mergeCell ref="B135:B136"/>
    <mergeCell ref="B150:B151"/>
    <mergeCell ref="B272:B273"/>
    <mergeCell ref="B309:B310"/>
    <mergeCell ref="B316:B318"/>
    <mergeCell ref="B184:B185"/>
    <mergeCell ref="B203:B204"/>
    <mergeCell ref="B216:B217"/>
    <mergeCell ref="B230:B231"/>
    <mergeCell ref="B259:B260"/>
  </mergeCells>
  <conditionalFormatting sqref="E267">
    <cfRule type="expression" dxfId="9" priority="2">
      <formula>COUNTIF($F$267:$O$267,"&gt;0")</formula>
    </cfRule>
  </conditionalFormatting>
  <conditionalFormatting sqref="E170:O170">
    <cfRule type="expression" dxfId="8" priority="1">
      <formula>AND($H$1&lt;&gt;"",$H$1&gt;2009)</formula>
    </cfRule>
  </conditionalFormatting>
  <conditionalFormatting sqref="F267:O267">
    <cfRule type="expression" dxfId="6" priority="3">
      <formula>AND(F267&lt;&gt;"",F267&lt;&gt;0)</formula>
    </cfRule>
  </conditionalFormatting>
  <conditionalFormatting sqref="F316:O316">
    <cfRule type="expression" dxfId="5" priority="9" stopIfTrue="1">
      <formula>AND(F313&lt;&gt;F316,F316&lt;&gt;0)</formula>
    </cfRule>
  </conditionalFormatting>
  <dataValidations count="2"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7:O267" xr:uid="{00000000-0002-0000-0200-000000000000}"/>
    <dataValidation type="custom" allowBlank="1" showInputMessage="1" showErrorMessage="1" sqref="F170" xr:uid="{00000000-0002-0000-0200-000001000000}">
      <formula1>IF(H1&gt;2010,FALSE,TRUE)</formula1>
    </dataValidation>
  </dataValidations>
  <printOptions horizontalCentered="1"/>
  <pageMargins left="0" right="0" top="1" bottom="1" header="0.5" footer="0.5"/>
  <pageSetup scale="61" fitToHeight="6" orientation="landscape" r:id="rId1"/>
  <headerFooter alignWithMargins="0">
    <oddHeader>&amp;L&amp;"Calibri"&amp;10&amp;K000000 [Limited Sharing]&amp;1#_x000D_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0000000-000E-0000-0200-000005000000}">
            <xm:f>AND($E12='Index Page'!$E$4,F12&lt;&gt;"")</xm:f>
            <x14:dxf>
              <fill>
                <patternFill>
                  <bgColor rgb="FFFF0000"/>
                </patternFill>
              </fill>
            </x14:dxf>
          </x14:cfRule>
          <xm:sqref>F263:O270 F12:O64 F70:O74 F80:O133 F139:O148 F154:O182 F188:O201 F207:O214 F220:O228 F234:O257 F276:O307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FF0000"/>
    <pageSetUpPr fitToPage="1"/>
  </sheetPr>
  <dimension ref="A1:IT356"/>
  <sheetViews>
    <sheetView workbookViewId="0">
      <pane xSplit="5" ySplit="10" topLeftCell="F311" activePane="bottomRight" state="frozen"/>
      <selection activeCell="I301" sqref="I301"/>
      <selection pane="topRight" activeCell="I301" sqref="I301"/>
      <selection pane="bottomLeft" activeCell="I301" sqref="I301"/>
      <selection pane="bottomRight" activeCell="C324" sqref="C324"/>
    </sheetView>
  </sheetViews>
  <sheetFormatPr defaultColWidth="9.33203125" defaultRowHeight="11.25" x14ac:dyDescent="0.15"/>
  <cols>
    <col min="1" max="1" width="8.33203125" style="14" hidden="1" customWidth="1"/>
    <col min="2" max="2" width="8.33203125" style="33" hidden="1" customWidth="1"/>
    <col min="3" max="3" width="5.5" style="32" customWidth="1"/>
    <col min="4" max="4" width="8.33203125" style="33" customWidth="1"/>
    <col min="5" max="5" width="44.1640625" style="34" customWidth="1"/>
    <col min="6" max="10" width="17.33203125" style="13" customWidth="1"/>
    <col min="11" max="12" width="15.83203125" style="13" customWidth="1"/>
    <col min="13" max="13" width="16.83203125" style="13" bestFit="1" customWidth="1"/>
    <col min="14" max="15" width="15.83203125" style="13" customWidth="1"/>
    <col min="16" max="16" width="19.1640625" style="47" customWidth="1"/>
    <col min="17" max="18" width="15.83203125" style="36" customWidth="1"/>
    <col min="19" max="20" width="15.5" style="36" customWidth="1"/>
    <col min="21" max="21" width="15.6640625" style="36" customWidth="1"/>
    <col min="22" max="22" width="19.5" style="6" customWidth="1"/>
    <col min="23" max="23" width="9.33203125" style="14" customWidth="1"/>
    <col min="24" max="24" width="84.83203125" style="14" customWidth="1"/>
    <col min="25" max="16384" width="9.33203125" style="14"/>
  </cols>
  <sheetData>
    <row r="1" spans="1:63" ht="13.5" thickBot="1" x14ac:dyDescent="0.25">
      <c r="A1" s="22"/>
      <c r="B1"/>
      <c r="C1" s="258" t="s">
        <v>271</v>
      </c>
      <c r="D1" s="258"/>
      <c r="E1" s="258"/>
      <c r="F1" s="258"/>
      <c r="G1" s="62" t="s">
        <v>281</v>
      </c>
      <c r="H1" s="259" t="str">
        <f>IF('Index Page'!E5&lt;&gt;"",'Index Page'!E5,"")</f>
        <v>2023</v>
      </c>
      <c r="I1" s="259"/>
      <c r="J1" s="62" t="s">
        <v>275</v>
      </c>
      <c r="K1" s="259" t="str">
        <f>IF('Index Page'!E4&lt;&gt;"",'Index Page'!E4,"")</f>
        <v>Sri Lanka</v>
      </c>
      <c r="L1" s="259"/>
      <c r="M1" s="259"/>
      <c r="N1" s="36"/>
      <c r="O1" s="36"/>
      <c r="P1" s="36"/>
      <c r="S1" s="37"/>
    </row>
    <row r="2" spans="1:63" ht="14.25" thickTop="1" thickBot="1" x14ac:dyDescent="0.25">
      <c r="B2"/>
      <c r="C2" s="258" t="s">
        <v>272</v>
      </c>
      <c r="D2" s="258"/>
      <c r="E2" s="258"/>
      <c r="F2" s="258"/>
      <c r="G2" s="62" t="s">
        <v>278</v>
      </c>
      <c r="H2" s="260" t="str">
        <f>'Index Page'!E7</f>
        <v>Million</v>
      </c>
      <c r="I2" s="261"/>
      <c r="J2" s="62" t="s">
        <v>277</v>
      </c>
      <c r="K2" s="260" t="str">
        <f>'Index Page'!E6</f>
        <v>US Dollars</v>
      </c>
      <c r="L2" s="262"/>
      <c r="M2" s="261"/>
      <c r="N2" s="36"/>
      <c r="O2" s="36"/>
      <c r="P2" s="35"/>
      <c r="Q2" s="38"/>
      <c r="R2" s="37"/>
      <c r="S2" s="37"/>
      <c r="T2" s="37"/>
    </row>
    <row r="3" spans="1:63" ht="12" customHeight="1" thickBot="1" x14ac:dyDescent="0.2">
      <c r="B3" s="231" t="s">
        <v>561</v>
      </c>
      <c r="C3" s="231" t="s">
        <v>276</v>
      </c>
      <c r="D3" s="231" t="s">
        <v>561</v>
      </c>
      <c r="E3" s="248" t="s">
        <v>913</v>
      </c>
      <c r="F3" s="250" t="s">
        <v>27</v>
      </c>
      <c r="G3" s="7"/>
      <c r="H3" s="7"/>
      <c r="I3" s="8"/>
      <c r="J3" s="8"/>
      <c r="K3" s="7"/>
      <c r="L3" s="9"/>
      <c r="M3" s="251" t="s">
        <v>34</v>
      </c>
      <c r="N3" s="252"/>
      <c r="O3" s="253"/>
      <c r="P3" s="63" t="s">
        <v>945</v>
      </c>
      <c r="Q3" s="38"/>
      <c r="T3" s="38"/>
    </row>
    <row r="4" spans="1:63" x14ac:dyDescent="0.15">
      <c r="B4" s="232"/>
      <c r="C4" s="232"/>
      <c r="D4" s="232"/>
      <c r="E4" s="244"/>
      <c r="F4" s="237"/>
      <c r="G4" s="237" t="s">
        <v>26</v>
      </c>
      <c r="H4" s="10" t="s">
        <v>23</v>
      </c>
      <c r="I4" s="66"/>
      <c r="J4" s="66"/>
      <c r="K4" s="11"/>
      <c r="L4" s="12"/>
      <c r="M4" s="254"/>
      <c r="N4" s="255"/>
      <c r="O4" s="256"/>
      <c r="P4" s="240" t="s">
        <v>509</v>
      </c>
      <c r="Q4" s="241"/>
      <c r="R4" s="241"/>
      <c r="S4" s="241"/>
      <c r="T4" s="241"/>
      <c r="U4" s="241"/>
      <c r="V4" s="242"/>
    </row>
    <row r="5" spans="1:63" x14ac:dyDescent="0.15">
      <c r="B5" s="232"/>
      <c r="C5" s="232"/>
      <c r="D5" s="232"/>
      <c r="E5" s="244"/>
      <c r="F5" s="237"/>
      <c r="G5" s="238"/>
      <c r="H5" s="237" t="s">
        <v>33</v>
      </c>
      <c r="I5" s="244" t="s">
        <v>510</v>
      </c>
      <c r="J5" s="244"/>
      <c r="K5" s="244" t="s">
        <v>511</v>
      </c>
      <c r="L5" s="244"/>
      <c r="M5" s="245" t="s">
        <v>32</v>
      </c>
      <c r="N5" s="244" t="s">
        <v>28</v>
      </c>
      <c r="O5" s="247" t="s">
        <v>512</v>
      </c>
      <c r="P5" s="257" t="s">
        <v>544</v>
      </c>
      <c r="Q5" s="235" t="s">
        <v>539</v>
      </c>
      <c r="R5" s="235" t="s">
        <v>12</v>
      </c>
      <c r="S5" s="235" t="s">
        <v>10</v>
      </c>
      <c r="T5" s="235" t="s">
        <v>13</v>
      </c>
      <c r="U5" s="235" t="s">
        <v>6</v>
      </c>
      <c r="V5" s="236" t="s">
        <v>537</v>
      </c>
    </row>
    <row r="6" spans="1:63" ht="63" customHeight="1" thickBot="1" x14ac:dyDescent="0.2">
      <c r="A6" s="22"/>
      <c r="B6" s="233"/>
      <c r="C6" s="233"/>
      <c r="D6" s="233"/>
      <c r="E6" s="249"/>
      <c r="F6" s="243"/>
      <c r="G6" s="239"/>
      <c r="H6" s="243"/>
      <c r="I6" s="64" t="s">
        <v>14</v>
      </c>
      <c r="J6" s="64" t="s">
        <v>15</v>
      </c>
      <c r="K6" s="64" t="s">
        <v>2</v>
      </c>
      <c r="L6" s="64" t="s">
        <v>3</v>
      </c>
      <c r="M6" s="246"/>
      <c r="N6" s="65" t="s">
        <v>30</v>
      </c>
      <c r="O6" s="222" t="s">
        <v>29</v>
      </c>
      <c r="P6" s="257"/>
      <c r="Q6" s="235"/>
      <c r="R6" s="235"/>
      <c r="S6" s="235"/>
      <c r="T6" s="235"/>
      <c r="U6" s="235"/>
      <c r="V6" s="236"/>
    </row>
    <row r="7" spans="1:63" hidden="1" x14ac:dyDescent="0.15">
      <c r="A7" s="22"/>
      <c r="B7" s="120"/>
      <c r="C7" s="120"/>
      <c r="D7" s="120"/>
      <c r="E7" s="120"/>
      <c r="F7" s="120" t="s">
        <v>848</v>
      </c>
      <c r="G7" s="120" t="s">
        <v>849</v>
      </c>
      <c r="H7" s="120" t="s">
        <v>850</v>
      </c>
      <c r="I7" s="120" t="s">
        <v>851</v>
      </c>
      <c r="J7" s="120" t="s">
        <v>852</v>
      </c>
      <c r="K7" s="120" t="s">
        <v>853</v>
      </c>
      <c r="L7" s="120" t="s">
        <v>854</v>
      </c>
      <c r="M7" s="120" t="s">
        <v>855</v>
      </c>
      <c r="N7" s="120" t="s">
        <v>856</v>
      </c>
      <c r="O7" s="120" t="s">
        <v>857</v>
      </c>
      <c r="P7" s="1"/>
      <c r="Q7" s="2"/>
      <c r="R7" s="2"/>
      <c r="S7" s="2"/>
      <c r="T7" s="2"/>
      <c r="U7" s="2"/>
      <c r="V7" s="118"/>
    </row>
    <row r="8" spans="1:63" hidden="1" x14ac:dyDescent="0.15">
      <c r="F8" s="120" t="s">
        <v>833</v>
      </c>
      <c r="G8" s="120" t="s">
        <v>833</v>
      </c>
      <c r="H8" s="120" t="s">
        <v>833</v>
      </c>
      <c r="I8" s="120" t="s">
        <v>833</v>
      </c>
      <c r="J8" s="120" t="s">
        <v>833</v>
      </c>
      <c r="K8" s="120" t="s">
        <v>833</v>
      </c>
      <c r="L8" s="120" t="s">
        <v>833</v>
      </c>
      <c r="M8" s="120" t="s">
        <v>833</v>
      </c>
      <c r="N8" s="120" t="s">
        <v>833</v>
      </c>
      <c r="O8" s="120" t="s">
        <v>833</v>
      </c>
      <c r="P8" s="199"/>
      <c r="V8" s="200"/>
    </row>
    <row r="9" spans="1:63" ht="12" hidden="1" thickBot="1" x14ac:dyDescent="0.2">
      <c r="A9" s="22"/>
      <c r="B9" s="120"/>
      <c r="C9" s="120"/>
      <c r="D9" s="120"/>
      <c r="E9" s="120"/>
      <c r="F9" s="120" t="str">
        <f t="shared" ref="F9:O9" si="0">IF(Reporting_Currency_Code="",0,IF(Reporting_Currency_Code=0,"XDC",IF(Reporting_Currency_Code=1,"USD",IF(Reporting_Currency_Code=2,"EUR",""))))</f>
        <v/>
      </c>
      <c r="G9" s="120" t="str">
        <f t="shared" si="0"/>
        <v/>
      </c>
      <c r="H9" s="120" t="str">
        <f t="shared" si="0"/>
        <v/>
      </c>
      <c r="I9" s="120" t="str">
        <f t="shared" si="0"/>
        <v/>
      </c>
      <c r="J9" s="120" t="str">
        <f t="shared" si="0"/>
        <v/>
      </c>
      <c r="K9" s="120" t="str">
        <f t="shared" si="0"/>
        <v/>
      </c>
      <c r="L9" s="120" t="str">
        <f t="shared" si="0"/>
        <v/>
      </c>
      <c r="M9" s="120" t="str">
        <f t="shared" si="0"/>
        <v/>
      </c>
      <c r="N9" s="120" t="str">
        <f t="shared" si="0"/>
        <v/>
      </c>
      <c r="O9" s="120" t="str">
        <f t="shared" si="0"/>
        <v/>
      </c>
      <c r="P9" s="1"/>
      <c r="Q9" s="2"/>
      <c r="R9" s="2"/>
      <c r="S9" s="2"/>
      <c r="T9" s="2"/>
      <c r="U9" s="2"/>
      <c r="V9" s="118"/>
    </row>
    <row r="10" spans="1:63" s="71" customFormat="1" ht="9.75" thickBot="1" x14ac:dyDescent="0.25">
      <c r="A10" s="113"/>
      <c r="B10" s="121"/>
      <c r="C10" s="121"/>
      <c r="D10" s="121"/>
      <c r="E10" s="115"/>
      <c r="F10" s="67" t="s">
        <v>520</v>
      </c>
      <c r="G10" s="67" t="s">
        <v>513</v>
      </c>
      <c r="H10" s="67" t="s">
        <v>22</v>
      </c>
      <c r="I10" s="67" t="s">
        <v>514</v>
      </c>
      <c r="J10" s="67" t="s">
        <v>515</v>
      </c>
      <c r="K10" s="67" t="s">
        <v>516</v>
      </c>
      <c r="L10" s="67" t="s">
        <v>517</v>
      </c>
      <c r="M10" s="67" t="s">
        <v>521</v>
      </c>
      <c r="N10" s="67" t="s">
        <v>518</v>
      </c>
      <c r="O10" s="223" t="s">
        <v>519</v>
      </c>
      <c r="P10" s="68"/>
      <c r="Q10" s="69" t="s">
        <v>520</v>
      </c>
      <c r="R10" s="69" t="s">
        <v>522</v>
      </c>
      <c r="S10" s="69" t="s">
        <v>523</v>
      </c>
      <c r="T10" s="69" t="s">
        <v>521</v>
      </c>
      <c r="U10" s="69" t="s">
        <v>5</v>
      </c>
      <c r="V10" s="70" t="s">
        <v>538</v>
      </c>
    </row>
    <row r="11" spans="1:63" s="15" customFormat="1" ht="12" thickBot="1" x14ac:dyDescent="0.25">
      <c r="A11" s="18"/>
      <c r="B11" s="189"/>
      <c r="C11" s="189"/>
      <c r="D11" s="189"/>
      <c r="E11" s="218" t="s">
        <v>839</v>
      </c>
      <c r="F11" s="17"/>
      <c r="G11" s="16"/>
      <c r="H11" s="16"/>
      <c r="I11" s="16"/>
      <c r="J11" s="16"/>
      <c r="K11" s="16"/>
      <c r="L11" s="16"/>
      <c r="M11" s="16"/>
      <c r="N11" s="16"/>
      <c r="O11" s="105"/>
      <c r="P11" s="51"/>
      <c r="Q11" s="39"/>
      <c r="R11" s="39"/>
      <c r="S11" s="39"/>
      <c r="T11" s="39"/>
      <c r="U11" s="52"/>
      <c r="V11" s="53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63" s="6" customFormat="1" x14ac:dyDescent="0.2">
      <c r="A12" s="18"/>
      <c r="B12" s="196" t="s">
        <v>62</v>
      </c>
      <c r="C12" s="190" t="s">
        <v>616</v>
      </c>
      <c r="D12" s="196" t="s">
        <v>62</v>
      </c>
      <c r="E12" s="191" t="s">
        <v>332</v>
      </c>
      <c r="F12" s="175"/>
      <c r="G12" s="165"/>
      <c r="H12" s="165"/>
      <c r="I12" s="165"/>
      <c r="J12" s="165"/>
      <c r="K12" s="165"/>
      <c r="L12" s="165"/>
      <c r="M12" s="165"/>
      <c r="N12" s="165"/>
      <c r="O12" s="168"/>
      <c r="P12" s="76" t="str">
        <f t="shared" ref="P12:P42" si="1">IF(AND(AND(C12&lt;&gt;"",C12=Reporting_Country_Code),OR(F12&lt;&gt;"",G12&lt;&gt;"",H12&lt;&gt;"",I12&lt;&gt;"",J12&lt;&gt;"",K12&lt;&gt;"",L12&lt;&gt;"",M12&lt;&gt;"",N12&lt;&gt;"",M12&lt;&gt;"")),"Claims against self",IF(AND(COUNTIF(M12:O12,"c")=1,AND(M12&lt;&gt;"",N12&lt;&gt;"",O12&lt;&gt;"")),"Residual Disclosure",IF(AND(SUM(COUNTIF(K12:L12,"c"),(COUNTIF(H12,"c")))=1,AND(L12&lt;&gt;"",K12&lt;&gt;"",H12&lt;&gt;"")),"Residual Disclosure",IF(AND(COUNTIF(H12:J12,"c")=1,AND(J12&lt;&gt;"",I12&lt;&gt;"",H12&lt;&gt;"")),"Residual Disclosure",IF(AND(COUNTIF(F12:H12,"c")=1,AND(F12&lt;&gt;"",G12&lt;&gt;"",H12&lt;&gt;"")),"Residual Disclosure","")))))</f>
        <v/>
      </c>
      <c r="Q12" s="77" t="str">
        <f>IF(AND(ISNUMBER(F12),ISNUMBER(G12),ISNUMBER(H12)),IF(F12-G12&lt;&gt;H12,"DISCR: "&amp;ABS(ROUND(F12-G12-H12,1)),""),IF(OR(AND(ISNUMBER(F12),OR(ISNUMBER(G12),ISNUMBER(H12))),AND(ISNUMBER(G12),ISNUMBER(H12))),IF(NOT(ISNUMBER(F12)),"COL 1 = "&amp;ROUND(H12+G12,1),IF(NOT(ISNUMBER(G12)),"COL 2 = "&amp;ROUND(F12-H12,1),"COL 3 = "&amp;ROUND(F12-G12,1))),""))</f>
        <v/>
      </c>
      <c r="R12" s="77" t="str">
        <f>IF(AND(ISNUMBER(H12),ISNUMBER(I12),ISNUMBER(J12)),IF(H12-I12&lt;&gt;J12,"DISCR: "&amp;ABS(ROUND(H12-I12-J12,1)),""),IF(OR(AND(ISNUMBER(H12),OR(ISNUMBER(I12),ISNUMBER(J12))),AND(ISNUMBER(I12),ISNUMBER(J12))),IF(NOT(ISNUMBER(H12)),"COL 3 = "&amp;ROUND(J12+I12,1),IF(NOT(ISNUMBER(I12)),"COL 4 = "&amp;ROUND(H12-J12,1),"COL 5 = "&amp;ROUND(H12-I12,1))),""))</f>
        <v/>
      </c>
      <c r="S12" s="77" t="str">
        <f t="shared" ref="S12:S67" si="2">IF(AND(ISNUMBER(H12),ISNUMBER(L12),ISNUMBER(K12)),IF(K12-L12&lt;&gt;H12,"DISCR: "&amp;ABS(ROUND(K12-L12-H12,1)),""),IF(OR(AND(ISNUMBER(H12),OR(ISNUMBER(L12),ISNUMBER(K12))),AND(ISNUMBER(L12),ISNUMBER(K12))),IF(NOT(ISNUMBER(H12)),"COL 3 = "&amp;ROUND(K12-L12,1),IF(NOT(ISNUMBER(L12)),"COL 7 = "&amp;ROUND(K12-H12,1),"COL 6 = "&amp;ROUND(H12+L12,1))),""))</f>
        <v/>
      </c>
      <c r="T12" s="77" t="str">
        <f t="shared" ref="T12:T67" si="3">IF(AND(ISNUMBER(M12),ISNUMBER(O12),ISNUMBER(N12)),IF(N12-O12&lt;&gt;M12,"DISCR: "&amp;ABS(ROUND(N12-O12-M12,1)),""),IF(OR(AND(ISNUMBER(M12),OR(ISNUMBER(O12),ISNUMBER(N12))),AND(ISNUMBER(O12),ISNUMBER(N12))),IF(NOT(ISNUMBER(M12)),"COL 8 = "&amp;ROUND(N12-O12,1),IF(NOT(ISNUMBER(O12)),"COL 10 = "&amp;ROUND(N12-M12,1),"COL 9 = "&amp;ROUND(O12+M12,1))),""))</f>
        <v/>
      </c>
      <c r="U12" s="77" t="str">
        <f>IF(AND(ISNUMBER(M12),F12=""),"Missing data in col. 1","")</f>
        <v/>
      </c>
      <c r="V12" s="78" t="str">
        <f>IF(OR(O12&lt;0,N12&lt;0,L12&lt;0,K12&lt;0),"Negative Value","")</f>
        <v/>
      </c>
    </row>
    <row r="13" spans="1:63" s="6" customFormat="1" x14ac:dyDescent="0.2">
      <c r="A13" s="18"/>
      <c r="B13" s="197" t="s">
        <v>63</v>
      </c>
      <c r="C13" s="192" t="s">
        <v>617</v>
      </c>
      <c r="D13" s="197" t="s">
        <v>63</v>
      </c>
      <c r="E13" s="193" t="s">
        <v>333</v>
      </c>
      <c r="F13" s="170"/>
      <c r="G13" s="168"/>
      <c r="H13" s="168"/>
      <c r="I13" s="168"/>
      <c r="J13" s="168"/>
      <c r="K13" s="168"/>
      <c r="L13" s="168"/>
      <c r="M13" s="168"/>
      <c r="N13" s="168"/>
      <c r="O13" s="168"/>
      <c r="P13" s="79" t="str">
        <f t="shared" si="1"/>
        <v/>
      </c>
      <c r="Q13" s="80" t="str">
        <f t="shared" ref="Q13:Q67" si="4">IF(AND(ISNUMBER(F13),ISNUMBER(G13),ISNUMBER(H13)),IF(F13-G13&lt;&gt;H13,"DISCR: "&amp;ABS(ROUND(F13-G13-H13,1)),""),IF(OR(AND(ISNUMBER(F13),OR(ISNUMBER(G13),ISNUMBER(H13))),AND(ISNUMBER(G13),ISNUMBER(H13))),IF(NOT(ISNUMBER(F13)),"COL 1 = "&amp;ROUND(H13+G13,1),IF(NOT(ISNUMBER(G13)),"COL 2 = "&amp;ROUND(F13-H13,1),"COL 3 = "&amp;ROUND(F13-G13,1))),""))</f>
        <v/>
      </c>
      <c r="R13" s="80" t="str">
        <f t="shared" ref="R13:R67" si="5">IF(AND(ISNUMBER(H13),ISNUMBER(I13),ISNUMBER(J13)),IF(H13-I13&lt;&gt;J13,"DISCR: "&amp;ABS(ROUND(H13-I13-J13,1)),""),IF(OR(AND(ISNUMBER(H13),OR(ISNUMBER(I13),ISNUMBER(J13))),AND(ISNUMBER(I13),ISNUMBER(J13))),IF(NOT(ISNUMBER(H13)),"COL 3 = "&amp;ROUND(J13+I13,1),IF(NOT(ISNUMBER(I13)),"COL 4 = "&amp;ROUND(H13-J13,1),"COL 5 = "&amp;ROUND(H13-I13,1))),""))</f>
        <v/>
      </c>
      <c r="S13" s="80" t="str">
        <f t="shared" si="2"/>
        <v/>
      </c>
      <c r="T13" s="80" t="str">
        <f t="shared" si="3"/>
        <v/>
      </c>
      <c r="U13" s="72" t="str">
        <f t="shared" ref="U13:U67" si="6">IF(AND(ISNUMBER(M13),F13=""),"Missing data in col. 1","")</f>
        <v/>
      </c>
      <c r="V13" s="81" t="str">
        <f t="shared" ref="V13:V67" si="7">IF(OR(O13&lt;0,N13&lt;0,L13&lt;0,K13&lt;0),"Negative Value","")</f>
        <v/>
      </c>
    </row>
    <row r="14" spans="1:63" s="6" customFormat="1" x14ac:dyDescent="0.2">
      <c r="A14" s="18"/>
      <c r="B14" s="197" t="s">
        <v>35</v>
      </c>
      <c r="C14" s="192" t="s">
        <v>588</v>
      </c>
      <c r="D14" s="197" t="s">
        <v>35</v>
      </c>
      <c r="E14" s="193" t="s">
        <v>282</v>
      </c>
      <c r="F14" s="170"/>
      <c r="G14" s="168"/>
      <c r="H14" s="168"/>
      <c r="I14" s="168"/>
      <c r="J14" s="168"/>
      <c r="K14" s="168"/>
      <c r="L14" s="168"/>
      <c r="M14" s="168"/>
      <c r="N14" s="168"/>
      <c r="O14" s="168"/>
      <c r="P14" s="79" t="str">
        <f t="shared" si="1"/>
        <v/>
      </c>
      <c r="Q14" s="80" t="str">
        <f t="shared" si="4"/>
        <v/>
      </c>
      <c r="R14" s="80" t="str">
        <f t="shared" si="5"/>
        <v/>
      </c>
      <c r="S14" s="80" t="str">
        <f t="shared" si="2"/>
        <v/>
      </c>
      <c r="T14" s="80" t="str">
        <f t="shared" si="3"/>
        <v/>
      </c>
      <c r="U14" s="72" t="str">
        <f t="shared" si="6"/>
        <v/>
      </c>
      <c r="V14" s="81" t="str">
        <f t="shared" si="7"/>
        <v/>
      </c>
    </row>
    <row r="15" spans="1:63" s="6" customFormat="1" x14ac:dyDescent="0.2">
      <c r="A15" s="18"/>
      <c r="B15" s="197" t="s">
        <v>64</v>
      </c>
      <c r="C15" s="192" t="s">
        <v>618</v>
      </c>
      <c r="D15" s="197" t="s">
        <v>64</v>
      </c>
      <c r="E15" s="193" t="s">
        <v>334</v>
      </c>
      <c r="F15" s="170"/>
      <c r="G15" s="168"/>
      <c r="H15" s="168"/>
      <c r="I15" s="168"/>
      <c r="J15" s="168"/>
      <c r="K15" s="168"/>
      <c r="L15" s="168"/>
      <c r="M15" s="168"/>
      <c r="N15" s="168"/>
      <c r="O15" s="168"/>
      <c r="P15" s="79" t="str">
        <f t="shared" si="1"/>
        <v/>
      </c>
      <c r="Q15" s="80" t="str">
        <f>IF(AND(ISNUMBER(F15),ISNUMBER(G15),ISNUMBER(H15)),IF(F15-G15&lt;&gt;H15,"DISCR: "&amp;ABS(ROUND(F15-G15-H15,1)),""),IF(OR(AND(ISNUMBER(F15),OR(ISNUMBER(G15),ISNUMBER(H15))),AND(ISNUMBER(G15),ISNUMBER(H15))),IF(NOT(ISNUMBER(F15)),"COL 1 = "&amp;ROUND(H15+G15,1),IF(NOT(ISNUMBER(G15)),"COL 2 = "&amp;ROUND(F15-H15,1),"COL 3 = "&amp;ROUND(F15-G15,1))),""))</f>
        <v/>
      </c>
      <c r="R15" s="80" t="str">
        <f>IF(AND(ISNUMBER(H15),ISNUMBER(I15),ISNUMBER(J15)),IF(H15-I15&lt;&gt;J15,"DISCR: "&amp;ABS(ROUND(H15-I15-J15,1)),""),IF(OR(AND(ISNUMBER(H15),OR(ISNUMBER(I15),ISNUMBER(J15))),AND(ISNUMBER(I15),ISNUMBER(J15))),IF(NOT(ISNUMBER(H15)),"COL 3 = "&amp;ROUND(J15+I15,1),IF(NOT(ISNUMBER(I15)),"COL 4 = "&amp;ROUND(H15-J15,1),"COL 5 = "&amp;ROUND(H15-I15,1))),""))</f>
        <v/>
      </c>
      <c r="S15" s="80" t="str">
        <f>IF(AND(ISNUMBER(H15),ISNUMBER(L15),ISNUMBER(K15)),IF(K15-L15&lt;&gt;H15,"DISCR: "&amp;ABS(ROUND(K15-L15-H15,1)),""),IF(OR(AND(ISNUMBER(H15),OR(ISNUMBER(L15),ISNUMBER(K15))),AND(ISNUMBER(L15),ISNUMBER(K15))),IF(NOT(ISNUMBER(H15)),"COL 3 = "&amp;ROUND(K15-L15,1),IF(NOT(ISNUMBER(L15)),"COL 7 = "&amp;ROUND(K15-H15,1),"COL 6 = "&amp;ROUND(H15+L15,1))),""))</f>
        <v/>
      </c>
      <c r="T15" s="80" t="str">
        <f>IF(AND(ISNUMBER(M15),ISNUMBER(O15),ISNUMBER(N15)),IF(N15-O15&lt;&gt;M15,"DISCR: "&amp;ABS(ROUND(N15-O15-M15,1)),""),IF(OR(AND(ISNUMBER(M15),OR(ISNUMBER(O15),ISNUMBER(N15))),AND(ISNUMBER(O15),ISNUMBER(N15))),IF(NOT(ISNUMBER(M15)),"COL 8 = "&amp;ROUND(N15-O15,1),IF(NOT(ISNUMBER(O15)),"COL 10 = "&amp;ROUND(N15-M15,1),"COL 9 = "&amp;ROUND(O15+M15,1))),""))</f>
        <v/>
      </c>
      <c r="U15" s="72" t="str">
        <f>IF(AND(ISNUMBER(M15),F15=""),"Missing data in col. 1","")</f>
        <v/>
      </c>
      <c r="V15" s="81" t="str">
        <f>IF(OR(O15&lt;0,N15&lt;0,L15&lt;0,K15&lt;0),"Negative Value","")</f>
        <v/>
      </c>
    </row>
    <row r="16" spans="1:63" s="6" customFormat="1" x14ac:dyDescent="0.2">
      <c r="A16" s="18"/>
      <c r="B16" s="197" t="s">
        <v>36</v>
      </c>
      <c r="C16" s="192" t="s">
        <v>589</v>
      </c>
      <c r="D16" s="197" t="s">
        <v>36</v>
      </c>
      <c r="E16" s="193" t="s">
        <v>283</v>
      </c>
      <c r="F16" s="170"/>
      <c r="G16" s="168"/>
      <c r="H16" s="168"/>
      <c r="I16" s="168"/>
      <c r="J16" s="168"/>
      <c r="K16" s="168"/>
      <c r="L16" s="168"/>
      <c r="M16" s="168"/>
      <c r="N16" s="168"/>
      <c r="O16" s="168"/>
      <c r="P16" s="79" t="str">
        <f t="shared" si="1"/>
        <v/>
      </c>
      <c r="Q16" s="80" t="str">
        <f t="shared" si="4"/>
        <v/>
      </c>
      <c r="R16" s="80" t="str">
        <f t="shared" si="5"/>
        <v/>
      </c>
      <c r="S16" s="80" t="str">
        <f t="shared" si="2"/>
        <v/>
      </c>
      <c r="T16" s="80" t="str">
        <f t="shared" si="3"/>
        <v/>
      </c>
      <c r="U16" s="72" t="str">
        <f t="shared" si="6"/>
        <v/>
      </c>
      <c r="V16" s="81" t="str">
        <f t="shared" si="7"/>
        <v/>
      </c>
    </row>
    <row r="17" spans="1:22" s="6" customFormat="1" x14ac:dyDescent="0.2">
      <c r="A17" s="18"/>
      <c r="B17" s="197" t="s">
        <v>65</v>
      </c>
      <c r="C17" s="192" t="s">
        <v>619</v>
      </c>
      <c r="D17" s="197" t="s">
        <v>65</v>
      </c>
      <c r="E17" s="193" t="s">
        <v>335</v>
      </c>
      <c r="F17" s="170"/>
      <c r="G17" s="168"/>
      <c r="H17" s="168"/>
      <c r="I17" s="168"/>
      <c r="J17" s="168"/>
      <c r="K17" s="168"/>
      <c r="L17" s="168"/>
      <c r="M17" s="168"/>
      <c r="N17" s="168"/>
      <c r="O17" s="168"/>
      <c r="P17" s="79" t="str">
        <f t="shared" si="1"/>
        <v/>
      </c>
      <c r="Q17" s="80" t="str">
        <f t="shared" si="4"/>
        <v/>
      </c>
      <c r="R17" s="80" t="str">
        <f t="shared" si="5"/>
        <v/>
      </c>
      <c r="S17" s="80" t="str">
        <f t="shared" si="2"/>
        <v/>
      </c>
      <c r="T17" s="80" t="str">
        <f t="shared" si="3"/>
        <v/>
      </c>
      <c r="U17" s="72" t="str">
        <f t="shared" si="6"/>
        <v/>
      </c>
      <c r="V17" s="81" t="str">
        <f t="shared" si="7"/>
        <v/>
      </c>
    </row>
    <row r="18" spans="1:22" s="6" customFormat="1" x14ac:dyDescent="0.2">
      <c r="A18" s="18"/>
      <c r="B18" s="197" t="s">
        <v>37</v>
      </c>
      <c r="C18" s="192" t="s">
        <v>590</v>
      </c>
      <c r="D18" s="197" t="s">
        <v>37</v>
      </c>
      <c r="E18" s="193" t="s">
        <v>284</v>
      </c>
      <c r="F18" s="170"/>
      <c r="G18" s="168"/>
      <c r="H18" s="168"/>
      <c r="I18" s="168"/>
      <c r="J18" s="168"/>
      <c r="K18" s="168"/>
      <c r="L18" s="168"/>
      <c r="M18" s="168"/>
      <c r="N18" s="168"/>
      <c r="O18" s="168"/>
      <c r="P18" s="79" t="str">
        <f t="shared" si="1"/>
        <v/>
      </c>
      <c r="Q18" s="80" t="str">
        <f t="shared" si="4"/>
        <v/>
      </c>
      <c r="R18" s="80" t="str">
        <f t="shared" si="5"/>
        <v/>
      </c>
      <c r="S18" s="80" t="str">
        <f t="shared" si="2"/>
        <v/>
      </c>
      <c r="T18" s="80" t="str">
        <f t="shared" si="3"/>
        <v/>
      </c>
      <c r="U18" s="72" t="str">
        <f t="shared" si="6"/>
        <v/>
      </c>
      <c r="V18" s="81" t="str">
        <f t="shared" si="7"/>
        <v/>
      </c>
    </row>
    <row r="19" spans="1:22" s="6" customFormat="1" x14ac:dyDescent="0.2">
      <c r="A19" s="18"/>
      <c r="B19" s="197" t="s">
        <v>66</v>
      </c>
      <c r="C19" s="192" t="s">
        <v>591</v>
      </c>
      <c r="D19" s="197" t="s">
        <v>66</v>
      </c>
      <c r="E19" s="193" t="s">
        <v>847</v>
      </c>
      <c r="F19" s="170"/>
      <c r="G19" s="168"/>
      <c r="H19" s="168"/>
      <c r="I19" s="168"/>
      <c r="J19" s="168"/>
      <c r="K19" s="168"/>
      <c r="L19" s="168"/>
      <c r="M19" s="168"/>
      <c r="N19" s="168"/>
      <c r="O19" s="168"/>
      <c r="P19" s="79" t="str">
        <f t="shared" si="1"/>
        <v/>
      </c>
      <c r="Q19" s="80" t="str">
        <f t="shared" si="4"/>
        <v/>
      </c>
      <c r="R19" s="80" t="str">
        <f t="shared" si="5"/>
        <v/>
      </c>
      <c r="S19" s="80" t="str">
        <f t="shared" si="2"/>
        <v/>
      </c>
      <c r="T19" s="80" t="str">
        <f t="shared" si="3"/>
        <v/>
      </c>
      <c r="U19" s="72" t="str">
        <f t="shared" si="6"/>
        <v/>
      </c>
      <c r="V19" s="81" t="str">
        <f t="shared" si="7"/>
        <v/>
      </c>
    </row>
    <row r="20" spans="1:22" s="6" customFormat="1" x14ac:dyDescent="0.2">
      <c r="A20" s="18"/>
      <c r="B20" s="197" t="s">
        <v>38</v>
      </c>
      <c r="C20" s="192" t="s">
        <v>592</v>
      </c>
      <c r="D20" s="197" t="s">
        <v>38</v>
      </c>
      <c r="E20" s="193" t="s">
        <v>285</v>
      </c>
      <c r="F20" s="170"/>
      <c r="G20" s="168"/>
      <c r="H20" s="168"/>
      <c r="I20" s="168"/>
      <c r="J20" s="168"/>
      <c r="K20" s="168"/>
      <c r="L20" s="168"/>
      <c r="M20" s="168"/>
      <c r="N20" s="168"/>
      <c r="O20" s="168"/>
      <c r="P20" s="79" t="str">
        <f t="shared" si="1"/>
        <v/>
      </c>
      <c r="Q20" s="80" t="str">
        <f t="shared" si="4"/>
        <v/>
      </c>
      <c r="R20" s="80" t="str">
        <f t="shared" si="5"/>
        <v/>
      </c>
      <c r="S20" s="80" t="str">
        <f t="shared" si="2"/>
        <v/>
      </c>
      <c r="T20" s="80" t="str">
        <f t="shared" si="3"/>
        <v/>
      </c>
      <c r="U20" s="72" t="str">
        <f t="shared" si="6"/>
        <v/>
      </c>
      <c r="V20" s="81" t="str">
        <f t="shared" si="7"/>
        <v/>
      </c>
    </row>
    <row r="21" spans="1:22" s="6" customFormat="1" x14ac:dyDescent="0.2">
      <c r="A21" s="18"/>
      <c r="B21" s="197" t="s">
        <v>39</v>
      </c>
      <c r="C21" s="192" t="s">
        <v>593</v>
      </c>
      <c r="D21" s="197" t="s">
        <v>39</v>
      </c>
      <c r="E21" s="193" t="s">
        <v>286</v>
      </c>
      <c r="F21" s="170"/>
      <c r="G21" s="168"/>
      <c r="H21" s="168"/>
      <c r="I21" s="168"/>
      <c r="J21" s="168"/>
      <c r="K21" s="168"/>
      <c r="L21" s="168"/>
      <c r="M21" s="168"/>
      <c r="N21" s="168"/>
      <c r="O21" s="168"/>
      <c r="P21" s="79" t="str">
        <f t="shared" si="1"/>
        <v/>
      </c>
      <c r="Q21" s="80" t="str">
        <f t="shared" si="4"/>
        <v/>
      </c>
      <c r="R21" s="80" t="str">
        <f t="shared" si="5"/>
        <v/>
      </c>
      <c r="S21" s="80" t="str">
        <f t="shared" si="2"/>
        <v/>
      </c>
      <c r="T21" s="80" t="str">
        <f t="shared" si="3"/>
        <v/>
      </c>
      <c r="U21" s="72" t="str">
        <f t="shared" si="6"/>
        <v/>
      </c>
      <c r="V21" s="81" t="str">
        <f t="shared" si="7"/>
        <v/>
      </c>
    </row>
    <row r="22" spans="1:22" s="6" customFormat="1" x14ac:dyDescent="0.2">
      <c r="A22" s="18"/>
      <c r="B22" s="197" t="s">
        <v>40</v>
      </c>
      <c r="C22" s="192" t="s">
        <v>594</v>
      </c>
      <c r="D22" s="197" t="s">
        <v>40</v>
      </c>
      <c r="E22" s="193" t="s">
        <v>287</v>
      </c>
      <c r="F22" s="170"/>
      <c r="G22" s="168"/>
      <c r="H22" s="168"/>
      <c r="I22" s="168"/>
      <c r="J22" s="168"/>
      <c r="K22" s="168"/>
      <c r="L22" s="168"/>
      <c r="M22" s="168"/>
      <c r="N22" s="168"/>
      <c r="O22" s="168"/>
      <c r="P22" s="79" t="str">
        <f t="shared" si="1"/>
        <v/>
      </c>
      <c r="Q22" s="80" t="str">
        <f t="shared" si="4"/>
        <v/>
      </c>
      <c r="R22" s="80" t="str">
        <f t="shared" si="5"/>
        <v/>
      </c>
      <c r="S22" s="80" t="str">
        <f t="shared" si="2"/>
        <v/>
      </c>
      <c r="T22" s="80" t="str">
        <f t="shared" si="3"/>
        <v/>
      </c>
      <c r="U22" s="72" t="str">
        <f t="shared" si="6"/>
        <v/>
      </c>
      <c r="V22" s="81" t="str">
        <f t="shared" si="7"/>
        <v/>
      </c>
    </row>
    <row r="23" spans="1:22" s="6" customFormat="1" x14ac:dyDescent="0.2">
      <c r="A23" s="18"/>
      <c r="B23" s="197" t="s">
        <v>41</v>
      </c>
      <c r="C23" s="192" t="s">
        <v>595</v>
      </c>
      <c r="D23" s="197" t="s">
        <v>41</v>
      </c>
      <c r="E23" s="193" t="s">
        <v>288</v>
      </c>
      <c r="F23" s="170"/>
      <c r="G23" s="168"/>
      <c r="H23" s="168"/>
      <c r="I23" s="168"/>
      <c r="J23" s="168"/>
      <c r="K23" s="168"/>
      <c r="L23" s="168"/>
      <c r="M23" s="168"/>
      <c r="N23" s="168"/>
      <c r="O23" s="168"/>
      <c r="P23" s="79" t="str">
        <f t="shared" si="1"/>
        <v/>
      </c>
      <c r="Q23" s="80" t="str">
        <f t="shared" si="4"/>
        <v/>
      </c>
      <c r="R23" s="80" t="str">
        <f t="shared" si="5"/>
        <v/>
      </c>
      <c r="S23" s="80" t="str">
        <f t="shared" si="2"/>
        <v/>
      </c>
      <c r="T23" s="80" t="str">
        <f t="shared" si="3"/>
        <v/>
      </c>
      <c r="U23" s="72" t="str">
        <f t="shared" si="6"/>
        <v/>
      </c>
      <c r="V23" s="81" t="str">
        <f t="shared" si="7"/>
        <v/>
      </c>
    </row>
    <row r="24" spans="1:22" s="6" customFormat="1" x14ac:dyDescent="0.2">
      <c r="A24" s="18"/>
      <c r="B24" s="197" t="s">
        <v>67</v>
      </c>
      <c r="C24" s="192" t="s">
        <v>620</v>
      </c>
      <c r="D24" s="197" t="s">
        <v>67</v>
      </c>
      <c r="E24" s="193" t="s">
        <v>336</v>
      </c>
      <c r="F24" s="170"/>
      <c r="G24" s="168"/>
      <c r="H24" s="168"/>
      <c r="I24" s="168"/>
      <c r="J24" s="168"/>
      <c r="K24" s="168"/>
      <c r="L24" s="168"/>
      <c r="M24" s="168"/>
      <c r="N24" s="168"/>
      <c r="O24" s="168"/>
      <c r="P24" s="79" t="str">
        <f t="shared" si="1"/>
        <v/>
      </c>
      <c r="Q24" s="80" t="str">
        <f t="shared" si="4"/>
        <v/>
      </c>
      <c r="R24" s="80" t="str">
        <f t="shared" si="5"/>
        <v/>
      </c>
      <c r="S24" s="80" t="str">
        <f t="shared" si="2"/>
        <v/>
      </c>
      <c r="T24" s="80" t="str">
        <f t="shared" si="3"/>
        <v/>
      </c>
      <c r="U24" s="72" t="str">
        <f t="shared" si="6"/>
        <v/>
      </c>
      <c r="V24" s="81" t="str">
        <f t="shared" si="7"/>
        <v/>
      </c>
    </row>
    <row r="25" spans="1:22" s="6" customFormat="1" x14ac:dyDescent="0.2">
      <c r="A25" s="18"/>
      <c r="B25" s="197" t="s">
        <v>42</v>
      </c>
      <c r="C25" s="192" t="s">
        <v>596</v>
      </c>
      <c r="D25" s="197" t="s">
        <v>42</v>
      </c>
      <c r="E25" s="193" t="s">
        <v>289</v>
      </c>
      <c r="F25" s="170"/>
      <c r="G25" s="168"/>
      <c r="H25" s="168"/>
      <c r="I25" s="168"/>
      <c r="J25" s="168"/>
      <c r="K25" s="168"/>
      <c r="L25" s="168"/>
      <c r="M25" s="168"/>
      <c r="N25" s="168"/>
      <c r="O25" s="168"/>
      <c r="P25" s="79" t="str">
        <f t="shared" si="1"/>
        <v/>
      </c>
      <c r="Q25" s="80" t="str">
        <f t="shared" si="4"/>
        <v/>
      </c>
      <c r="R25" s="80" t="str">
        <f t="shared" si="5"/>
        <v/>
      </c>
      <c r="S25" s="80" t="str">
        <f t="shared" si="2"/>
        <v/>
      </c>
      <c r="T25" s="80" t="str">
        <f t="shared" si="3"/>
        <v/>
      </c>
      <c r="U25" s="72" t="str">
        <f t="shared" si="6"/>
        <v/>
      </c>
      <c r="V25" s="81" t="str">
        <f t="shared" si="7"/>
        <v/>
      </c>
    </row>
    <row r="26" spans="1:22" s="6" customFormat="1" x14ac:dyDescent="0.2">
      <c r="A26" s="18"/>
      <c r="B26" s="197" t="s">
        <v>43</v>
      </c>
      <c r="C26" s="192" t="s">
        <v>597</v>
      </c>
      <c r="D26" s="197" t="s">
        <v>43</v>
      </c>
      <c r="E26" s="193" t="s">
        <v>290</v>
      </c>
      <c r="F26" s="170"/>
      <c r="G26" s="168"/>
      <c r="H26" s="168"/>
      <c r="I26" s="168"/>
      <c r="J26" s="168"/>
      <c r="K26" s="168"/>
      <c r="L26" s="168"/>
      <c r="M26" s="168"/>
      <c r="N26" s="168"/>
      <c r="O26" s="168"/>
      <c r="P26" s="80" t="str">
        <f t="shared" si="1"/>
        <v/>
      </c>
      <c r="Q26" s="80" t="str">
        <f t="shared" si="4"/>
        <v/>
      </c>
      <c r="R26" s="80" t="str">
        <f t="shared" si="5"/>
        <v/>
      </c>
      <c r="S26" s="80" t="str">
        <f t="shared" si="2"/>
        <v/>
      </c>
      <c r="T26" s="80" t="str">
        <f t="shared" si="3"/>
        <v/>
      </c>
      <c r="U26" s="72" t="str">
        <f t="shared" si="6"/>
        <v/>
      </c>
      <c r="V26" s="81" t="str">
        <f t="shared" si="7"/>
        <v/>
      </c>
    </row>
    <row r="27" spans="1:22" s="6" customFormat="1" x14ac:dyDescent="0.2">
      <c r="A27" s="18"/>
      <c r="B27" s="197" t="s">
        <v>44</v>
      </c>
      <c r="C27" s="192" t="s">
        <v>598</v>
      </c>
      <c r="D27" s="197" t="s">
        <v>44</v>
      </c>
      <c r="E27" s="193" t="s">
        <v>291</v>
      </c>
      <c r="F27" s="170">
        <v>0.42000000000000004</v>
      </c>
      <c r="G27" s="168">
        <v>0.42000000000000004</v>
      </c>
      <c r="H27" s="168">
        <v>0</v>
      </c>
      <c r="I27" s="168"/>
      <c r="J27" s="168"/>
      <c r="K27" s="168">
        <v>0</v>
      </c>
      <c r="L27" s="168"/>
      <c r="M27" s="168"/>
      <c r="N27" s="168"/>
      <c r="O27" s="168"/>
      <c r="P27" s="80" t="str">
        <f t="shared" si="1"/>
        <v/>
      </c>
      <c r="Q27" s="80" t="str">
        <f t="shared" si="4"/>
        <v/>
      </c>
      <c r="R27" s="80" t="str">
        <f t="shared" si="5"/>
        <v/>
      </c>
      <c r="S27" s="80" t="str">
        <f t="shared" si="2"/>
        <v>COL 7 = 0</v>
      </c>
      <c r="T27" s="80" t="str">
        <f t="shared" si="3"/>
        <v/>
      </c>
      <c r="U27" s="72" t="str">
        <f t="shared" si="6"/>
        <v/>
      </c>
      <c r="V27" s="81" t="str">
        <f t="shared" si="7"/>
        <v/>
      </c>
    </row>
    <row r="28" spans="1:22" s="6" customFormat="1" x14ac:dyDescent="0.2">
      <c r="A28" s="18"/>
      <c r="B28" s="197" t="s">
        <v>68</v>
      </c>
      <c r="C28" s="192" t="s">
        <v>621</v>
      </c>
      <c r="D28" s="197" t="s">
        <v>68</v>
      </c>
      <c r="E28" s="193" t="s">
        <v>337</v>
      </c>
      <c r="F28" s="170"/>
      <c r="G28" s="168"/>
      <c r="H28" s="168"/>
      <c r="I28" s="168"/>
      <c r="J28" s="168"/>
      <c r="K28" s="168"/>
      <c r="L28" s="168"/>
      <c r="M28" s="168"/>
      <c r="N28" s="168"/>
      <c r="O28" s="168"/>
      <c r="P28" s="80" t="str">
        <f t="shared" si="1"/>
        <v/>
      </c>
      <c r="Q28" s="80" t="str">
        <f t="shared" si="4"/>
        <v/>
      </c>
      <c r="R28" s="80" t="str">
        <f t="shared" si="5"/>
        <v/>
      </c>
      <c r="S28" s="80" t="str">
        <f t="shared" si="2"/>
        <v/>
      </c>
      <c r="T28" s="80" t="str">
        <f t="shared" si="3"/>
        <v/>
      </c>
      <c r="U28" s="72" t="str">
        <f t="shared" si="6"/>
        <v/>
      </c>
      <c r="V28" s="81" t="str">
        <f t="shared" si="7"/>
        <v/>
      </c>
    </row>
    <row r="29" spans="1:22" s="6" customFormat="1" x14ac:dyDescent="0.2">
      <c r="A29" s="18"/>
      <c r="B29" s="197" t="s">
        <v>45</v>
      </c>
      <c r="C29" s="192" t="s">
        <v>599</v>
      </c>
      <c r="D29" s="197" t="s">
        <v>45</v>
      </c>
      <c r="E29" s="193" t="s">
        <v>292</v>
      </c>
      <c r="F29" s="170"/>
      <c r="G29" s="168"/>
      <c r="H29" s="168"/>
      <c r="I29" s="168"/>
      <c r="J29" s="168"/>
      <c r="K29" s="168"/>
      <c r="L29" s="168"/>
      <c r="M29" s="168"/>
      <c r="N29" s="168"/>
      <c r="O29" s="168"/>
      <c r="P29" s="80" t="str">
        <f t="shared" si="1"/>
        <v/>
      </c>
      <c r="Q29" s="80" t="str">
        <f t="shared" si="4"/>
        <v/>
      </c>
      <c r="R29" s="80" t="str">
        <f t="shared" si="5"/>
        <v/>
      </c>
      <c r="S29" s="80" t="str">
        <f t="shared" si="2"/>
        <v/>
      </c>
      <c r="T29" s="80" t="str">
        <f t="shared" si="3"/>
        <v/>
      </c>
      <c r="U29" s="72" t="str">
        <f t="shared" si="6"/>
        <v/>
      </c>
      <c r="V29" s="81" t="str">
        <f t="shared" si="7"/>
        <v/>
      </c>
    </row>
    <row r="30" spans="1:22" s="6" customFormat="1" x14ac:dyDescent="0.2">
      <c r="A30" s="18"/>
      <c r="B30" s="197" t="s">
        <v>69</v>
      </c>
      <c r="C30" s="192" t="s">
        <v>622</v>
      </c>
      <c r="D30" s="197" t="s">
        <v>69</v>
      </c>
      <c r="E30" s="193" t="s">
        <v>338</v>
      </c>
      <c r="F30" s="170"/>
      <c r="G30" s="168"/>
      <c r="H30" s="168"/>
      <c r="I30" s="168"/>
      <c r="J30" s="168"/>
      <c r="K30" s="168"/>
      <c r="L30" s="168"/>
      <c r="M30" s="168"/>
      <c r="N30" s="168"/>
      <c r="O30" s="168"/>
      <c r="P30" s="80" t="str">
        <f t="shared" si="1"/>
        <v/>
      </c>
      <c r="Q30" s="80" t="str">
        <f t="shared" si="4"/>
        <v/>
      </c>
      <c r="R30" s="80" t="str">
        <f t="shared" si="5"/>
        <v/>
      </c>
      <c r="S30" s="80" t="str">
        <f t="shared" si="2"/>
        <v/>
      </c>
      <c r="T30" s="80" t="str">
        <f t="shared" si="3"/>
        <v/>
      </c>
      <c r="U30" s="72" t="str">
        <f t="shared" si="6"/>
        <v/>
      </c>
      <c r="V30" s="81" t="str">
        <f t="shared" si="7"/>
        <v/>
      </c>
    </row>
    <row r="31" spans="1:22" s="6" customFormat="1" x14ac:dyDescent="0.2">
      <c r="A31" s="18"/>
      <c r="B31" s="197" t="s">
        <v>70</v>
      </c>
      <c r="C31" s="192" t="s">
        <v>623</v>
      </c>
      <c r="D31" s="197" t="s">
        <v>70</v>
      </c>
      <c r="E31" s="193" t="s">
        <v>339</v>
      </c>
      <c r="F31" s="170"/>
      <c r="G31" s="168"/>
      <c r="H31" s="168"/>
      <c r="I31" s="168"/>
      <c r="J31" s="168"/>
      <c r="K31" s="168"/>
      <c r="L31" s="168"/>
      <c r="M31" s="168"/>
      <c r="N31" s="168"/>
      <c r="O31" s="168"/>
      <c r="P31" s="80" t="str">
        <f t="shared" si="1"/>
        <v/>
      </c>
      <c r="Q31" s="80" t="str">
        <f t="shared" si="4"/>
        <v/>
      </c>
      <c r="R31" s="80" t="str">
        <f t="shared" si="5"/>
        <v/>
      </c>
      <c r="S31" s="80" t="str">
        <f t="shared" si="2"/>
        <v/>
      </c>
      <c r="T31" s="80" t="str">
        <f t="shared" si="3"/>
        <v/>
      </c>
      <c r="U31" s="72" t="str">
        <f t="shared" si="6"/>
        <v/>
      </c>
      <c r="V31" s="81" t="str">
        <f t="shared" si="7"/>
        <v/>
      </c>
    </row>
    <row r="32" spans="1:22" s="6" customFormat="1" x14ac:dyDescent="0.2">
      <c r="A32" s="18"/>
      <c r="B32" s="197" t="s">
        <v>46</v>
      </c>
      <c r="C32" s="192" t="s">
        <v>600</v>
      </c>
      <c r="D32" s="197" t="s">
        <v>46</v>
      </c>
      <c r="E32" s="193" t="s">
        <v>293</v>
      </c>
      <c r="F32" s="170"/>
      <c r="G32" s="168"/>
      <c r="H32" s="168"/>
      <c r="I32" s="168"/>
      <c r="J32" s="168"/>
      <c r="K32" s="168"/>
      <c r="L32" s="168"/>
      <c r="M32" s="168"/>
      <c r="N32" s="168"/>
      <c r="O32" s="168"/>
      <c r="P32" s="80" t="str">
        <f t="shared" si="1"/>
        <v/>
      </c>
      <c r="Q32" s="80" t="str">
        <f t="shared" si="4"/>
        <v/>
      </c>
      <c r="R32" s="80" t="str">
        <f t="shared" si="5"/>
        <v/>
      </c>
      <c r="S32" s="80" t="str">
        <f t="shared" si="2"/>
        <v/>
      </c>
      <c r="T32" s="80" t="str">
        <f t="shared" si="3"/>
        <v/>
      </c>
      <c r="U32" s="72" t="str">
        <f t="shared" si="6"/>
        <v/>
      </c>
      <c r="V32" s="81" t="str">
        <f t="shared" si="7"/>
        <v/>
      </c>
    </row>
    <row r="33" spans="1:22" s="6" customFormat="1" x14ac:dyDescent="0.2">
      <c r="A33" s="18"/>
      <c r="B33" s="197" t="s">
        <v>71</v>
      </c>
      <c r="C33" s="192" t="s">
        <v>624</v>
      </c>
      <c r="D33" s="197" t="s">
        <v>71</v>
      </c>
      <c r="E33" s="193" t="s">
        <v>340</v>
      </c>
      <c r="F33" s="170"/>
      <c r="G33" s="170"/>
      <c r="H33" s="170"/>
      <c r="I33" s="170"/>
      <c r="J33" s="170"/>
      <c r="K33" s="170"/>
      <c r="L33" s="170"/>
      <c r="M33" s="170"/>
      <c r="N33" s="170"/>
      <c r="O33" s="168"/>
      <c r="P33" s="80" t="str">
        <f t="shared" si="1"/>
        <v/>
      </c>
      <c r="Q33" s="80" t="str">
        <f t="shared" si="4"/>
        <v/>
      </c>
      <c r="R33" s="80" t="str">
        <f t="shared" si="5"/>
        <v/>
      </c>
      <c r="S33" s="80" t="str">
        <f t="shared" si="2"/>
        <v/>
      </c>
      <c r="T33" s="80" t="str">
        <f t="shared" si="3"/>
        <v/>
      </c>
      <c r="U33" s="72" t="str">
        <f t="shared" si="6"/>
        <v/>
      </c>
      <c r="V33" s="81" t="str">
        <f t="shared" si="7"/>
        <v/>
      </c>
    </row>
    <row r="34" spans="1:22" s="6" customFormat="1" x14ac:dyDescent="0.2">
      <c r="A34" s="18"/>
      <c r="B34" s="197" t="s">
        <v>47</v>
      </c>
      <c r="C34" s="192" t="s">
        <v>601</v>
      </c>
      <c r="D34" s="197" t="s">
        <v>47</v>
      </c>
      <c r="E34" s="193" t="s">
        <v>294</v>
      </c>
      <c r="F34" s="170"/>
      <c r="G34" s="170"/>
      <c r="H34" s="170"/>
      <c r="I34" s="170"/>
      <c r="J34" s="170"/>
      <c r="K34" s="170"/>
      <c r="L34" s="170"/>
      <c r="M34" s="170"/>
      <c r="N34" s="170"/>
      <c r="O34" s="168"/>
      <c r="P34" s="80" t="str">
        <f t="shared" si="1"/>
        <v/>
      </c>
      <c r="Q34" s="80" t="str">
        <f t="shared" si="4"/>
        <v/>
      </c>
      <c r="R34" s="80" t="str">
        <f t="shared" si="5"/>
        <v/>
      </c>
      <c r="S34" s="80" t="str">
        <f t="shared" si="2"/>
        <v/>
      </c>
      <c r="T34" s="80" t="str">
        <f t="shared" si="3"/>
        <v/>
      </c>
      <c r="U34" s="72" t="str">
        <f t="shared" si="6"/>
        <v/>
      </c>
      <c r="V34" s="81" t="str">
        <f t="shared" si="7"/>
        <v/>
      </c>
    </row>
    <row r="35" spans="1:22" s="6" customFormat="1" x14ac:dyDescent="0.2">
      <c r="A35" s="18"/>
      <c r="B35" s="197" t="s">
        <v>72</v>
      </c>
      <c r="C35" s="192" t="s">
        <v>625</v>
      </c>
      <c r="D35" s="197" t="s">
        <v>72</v>
      </c>
      <c r="E35" s="193" t="s">
        <v>341</v>
      </c>
      <c r="F35" s="170"/>
      <c r="G35" s="170"/>
      <c r="H35" s="170"/>
      <c r="I35" s="170"/>
      <c r="J35" s="170"/>
      <c r="K35" s="170"/>
      <c r="L35" s="170"/>
      <c r="M35" s="170"/>
      <c r="N35" s="170"/>
      <c r="O35" s="168"/>
      <c r="P35" s="80" t="str">
        <f t="shared" si="1"/>
        <v/>
      </c>
      <c r="Q35" s="80" t="str">
        <f t="shared" si="4"/>
        <v/>
      </c>
      <c r="R35" s="80" t="str">
        <f t="shared" si="5"/>
        <v/>
      </c>
      <c r="S35" s="80" t="str">
        <f t="shared" si="2"/>
        <v/>
      </c>
      <c r="T35" s="80" t="str">
        <f t="shared" si="3"/>
        <v/>
      </c>
      <c r="U35" s="72" t="str">
        <f t="shared" si="6"/>
        <v/>
      </c>
      <c r="V35" s="81" t="str">
        <f t="shared" si="7"/>
        <v/>
      </c>
    </row>
    <row r="36" spans="1:22" s="6" customFormat="1" x14ac:dyDescent="0.2">
      <c r="A36" s="18"/>
      <c r="B36" s="197" t="s">
        <v>48</v>
      </c>
      <c r="C36" s="192" t="s">
        <v>602</v>
      </c>
      <c r="D36" s="197" t="s">
        <v>48</v>
      </c>
      <c r="E36" s="193" t="s">
        <v>295</v>
      </c>
      <c r="F36" s="170">
        <v>3.7063074209668221</v>
      </c>
      <c r="G36" s="170">
        <v>3.7063074209668221</v>
      </c>
      <c r="H36" s="170">
        <v>0</v>
      </c>
      <c r="I36" s="170"/>
      <c r="J36" s="170"/>
      <c r="K36" s="170">
        <v>0</v>
      </c>
      <c r="L36" s="170"/>
      <c r="M36" s="170"/>
      <c r="N36" s="170"/>
      <c r="O36" s="168"/>
      <c r="P36" s="80" t="str">
        <f t="shared" si="1"/>
        <v/>
      </c>
      <c r="Q36" s="80" t="str">
        <f t="shared" si="4"/>
        <v/>
      </c>
      <c r="R36" s="80" t="str">
        <f t="shared" si="5"/>
        <v/>
      </c>
      <c r="S36" s="80" t="str">
        <f t="shared" si="2"/>
        <v>COL 7 = 0</v>
      </c>
      <c r="T36" s="80" t="str">
        <f t="shared" si="3"/>
        <v/>
      </c>
      <c r="U36" s="72" t="str">
        <f t="shared" si="6"/>
        <v/>
      </c>
      <c r="V36" s="81" t="str">
        <f t="shared" si="7"/>
        <v/>
      </c>
    </row>
    <row r="37" spans="1:22" s="6" customFormat="1" x14ac:dyDescent="0.2">
      <c r="A37" s="18"/>
      <c r="B37" s="197" t="s">
        <v>73</v>
      </c>
      <c r="C37" s="192" t="s">
        <v>626</v>
      </c>
      <c r="D37" s="197" t="s">
        <v>73</v>
      </c>
      <c r="E37" s="193" t="s">
        <v>342</v>
      </c>
      <c r="F37" s="170"/>
      <c r="G37" s="170"/>
      <c r="H37" s="170"/>
      <c r="I37" s="170"/>
      <c r="J37" s="170"/>
      <c r="K37" s="170"/>
      <c r="L37" s="170"/>
      <c r="M37" s="170"/>
      <c r="N37" s="170"/>
      <c r="O37" s="168"/>
      <c r="P37" s="80" t="str">
        <f t="shared" si="1"/>
        <v/>
      </c>
      <c r="Q37" s="80" t="str">
        <f t="shared" si="4"/>
        <v/>
      </c>
      <c r="R37" s="80" t="str">
        <f t="shared" si="5"/>
        <v/>
      </c>
      <c r="S37" s="80" t="str">
        <f t="shared" si="2"/>
        <v/>
      </c>
      <c r="T37" s="80" t="str">
        <f t="shared" si="3"/>
        <v/>
      </c>
      <c r="U37" s="72" t="str">
        <f t="shared" si="6"/>
        <v/>
      </c>
      <c r="V37" s="81" t="str">
        <f t="shared" si="7"/>
        <v/>
      </c>
    </row>
    <row r="38" spans="1:22" s="6" customFormat="1" x14ac:dyDescent="0.2">
      <c r="A38" s="18"/>
      <c r="B38" s="197" t="s">
        <v>938</v>
      </c>
      <c r="C38" s="192" t="s">
        <v>627</v>
      </c>
      <c r="D38" s="197" t="s">
        <v>938</v>
      </c>
      <c r="E38" s="193" t="s">
        <v>507</v>
      </c>
      <c r="F38" s="198"/>
      <c r="G38" s="177"/>
      <c r="H38" s="177"/>
      <c r="I38" s="177"/>
      <c r="J38" s="177"/>
      <c r="K38" s="177"/>
      <c r="L38" s="177"/>
      <c r="M38" s="177"/>
      <c r="N38" s="177"/>
      <c r="O38" s="177"/>
      <c r="P38" s="80" t="str">
        <f t="shared" si="1"/>
        <v/>
      </c>
      <c r="Q38" s="80" t="str">
        <f t="shared" si="4"/>
        <v/>
      </c>
      <c r="R38" s="80" t="str">
        <f t="shared" si="5"/>
        <v/>
      </c>
      <c r="S38" s="80" t="str">
        <f t="shared" si="2"/>
        <v/>
      </c>
      <c r="T38" s="80" t="str">
        <f t="shared" si="3"/>
        <v/>
      </c>
      <c r="U38" s="72" t="str">
        <f t="shared" si="6"/>
        <v/>
      </c>
      <c r="V38" s="81" t="str">
        <f t="shared" si="7"/>
        <v/>
      </c>
    </row>
    <row r="39" spans="1:22" s="6" customFormat="1" x14ac:dyDescent="0.2">
      <c r="A39" s="18"/>
      <c r="B39" s="197" t="s">
        <v>49</v>
      </c>
      <c r="C39" s="192" t="s">
        <v>603</v>
      </c>
      <c r="D39" s="197" t="s">
        <v>49</v>
      </c>
      <c r="E39" s="193" t="s">
        <v>296</v>
      </c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80" t="str">
        <f t="shared" si="1"/>
        <v/>
      </c>
      <c r="Q39" s="80" t="str">
        <f t="shared" si="4"/>
        <v/>
      </c>
      <c r="R39" s="80" t="str">
        <f t="shared" si="5"/>
        <v/>
      </c>
      <c r="S39" s="80" t="str">
        <f t="shared" si="2"/>
        <v/>
      </c>
      <c r="T39" s="80" t="str">
        <f t="shared" si="3"/>
        <v/>
      </c>
      <c r="U39" s="72" t="str">
        <f t="shared" si="6"/>
        <v/>
      </c>
      <c r="V39" s="81" t="str">
        <f t="shared" si="7"/>
        <v/>
      </c>
    </row>
    <row r="40" spans="1:22" s="6" customFormat="1" x14ac:dyDescent="0.2">
      <c r="A40" s="18"/>
      <c r="B40" s="197" t="s">
        <v>74</v>
      </c>
      <c r="C40" s="192" t="s">
        <v>628</v>
      </c>
      <c r="D40" s="197" t="s">
        <v>74</v>
      </c>
      <c r="E40" s="193" t="s">
        <v>343</v>
      </c>
      <c r="F40" s="188"/>
      <c r="G40" s="172"/>
      <c r="H40" s="173"/>
      <c r="I40" s="173"/>
      <c r="J40" s="173"/>
      <c r="K40" s="173"/>
      <c r="L40" s="173"/>
      <c r="M40" s="173"/>
      <c r="N40" s="173"/>
      <c r="O40" s="173"/>
      <c r="P40" s="80" t="str">
        <f t="shared" si="1"/>
        <v/>
      </c>
      <c r="Q40" s="80" t="str">
        <f t="shared" si="4"/>
        <v/>
      </c>
      <c r="R40" s="80" t="str">
        <f t="shared" si="5"/>
        <v/>
      </c>
      <c r="S40" s="80" t="str">
        <f t="shared" si="2"/>
        <v/>
      </c>
      <c r="T40" s="80" t="str">
        <f t="shared" si="3"/>
        <v/>
      </c>
      <c r="U40" s="72" t="str">
        <f t="shared" si="6"/>
        <v/>
      </c>
      <c r="V40" s="81" t="str">
        <f t="shared" si="7"/>
        <v/>
      </c>
    </row>
    <row r="41" spans="1:22" s="6" customFormat="1" x14ac:dyDescent="0.2">
      <c r="A41" s="18"/>
      <c r="B41" s="197" t="s">
        <v>50</v>
      </c>
      <c r="C41" s="192" t="s">
        <v>604</v>
      </c>
      <c r="D41" s="197" t="s">
        <v>50</v>
      </c>
      <c r="E41" s="193" t="s">
        <v>297</v>
      </c>
      <c r="F41" s="170"/>
      <c r="G41" s="168"/>
      <c r="H41" s="168"/>
      <c r="I41" s="168"/>
      <c r="J41" s="168"/>
      <c r="K41" s="168"/>
      <c r="L41" s="168"/>
      <c r="M41" s="168"/>
      <c r="N41" s="168"/>
      <c r="O41" s="168"/>
      <c r="P41" s="80" t="str">
        <f t="shared" si="1"/>
        <v/>
      </c>
      <c r="Q41" s="80" t="str">
        <f t="shared" si="4"/>
        <v/>
      </c>
      <c r="R41" s="80" t="str">
        <f t="shared" si="5"/>
        <v/>
      </c>
      <c r="S41" s="80" t="str">
        <f t="shared" si="2"/>
        <v/>
      </c>
      <c r="T41" s="80" t="str">
        <f t="shared" si="3"/>
        <v/>
      </c>
      <c r="U41" s="72" t="str">
        <f t="shared" si="6"/>
        <v/>
      </c>
      <c r="V41" s="81" t="str">
        <f t="shared" si="7"/>
        <v/>
      </c>
    </row>
    <row r="42" spans="1:22" s="6" customFormat="1" x14ac:dyDescent="0.2">
      <c r="A42" s="18"/>
      <c r="B42" s="197" t="s">
        <v>51</v>
      </c>
      <c r="C42" s="192" t="s">
        <v>605</v>
      </c>
      <c r="D42" s="197" t="s">
        <v>51</v>
      </c>
      <c r="E42" s="193" t="s">
        <v>298</v>
      </c>
      <c r="F42" s="170"/>
      <c r="G42" s="168"/>
      <c r="H42" s="168"/>
      <c r="I42" s="168"/>
      <c r="J42" s="168"/>
      <c r="K42" s="168"/>
      <c r="L42" s="168"/>
      <c r="M42" s="168"/>
      <c r="N42" s="168"/>
      <c r="O42" s="168"/>
      <c r="P42" s="80" t="str">
        <f t="shared" si="1"/>
        <v/>
      </c>
      <c r="Q42" s="80" t="str">
        <f t="shared" si="4"/>
        <v/>
      </c>
      <c r="R42" s="80" t="str">
        <f t="shared" si="5"/>
        <v/>
      </c>
      <c r="S42" s="80" t="str">
        <f t="shared" si="2"/>
        <v/>
      </c>
      <c r="T42" s="80" t="str">
        <f t="shared" si="3"/>
        <v/>
      </c>
      <c r="U42" s="72" t="str">
        <f t="shared" si="6"/>
        <v/>
      </c>
      <c r="V42" s="81" t="str">
        <f t="shared" si="7"/>
        <v/>
      </c>
    </row>
    <row r="43" spans="1:22" s="6" customFormat="1" x14ac:dyDescent="0.2">
      <c r="A43" s="18"/>
      <c r="B43" s="197" t="s">
        <v>52</v>
      </c>
      <c r="C43" s="192" t="s">
        <v>606</v>
      </c>
      <c r="D43" s="197" t="s">
        <v>52</v>
      </c>
      <c r="E43" s="193" t="s">
        <v>299</v>
      </c>
      <c r="F43" s="170"/>
      <c r="G43" s="168"/>
      <c r="H43" s="168"/>
      <c r="I43" s="168"/>
      <c r="J43" s="168"/>
      <c r="K43" s="168"/>
      <c r="L43" s="168"/>
      <c r="M43" s="168"/>
      <c r="N43" s="168"/>
      <c r="O43" s="168"/>
      <c r="P43" s="80" t="str">
        <f t="shared" ref="P43:P64" si="8">IF(AND(AND(C43&lt;&gt;"",C43=Reporting_Country_Code),OR(F43&lt;&gt;"",G43&lt;&gt;"",H43&lt;&gt;"",I43&lt;&gt;"",J43&lt;&gt;"",K43&lt;&gt;"",L43&lt;&gt;"",M43&lt;&gt;"",N43&lt;&gt;"",M43&lt;&gt;"")),"Claims against self",IF(AND(COUNTIF(M43:O43,"c")=1,AND(M43&lt;&gt;"",N43&lt;&gt;"",O43&lt;&gt;"")),"Residual Disclosure",IF(AND(SUM(COUNTIF(K43:L43,"c"),(COUNTIF(H43,"c")))=1,AND(L43&lt;&gt;"",K43&lt;&gt;"",H43&lt;&gt;"")),"Residual Disclosure",IF(AND(COUNTIF(H43:J43,"c")=1,AND(J43&lt;&gt;"",I43&lt;&gt;"",H43&lt;&gt;"")),"Residual Disclosure",IF(AND(COUNTIF(F43:H43,"c")=1,AND(F43&lt;&gt;"",G43&lt;&gt;"",H43&lt;&gt;"")),"Residual Disclosure","")))))</f>
        <v/>
      </c>
      <c r="Q43" s="80" t="str">
        <f t="shared" si="4"/>
        <v/>
      </c>
      <c r="R43" s="80" t="str">
        <f t="shared" si="5"/>
        <v/>
      </c>
      <c r="S43" s="80" t="str">
        <f t="shared" si="2"/>
        <v/>
      </c>
      <c r="T43" s="80" t="str">
        <f t="shared" si="3"/>
        <v/>
      </c>
      <c r="U43" s="72" t="str">
        <f t="shared" si="6"/>
        <v/>
      </c>
      <c r="V43" s="81" t="str">
        <f t="shared" si="7"/>
        <v/>
      </c>
    </row>
    <row r="44" spans="1:22" s="6" customFormat="1" x14ac:dyDescent="0.2">
      <c r="A44" s="18"/>
      <c r="B44" s="197" t="s">
        <v>76</v>
      </c>
      <c r="C44" s="192" t="s">
        <v>630</v>
      </c>
      <c r="D44" s="197" t="s">
        <v>76</v>
      </c>
      <c r="E44" s="193" t="s">
        <v>344</v>
      </c>
      <c r="F44" s="170"/>
      <c r="G44" s="168"/>
      <c r="H44" s="168"/>
      <c r="I44" s="168"/>
      <c r="J44" s="168"/>
      <c r="K44" s="168"/>
      <c r="L44" s="168"/>
      <c r="M44" s="168"/>
      <c r="N44" s="168"/>
      <c r="O44" s="168"/>
      <c r="P44" s="80" t="str">
        <f t="shared" si="8"/>
        <v/>
      </c>
      <c r="Q44" s="80" t="str">
        <f t="shared" si="4"/>
        <v/>
      </c>
      <c r="R44" s="80" t="str">
        <f t="shared" si="5"/>
        <v/>
      </c>
      <c r="S44" s="80" t="str">
        <f t="shared" si="2"/>
        <v/>
      </c>
      <c r="T44" s="80" t="str">
        <f t="shared" si="3"/>
        <v/>
      </c>
      <c r="U44" s="72" t="str">
        <f t="shared" si="6"/>
        <v/>
      </c>
      <c r="V44" s="81" t="str">
        <f t="shared" si="7"/>
        <v/>
      </c>
    </row>
    <row r="45" spans="1:22" s="6" customFormat="1" x14ac:dyDescent="0.2">
      <c r="A45" s="18"/>
      <c r="B45" s="197" t="s">
        <v>77</v>
      </c>
      <c r="C45" s="192" t="s">
        <v>631</v>
      </c>
      <c r="D45" s="197" t="s">
        <v>77</v>
      </c>
      <c r="E45" s="193" t="s">
        <v>345</v>
      </c>
      <c r="F45" s="170"/>
      <c r="G45" s="168"/>
      <c r="H45" s="168"/>
      <c r="I45" s="168"/>
      <c r="J45" s="168"/>
      <c r="K45" s="168"/>
      <c r="L45" s="168"/>
      <c r="M45" s="168"/>
      <c r="N45" s="168"/>
      <c r="O45" s="168"/>
      <c r="P45" s="80" t="str">
        <f t="shared" si="8"/>
        <v/>
      </c>
      <c r="Q45" s="80" t="str">
        <f t="shared" si="4"/>
        <v/>
      </c>
      <c r="R45" s="80" t="str">
        <f t="shared" si="5"/>
        <v/>
      </c>
      <c r="S45" s="80" t="str">
        <f t="shared" si="2"/>
        <v/>
      </c>
      <c r="T45" s="80" t="str">
        <f t="shared" si="3"/>
        <v/>
      </c>
      <c r="U45" s="72" t="str">
        <f t="shared" si="6"/>
        <v/>
      </c>
      <c r="V45" s="81" t="str">
        <f t="shared" si="7"/>
        <v/>
      </c>
    </row>
    <row r="46" spans="1:22" s="6" customFormat="1" x14ac:dyDescent="0.2">
      <c r="A46" s="19"/>
      <c r="B46" s="197" t="s">
        <v>78</v>
      </c>
      <c r="C46" s="192" t="s">
        <v>632</v>
      </c>
      <c r="D46" s="197" t="s">
        <v>78</v>
      </c>
      <c r="E46" s="193" t="s">
        <v>346</v>
      </c>
      <c r="F46" s="170"/>
      <c r="G46" s="168"/>
      <c r="H46" s="168"/>
      <c r="I46" s="168"/>
      <c r="J46" s="168"/>
      <c r="K46" s="168"/>
      <c r="L46" s="168"/>
      <c r="M46" s="168"/>
      <c r="N46" s="168"/>
      <c r="O46" s="168"/>
      <c r="P46" s="80" t="str">
        <f t="shared" si="8"/>
        <v/>
      </c>
      <c r="Q46" s="80" t="str">
        <f t="shared" si="4"/>
        <v/>
      </c>
      <c r="R46" s="80" t="str">
        <f t="shared" si="5"/>
        <v/>
      </c>
      <c r="S46" s="80" t="str">
        <f t="shared" si="2"/>
        <v/>
      </c>
      <c r="T46" s="80" t="str">
        <f t="shared" si="3"/>
        <v/>
      </c>
      <c r="U46" s="72" t="str">
        <f t="shared" si="6"/>
        <v/>
      </c>
      <c r="V46" s="81" t="str">
        <f t="shared" si="7"/>
        <v/>
      </c>
    </row>
    <row r="47" spans="1:22" s="6" customFormat="1" x14ac:dyDescent="0.2">
      <c r="A47" s="18"/>
      <c r="B47" s="197" t="s">
        <v>53</v>
      </c>
      <c r="C47" s="192" t="s">
        <v>607</v>
      </c>
      <c r="D47" s="197" t="s">
        <v>53</v>
      </c>
      <c r="E47" s="193" t="s">
        <v>300</v>
      </c>
      <c r="F47" s="170">
        <v>5.234990552662409E-3</v>
      </c>
      <c r="G47" s="168">
        <v>5.234990552662409E-3</v>
      </c>
      <c r="H47" s="168">
        <v>0</v>
      </c>
      <c r="I47" s="168"/>
      <c r="J47" s="168"/>
      <c r="K47" s="168">
        <v>0</v>
      </c>
      <c r="L47" s="168"/>
      <c r="M47" s="168"/>
      <c r="N47" s="168"/>
      <c r="O47" s="168"/>
      <c r="P47" s="80" t="str">
        <f t="shared" si="8"/>
        <v/>
      </c>
      <c r="Q47" s="80" t="str">
        <f t="shared" si="4"/>
        <v/>
      </c>
      <c r="R47" s="80" t="str">
        <f t="shared" si="5"/>
        <v/>
      </c>
      <c r="S47" s="80" t="str">
        <f t="shared" si="2"/>
        <v>COL 7 = 0</v>
      </c>
      <c r="T47" s="80" t="str">
        <f t="shared" si="3"/>
        <v/>
      </c>
      <c r="U47" s="72" t="str">
        <f t="shared" si="6"/>
        <v/>
      </c>
      <c r="V47" s="81" t="str">
        <f t="shared" si="7"/>
        <v/>
      </c>
    </row>
    <row r="48" spans="1:22" s="6" customFormat="1" x14ac:dyDescent="0.2">
      <c r="A48" s="18"/>
      <c r="B48" s="197" t="s">
        <v>75</v>
      </c>
      <c r="C48" s="192" t="s">
        <v>629</v>
      </c>
      <c r="D48" s="197" t="s">
        <v>75</v>
      </c>
      <c r="E48" s="193" t="s">
        <v>943</v>
      </c>
      <c r="F48" s="170"/>
      <c r="G48" s="168"/>
      <c r="H48" s="168"/>
      <c r="I48" s="168"/>
      <c r="J48" s="168"/>
      <c r="K48" s="168"/>
      <c r="L48" s="168"/>
      <c r="M48" s="168"/>
      <c r="N48" s="168"/>
      <c r="O48" s="168"/>
      <c r="P48" s="80" t="str">
        <f>IF(AND(AND(C48&lt;&gt;"",C48=Reporting_Country_Code),OR(F48&lt;&gt;"",G48&lt;&gt;"",H48&lt;&gt;"",I48&lt;&gt;"",J48&lt;&gt;"",K48&lt;&gt;"",L48&lt;&gt;"",M48&lt;&gt;"",N48&lt;&gt;"",M48&lt;&gt;"")),"Claims against self",IF(AND(COUNTIF(M48:O48,"c")=1,AND(M48&lt;&gt;"",N48&lt;&gt;"",O48&lt;&gt;"")),"Residual Disclosure",IF(AND(SUM(COUNTIF(K48:L48,"c"),(COUNTIF(H48,"c")))=1,AND(L48&lt;&gt;"",K48&lt;&gt;"",H48&lt;&gt;"")),"Residual Disclosure",IF(AND(COUNTIF(H48:J48,"c")=1,AND(J48&lt;&gt;"",I48&lt;&gt;"",H48&lt;&gt;"")),"Residual Disclosure",IF(AND(COUNTIF(F48:H48,"c")=1,AND(F48&lt;&gt;"",G48&lt;&gt;"",H48&lt;&gt;"")),"Residual Disclosure","")))))</f>
        <v/>
      </c>
      <c r="Q48" s="80" t="str">
        <f>IF(AND(ISNUMBER(F48),ISNUMBER(G48),ISNUMBER(H48)),IF(F48-G48&lt;&gt;H48,"DISCR: "&amp;ABS(ROUND(F48-G48-H48,1)),""),IF(OR(AND(ISNUMBER(F48),OR(ISNUMBER(G48),ISNUMBER(H48))),AND(ISNUMBER(G48),ISNUMBER(H48))),IF(NOT(ISNUMBER(F48)),"COL 1 = "&amp;ROUND(H48+G48,1),IF(NOT(ISNUMBER(G48)),"COL 2 = "&amp;ROUND(F48-H48,1),"COL 3 = "&amp;ROUND(F48-G48,1))),""))</f>
        <v/>
      </c>
      <c r="R48" s="80" t="str">
        <f>IF(AND(ISNUMBER(H48),ISNUMBER(I48),ISNUMBER(J48)),IF(H48-I48&lt;&gt;J48,"DISCR: "&amp;ABS(ROUND(H48-I48-J48,1)),""),IF(OR(AND(ISNUMBER(H48),OR(ISNUMBER(I48),ISNUMBER(J48))),AND(ISNUMBER(I48),ISNUMBER(J48))),IF(NOT(ISNUMBER(H48)),"COL 3 = "&amp;ROUND(J48+I48,1),IF(NOT(ISNUMBER(I48)),"COL 4 = "&amp;ROUND(H48-J48,1),"COL 5 = "&amp;ROUND(H48-I48,1))),""))</f>
        <v/>
      </c>
      <c r="S48" s="80" t="str">
        <f>IF(AND(ISNUMBER(H48),ISNUMBER(L48),ISNUMBER(K48)),IF(K48-L48&lt;&gt;H48,"DISCR: "&amp;ABS(ROUND(K48-L48-H48,1)),""),IF(OR(AND(ISNUMBER(H48),OR(ISNUMBER(L48),ISNUMBER(K48))),AND(ISNUMBER(L48),ISNUMBER(K48))),IF(NOT(ISNUMBER(H48)),"COL 3 = "&amp;ROUND(K48-L48,1),IF(NOT(ISNUMBER(L48)),"COL 7 = "&amp;ROUND(K48-H48,1),"COL 6 = "&amp;ROUND(H48+L48,1))),""))</f>
        <v/>
      </c>
      <c r="T48" s="80" t="str">
        <f>IF(AND(ISNUMBER(M48),ISNUMBER(O48),ISNUMBER(N48)),IF(N48-O48&lt;&gt;M48,"DISCR: "&amp;ABS(ROUND(N48-O48-M48,1)),""),IF(OR(AND(ISNUMBER(M48),OR(ISNUMBER(O48),ISNUMBER(N48))),AND(ISNUMBER(O48),ISNUMBER(N48))),IF(NOT(ISNUMBER(M48)),"COL 8 = "&amp;ROUND(N48-O48,1),IF(NOT(ISNUMBER(O48)),"COL 10 = "&amp;ROUND(N48-M48,1),"COL 9 = "&amp;ROUND(O48+M48,1))),""))</f>
        <v/>
      </c>
      <c r="U48" s="72" t="str">
        <f>IF(AND(ISNUMBER(M48),F48=""),"Missing data in col. 1","")</f>
        <v/>
      </c>
      <c r="V48" s="81" t="str">
        <f>IF(OR(O48&lt;0,N48&lt;0,L48&lt;0,K48&lt;0),"Negative Value","")</f>
        <v/>
      </c>
    </row>
    <row r="49" spans="1:22" s="6" customFormat="1" x14ac:dyDescent="0.2">
      <c r="A49" s="18"/>
      <c r="B49" s="197" t="s">
        <v>79</v>
      </c>
      <c r="C49" s="192" t="s">
        <v>633</v>
      </c>
      <c r="D49" s="197" t="s">
        <v>79</v>
      </c>
      <c r="E49" s="193" t="s">
        <v>347</v>
      </c>
      <c r="F49" s="170"/>
      <c r="G49" s="168"/>
      <c r="H49" s="168"/>
      <c r="I49" s="168"/>
      <c r="J49" s="168"/>
      <c r="K49" s="168"/>
      <c r="L49" s="168"/>
      <c r="M49" s="168"/>
      <c r="N49" s="168"/>
      <c r="O49" s="168"/>
      <c r="P49" s="80" t="str">
        <f t="shared" si="8"/>
        <v/>
      </c>
      <c r="Q49" s="80" t="str">
        <f t="shared" si="4"/>
        <v/>
      </c>
      <c r="R49" s="80" t="str">
        <f t="shared" si="5"/>
        <v/>
      </c>
      <c r="S49" s="80" t="str">
        <f t="shared" si="2"/>
        <v/>
      </c>
      <c r="T49" s="80" t="str">
        <f t="shared" si="3"/>
        <v/>
      </c>
      <c r="U49" s="72" t="str">
        <f t="shared" si="6"/>
        <v/>
      </c>
      <c r="V49" s="81" t="str">
        <f t="shared" si="7"/>
        <v/>
      </c>
    </row>
    <row r="50" spans="1:22" s="6" customFormat="1" x14ac:dyDescent="0.2">
      <c r="A50" s="18"/>
      <c r="B50" s="197" t="s">
        <v>54</v>
      </c>
      <c r="C50" s="192" t="s">
        <v>608</v>
      </c>
      <c r="D50" s="197" t="s">
        <v>54</v>
      </c>
      <c r="E50" s="193" t="s">
        <v>301</v>
      </c>
      <c r="F50" s="170"/>
      <c r="G50" s="168"/>
      <c r="H50" s="168"/>
      <c r="I50" s="168"/>
      <c r="J50" s="168"/>
      <c r="K50" s="168"/>
      <c r="L50" s="168"/>
      <c r="M50" s="168"/>
      <c r="N50" s="168"/>
      <c r="O50" s="168"/>
      <c r="P50" s="80" t="str">
        <f t="shared" si="8"/>
        <v/>
      </c>
      <c r="Q50" s="80" t="str">
        <f t="shared" si="4"/>
        <v/>
      </c>
      <c r="R50" s="80" t="str">
        <f t="shared" si="5"/>
        <v/>
      </c>
      <c r="S50" s="80" t="str">
        <f t="shared" si="2"/>
        <v/>
      </c>
      <c r="T50" s="80" t="str">
        <f t="shared" si="3"/>
        <v/>
      </c>
      <c r="U50" s="72" t="str">
        <f t="shared" si="6"/>
        <v/>
      </c>
      <c r="V50" s="81" t="str">
        <f t="shared" si="7"/>
        <v/>
      </c>
    </row>
    <row r="51" spans="1:22" s="6" customFormat="1" x14ac:dyDescent="0.2">
      <c r="A51" s="18"/>
      <c r="B51" s="197" t="s">
        <v>55</v>
      </c>
      <c r="C51" s="192" t="s">
        <v>609</v>
      </c>
      <c r="D51" s="197" t="s">
        <v>55</v>
      </c>
      <c r="E51" s="193" t="s">
        <v>302</v>
      </c>
      <c r="F51" s="170"/>
      <c r="G51" s="168"/>
      <c r="H51" s="168"/>
      <c r="I51" s="168"/>
      <c r="J51" s="168"/>
      <c r="K51" s="168"/>
      <c r="L51" s="168"/>
      <c r="M51" s="168"/>
      <c r="N51" s="168"/>
      <c r="O51" s="168"/>
      <c r="P51" s="80" t="str">
        <f t="shared" si="8"/>
        <v/>
      </c>
      <c r="Q51" s="80" t="str">
        <f t="shared" si="4"/>
        <v/>
      </c>
      <c r="R51" s="80" t="str">
        <f t="shared" si="5"/>
        <v/>
      </c>
      <c r="S51" s="80" t="str">
        <f t="shared" si="2"/>
        <v/>
      </c>
      <c r="T51" s="80" t="str">
        <f t="shared" si="3"/>
        <v/>
      </c>
      <c r="U51" s="72" t="str">
        <f t="shared" si="6"/>
        <v/>
      </c>
      <c r="V51" s="81" t="str">
        <f t="shared" si="7"/>
        <v/>
      </c>
    </row>
    <row r="52" spans="1:22" s="6" customFormat="1" x14ac:dyDescent="0.2">
      <c r="A52" s="18"/>
      <c r="B52" s="197" t="s">
        <v>56</v>
      </c>
      <c r="C52" s="192" t="s">
        <v>610</v>
      </c>
      <c r="D52" s="197" t="s">
        <v>56</v>
      </c>
      <c r="E52" s="193" t="s">
        <v>303</v>
      </c>
      <c r="F52" s="170"/>
      <c r="G52" s="168"/>
      <c r="H52" s="168"/>
      <c r="I52" s="168"/>
      <c r="J52" s="168"/>
      <c r="K52" s="168"/>
      <c r="L52" s="168"/>
      <c r="M52" s="168"/>
      <c r="N52" s="168"/>
      <c r="O52" s="168"/>
      <c r="P52" s="80" t="str">
        <f t="shared" si="8"/>
        <v/>
      </c>
      <c r="Q52" s="80" t="str">
        <f t="shared" si="4"/>
        <v/>
      </c>
      <c r="R52" s="80" t="str">
        <f t="shared" si="5"/>
        <v/>
      </c>
      <c r="S52" s="80" t="str">
        <f t="shared" si="2"/>
        <v/>
      </c>
      <c r="T52" s="80" t="str">
        <f t="shared" si="3"/>
        <v/>
      </c>
      <c r="U52" s="72" t="str">
        <f t="shared" si="6"/>
        <v/>
      </c>
      <c r="V52" s="81" t="str">
        <f t="shared" si="7"/>
        <v/>
      </c>
    </row>
    <row r="53" spans="1:22" s="6" customFormat="1" x14ac:dyDescent="0.2">
      <c r="A53" s="18"/>
      <c r="B53" s="197" t="s">
        <v>80</v>
      </c>
      <c r="C53" s="192" t="s">
        <v>634</v>
      </c>
      <c r="D53" s="197" t="s">
        <v>80</v>
      </c>
      <c r="E53" s="193" t="s">
        <v>348</v>
      </c>
      <c r="F53" s="170">
        <v>0.17925045703839124</v>
      </c>
      <c r="G53" s="168">
        <v>0.17925045703839124</v>
      </c>
      <c r="H53" s="168">
        <v>0</v>
      </c>
      <c r="I53" s="168"/>
      <c r="J53" s="168"/>
      <c r="K53" s="168">
        <v>0</v>
      </c>
      <c r="L53" s="168"/>
      <c r="M53" s="168"/>
      <c r="N53" s="168"/>
      <c r="O53" s="168"/>
      <c r="P53" s="80" t="str">
        <f t="shared" si="8"/>
        <v/>
      </c>
      <c r="Q53" s="80" t="str">
        <f t="shared" si="4"/>
        <v/>
      </c>
      <c r="R53" s="80" t="str">
        <f t="shared" si="5"/>
        <v/>
      </c>
      <c r="S53" s="80" t="str">
        <f t="shared" si="2"/>
        <v>COL 7 = 0</v>
      </c>
      <c r="T53" s="80" t="str">
        <f t="shared" si="3"/>
        <v/>
      </c>
      <c r="U53" s="72" t="str">
        <f t="shared" si="6"/>
        <v/>
      </c>
      <c r="V53" s="81" t="str">
        <f t="shared" si="7"/>
        <v/>
      </c>
    </row>
    <row r="54" spans="1:22" s="6" customFormat="1" x14ac:dyDescent="0.2">
      <c r="A54" s="18"/>
      <c r="B54" s="197" t="s">
        <v>81</v>
      </c>
      <c r="C54" s="192" t="s">
        <v>635</v>
      </c>
      <c r="D54" s="197" t="s">
        <v>81</v>
      </c>
      <c r="E54" s="193" t="s">
        <v>349</v>
      </c>
      <c r="F54" s="170"/>
      <c r="G54" s="168"/>
      <c r="H54" s="168"/>
      <c r="I54" s="168"/>
      <c r="J54" s="168"/>
      <c r="K54" s="168"/>
      <c r="L54" s="168"/>
      <c r="M54" s="168"/>
      <c r="N54" s="168"/>
      <c r="O54" s="168"/>
      <c r="P54" s="80" t="str">
        <f t="shared" si="8"/>
        <v/>
      </c>
      <c r="Q54" s="80" t="str">
        <f t="shared" si="4"/>
        <v/>
      </c>
      <c r="R54" s="80" t="str">
        <f t="shared" si="5"/>
        <v/>
      </c>
      <c r="S54" s="80" t="str">
        <f t="shared" si="2"/>
        <v/>
      </c>
      <c r="T54" s="80" t="str">
        <f t="shared" si="3"/>
        <v/>
      </c>
      <c r="U54" s="72" t="str">
        <f t="shared" si="6"/>
        <v/>
      </c>
      <c r="V54" s="81" t="str">
        <f t="shared" si="7"/>
        <v/>
      </c>
    </row>
    <row r="55" spans="1:22" s="6" customFormat="1" x14ac:dyDescent="0.2">
      <c r="A55" s="18"/>
      <c r="B55" s="197" t="s">
        <v>82</v>
      </c>
      <c r="C55" s="192" t="s">
        <v>636</v>
      </c>
      <c r="D55" s="197" t="s">
        <v>82</v>
      </c>
      <c r="E55" s="193" t="s">
        <v>350</v>
      </c>
      <c r="F55" s="170"/>
      <c r="G55" s="168"/>
      <c r="H55" s="168"/>
      <c r="I55" s="168"/>
      <c r="J55" s="168"/>
      <c r="K55" s="168"/>
      <c r="L55" s="168"/>
      <c r="M55" s="168"/>
      <c r="N55" s="168"/>
      <c r="O55" s="168"/>
      <c r="P55" s="80" t="str">
        <f t="shared" si="8"/>
        <v/>
      </c>
      <c r="Q55" s="80" t="str">
        <f t="shared" si="4"/>
        <v/>
      </c>
      <c r="R55" s="80" t="str">
        <f t="shared" si="5"/>
        <v/>
      </c>
      <c r="S55" s="80" t="str">
        <f t="shared" si="2"/>
        <v/>
      </c>
      <c r="T55" s="80" t="str">
        <f t="shared" si="3"/>
        <v/>
      </c>
      <c r="U55" s="72" t="str">
        <f t="shared" si="6"/>
        <v/>
      </c>
      <c r="V55" s="81" t="str">
        <f t="shared" si="7"/>
        <v/>
      </c>
    </row>
    <row r="56" spans="1:22" s="6" customFormat="1" x14ac:dyDescent="0.2">
      <c r="A56" s="18"/>
      <c r="B56" s="197" t="s">
        <v>57</v>
      </c>
      <c r="C56" s="192" t="s">
        <v>611</v>
      </c>
      <c r="D56" s="197" t="s">
        <v>57</v>
      </c>
      <c r="E56" s="193" t="s">
        <v>304</v>
      </c>
      <c r="F56" s="170"/>
      <c r="G56" s="168"/>
      <c r="H56" s="168"/>
      <c r="I56" s="168"/>
      <c r="J56" s="168"/>
      <c r="K56" s="168"/>
      <c r="L56" s="168"/>
      <c r="M56" s="168"/>
      <c r="N56" s="168"/>
      <c r="O56" s="168"/>
      <c r="P56" s="80" t="str">
        <f t="shared" si="8"/>
        <v/>
      </c>
      <c r="Q56" s="80" t="str">
        <f t="shared" si="4"/>
        <v/>
      </c>
      <c r="R56" s="80" t="str">
        <f t="shared" si="5"/>
        <v/>
      </c>
      <c r="S56" s="80" t="str">
        <f t="shared" si="2"/>
        <v/>
      </c>
      <c r="T56" s="80" t="str">
        <f t="shared" si="3"/>
        <v/>
      </c>
      <c r="U56" s="72" t="str">
        <f t="shared" si="6"/>
        <v/>
      </c>
      <c r="V56" s="81" t="str">
        <f t="shared" si="7"/>
        <v/>
      </c>
    </row>
    <row r="57" spans="1:22" s="6" customFormat="1" x14ac:dyDescent="0.2">
      <c r="A57" s="18"/>
      <c r="B57" s="197" t="s">
        <v>58</v>
      </c>
      <c r="C57" s="192" t="s">
        <v>612</v>
      </c>
      <c r="D57" s="197" t="s">
        <v>58</v>
      </c>
      <c r="E57" s="193" t="s">
        <v>305</v>
      </c>
      <c r="F57" s="170"/>
      <c r="G57" s="168"/>
      <c r="H57" s="168"/>
      <c r="I57" s="168"/>
      <c r="J57" s="168"/>
      <c r="K57" s="168"/>
      <c r="L57" s="168"/>
      <c r="M57" s="168"/>
      <c r="N57" s="168"/>
      <c r="O57" s="168"/>
      <c r="P57" s="80" t="str">
        <f t="shared" si="8"/>
        <v/>
      </c>
      <c r="Q57" s="80" t="str">
        <f t="shared" si="4"/>
        <v/>
      </c>
      <c r="R57" s="80" t="str">
        <f t="shared" si="5"/>
        <v/>
      </c>
      <c r="S57" s="80" t="str">
        <f t="shared" si="2"/>
        <v/>
      </c>
      <c r="T57" s="80" t="str">
        <f t="shared" si="3"/>
        <v/>
      </c>
      <c r="U57" s="72" t="str">
        <f t="shared" si="6"/>
        <v/>
      </c>
      <c r="V57" s="81" t="str">
        <f t="shared" si="7"/>
        <v/>
      </c>
    </row>
    <row r="58" spans="1:22" s="6" customFormat="1" x14ac:dyDescent="0.2">
      <c r="A58" s="18"/>
      <c r="B58" s="197" t="s">
        <v>59</v>
      </c>
      <c r="C58" s="192" t="s">
        <v>613</v>
      </c>
      <c r="D58" s="197" t="s">
        <v>59</v>
      </c>
      <c r="E58" s="193" t="s">
        <v>306</v>
      </c>
      <c r="F58" s="170"/>
      <c r="G58" s="168"/>
      <c r="H58" s="168"/>
      <c r="I58" s="168"/>
      <c r="J58" s="168"/>
      <c r="K58" s="168"/>
      <c r="L58" s="168"/>
      <c r="M58" s="168"/>
      <c r="N58" s="168"/>
      <c r="O58" s="168"/>
      <c r="P58" s="80" t="str">
        <f t="shared" si="8"/>
        <v/>
      </c>
      <c r="Q58" s="80" t="str">
        <f t="shared" si="4"/>
        <v/>
      </c>
      <c r="R58" s="80" t="str">
        <f t="shared" si="5"/>
        <v/>
      </c>
      <c r="S58" s="80" t="str">
        <f t="shared" si="2"/>
        <v/>
      </c>
      <c r="T58" s="80" t="str">
        <f t="shared" si="3"/>
        <v/>
      </c>
      <c r="U58" s="72" t="str">
        <f t="shared" si="6"/>
        <v/>
      </c>
      <c r="V58" s="81" t="str">
        <f t="shared" si="7"/>
        <v/>
      </c>
    </row>
    <row r="59" spans="1:22" s="6" customFormat="1" x14ac:dyDescent="0.2">
      <c r="A59" s="18"/>
      <c r="B59" s="197" t="s">
        <v>60</v>
      </c>
      <c r="C59" s="192" t="s">
        <v>614</v>
      </c>
      <c r="D59" s="197" t="s">
        <v>60</v>
      </c>
      <c r="E59" s="193" t="s">
        <v>307</v>
      </c>
      <c r="F59" s="170"/>
      <c r="G59" s="168"/>
      <c r="H59" s="168"/>
      <c r="I59" s="168"/>
      <c r="J59" s="168"/>
      <c r="K59" s="168"/>
      <c r="L59" s="168"/>
      <c r="M59" s="168"/>
      <c r="N59" s="168"/>
      <c r="O59" s="168"/>
      <c r="P59" s="80" t="str">
        <f t="shared" si="8"/>
        <v/>
      </c>
      <c r="Q59" s="80" t="str">
        <f t="shared" si="4"/>
        <v/>
      </c>
      <c r="R59" s="80" t="str">
        <f t="shared" si="5"/>
        <v/>
      </c>
      <c r="S59" s="80" t="str">
        <f t="shared" si="2"/>
        <v/>
      </c>
      <c r="T59" s="80" t="str">
        <f t="shared" si="3"/>
        <v/>
      </c>
      <c r="U59" s="72" t="str">
        <f t="shared" si="6"/>
        <v/>
      </c>
      <c r="V59" s="81" t="str">
        <f t="shared" si="7"/>
        <v/>
      </c>
    </row>
    <row r="60" spans="1:22" s="6" customFormat="1" x14ac:dyDescent="0.2">
      <c r="A60" s="18"/>
      <c r="B60" s="197" t="s">
        <v>83</v>
      </c>
      <c r="C60" s="192" t="s">
        <v>637</v>
      </c>
      <c r="D60" s="197" t="s">
        <v>83</v>
      </c>
      <c r="E60" s="193" t="s">
        <v>351</v>
      </c>
      <c r="F60" s="170">
        <v>6.1529315778802776</v>
      </c>
      <c r="G60" s="168">
        <v>0</v>
      </c>
      <c r="H60" s="168">
        <v>6.1529315778802776</v>
      </c>
      <c r="I60" s="168"/>
      <c r="J60" s="168"/>
      <c r="K60" s="168">
        <v>6.1529315778802776</v>
      </c>
      <c r="L60" s="168"/>
      <c r="M60" s="168"/>
      <c r="N60" s="168"/>
      <c r="O60" s="168"/>
      <c r="P60" s="80" t="str">
        <f t="shared" si="8"/>
        <v/>
      </c>
      <c r="Q60" s="80" t="str">
        <f t="shared" si="4"/>
        <v/>
      </c>
      <c r="R60" s="80" t="str">
        <f t="shared" si="5"/>
        <v/>
      </c>
      <c r="S60" s="80" t="str">
        <f t="shared" si="2"/>
        <v>COL 7 = 0</v>
      </c>
      <c r="T60" s="80" t="str">
        <f t="shared" si="3"/>
        <v/>
      </c>
      <c r="U60" s="72" t="str">
        <f t="shared" si="6"/>
        <v/>
      </c>
      <c r="V60" s="81" t="str">
        <f t="shared" si="7"/>
        <v/>
      </c>
    </row>
    <row r="61" spans="1:22" s="6" customFormat="1" x14ac:dyDescent="0.2">
      <c r="A61" s="18"/>
      <c r="B61" s="197" t="s">
        <v>84</v>
      </c>
      <c r="C61" s="192" t="s">
        <v>638</v>
      </c>
      <c r="D61" s="197" t="s">
        <v>84</v>
      </c>
      <c r="E61" s="193" t="s">
        <v>946</v>
      </c>
      <c r="F61" s="170"/>
      <c r="G61" s="168"/>
      <c r="H61" s="168"/>
      <c r="I61" s="168"/>
      <c r="J61" s="168"/>
      <c r="K61" s="168"/>
      <c r="L61" s="168"/>
      <c r="M61" s="168"/>
      <c r="N61" s="168"/>
      <c r="O61" s="168"/>
      <c r="P61" s="80" t="str">
        <f t="shared" si="8"/>
        <v/>
      </c>
      <c r="Q61" s="80" t="str">
        <f t="shared" si="4"/>
        <v/>
      </c>
      <c r="R61" s="80" t="str">
        <f t="shared" si="5"/>
        <v/>
      </c>
      <c r="S61" s="80" t="str">
        <f t="shared" si="2"/>
        <v/>
      </c>
      <c r="T61" s="80" t="str">
        <f t="shared" si="3"/>
        <v/>
      </c>
      <c r="U61" s="72" t="str">
        <f t="shared" si="6"/>
        <v/>
      </c>
      <c r="V61" s="81" t="str">
        <f t="shared" si="7"/>
        <v/>
      </c>
    </row>
    <row r="62" spans="1:22" s="6" customFormat="1" x14ac:dyDescent="0.2">
      <c r="A62" s="18"/>
      <c r="B62" s="197" t="s">
        <v>85</v>
      </c>
      <c r="C62" s="192" t="s">
        <v>639</v>
      </c>
      <c r="D62" s="197" t="s">
        <v>85</v>
      </c>
      <c r="E62" s="193" t="s">
        <v>352</v>
      </c>
      <c r="F62" s="170">
        <v>1.1355598049837485</v>
      </c>
      <c r="G62" s="168">
        <v>1.1355598049837485</v>
      </c>
      <c r="H62" s="168">
        <v>0</v>
      </c>
      <c r="I62" s="168"/>
      <c r="J62" s="168"/>
      <c r="K62" s="168">
        <v>0</v>
      </c>
      <c r="L62" s="168"/>
      <c r="M62" s="168"/>
      <c r="N62" s="168"/>
      <c r="O62" s="168"/>
      <c r="P62" s="80" t="str">
        <f t="shared" si="8"/>
        <v/>
      </c>
      <c r="Q62" s="80" t="str">
        <f t="shared" si="4"/>
        <v/>
      </c>
      <c r="R62" s="80" t="str">
        <f t="shared" si="5"/>
        <v/>
      </c>
      <c r="S62" s="80" t="str">
        <f t="shared" si="2"/>
        <v>COL 7 = 0</v>
      </c>
      <c r="T62" s="80" t="str">
        <f t="shared" si="3"/>
        <v/>
      </c>
      <c r="U62" s="72" t="str">
        <f t="shared" si="6"/>
        <v/>
      </c>
      <c r="V62" s="81" t="str">
        <f t="shared" si="7"/>
        <v/>
      </c>
    </row>
    <row r="63" spans="1:22" s="6" customFormat="1" x14ac:dyDescent="0.2">
      <c r="A63" s="18"/>
      <c r="B63" s="197" t="s">
        <v>61</v>
      </c>
      <c r="C63" s="192" t="s">
        <v>615</v>
      </c>
      <c r="D63" s="197" t="s">
        <v>61</v>
      </c>
      <c r="E63" s="193" t="s">
        <v>308</v>
      </c>
      <c r="F63" s="170">
        <v>3.5416747274991351</v>
      </c>
      <c r="G63" s="168">
        <v>3.5416747274991351</v>
      </c>
      <c r="H63" s="168">
        <v>0</v>
      </c>
      <c r="I63" s="168"/>
      <c r="J63" s="168"/>
      <c r="K63" s="168">
        <v>0</v>
      </c>
      <c r="L63" s="168"/>
      <c r="M63" s="168"/>
      <c r="N63" s="168"/>
      <c r="O63" s="168"/>
      <c r="P63" s="79" t="str">
        <f t="shared" si="8"/>
        <v/>
      </c>
      <c r="Q63" s="80" t="str">
        <f t="shared" si="4"/>
        <v/>
      </c>
      <c r="R63" s="80" t="str">
        <f t="shared" si="5"/>
        <v/>
      </c>
      <c r="S63" s="80" t="str">
        <f t="shared" si="2"/>
        <v>COL 7 = 0</v>
      </c>
      <c r="T63" s="80" t="str">
        <f t="shared" si="3"/>
        <v/>
      </c>
      <c r="U63" s="72" t="str">
        <f t="shared" si="6"/>
        <v/>
      </c>
      <c r="V63" s="81" t="str">
        <f t="shared" si="7"/>
        <v/>
      </c>
    </row>
    <row r="64" spans="1:22" s="6" customFormat="1" ht="12" thickBot="1" x14ac:dyDescent="0.25">
      <c r="A64" s="18"/>
      <c r="B64" s="197" t="s">
        <v>86</v>
      </c>
      <c r="C64" s="194" t="s">
        <v>640</v>
      </c>
      <c r="D64" s="197" t="s">
        <v>86</v>
      </c>
      <c r="E64" s="193" t="s">
        <v>353</v>
      </c>
      <c r="F64" s="170"/>
      <c r="G64" s="168"/>
      <c r="H64" s="168"/>
      <c r="I64" s="168"/>
      <c r="J64" s="168"/>
      <c r="K64" s="168"/>
      <c r="L64" s="168"/>
      <c r="M64" s="168"/>
      <c r="N64" s="168"/>
      <c r="O64" s="224"/>
      <c r="P64" s="83" t="str">
        <f t="shared" si="8"/>
        <v/>
      </c>
      <c r="Q64" s="83" t="str">
        <f t="shared" si="4"/>
        <v/>
      </c>
      <c r="R64" s="83" t="str">
        <f t="shared" si="5"/>
        <v/>
      </c>
      <c r="S64" s="83" t="str">
        <f t="shared" si="2"/>
        <v/>
      </c>
      <c r="T64" s="83" t="str">
        <f t="shared" si="3"/>
        <v/>
      </c>
      <c r="U64" s="84" t="str">
        <f t="shared" si="6"/>
        <v/>
      </c>
      <c r="V64" s="85" t="str">
        <f t="shared" si="7"/>
        <v/>
      </c>
    </row>
    <row r="65" spans="1:63" s="60" customFormat="1" ht="21.75" thickBot="1" x14ac:dyDescent="0.25">
      <c r="A65" s="59"/>
      <c r="B65" s="204" t="s">
        <v>841</v>
      </c>
      <c r="C65" s="6" t="s">
        <v>840</v>
      </c>
      <c r="D65" s="204" t="s">
        <v>915</v>
      </c>
      <c r="E65" s="203" t="s">
        <v>837</v>
      </c>
      <c r="F65" s="164"/>
      <c r="G65" s="175"/>
      <c r="H65" s="165"/>
      <c r="I65" s="165"/>
      <c r="J65" s="165"/>
      <c r="K65" s="165"/>
      <c r="L65" s="165"/>
      <c r="M65" s="165"/>
      <c r="N65" s="165"/>
      <c r="O65" s="166"/>
      <c r="P65" s="86"/>
      <c r="Q65" s="87"/>
      <c r="R65" s="87"/>
      <c r="S65" s="87"/>
      <c r="T65" s="87"/>
      <c r="U65" s="88"/>
      <c r="V65" s="89" t="str">
        <f t="shared" si="7"/>
        <v/>
      </c>
    </row>
    <row r="66" spans="1:63" s="60" customFormat="1" ht="31.5" customHeight="1" x14ac:dyDescent="0.2">
      <c r="A66" s="59"/>
      <c r="B66" s="234" t="s">
        <v>543</v>
      </c>
      <c r="C66" s="226"/>
      <c r="D66" s="234" t="s">
        <v>543</v>
      </c>
      <c r="E66" s="202" t="s">
        <v>838</v>
      </c>
      <c r="F66" s="106">
        <f t="shared" ref="F66:O66" si="9">SUM(F12:F64)</f>
        <v>15.140958978921036</v>
      </c>
      <c r="G66" s="106">
        <f t="shared" si="9"/>
        <v>8.9880274010407604</v>
      </c>
      <c r="H66" s="106">
        <f t="shared" si="9"/>
        <v>6.1529315778802776</v>
      </c>
      <c r="I66" s="106">
        <f t="shared" si="9"/>
        <v>0</v>
      </c>
      <c r="J66" s="106">
        <f t="shared" si="9"/>
        <v>0</v>
      </c>
      <c r="K66" s="106">
        <f t="shared" si="9"/>
        <v>6.1529315778802776</v>
      </c>
      <c r="L66" s="106">
        <f t="shared" si="9"/>
        <v>0</v>
      </c>
      <c r="M66" s="106">
        <f t="shared" si="9"/>
        <v>0</v>
      </c>
      <c r="N66" s="106">
        <f t="shared" si="9"/>
        <v>0</v>
      </c>
      <c r="O66" s="106">
        <f t="shared" si="9"/>
        <v>0</v>
      </c>
      <c r="P66" s="90"/>
      <c r="Q66" s="91"/>
      <c r="R66" s="91"/>
      <c r="S66" s="91"/>
      <c r="T66" s="91"/>
      <c r="U66" s="92"/>
      <c r="V66" s="93" t="str">
        <f t="shared" si="7"/>
        <v/>
      </c>
    </row>
    <row r="67" spans="1:63" s="60" customFormat="1" ht="32.25" thickBot="1" x14ac:dyDescent="0.25">
      <c r="A67" s="59"/>
      <c r="B67" s="227"/>
      <c r="C67" s="227"/>
      <c r="D67" s="227"/>
      <c r="E67" s="184" t="s">
        <v>921</v>
      </c>
      <c r="F67" s="109">
        <f t="shared" ref="F67:O67" si="10">IF(COUNTA(F12:F65)&gt;0,IF(F65="c","c",SUM(F65:F66)),"")</f>
        <v>15.140958978921036</v>
      </c>
      <c r="G67" s="109">
        <f t="shared" si="10"/>
        <v>8.9880274010407604</v>
      </c>
      <c r="H67" s="109">
        <f t="shared" si="10"/>
        <v>6.1529315778802776</v>
      </c>
      <c r="I67" s="109" t="str">
        <f t="shared" si="10"/>
        <v/>
      </c>
      <c r="J67" s="109" t="str">
        <f t="shared" si="10"/>
        <v/>
      </c>
      <c r="K67" s="109">
        <f t="shared" si="10"/>
        <v>6.1529315778802776</v>
      </c>
      <c r="L67" s="109" t="str">
        <f t="shared" si="10"/>
        <v/>
      </c>
      <c r="M67" s="109" t="str">
        <f t="shared" si="10"/>
        <v/>
      </c>
      <c r="N67" s="109" t="str">
        <f t="shared" si="10"/>
        <v/>
      </c>
      <c r="O67" s="109" t="str">
        <f t="shared" si="10"/>
        <v/>
      </c>
      <c r="P67" s="94" t="str">
        <f>IF(AND(AND(C67&lt;&gt;"",C67=Reporting_Country_Code),OR(F67&lt;&gt;"",G67&lt;&gt;"",H67&lt;&gt;"",I67&lt;&gt;"",J67&lt;&gt;"",K67&lt;&gt;"",L67&lt;&gt;"",M67&lt;&gt;"",N67&lt;&gt;"",M67&lt;&gt;"")),"Claims against self",IF(AND(COUNTIF(M67:O67,"c")=1,AND(M67&lt;&gt;"",N67&lt;&gt;"",O67&lt;&gt;"")),"Residual Disclosure",IF(AND(SUM(COUNTIF(K67:L67,"c"),(COUNTIF(H67,"c")))=1,AND(L67&lt;&gt;"",K67&lt;&gt;"",H67&lt;&gt;"")),"Residual Disclosure",IF(AND(COUNTIF(H67:J67,"c")=1,AND(J67&lt;&gt;"",I67&lt;&gt;"",H67&lt;&gt;"")),"Residual Disclosure",IF(AND(COUNTIF(F67:H67,"c")=1,AND(F67&lt;&gt;"",G67&lt;&gt;"",H67&lt;&gt;"")),"Residual Disclosure","")))))</f>
        <v/>
      </c>
      <c r="Q67" s="95" t="str">
        <f t="shared" si="4"/>
        <v/>
      </c>
      <c r="R67" s="95" t="str">
        <f t="shared" si="5"/>
        <v/>
      </c>
      <c r="S67" s="95" t="str">
        <f t="shared" si="2"/>
        <v>COL 7 = 0</v>
      </c>
      <c r="T67" s="95" t="str">
        <f t="shared" si="3"/>
        <v/>
      </c>
      <c r="U67" s="96" t="str">
        <f t="shared" si="6"/>
        <v/>
      </c>
      <c r="V67" s="97" t="str">
        <f t="shared" si="7"/>
        <v/>
      </c>
    </row>
    <row r="68" spans="1:63" s="6" customFormat="1" ht="55.5" customHeight="1" thickBot="1" x14ac:dyDescent="0.25">
      <c r="B68" s="126"/>
      <c r="D68" s="126"/>
      <c r="E68" s="185" t="s">
        <v>20</v>
      </c>
      <c r="F68" s="119" t="str">
        <f t="shared" ref="F68:O68" si="11">IF(F65="c","",IF(AND(IF((COUNTIF(F12:F64,"c"))&gt;0,1,0)=1,F65=""),"Please provide Not Specified (Including Confidential)",""))</f>
        <v/>
      </c>
      <c r="G68" s="119" t="str">
        <f t="shared" si="11"/>
        <v/>
      </c>
      <c r="H68" s="119" t="str">
        <f t="shared" si="11"/>
        <v/>
      </c>
      <c r="I68" s="119" t="str">
        <f t="shared" si="11"/>
        <v/>
      </c>
      <c r="J68" s="119" t="str">
        <f t="shared" si="11"/>
        <v/>
      </c>
      <c r="K68" s="119" t="str">
        <f t="shared" si="11"/>
        <v/>
      </c>
      <c r="L68" s="119" t="str">
        <f t="shared" si="11"/>
        <v/>
      </c>
      <c r="M68" s="119" t="str">
        <f t="shared" si="11"/>
        <v/>
      </c>
      <c r="N68" s="119" t="str">
        <f t="shared" si="11"/>
        <v/>
      </c>
      <c r="O68" s="119" t="str">
        <f t="shared" si="11"/>
        <v/>
      </c>
      <c r="P68" s="79"/>
      <c r="Q68" s="80"/>
      <c r="R68" s="80"/>
      <c r="S68" s="80"/>
      <c r="T68" s="80"/>
      <c r="U68" s="72"/>
      <c r="V68" s="81"/>
    </row>
    <row r="69" spans="1:63" s="15" customFormat="1" ht="12" thickBot="1" x14ac:dyDescent="0.25">
      <c r="A69" s="18"/>
      <c r="B69" s="122"/>
      <c r="C69" s="6"/>
      <c r="D69" s="122"/>
      <c r="E69" s="186" t="s">
        <v>524</v>
      </c>
      <c r="F69" s="17"/>
      <c r="G69" s="16"/>
      <c r="H69" s="16"/>
      <c r="I69" s="16"/>
      <c r="J69" s="16"/>
      <c r="K69" s="16"/>
      <c r="L69" s="16"/>
      <c r="M69" s="16"/>
      <c r="N69" s="16"/>
      <c r="O69" s="105"/>
      <c r="P69" s="98"/>
      <c r="Q69" s="99"/>
      <c r="R69" s="99"/>
      <c r="S69" s="99"/>
      <c r="T69" s="99"/>
      <c r="U69" s="100"/>
      <c r="V69" s="101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</row>
    <row r="70" spans="1:63" s="6" customFormat="1" x14ac:dyDescent="0.2">
      <c r="A70" s="18"/>
      <c r="B70" s="123" t="s">
        <v>87</v>
      </c>
      <c r="C70" s="6" t="s">
        <v>641</v>
      </c>
      <c r="D70" s="123" t="s">
        <v>87</v>
      </c>
      <c r="E70" s="74" t="s">
        <v>354</v>
      </c>
      <c r="F70" s="167"/>
      <c r="G70" s="168"/>
      <c r="H70" s="168"/>
      <c r="I70" s="168"/>
      <c r="J70" s="168"/>
      <c r="K70" s="168"/>
      <c r="L70" s="168"/>
      <c r="M70" s="168"/>
      <c r="N70" s="168"/>
      <c r="O70" s="169"/>
      <c r="P70" s="76" t="str">
        <f>IF(AND(AND(C70&lt;&gt;"",C70=Reporting_Country_Code),OR(F70&lt;&gt;"",G70&lt;&gt;"",H70&lt;&gt;"",I70&lt;&gt;"",J70&lt;&gt;"",K70&lt;&gt;"",L70&lt;&gt;"",M70&lt;&gt;"",N70&lt;&gt;"",M70&lt;&gt;"")),"Claims against self",IF(AND(COUNTIF(M70:O70,"c")=1,AND(M70&lt;&gt;"",N70&lt;&gt;"",O70&lt;&gt;"")),"Residual Disclosure",IF(AND(SUM(COUNTIF(K70:L70,"c"),(COUNTIF(H70,"c")))=1,AND(L70&lt;&gt;"",K70&lt;&gt;"",H70&lt;&gt;"")),"Residual Disclosure",IF(AND(COUNTIF(H70:J70,"c")=1,AND(J70&lt;&gt;"",I70&lt;&gt;"",H70&lt;&gt;"")),"Residual Disclosure",IF(AND(COUNTIF(F70:H70,"c")=1,AND(F70&lt;&gt;"",G70&lt;&gt;"",H70&lt;&gt;"")),"Residual Disclosure","")))))</f>
        <v/>
      </c>
      <c r="Q70" s="77" t="str">
        <f t="shared" ref="Q70:Q132" si="12">IF(AND(ISNUMBER(F70),ISNUMBER(G70),ISNUMBER(H70)),IF(F70-G70&lt;&gt;H70,"DISCR: "&amp;ABS(ROUND(F70-G70-H70,1)),""),IF(OR(AND(ISNUMBER(F70),OR(ISNUMBER(G70),ISNUMBER(H70))),AND(ISNUMBER(G70),ISNUMBER(H70))),IF(NOT(ISNUMBER(F70)),"COL 1 = "&amp;ROUND(H70+G70,1),IF(NOT(ISNUMBER(G70)),"COL 2 = "&amp;ROUND(F70-H70,1),"COL 3 = "&amp;ROUND(F70-G70,1))),""))</f>
        <v/>
      </c>
      <c r="R70" s="77" t="str">
        <f t="shared" ref="R70:R132" si="13">IF(AND(ISNUMBER(H70),ISNUMBER(I70),ISNUMBER(J70)),IF(H70-I70&lt;&gt;J70,"DISCR: "&amp;ABS(ROUND(H70-I70-J70,1)),""),IF(OR(AND(ISNUMBER(H70),OR(ISNUMBER(I70),ISNUMBER(J70))),AND(ISNUMBER(I70),ISNUMBER(J70))),IF(NOT(ISNUMBER(H70)),"COL 3 = "&amp;ROUND(J70+I70,1),IF(NOT(ISNUMBER(I70)),"COL 4 = "&amp;ROUND(H70-J70,1),"COL 5 = "&amp;ROUND(H70-I70,1))),""))</f>
        <v/>
      </c>
      <c r="S70" s="77" t="str">
        <f t="shared" ref="S70:S132" si="14">IF(AND(ISNUMBER(H70),ISNUMBER(L70),ISNUMBER(K70)),IF(K70-L70&lt;&gt;H70,"DISCR: "&amp;ABS(ROUND(K70-L70-H70,1)),""),IF(OR(AND(ISNUMBER(H70),OR(ISNUMBER(L70),ISNUMBER(K70))),AND(ISNUMBER(L70),ISNUMBER(K70))),IF(NOT(ISNUMBER(H70)),"COL 3 = "&amp;ROUND(K70-L70,1),IF(NOT(ISNUMBER(L70)),"COL 7 = "&amp;ROUND(K70-H70,1),"COL 6 = "&amp;ROUND(H70+L70,1))),""))</f>
        <v/>
      </c>
      <c r="T70" s="77" t="str">
        <f t="shared" ref="T70:T132" si="15">IF(AND(ISNUMBER(M70),ISNUMBER(O70),ISNUMBER(N70)),IF(N70-O70&lt;&gt;M70,"DISCR: "&amp;ABS(ROUND(N70-O70-M70,1)),""),IF(OR(AND(ISNUMBER(M70),OR(ISNUMBER(O70),ISNUMBER(N70))),AND(ISNUMBER(O70),ISNUMBER(N70))),IF(NOT(ISNUMBER(M70)),"COL 8 = "&amp;ROUND(N70-O70,1),IF(NOT(ISNUMBER(O70)),"COL 10 = "&amp;ROUND(N70-M70,1),"COL 9 = "&amp;ROUND(O70+M70,1))),""))</f>
        <v/>
      </c>
      <c r="U70" s="102" t="str">
        <f t="shared" ref="U70:U132" si="16">IF(AND(ISNUMBER(M70),F70=""),"Missing data in col. 1","")</f>
        <v/>
      </c>
      <c r="V70" s="78" t="str">
        <f t="shared" ref="V70:V131" si="17">IF(OR(O70&lt;0,N70&lt;0,L70&lt;0,K70&lt;0),"Negative Value","")</f>
        <v/>
      </c>
    </row>
    <row r="71" spans="1:63" s="6" customFormat="1" x14ac:dyDescent="0.2">
      <c r="A71" s="18"/>
      <c r="B71" s="123" t="s">
        <v>88</v>
      </c>
      <c r="C71" s="6" t="s">
        <v>642</v>
      </c>
      <c r="D71" s="123" t="s">
        <v>88</v>
      </c>
      <c r="E71" s="74" t="s">
        <v>355</v>
      </c>
      <c r="F71" s="167"/>
      <c r="G71" s="168"/>
      <c r="H71" s="168"/>
      <c r="I71" s="168"/>
      <c r="J71" s="168"/>
      <c r="K71" s="168"/>
      <c r="L71" s="168"/>
      <c r="M71" s="168"/>
      <c r="N71" s="168"/>
      <c r="O71" s="169"/>
      <c r="P71" s="79" t="str">
        <f>IF(AND(AND(C71&lt;&gt;"",C71=Reporting_Country_Code),OR(F71&lt;&gt;"",G71&lt;&gt;"",H71&lt;&gt;"",I71&lt;&gt;"",J71&lt;&gt;"",K71&lt;&gt;"",L71&lt;&gt;"",M71&lt;&gt;"",N71&lt;&gt;"",M71&lt;&gt;"")),"Claims against self",IF(AND(COUNTIF(M71:O71,"c")=1,AND(M71&lt;&gt;"",N71&lt;&gt;"",O71&lt;&gt;"")),"Residual Disclosure",IF(AND(SUM(COUNTIF(K71:L71,"c"),(COUNTIF(H71,"c")))=1,AND(L71&lt;&gt;"",K71&lt;&gt;"",H71&lt;&gt;"")),"Residual Disclosure",IF(AND(COUNTIF(H71:J71,"c")=1,AND(J71&lt;&gt;"",I71&lt;&gt;"",H71&lt;&gt;"")),"Residual Disclosure",IF(AND(COUNTIF(F71:H71,"c")=1,AND(F71&lt;&gt;"",G71&lt;&gt;"",H71&lt;&gt;"")),"Residual Disclosure","")))))</f>
        <v/>
      </c>
      <c r="Q71" s="80" t="str">
        <f t="shared" si="12"/>
        <v/>
      </c>
      <c r="R71" s="80" t="str">
        <f t="shared" si="13"/>
        <v/>
      </c>
      <c r="S71" s="80" t="str">
        <f t="shared" si="14"/>
        <v/>
      </c>
      <c r="T71" s="80" t="str">
        <f t="shared" si="15"/>
        <v/>
      </c>
      <c r="U71" s="72" t="str">
        <f t="shared" si="16"/>
        <v/>
      </c>
      <c r="V71" s="81" t="str">
        <f t="shared" si="17"/>
        <v/>
      </c>
    </row>
    <row r="72" spans="1:63" s="6" customFormat="1" x14ac:dyDescent="0.2">
      <c r="A72" s="18"/>
      <c r="B72" s="123" t="s">
        <v>89</v>
      </c>
      <c r="C72" s="6" t="s">
        <v>643</v>
      </c>
      <c r="D72" s="123" t="s">
        <v>89</v>
      </c>
      <c r="E72" s="74" t="s">
        <v>356</v>
      </c>
      <c r="F72" s="167"/>
      <c r="G72" s="168"/>
      <c r="H72" s="168"/>
      <c r="I72" s="168"/>
      <c r="J72" s="168"/>
      <c r="K72" s="168"/>
      <c r="L72" s="168"/>
      <c r="M72" s="168"/>
      <c r="N72" s="168"/>
      <c r="O72" s="169"/>
      <c r="P72" s="79" t="str">
        <f>IF(AND(AND(C72&lt;&gt;"",C72=Reporting_Country_Code),OR(F72&lt;&gt;"",G72&lt;&gt;"",H72&lt;&gt;"",I72&lt;&gt;"",J72&lt;&gt;"",K72&lt;&gt;"",L72&lt;&gt;"",M72&lt;&gt;"",N72&lt;&gt;"",M72&lt;&gt;"")),"Claims against self",IF(AND(COUNTIF(M72:O72,"c")=1,AND(M72&lt;&gt;"",N72&lt;&gt;"",O72&lt;&gt;"")),"Residual Disclosure",IF(AND(SUM(COUNTIF(K72:L72,"c"),(COUNTIF(H72,"c")))=1,AND(L72&lt;&gt;"",K72&lt;&gt;"",H72&lt;&gt;"")),"Residual Disclosure",IF(AND(COUNTIF(H72:J72,"c")=1,AND(J72&lt;&gt;"",I72&lt;&gt;"",H72&lt;&gt;"")),"Residual Disclosure",IF(AND(COUNTIF(F72:H72,"c")=1,AND(F72&lt;&gt;"",G72&lt;&gt;"",H72&lt;&gt;"")),"Residual Disclosure","")))))</f>
        <v/>
      </c>
      <c r="Q72" s="80" t="str">
        <f t="shared" si="12"/>
        <v/>
      </c>
      <c r="R72" s="80" t="str">
        <f t="shared" si="13"/>
        <v/>
      </c>
      <c r="S72" s="80" t="str">
        <f t="shared" si="14"/>
        <v/>
      </c>
      <c r="T72" s="80" t="str">
        <f t="shared" si="15"/>
        <v/>
      </c>
      <c r="U72" s="72" t="str">
        <f t="shared" si="16"/>
        <v/>
      </c>
      <c r="V72" s="81" t="str">
        <f t="shared" si="17"/>
        <v/>
      </c>
    </row>
    <row r="73" spans="1:63" s="6" customFormat="1" x14ac:dyDescent="0.2">
      <c r="A73" s="18"/>
      <c r="B73" s="123" t="s">
        <v>90</v>
      </c>
      <c r="C73" s="6" t="s">
        <v>644</v>
      </c>
      <c r="D73" s="123" t="s">
        <v>90</v>
      </c>
      <c r="E73" s="74" t="s">
        <v>357</v>
      </c>
      <c r="F73" s="167"/>
      <c r="G73" s="168"/>
      <c r="H73" s="168"/>
      <c r="I73" s="168"/>
      <c r="J73" s="168"/>
      <c r="K73" s="168"/>
      <c r="L73" s="168"/>
      <c r="M73" s="168"/>
      <c r="N73" s="168"/>
      <c r="O73" s="169"/>
      <c r="P73" s="79" t="str">
        <f>IF(AND(AND(C73&lt;&gt;"",C73=Reporting_Country_Code),OR(F73&lt;&gt;"",G73&lt;&gt;"",H73&lt;&gt;"",I73&lt;&gt;"",J73&lt;&gt;"",K73&lt;&gt;"",L73&lt;&gt;"",M73&lt;&gt;"",N73&lt;&gt;"",M73&lt;&gt;"")),"Claims against self",IF(AND(COUNTIF(M73:O73,"c")=1,AND(M73&lt;&gt;"",N73&lt;&gt;"",O73&lt;&gt;"")),"Residual Disclosure",IF(AND(SUM(COUNTIF(K73:L73,"c"),(COUNTIF(H73,"c")))=1,AND(L73&lt;&gt;"",K73&lt;&gt;"",H73&lt;&gt;"")),"Residual Disclosure",IF(AND(COUNTIF(H73:J73,"c")=1,AND(J73&lt;&gt;"",I73&lt;&gt;"",H73&lt;&gt;"")),"Residual Disclosure",IF(AND(COUNTIF(F73:H73,"c")=1,AND(F73&lt;&gt;"",G73&lt;&gt;"",H73&lt;&gt;"")),"Residual Disclosure","")))))</f>
        <v/>
      </c>
      <c r="Q73" s="80" t="str">
        <f t="shared" si="12"/>
        <v/>
      </c>
      <c r="R73" s="80" t="str">
        <f t="shared" si="13"/>
        <v/>
      </c>
      <c r="S73" s="80" t="str">
        <f t="shared" si="14"/>
        <v/>
      </c>
      <c r="T73" s="80" t="str">
        <f t="shared" si="15"/>
        <v/>
      </c>
      <c r="U73" s="72" t="str">
        <f t="shared" si="16"/>
        <v/>
      </c>
      <c r="V73" s="81" t="str">
        <f t="shared" si="17"/>
        <v/>
      </c>
    </row>
    <row r="74" spans="1:63" s="6" customFormat="1" ht="12" thickBot="1" x14ac:dyDescent="0.25">
      <c r="A74" s="18"/>
      <c r="B74" s="123" t="s">
        <v>91</v>
      </c>
      <c r="C74" s="6" t="s">
        <v>645</v>
      </c>
      <c r="D74" s="123" t="s">
        <v>91</v>
      </c>
      <c r="E74" s="74" t="s">
        <v>358</v>
      </c>
      <c r="F74" s="167"/>
      <c r="G74" s="168"/>
      <c r="H74" s="168"/>
      <c r="I74" s="168"/>
      <c r="J74" s="168"/>
      <c r="K74" s="168"/>
      <c r="L74" s="168"/>
      <c r="M74" s="168"/>
      <c r="N74" s="168"/>
      <c r="O74" s="169"/>
      <c r="P74" s="82" t="str">
        <f>IF(AND(AND(C74&lt;&gt;"",C74=Reporting_Country_Code),OR(F74&lt;&gt;"",G74&lt;&gt;"",H74&lt;&gt;"",I74&lt;&gt;"",J74&lt;&gt;"",K74&lt;&gt;"",L74&lt;&gt;"",M74&lt;&gt;"",N74&lt;&gt;"",M74&lt;&gt;"")),"Claims against self",IF(AND(COUNTIF(M74:O74,"c")=1,AND(M74&lt;&gt;"",N74&lt;&gt;"",O74&lt;&gt;"")),"Residual Disclosure",IF(AND(SUM(COUNTIF(K74:L74,"c"),(COUNTIF(H74,"c")))=1,AND(L74&lt;&gt;"",K74&lt;&gt;"",H74&lt;&gt;"")),"Residual Disclosure",IF(AND(COUNTIF(H74:J74,"c")=1,AND(J74&lt;&gt;"",I74&lt;&gt;"",H74&lt;&gt;"")),"Residual Disclosure",IF(AND(COUNTIF(F74:H74,"c")=1,AND(F74&lt;&gt;"",G74&lt;&gt;"",H74&lt;&gt;"")),"Residual Disclosure","")))))</f>
        <v/>
      </c>
      <c r="Q74" s="83" t="str">
        <f t="shared" si="12"/>
        <v/>
      </c>
      <c r="R74" s="83" t="str">
        <f t="shared" si="13"/>
        <v/>
      </c>
      <c r="S74" s="83" t="str">
        <f t="shared" si="14"/>
        <v/>
      </c>
      <c r="T74" s="83" t="str">
        <f t="shared" si="15"/>
        <v/>
      </c>
      <c r="U74" s="84" t="str">
        <f t="shared" si="16"/>
        <v/>
      </c>
      <c r="V74" s="85" t="str">
        <f t="shared" si="17"/>
        <v/>
      </c>
    </row>
    <row r="75" spans="1:63" s="60" customFormat="1" ht="21.75" thickBot="1" x14ac:dyDescent="0.25">
      <c r="A75" s="59"/>
      <c r="B75" s="132" t="s">
        <v>552</v>
      </c>
      <c r="C75" s="6" t="s">
        <v>578</v>
      </c>
      <c r="D75" s="132" t="s">
        <v>552</v>
      </c>
      <c r="E75" s="203" t="s">
        <v>837</v>
      </c>
      <c r="F75" s="164"/>
      <c r="G75" s="175"/>
      <c r="H75" s="165"/>
      <c r="I75" s="165"/>
      <c r="J75" s="165"/>
      <c r="K75" s="165"/>
      <c r="L75" s="165"/>
      <c r="M75" s="165"/>
      <c r="N75" s="165"/>
      <c r="O75" s="166"/>
      <c r="P75" s="86"/>
      <c r="Q75" s="87"/>
      <c r="R75" s="87"/>
      <c r="S75" s="87"/>
      <c r="T75" s="87"/>
      <c r="U75" s="88"/>
      <c r="V75" s="89" t="str">
        <f t="shared" si="17"/>
        <v/>
      </c>
    </row>
    <row r="76" spans="1:63" s="60" customFormat="1" ht="31.5" customHeight="1" x14ac:dyDescent="0.2">
      <c r="A76" s="59"/>
      <c r="B76" s="226" t="s">
        <v>543</v>
      </c>
      <c r="C76" s="226"/>
      <c r="D76" s="226" t="s">
        <v>543</v>
      </c>
      <c r="E76" s="202" t="s">
        <v>838</v>
      </c>
      <c r="F76" s="106">
        <f>SUM(F70:F74)</f>
        <v>0</v>
      </c>
      <c r="G76" s="107">
        <f t="shared" ref="G76:O76" si="18">SUM(G70:G74)</f>
        <v>0</v>
      </c>
      <c r="H76" s="107">
        <f t="shared" si="18"/>
        <v>0</v>
      </c>
      <c r="I76" s="107">
        <f t="shared" si="18"/>
        <v>0</v>
      </c>
      <c r="J76" s="107">
        <f t="shared" si="18"/>
        <v>0</v>
      </c>
      <c r="K76" s="107">
        <f t="shared" si="18"/>
        <v>0</v>
      </c>
      <c r="L76" s="107">
        <f t="shared" si="18"/>
        <v>0</v>
      </c>
      <c r="M76" s="107">
        <f t="shared" si="18"/>
        <v>0</v>
      </c>
      <c r="N76" s="107">
        <f t="shared" si="18"/>
        <v>0</v>
      </c>
      <c r="O76" s="108">
        <f t="shared" si="18"/>
        <v>0</v>
      </c>
      <c r="P76" s="90"/>
      <c r="Q76" s="91"/>
      <c r="R76" s="91"/>
      <c r="S76" s="91"/>
      <c r="T76" s="91"/>
      <c r="U76" s="92"/>
      <c r="V76" s="93" t="str">
        <f t="shared" si="17"/>
        <v/>
      </c>
    </row>
    <row r="77" spans="1:63" s="60" customFormat="1" ht="32.25" thickBot="1" x14ac:dyDescent="0.25">
      <c r="A77" s="59"/>
      <c r="B77" s="227"/>
      <c r="C77" s="227"/>
      <c r="D77" s="227"/>
      <c r="E77" s="184" t="s">
        <v>922</v>
      </c>
      <c r="F77" s="109" t="str">
        <f>IF(COUNTA(F70:F75)&gt;0,IF(F75="c","c",SUM(F75:F76)),"")</f>
        <v/>
      </c>
      <c r="G77" s="110" t="str">
        <f t="shared" ref="G77:O77" si="19">IF(COUNTA(G70:G75)&gt;0,IF(G75="c","c",SUM(G75:G76)),"")</f>
        <v/>
      </c>
      <c r="H77" s="110" t="str">
        <f t="shared" si="19"/>
        <v/>
      </c>
      <c r="I77" s="110" t="str">
        <f t="shared" si="19"/>
        <v/>
      </c>
      <c r="J77" s="110" t="str">
        <f t="shared" si="19"/>
        <v/>
      </c>
      <c r="K77" s="110" t="str">
        <f t="shared" si="19"/>
        <v/>
      </c>
      <c r="L77" s="110" t="str">
        <f t="shared" si="19"/>
        <v/>
      </c>
      <c r="M77" s="110" t="str">
        <f t="shared" si="19"/>
        <v/>
      </c>
      <c r="N77" s="110" t="str">
        <f t="shared" si="19"/>
        <v/>
      </c>
      <c r="O77" s="111" t="str">
        <f t="shared" si="19"/>
        <v/>
      </c>
      <c r="P77" s="94" t="str">
        <f>IF(AND(AND(C77&lt;&gt;"",C77=Reporting_Country_Code),OR(F77&lt;&gt;"",G77&lt;&gt;"",H77&lt;&gt;"",I77&lt;&gt;"",J77&lt;&gt;"",K77&lt;&gt;"",L77&lt;&gt;"",M77&lt;&gt;"",N77&lt;&gt;"",M77&lt;&gt;"")),"Claims against self",IF(AND(COUNTIF(M77:O77,"c")=1,AND(M77&lt;&gt;"",N77&lt;&gt;"",O77&lt;&gt;"")),"Residual Disclosure",IF(AND(SUM(COUNTIF(K77:L77,"c"),(COUNTIF(H77,"c")))=1,AND(L77&lt;&gt;"",K77&lt;&gt;"",H77&lt;&gt;"")),"Residual Disclosure",IF(AND(COUNTIF(H77:J77,"c")=1,AND(J77&lt;&gt;"",I77&lt;&gt;"",H77&lt;&gt;"")),"Residual Disclosure",IF(AND(COUNTIF(F77:H77,"c")=1,AND(F77&lt;&gt;"",G77&lt;&gt;"",H77&lt;&gt;"")),"Residual Disclosure","")))))</f>
        <v/>
      </c>
      <c r="Q77" s="95" t="str">
        <f t="shared" si="12"/>
        <v/>
      </c>
      <c r="R77" s="95" t="str">
        <f t="shared" si="13"/>
        <v/>
      </c>
      <c r="S77" s="95" t="str">
        <f t="shared" si="14"/>
        <v/>
      </c>
      <c r="T77" s="95" t="str">
        <f t="shared" si="15"/>
        <v/>
      </c>
      <c r="U77" s="96" t="str">
        <f t="shared" si="16"/>
        <v/>
      </c>
      <c r="V77" s="97" t="str">
        <f t="shared" si="17"/>
        <v/>
      </c>
    </row>
    <row r="78" spans="1:63" s="6" customFormat="1" ht="55.5" customHeight="1" thickBot="1" x14ac:dyDescent="0.25">
      <c r="B78" s="126"/>
      <c r="D78" s="126"/>
      <c r="E78" s="185" t="s">
        <v>20</v>
      </c>
      <c r="F78" s="119" t="str">
        <f>IF(F75="c","",IF(AND(IF((COUNTIF(F70:F74,"c"))&gt;0,1,0)=1,F75=""),"Please provide Not Specified (Including Confidential)",""))</f>
        <v/>
      </c>
      <c r="G78" s="119" t="str">
        <f t="shared" ref="G78:O78" si="20">IF(G75="c","",IF(AND(IF((COUNTIF(G70:G74,"c"))&gt;0,1,0)=1,G75=""),"Please provide Not Specified (Including Confidential)",""))</f>
        <v/>
      </c>
      <c r="H78" s="119" t="str">
        <f t="shared" si="20"/>
        <v/>
      </c>
      <c r="I78" s="119" t="str">
        <f t="shared" si="20"/>
        <v/>
      </c>
      <c r="J78" s="119" t="str">
        <f t="shared" si="20"/>
        <v/>
      </c>
      <c r="K78" s="119" t="str">
        <f t="shared" si="20"/>
        <v/>
      </c>
      <c r="L78" s="119" t="str">
        <f t="shared" si="20"/>
        <v/>
      </c>
      <c r="M78" s="119" t="str">
        <f t="shared" si="20"/>
        <v/>
      </c>
      <c r="N78" s="119" t="str">
        <f t="shared" si="20"/>
        <v/>
      </c>
      <c r="O78" s="119" t="str">
        <f t="shared" si="20"/>
        <v/>
      </c>
      <c r="P78" s="79"/>
      <c r="Q78" s="80"/>
      <c r="R78" s="80"/>
      <c r="S78" s="80"/>
      <c r="T78" s="80"/>
      <c r="U78" s="72"/>
      <c r="V78" s="81"/>
    </row>
    <row r="79" spans="1:63" s="15" customFormat="1" ht="12" thickBot="1" x14ac:dyDescent="0.25">
      <c r="A79" s="18"/>
      <c r="B79" s="122"/>
      <c r="C79" s="6"/>
      <c r="D79" s="122"/>
      <c r="E79" s="186" t="s">
        <v>525</v>
      </c>
      <c r="F79" s="17"/>
      <c r="G79" s="16"/>
      <c r="H79" s="16"/>
      <c r="I79" s="16"/>
      <c r="J79" s="16"/>
      <c r="K79" s="16"/>
      <c r="L79" s="16"/>
      <c r="M79" s="16"/>
      <c r="N79" s="16"/>
      <c r="O79" s="105"/>
      <c r="P79" s="98"/>
      <c r="Q79" s="99"/>
      <c r="R79" s="99"/>
      <c r="S79" s="99"/>
      <c r="T79" s="99"/>
      <c r="U79" s="100"/>
      <c r="V79" s="101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</row>
    <row r="80" spans="1:63" s="6" customFormat="1" x14ac:dyDescent="0.2">
      <c r="A80" s="18"/>
      <c r="B80" s="123" t="s">
        <v>92</v>
      </c>
      <c r="C80" s="6" t="s">
        <v>646</v>
      </c>
      <c r="D80" s="123" t="s">
        <v>92</v>
      </c>
      <c r="E80" s="74" t="s">
        <v>359</v>
      </c>
      <c r="F80" s="167"/>
      <c r="G80" s="168"/>
      <c r="H80" s="168"/>
      <c r="I80" s="168"/>
      <c r="J80" s="168"/>
      <c r="K80" s="168"/>
      <c r="L80" s="168"/>
      <c r="M80" s="168"/>
      <c r="N80" s="168"/>
      <c r="O80" s="169"/>
      <c r="P80" s="76" t="str">
        <f t="shared" ref="P80:P112" si="21">IF(AND(AND(C80&lt;&gt;"",C80=Reporting_Country_Code),OR(F80&lt;&gt;"",G80&lt;&gt;"",H80&lt;&gt;"",I80&lt;&gt;"",J80&lt;&gt;"",K80&lt;&gt;"",L80&lt;&gt;"",M80&lt;&gt;"",N80&lt;&gt;"",M80&lt;&gt;"")),"Claims against self",IF(AND(COUNTIF(M80:O80,"c")=1,AND(M80&lt;&gt;"",N80&lt;&gt;"",O80&lt;&gt;"")),"Residual Disclosure",IF(AND(SUM(COUNTIF(K80:L80,"c"),(COUNTIF(H80,"c")))=1,AND(L80&lt;&gt;"",K80&lt;&gt;"",H80&lt;&gt;"")),"Residual Disclosure",IF(AND(COUNTIF(H80:J80,"c")=1,AND(J80&lt;&gt;"",I80&lt;&gt;"",H80&lt;&gt;"")),"Residual Disclosure",IF(AND(COUNTIF(F80:H80,"c")=1,AND(F80&lt;&gt;"",G80&lt;&gt;"",H80&lt;&gt;"")),"Residual Disclosure","")))))</f>
        <v/>
      </c>
      <c r="Q80" s="77" t="str">
        <f t="shared" si="12"/>
        <v/>
      </c>
      <c r="R80" s="77" t="str">
        <f t="shared" si="13"/>
        <v/>
      </c>
      <c r="S80" s="77" t="str">
        <f t="shared" si="14"/>
        <v/>
      </c>
      <c r="T80" s="77" t="str">
        <f t="shared" si="15"/>
        <v/>
      </c>
      <c r="U80" s="102" t="str">
        <f t="shared" si="16"/>
        <v/>
      </c>
      <c r="V80" s="78" t="str">
        <f t="shared" si="17"/>
        <v/>
      </c>
    </row>
    <row r="81" spans="1:22" s="6" customFormat="1" x14ac:dyDescent="0.2">
      <c r="A81" s="18"/>
      <c r="B81" s="123" t="s">
        <v>93</v>
      </c>
      <c r="C81" s="6" t="s">
        <v>647</v>
      </c>
      <c r="D81" s="123" t="s">
        <v>93</v>
      </c>
      <c r="E81" s="74" t="s">
        <v>360</v>
      </c>
      <c r="F81" s="167"/>
      <c r="G81" s="168"/>
      <c r="H81" s="168"/>
      <c r="I81" s="168"/>
      <c r="J81" s="168"/>
      <c r="K81" s="168"/>
      <c r="L81" s="168"/>
      <c r="M81" s="168"/>
      <c r="N81" s="168"/>
      <c r="O81" s="169"/>
      <c r="P81" s="79" t="str">
        <f t="shared" si="21"/>
        <v/>
      </c>
      <c r="Q81" s="80" t="str">
        <f t="shared" si="12"/>
        <v/>
      </c>
      <c r="R81" s="80" t="str">
        <f t="shared" si="13"/>
        <v/>
      </c>
      <c r="S81" s="80" t="str">
        <f t="shared" si="14"/>
        <v/>
      </c>
      <c r="T81" s="80" t="str">
        <f t="shared" si="15"/>
        <v/>
      </c>
      <c r="U81" s="72" t="str">
        <f t="shared" si="16"/>
        <v/>
      </c>
      <c r="V81" s="81" t="str">
        <f t="shared" si="17"/>
        <v/>
      </c>
    </row>
    <row r="82" spans="1:22" s="6" customFormat="1" x14ac:dyDescent="0.2">
      <c r="A82" s="18"/>
      <c r="B82" s="123" t="s">
        <v>94</v>
      </c>
      <c r="C82" s="6" t="s">
        <v>648</v>
      </c>
      <c r="D82" s="123" t="s">
        <v>94</v>
      </c>
      <c r="E82" s="74" t="s">
        <v>361</v>
      </c>
      <c r="F82" s="167"/>
      <c r="G82" s="168"/>
      <c r="H82" s="168"/>
      <c r="I82" s="168"/>
      <c r="J82" s="168"/>
      <c r="K82" s="168"/>
      <c r="L82" s="168"/>
      <c r="M82" s="168"/>
      <c r="N82" s="168"/>
      <c r="O82" s="169"/>
      <c r="P82" s="79" t="str">
        <f t="shared" si="21"/>
        <v/>
      </c>
      <c r="Q82" s="80" t="str">
        <f t="shared" si="12"/>
        <v/>
      </c>
      <c r="R82" s="80" t="str">
        <f t="shared" si="13"/>
        <v/>
      </c>
      <c r="S82" s="80" t="str">
        <f t="shared" si="14"/>
        <v/>
      </c>
      <c r="T82" s="80" t="str">
        <f t="shared" si="15"/>
        <v/>
      </c>
      <c r="U82" s="72" t="str">
        <f t="shared" si="16"/>
        <v/>
      </c>
      <c r="V82" s="81" t="str">
        <f t="shared" si="17"/>
        <v/>
      </c>
    </row>
    <row r="83" spans="1:22" s="6" customFormat="1" x14ac:dyDescent="0.2">
      <c r="A83" s="18"/>
      <c r="B83" s="123" t="s">
        <v>95</v>
      </c>
      <c r="C83" s="6" t="s">
        <v>649</v>
      </c>
      <c r="D83" s="123" t="s">
        <v>95</v>
      </c>
      <c r="E83" s="74" t="s">
        <v>362</v>
      </c>
      <c r="F83" s="167"/>
      <c r="G83" s="168"/>
      <c r="H83" s="168"/>
      <c r="I83" s="168"/>
      <c r="J83" s="168"/>
      <c r="K83" s="168"/>
      <c r="L83" s="168"/>
      <c r="M83" s="168"/>
      <c r="N83" s="168"/>
      <c r="O83" s="169"/>
      <c r="P83" s="79" t="str">
        <f t="shared" si="21"/>
        <v/>
      </c>
      <c r="Q83" s="80" t="str">
        <f t="shared" si="12"/>
        <v/>
      </c>
      <c r="R83" s="80" t="str">
        <f t="shared" si="13"/>
        <v/>
      </c>
      <c r="S83" s="80" t="str">
        <f t="shared" si="14"/>
        <v/>
      </c>
      <c r="T83" s="80" t="str">
        <f t="shared" si="15"/>
        <v/>
      </c>
      <c r="U83" s="72" t="str">
        <f t="shared" si="16"/>
        <v/>
      </c>
      <c r="V83" s="81" t="str">
        <f t="shared" si="17"/>
        <v/>
      </c>
    </row>
    <row r="84" spans="1:22" s="6" customFormat="1" x14ac:dyDescent="0.2">
      <c r="A84" s="18"/>
      <c r="B84" s="123" t="s">
        <v>96</v>
      </c>
      <c r="C84" s="6" t="s">
        <v>650</v>
      </c>
      <c r="D84" s="123" t="s">
        <v>96</v>
      </c>
      <c r="E84" s="74" t="s">
        <v>363</v>
      </c>
      <c r="F84" s="167"/>
      <c r="G84" s="168"/>
      <c r="H84" s="168"/>
      <c r="I84" s="168"/>
      <c r="J84" s="168"/>
      <c r="K84" s="168"/>
      <c r="L84" s="168"/>
      <c r="M84" s="168"/>
      <c r="N84" s="168"/>
      <c r="O84" s="169"/>
      <c r="P84" s="79" t="str">
        <f t="shared" si="21"/>
        <v/>
      </c>
      <c r="Q84" s="80" t="str">
        <f t="shared" si="12"/>
        <v/>
      </c>
      <c r="R84" s="80" t="str">
        <f t="shared" si="13"/>
        <v/>
      </c>
      <c r="S84" s="80" t="str">
        <f t="shared" si="14"/>
        <v/>
      </c>
      <c r="T84" s="80" t="str">
        <f t="shared" si="15"/>
        <v/>
      </c>
      <c r="U84" s="72" t="str">
        <f t="shared" si="16"/>
        <v/>
      </c>
      <c r="V84" s="81" t="str">
        <f t="shared" si="17"/>
        <v/>
      </c>
    </row>
    <row r="85" spans="1:22" s="6" customFormat="1" x14ac:dyDescent="0.2">
      <c r="A85" s="18"/>
      <c r="B85" s="123" t="s">
        <v>97</v>
      </c>
      <c r="C85" s="6" t="s">
        <v>651</v>
      </c>
      <c r="D85" s="123" t="s">
        <v>97</v>
      </c>
      <c r="E85" s="74" t="s">
        <v>364</v>
      </c>
      <c r="F85" s="167"/>
      <c r="G85" s="168"/>
      <c r="H85" s="168"/>
      <c r="I85" s="168"/>
      <c r="J85" s="168"/>
      <c r="K85" s="168"/>
      <c r="L85" s="168"/>
      <c r="M85" s="168"/>
      <c r="N85" s="168"/>
      <c r="O85" s="169"/>
      <c r="P85" s="79" t="str">
        <f t="shared" si="21"/>
        <v/>
      </c>
      <c r="Q85" s="80" t="str">
        <f t="shared" si="12"/>
        <v/>
      </c>
      <c r="R85" s="80" t="str">
        <f t="shared" si="13"/>
        <v/>
      </c>
      <c r="S85" s="80" t="str">
        <f t="shared" si="14"/>
        <v/>
      </c>
      <c r="T85" s="80" t="str">
        <f t="shared" si="15"/>
        <v/>
      </c>
      <c r="U85" s="72" t="str">
        <f t="shared" si="16"/>
        <v/>
      </c>
      <c r="V85" s="81" t="str">
        <f t="shared" si="17"/>
        <v/>
      </c>
    </row>
    <row r="86" spans="1:22" s="6" customFormat="1" x14ac:dyDescent="0.2">
      <c r="A86" s="18"/>
      <c r="B86" s="123" t="s">
        <v>99</v>
      </c>
      <c r="C86" s="34">
        <v>624</v>
      </c>
      <c r="D86" s="123" t="s">
        <v>99</v>
      </c>
      <c r="E86" s="74" t="s">
        <v>574</v>
      </c>
      <c r="F86" s="167"/>
      <c r="G86" s="168"/>
      <c r="H86" s="168"/>
      <c r="I86" s="168"/>
      <c r="J86" s="168"/>
      <c r="K86" s="168"/>
      <c r="L86" s="168"/>
      <c r="M86" s="168"/>
      <c r="N86" s="168"/>
      <c r="O86" s="169"/>
      <c r="P86" s="79" t="str">
        <f t="shared" si="21"/>
        <v/>
      </c>
      <c r="Q86" s="80" t="str">
        <f t="shared" si="12"/>
        <v/>
      </c>
      <c r="R86" s="80" t="str">
        <f t="shared" si="13"/>
        <v/>
      </c>
      <c r="S86" s="80" t="str">
        <f t="shared" si="14"/>
        <v/>
      </c>
      <c r="T86" s="80" t="str">
        <f t="shared" si="15"/>
        <v/>
      </c>
      <c r="U86" s="72" t="str">
        <f t="shared" si="16"/>
        <v/>
      </c>
      <c r="V86" s="81" t="str">
        <f t="shared" si="17"/>
        <v/>
      </c>
    </row>
    <row r="87" spans="1:22" s="6" customFormat="1" x14ac:dyDescent="0.2">
      <c r="A87" s="18"/>
      <c r="B87" s="123" t="s">
        <v>98</v>
      </c>
      <c r="C87" s="34">
        <v>622</v>
      </c>
      <c r="D87" s="123" t="s">
        <v>98</v>
      </c>
      <c r="E87" s="74" t="s">
        <v>365</v>
      </c>
      <c r="F87" s="167"/>
      <c r="G87" s="168"/>
      <c r="H87" s="168"/>
      <c r="I87" s="168"/>
      <c r="J87" s="168"/>
      <c r="K87" s="168"/>
      <c r="L87" s="168"/>
      <c r="M87" s="168"/>
      <c r="N87" s="168"/>
      <c r="O87" s="169"/>
      <c r="P87" s="79" t="str">
        <f t="shared" si="21"/>
        <v/>
      </c>
      <c r="Q87" s="80" t="str">
        <f t="shared" si="12"/>
        <v/>
      </c>
      <c r="R87" s="80" t="str">
        <f t="shared" si="13"/>
        <v/>
      </c>
      <c r="S87" s="80" t="str">
        <f t="shared" si="14"/>
        <v/>
      </c>
      <c r="T87" s="80" t="str">
        <f t="shared" si="15"/>
        <v/>
      </c>
      <c r="U87" s="72" t="str">
        <f t="shared" si="16"/>
        <v/>
      </c>
      <c r="V87" s="81" t="str">
        <f t="shared" si="17"/>
        <v/>
      </c>
    </row>
    <row r="88" spans="1:22" s="6" customFormat="1" x14ac:dyDescent="0.2">
      <c r="A88" s="18"/>
      <c r="B88" s="123" t="s">
        <v>100</v>
      </c>
      <c r="C88" s="6" t="s">
        <v>652</v>
      </c>
      <c r="D88" s="123" t="s">
        <v>100</v>
      </c>
      <c r="E88" s="74" t="s">
        <v>366</v>
      </c>
      <c r="F88" s="167"/>
      <c r="G88" s="168"/>
      <c r="H88" s="168"/>
      <c r="I88" s="168"/>
      <c r="J88" s="168"/>
      <c r="K88" s="168"/>
      <c r="L88" s="168"/>
      <c r="M88" s="168"/>
      <c r="N88" s="168"/>
      <c r="O88" s="169"/>
      <c r="P88" s="79" t="str">
        <f t="shared" si="21"/>
        <v/>
      </c>
      <c r="Q88" s="80" t="str">
        <f t="shared" si="12"/>
        <v/>
      </c>
      <c r="R88" s="80" t="str">
        <f t="shared" si="13"/>
        <v/>
      </c>
      <c r="S88" s="80" t="str">
        <f t="shared" si="14"/>
        <v/>
      </c>
      <c r="T88" s="80" t="str">
        <f t="shared" si="15"/>
        <v/>
      </c>
      <c r="U88" s="72" t="str">
        <f t="shared" si="16"/>
        <v/>
      </c>
      <c r="V88" s="81" t="str">
        <f t="shared" si="17"/>
        <v/>
      </c>
    </row>
    <row r="89" spans="1:22" s="6" customFormat="1" x14ac:dyDescent="0.2">
      <c r="A89" s="18"/>
      <c r="B89" s="123" t="s">
        <v>101</v>
      </c>
      <c r="C89" s="6" t="s">
        <v>653</v>
      </c>
      <c r="D89" s="123" t="s">
        <v>101</v>
      </c>
      <c r="E89" s="74" t="s">
        <v>367</v>
      </c>
      <c r="F89" s="167"/>
      <c r="G89" s="168"/>
      <c r="H89" s="168"/>
      <c r="I89" s="168"/>
      <c r="J89" s="168"/>
      <c r="K89" s="168"/>
      <c r="L89" s="168"/>
      <c r="M89" s="168"/>
      <c r="N89" s="168"/>
      <c r="O89" s="169"/>
      <c r="P89" s="79" t="str">
        <f t="shared" si="21"/>
        <v/>
      </c>
      <c r="Q89" s="80" t="str">
        <f t="shared" si="12"/>
        <v/>
      </c>
      <c r="R89" s="80" t="str">
        <f t="shared" si="13"/>
        <v/>
      </c>
      <c r="S89" s="80" t="str">
        <f t="shared" si="14"/>
        <v/>
      </c>
      <c r="T89" s="80" t="str">
        <f t="shared" si="15"/>
        <v/>
      </c>
      <c r="U89" s="72" t="str">
        <f t="shared" si="16"/>
        <v/>
      </c>
      <c r="V89" s="81" t="str">
        <f t="shared" si="17"/>
        <v/>
      </c>
    </row>
    <row r="90" spans="1:22" s="6" customFormat="1" x14ac:dyDescent="0.2">
      <c r="A90" s="18"/>
      <c r="B90" s="123" t="s">
        <v>102</v>
      </c>
      <c r="C90" s="6" t="s">
        <v>654</v>
      </c>
      <c r="D90" s="123" t="s">
        <v>102</v>
      </c>
      <c r="E90" s="74" t="s">
        <v>368</v>
      </c>
      <c r="F90" s="167"/>
      <c r="G90" s="168"/>
      <c r="H90" s="168"/>
      <c r="I90" s="168"/>
      <c r="J90" s="168"/>
      <c r="K90" s="168"/>
      <c r="L90" s="168"/>
      <c r="M90" s="168"/>
      <c r="N90" s="168"/>
      <c r="O90" s="169"/>
      <c r="P90" s="79" t="str">
        <f t="shared" si="21"/>
        <v/>
      </c>
      <c r="Q90" s="80" t="str">
        <f t="shared" si="12"/>
        <v/>
      </c>
      <c r="R90" s="80" t="str">
        <f t="shared" si="13"/>
        <v/>
      </c>
      <c r="S90" s="80" t="str">
        <f t="shared" si="14"/>
        <v/>
      </c>
      <c r="T90" s="80" t="str">
        <f t="shared" si="15"/>
        <v/>
      </c>
      <c r="U90" s="72" t="str">
        <f t="shared" si="16"/>
        <v/>
      </c>
      <c r="V90" s="81" t="str">
        <f t="shared" si="17"/>
        <v/>
      </c>
    </row>
    <row r="91" spans="1:22" s="6" customFormat="1" x14ac:dyDescent="0.2">
      <c r="A91" s="18"/>
      <c r="B91" s="123" t="s">
        <v>103</v>
      </c>
      <c r="C91" s="6" t="s">
        <v>655</v>
      </c>
      <c r="D91" s="123" t="s">
        <v>103</v>
      </c>
      <c r="E91" s="74" t="s">
        <v>369</v>
      </c>
      <c r="F91" s="167"/>
      <c r="G91" s="168"/>
      <c r="H91" s="168"/>
      <c r="I91" s="168"/>
      <c r="J91" s="168"/>
      <c r="K91" s="168"/>
      <c r="L91" s="168"/>
      <c r="M91" s="168"/>
      <c r="N91" s="168"/>
      <c r="O91" s="169"/>
      <c r="P91" s="79" t="str">
        <f t="shared" si="21"/>
        <v/>
      </c>
      <c r="Q91" s="80" t="str">
        <f t="shared" si="12"/>
        <v/>
      </c>
      <c r="R91" s="80" t="str">
        <f t="shared" si="13"/>
        <v/>
      </c>
      <c r="S91" s="80" t="str">
        <f t="shared" si="14"/>
        <v/>
      </c>
      <c r="T91" s="80" t="str">
        <f t="shared" si="15"/>
        <v/>
      </c>
      <c r="U91" s="72" t="str">
        <f t="shared" si="16"/>
        <v/>
      </c>
      <c r="V91" s="81" t="str">
        <f t="shared" si="17"/>
        <v/>
      </c>
    </row>
    <row r="92" spans="1:22" s="6" customFormat="1" x14ac:dyDescent="0.2">
      <c r="A92" s="18"/>
      <c r="B92" s="123" t="s">
        <v>104</v>
      </c>
      <c r="C92" s="6" t="s">
        <v>656</v>
      </c>
      <c r="D92" s="123" t="s">
        <v>104</v>
      </c>
      <c r="E92" s="74" t="s">
        <v>370</v>
      </c>
      <c r="F92" s="167"/>
      <c r="G92" s="168"/>
      <c r="H92" s="168"/>
      <c r="I92" s="168"/>
      <c r="J92" s="168"/>
      <c r="K92" s="168"/>
      <c r="L92" s="168"/>
      <c r="M92" s="168"/>
      <c r="N92" s="168"/>
      <c r="O92" s="169"/>
      <c r="P92" s="79" t="str">
        <f t="shared" si="21"/>
        <v/>
      </c>
      <c r="Q92" s="80" t="str">
        <f t="shared" si="12"/>
        <v/>
      </c>
      <c r="R92" s="80" t="str">
        <f t="shared" si="13"/>
        <v/>
      </c>
      <c r="S92" s="80" t="str">
        <f t="shared" si="14"/>
        <v/>
      </c>
      <c r="T92" s="80" t="str">
        <f t="shared" si="15"/>
        <v/>
      </c>
      <c r="U92" s="72" t="str">
        <f t="shared" si="16"/>
        <v/>
      </c>
      <c r="V92" s="81" t="str">
        <f t="shared" si="17"/>
        <v/>
      </c>
    </row>
    <row r="93" spans="1:22" s="6" customFormat="1" x14ac:dyDescent="0.2">
      <c r="A93" s="18"/>
      <c r="B93" s="123" t="s">
        <v>105</v>
      </c>
      <c r="C93" s="6" t="s">
        <v>657</v>
      </c>
      <c r="D93" s="123" t="s">
        <v>105</v>
      </c>
      <c r="E93" s="74" t="s">
        <v>371</v>
      </c>
      <c r="F93" s="167"/>
      <c r="G93" s="168"/>
      <c r="H93" s="168"/>
      <c r="I93" s="168"/>
      <c r="J93" s="168"/>
      <c r="K93" s="168"/>
      <c r="L93" s="168"/>
      <c r="M93" s="168"/>
      <c r="N93" s="168"/>
      <c r="O93" s="169"/>
      <c r="P93" s="79" t="str">
        <f t="shared" si="21"/>
        <v/>
      </c>
      <c r="Q93" s="80" t="str">
        <f t="shared" si="12"/>
        <v/>
      </c>
      <c r="R93" s="80" t="str">
        <f t="shared" si="13"/>
        <v/>
      </c>
      <c r="S93" s="80" t="str">
        <f t="shared" si="14"/>
        <v/>
      </c>
      <c r="T93" s="80" t="str">
        <f t="shared" si="15"/>
        <v/>
      </c>
      <c r="U93" s="72" t="str">
        <f t="shared" si="16"/>
        <v/>
      </c>
      <c r="V93" s="81" t="str">
        <f t="shared" si="17"/>
        <v/>
      </c>
    </row>
    <row r="94" spans="1:22" s="6" customFormat="1" x14ac:dyDescent="0.2">
      <c r="A94" s="18"/>
      <c r="B94" s="123" t="s">
        <v>106</v>
      </c>
      <c r="C94" s="6" t="s">
        <v>658</v>
      </c>
      <c r="D94" s="123" t="s">
        <v>106</v>
      </c>
      <c r="E94" s="74" t="s">
        <v>372</v>
      </c>
      <c r="F94" s="167"/>
      <c r="G94" s="168"/>
      <c r="H94" s="168"/>
      <c r="I94" s="168"/>
      <c r="J94" s="168"/>
      <c r="K94" s="168"/>
      <c r="L94" s="168"/>
      <c r="M94" s="168"/>
      <c r="N94" s="168"/>
      <c r="O94" s="169"/>
      <c r="P94" s="79" t="str">
        <f t="shared" si="21"/>
        <v/>
      </c>
      <c r="Q94" s="80" t="str">
        <f t="shared" si="12"/>
        <v/>
      </c>
      <c r="R94" s="80" t="str">
        <f t="shared" si="13"/>
        <v/>
      </c>
      <c r="S94" s="80" t="str">
        <f t="shared" si="14"/>
        <v/>
      </c>
      <c r="T94" s="80" t="str">
        <f t="shared" si="15"/>
        <v/>
      </c>
      <c r="U94" s="72" t="str">
        <f t="shared" si="16"/>
        <v/>
      </c>
      <c r="V94" s="81" t="str">
        <f t="shared" si="17"/>
        <v/>
      </c>
    </row>
    <row r="95" spans="1:22" s="6" customFormat="1" x14ac:dyDescent="0.2">
      <c r="A95" s="18"/>
      <c r="B95" s="123" t="s">
        <v>107</v>
      </c>
      <c r="C95" s="6" t="s">
        <v>659</v>
      </c>
      <c r="D95" s="123" t="s">
        <v>107</v>
      </c>
      <c r="E95" s="74" t="s">
        <v>373</v>
      </c>
      <c r="F95" s="167"/>
      <c r="G95" s="168"/>
      <c r="H95" s="168"/>
      <c r="I95" s="168"/>
      <c r="J95" s="168"/>
      <c r="K95" s="168"/>
      <c r="L95" s="168"/>
      <c r="M95" s="168"/>
      <c r="N95" s="168"/>
      <c r="O95" s="169"/>
      <c r="P95" s="79" t="str">
        <f t="shared" si="21"/>
        <v/>
      </c>
      <c r="Q95" s="80" t="str">
        <f t="shared" si="12"/>
        <v/>
      </c>
      <c r="R95" s="80" t="str">
        <f t="shared" si="13"/>
        <v/>
      </c>
      <c r="S95" s="80" t="str">
        <f t="shared" si="14"/>
        <v/>
      </c>
      <c r="T95" s="80" t="str">
        <f t="shared" si="15"/>
        <v/>
      </c>
      <c r="U95" s="72" t="str">
        <f t="shared" si="16"/>
        <v/>
      </c>
      <c r="V95" s="81" t="str">
        <f t="shared" si="17"/>
        <v/>
      </c>
    </row>
    <row r="96" spans="1:22" s="6" customFormat="1" x14ac:dyDescent="0.2">
      <c r="A96" s="18"/>
      <c r="B96" s="123" t="s">
        <v>108</v>
      </c>
      <c r="C96" s="6" t="s">
        <v>660</v>
      </c>
      <c r="D96" s="123" t="s">
        <v>108</v>
      </c>
      <c r="E96" s="74" t="s">
        <v>374</v>
      </c>
      <c r="F96" s="167"/>
      <c r="G96" s="168"/>
      <c r="H96" s="168"/>
      <c r="I96" s="168"/>
      <c r="J96" s="168"/>
      <c r="K96" s="168"/>
      <c r="L96" s="168"/>
      <c r="M96" s="168"/>
      <c r="N96" s="168"/>
      <c r="O96" s="169"/>
      <c r="P96" s="79" t="str">
        <f t="shared" si="21"/>
        <v/>
      </c>
      <c r="Q96" s="80" t="str">
        <f t="shared" si="12"/>
        <v/>
      </c>
      <c r="R96" s="80" t="str">
        <f t="shared" si="13"/>
        <v/>
      </c>
      <c r="S96" s="80" t="str">
        <f t="shared" si="14"/>
        <v/>
      </c>
      <c r="T96" s="80" t="str">
        <f t="shared" si="15"/>
        <v/>
      </c>
      <c r="U96" s="72" t="str">
        <f t="shared" si="16"/>
        <v/>
      </c>
      <c r="V96" s="81" t="str">
        <f t="shared" si="17"/>
        <v/>
      </c>
    </row>
    <row r="97" spans="1:22" s="6" customFormat="1" x14ac:dyDescent="0.2">
      <c r="A97" s="18"/>
      <c r="B97" s="123" t="s">
        <v>138</v>
      </c>
      <c r="C97" s="6" t="s">
        <v>691</v>
      </c>
      <c r="D97" s="123" t="s">
        <v>138</v>
      </c>
      <c r="E97" s="74" t="s">
        <v>944</v>
      </c>
      <c r="F97" s="167"/>
      <c r="G97" s="168"/>
      <c r="H97" s="168"/>
      <c r="I97" s="168"/>
      <c r="J97" s="168"/>
      <c r="K97" s="168"/>
      <c r="L97" s="168"/>
      <c r="M97" s="168"/>
      <c r="N97" s="168"/>
      <c r="O97" s="169"/>
      <c r="P97" s="79" t="str">
        <f>IF(AND(AND(C97&lt;&gt;"",C97=Reporting_Country_Code),OR(F97&lt;&gt;"",G97&lt;&gt;"",H97&lt;&gt;"",I97&lt;&gt;"",J97&lt;&gt;"",K97&lt;&gt;"",L97&lt;&gt;"",M97&lt;&gt;"",N97&lt;&gt;"",M97&lt;&gt;"")),"Claims against self",IF(AND(COUNTIF(M97:O97,"c")=1,AND(M97&lt;&gt;"",N97&lt;&gt;"",O97&lt;&gt;"")),"Residual Disclosure",IF(AND(SUM(COUNTIF(K97:L97,"c"),(COUNTIF(H97,"c")))=1,AND(L97&lt;&gt;"",K97&lt;&gt;"",H97&lt;&gt;"")),"Residual Disclosure",IF(AND(COUNTIF(H97:J97,"c")=1,AND(J97&lt;&gt;"",I97&lt;&gt;"",H97&lt;&gt;"")),"Residual Disclosure",IF(AND(COUNTIF(F97:H97,"c")=1,AND(F97&lt;&gt;"",G97&lt;&gt;"",H97&lt;&gt;"")),"Residual Disclosure","")))))</f>
        <v/>
      </c>
      <c r="Q97" s="80" t="str">
        <f>IF(AND(ISNUMBER(F97),ISNUMBER(G97),ISNUMBER(H97)),IF(F97-G97&lt;&gt;H97,"DISCR: "&amp;ABS(ROUND(F97-G97-H97,1)),""),IF(OR(AND(ISNUMBER(F97),OR(ISNUMBER(G97),ISNUMBER(H97))),AND(ISNUMBER(G97),ISNUMBER(H97))),IF(NOT(ISNUMBER(F97)),"COL 1 = "&amp;ROUND(H97+G97,1),IF(NOT(ISNUMBER(G97)),"COL 2 = "&amp;ROUND(F97-H97,1),"COL 3 = "&amp;ROUND(F97-G97,1))),""))</f>
        <v/>
      </c>
      <c r="R97" s="80" t="str">
        <f>IF(AND(ISNUMBER(H97),ISNUMBER(I97),ISNUMBER(J97)),IF(H97-I97&lt;&gt;J97,"DISCR: "&amp;ABS(ROUND(H97-I97-J97,1)),""),IF(OR(AND(ISNUMBER(H97),OR(ISNUMBER(I97),ISNUMBER(J97))),AND(ISNUMBER(I97),ISNUMBER(J97))),IF(NOT(ISNUMBER(H97)),"COL 3 = "&amp;ROUND(J97+I97,1),IF(NOT(ISNUMBER(I97)),"COL 4 = "&amp;ROUND(H97-J97,1),"COL 5 = "&amp;ROUND(H97-I97,1))),""))</f>
        <v/>
      </c>
      <c r="S97" s="80" t="str">
        <f>IF(AND(ISNUMBER(H97),ISNUMBER(L97),ISNUMBER(K97)),IF(K97-L97&lt;&gt;H97,"DISCR: "&amp;ABS(ROUND(K97-L97-H97,1)),""),IF(OR(AND(ISNUMBER(H97),OR(ISNUMBER(L97),ISNUMBER(K97))),AND(ISNUMBER(L97),ISNUMBER(K97))),IF(NOT(ISNUMBER(H97)),"COL 3 = "&amp;ROUND(K97-L97,1),IF(NOT(ISNUMBER(L97)),"COL 7 = "&amp;ROUND(K97-H97,1),"COL 6 = "&amp;ROUND(H97+L97,1))),""))</f>
        <v/>
      </c>
      <c r="T97" s="80" t="str">
        <f>IF(AND(ISNUMBER(M97),ISNUMBER(O97),ISNUMBER(N97)),IF(N97-O97&lt;&gt;M97,"DISCR: "&amp;ABS(ROUND(N97-O97-M97,1)),""),IF(OR(AND(ISNUMBER(M97),OR(ISNUMBER(O97),ISNUMBER(N97))),AND(ISNUMBER(O97),ISNUMBER(N97))),IF(NOT(ISNUMBER(M97)),"COL 8 = "&amp;ROUND(N97-O97,1),IF(NOT(ISNUMBER(O97)),"COL 10 = "&amp;ROUND(N97-M97,1),"COL 9 = "&amp;ROUND(O97+M97,1))),""))</f>
        <v/>
      </c>
      <c r="U97" s="72" t="str">
        <f>IF(AND(ISNUMBER(M97),F97=""),"Missing data in col. 1","")</f>
        <v/>
      </c>
      <c r="V97" s="81" t="str">
        <f>IF(OR(O97&lt;0,N97&lt;0,L97&lt;0,K97&lt;0),"Negative Value","")</f>
        <v/>
      </c>
    </row>
    <row r="98" spans="1:22" s="6" customFormat="1" x14ac:dyDescent="0.2">
      <c r="A98" s="18"/>
      <c r="B98" s="123" t="s">
        <v>109</v>
      </c>
      <c r="C98" s="6" t="s">
        <v>661</v>
      </c>
      <c r="D98" s="123" t="s">
        <v>109</v>
      </c>
      <c r="E98" s="74" t="s">
        <v>375</v>
      </c>
      <c r="F98" s="167"/>
      <c r="G98" s="168"/>
      <c r="H98" s="168"/>
      <c r="I98" s="168"/>
      <c r="J98" s="168"/>
      <c r="K98" s="168"/>
      <c r="L98" s="168"/>
      <c r="M98" s="168"/>
      <c r="N98" s="168"/>
      <c r="O98" s="169"/>
      <c r="P98" s="79" t="str">
        <f t="shared" si="21"/>
        <v/>
      </c>
      <c r="Q98" s="80" t="str">
        <f t="shared" si="12"/>
        <v/>
      </c>
      <c r="R98" s="80" t="str">
        <f t="shared" si="13"/>
        <v/>
      </c>
      <c r="S98" s="80" t="str">
        <f t="shared" si="14"/>
        <v/>
      </c>
      <c r="T98" s="80" t="str">
        <f t="shared" si="15"/>
        <v/>
      </c>
      <c r="U98" s="72" t="str">
        <f t="shared" si="16"/>
        <v/>
      </c>
      <c r="V98" s="81" t="str">
        <f t="shared" si="17"/>
        <v/>
      </c>
    </row>
    <row r="99" spans="1:22" s="6" customFormat="1" x14ac:dyDescent="0.2">
      <c r="A99" s="18"/>
      <c r="B99" s="123" t="s">
        <v>110</v>
      </c>
      <c r="C99" s="6" t="s">
        <v>662</v>
      </c>
      <c r="D99" s="123" t="s">
        <v>110</v>
      </c>
      <c r="E99" s="74" t="s">
        <v>376</v>
      </c>
      <c r="F99" s="167"/>
      <c r="G99" s="168"/>
      <c r="H99" s="168"/>
      <c r="I99" s="168"/>
      <c r="J99" s="168"/>
      <c r="K99" s="168"/>
      <c r="L99" s="168"/>
      <c r="M99" s="168"/>
      <c r="N99" s="168"/>
      <c r="O99" s="169"/>
      <c r="P99" s="79" t="str">
        <f t="shared" si="21"/>
        <v/>
      </c>
      <c r="Q99" s="80" t="str">
        <f t="shared" si="12"/>
        <v/>
      </c>
      <c r="R99" s="80" t="str">
        <f t="shared" si="13"/>
        <v/>
      </c>
      <c r="S99" s="80" t="str">
        <f t="shared" si="14"/>
        <v/>
      </c>
      <c r="T99" s="80" t="str">
        <f t="shared" si="15"/>
        <v/>
      </c>
      <c r="U99" s="72" t="str">
        <f t="shared" si="16"/>
        <v/>
      </c>
      <c r="V99" s="81" t="str">
        <f t="shared" si="17"/>
        <v/>
      </c>
    </row>
    <row r="100" spans="1:22" s="6" customFormat="1" x14ac:dyDescent="0.2">
      <c r="A100" s="18"/>
      <c r="B100" s="123" t="s">
        <v>111</v>
      </c>
      <c r="C100" s="6" t="s">
        <v>663</v>
      </c>
      <c r="D100" s="123" t="s">
        <v>111</v>
      </c>
      <c r="E100" s="74" t="s">
        <v>377</v>
      </c>
      <c r="F100" s="167"/>
      <c r="G100" s="168"/>
      <c r="H100" s="168"/>
      <c r="I100" s="168"/>
      <c r="J100" s="168"/>
      <c r="K100" s="168"/>
      <c r="L100" s="168"/>
      <c r="M100" s="168"/>
      <c r="N100" s="168"/>
      <c r="O100" s="169"/>
      <c r="P100" s="79" t="str">
        <f t="shared" si="21"/>
        <v/>
      </c>
      <c r="Q100" s="80" t="str">
        <f t="shared" si="12"/>
        <v/>
      </c>
      <c r="R100" s="80" t="str">
        <f t="shared" si="13"/>
        <v/>
      </c>
      <c r="S100" s="80" t="str">
        <f t="shared" si="14"/>
        <v/>
      </c>
      <c r="T100" s="80" t="str">
        <f t="shared" si="15"/>
        <v/>
      </c>
      <c r="U100" s="72" t="str">
        <f t="shared" si="16"/>
        <v/>
      </c>
      <c r="V100" s="81" t="str">
        <f t="shared" si="17"/>
        <v/>
      </c>
    </row>
    <row r="101" spans="1:22" s="6" customFormat="1" x14ac:dyDescent="0.2">
      <c r="A101" s="18"/>
      <c r="B101" s="123" t="s">
        <v>112</v>
      </c>
      <c r="C101" s="6" t="s">
        <v>664</v>
      </c>
      <c r="D101" s="123" t="s">
        <v>112</v>
      </c>
      <c r="E101" s="74" t="s">
        <v>378</v>
      </c>
      <c r="F101" s="167"/>
      <c r="G101" s="168"/>
      <c r="H101" s="168"/>
      <c r="I101" s="168"/>
      <c r="J101" s="168"/>
      <c r="K101" s="168"/>
      <c r="L101" s="168"/>
      <c r="M101" s="168"/>
      <c r="N101" s="168"/>
      <c r="O101" s="169"/>
      <c r="P101" s="79" t="str">
        <f t="shared" si="21"/>
        <v/>
      </c>
      <c r="Q101" s="80" t="str">
        <f t="shared" si="12"/>
        <v/>
      </c>
      <c r="R101" s="80" t="str">
        <f t="shared" si="13"/>
        <v/>
      </c>
      <c r="S101" s="80" t="str">
        <f t="shared" si="14"/>
        <v/>
      </c>
      <c r="T101" s="80" t="str">
        <f t="shared" si="15"/>
        <v/>
      </c>
      <c r="U101" s="72" t="str">
        <f t="shared" si="16"/>
        <v/>
      </c>
      <c r="V101" s="81" t="str">
        <f t="shared" si="17"/>
        <v/>
      </c>
    </row>
    <row r="102" spans="1:22" s="6" customFormat="1" x14ac:dyDescent="0.2">
      <c r="A102" s="18"/>
      <c r="B102" s="123" t="s">
        <v>113</v>
      </c>
      <c r="C102" s="6" t="s">
        <v>665</v>
      </c>
      <c r="D102" s="123" t="s">
        <v>113</v>
      </c>
      <c r="E102" s="74" t="s">
        <v>379</v>
      </c>
      <c r="F102" s="167"/>
      <c r="G102" s="168"/>
      <c r="H102" s="168"/>
      <c r="I102" s="168"/>
      <c r="J102" s="168"/>
      <c r="K102" s="168"/>
      <c r="L102" s="168"/>
      <c r="M102" s="168"/>
      <c r="N102" s="168"/>
      <c r="O102" s="169"/>
      <c r="P102" s="79" t="str">
        <f t="shared" si="21"/>
        <v/>
      </c>
      <c r="Q102" s="80" t="str">
        <f t="shared" si="12"/>
        <v/>
      </c>
      <c r="R102" s="80" t="str">
        <f t="shared" si="13"/>
        <v/>
      </c>
      <c r="S102" s="80" t="str">
        <f t="shared" si="14"/>
        <v/>
      </c>
      <c r="T102" s="80" t="str">
        <f t="shared" si="15"/>
        <v/>
      </c>
      <c r="U102" s="72" t="str">
        <f t="shared" si="16"/>
        <v/>
      </c>
      <c r="V102" s="81" t="str">
        <f t="shared" si="17"/>
        <v/>
      </c>
    </row>
    <row r="103" spans="1:22" s="6" customFormat="1" x14ac:dyDescent="0.2">
      <c r="A103" s="18"/>
      <c r="B103" s="123" t="s">
        <v>114</v>
      </c>
      <c r="C103" s="6" t="s">
        <v>666</v>
      </c>
      <c r="D103" s="123" t="s">
        <v>114</v>
      </c>
      <c r="E103" s="74" t="s">
        <v>380</v>
      </c>
      <c r="F103" s="167"/>
      <c r="G103" s="168"/>
      <c r="H103" s="168"/>
      <c r="I103" s="168"/>
      <c r="J103" s="168"/>
      <c r="K103" s="168"/>
      <c r="L103" s="168"/>
      <c r="M103" s="168"/>
      <c r="N103" s="168"/>
      <c r="O103" s="169"/>
      <c r="P103" s="79" t="str">
        <f t="shared" si="21"/>
        <v/>
      </c>
      <c r="Q103" s="80" t="str">
        <f t="shared" si="12"/>
        <v/>
      </c>
      <c r="R103" s="80" t="str">
        <f t="shared" si="13"/>
        <v/>
      </c>
      <c r="S103" s="80" t="str">
        <f t="shared" si="14"/>
        <v/>
      </c>
      <c r="T103" s="80" t="str">
        <f t="shared" si="15"/>
        <v/>
      </c>
      <c r="U103" s="72" t="str">
        <f t="shared" si="16"/>
        <v/>
      </c>
      <c r="V103" s="81" t="str">
        <f t="shared" si="17"/>
        <v/>
      </c>
    </row>
    <row r="104" spans="1:22" s="6" customFormat="1" x14ac:dyDescent="0.2">
      <c r="A104" s="18"/>
      <c r="B104" s="123" t="s">
        <v>115</v>
      </c>
      <c r="C104" s="6" t="s">
        <v>667</v>
      </c>
      <c r="D104" s="123" t="s">
        <v>115</v>
      </c>
      <c r="E104" s="74" t="s">
        <v>381</v>
      </c>
      <c r="F104" s="167">
        <v>0.59634837740543967</v>
      </c>
      <c r="G104" s="168">
        <v>0.59634837740543967</v>
      </c>
      <c r="H104" s="168">
        <v>0</v>
      </c>
      <c r="I104" s="168"/>
      <c r="J104" s="168"/>
      <c r="K104" s="168">
        <v>0</v>
      </c>
      <c r="L104" s="168"/>
      <c r="M104" s="168"/>
      <c r="N104" s="168"/>
      <c r="O104" s="169"/>
      <c r="P104" s="79" t="str">
        <f t="shared" si="21"/>
        <v/>
      </c>
      <c r="Q104" s="80" t="str">
        <f t="shared" si="12"/>
        <v/>
      </c>
      <c r="R104" s="80" t="str">
        <f t="shared" si="13"/>
        <v/>
      </c>
      <c r="S104" s="80" t="str">
        <f t="shared" si="14"/>
        <v>COL 7 = 0</v>
      </c>
      <c r="T104" s="80" t="str">
        <f t="shared" si="15"/>
        <v/>
      </c>
      <c r="U104" s="72" t="str">
        <f t="shared" si="16"/>
        <v/>
      </c>
      <c r="V104" s="81" t="str">
        <f t="shared" si="17"/>
        <v/>
      </c>
    </row>
    <row r="105" spans="1:22" s="6" customFormat="1" x14ac:dyDescent="0.2">
      <c r="A105" s="18"/>
      <c r="B105" s="123" t="s">
        <v>116</v>
      </c>
      <c r="C105" s="6" t="s">
        <v>668</v>
      </c>
      <c r="D105" s="123" t="s">
        <v>116</v>
      </c>
      <c r="E105" s="74" t="s">
        <v>382</v>
      </c>
      <c r="F105" s="167"/>
      <c r="G105" s="168"/>
      <c r="H105" s="168"/>
      <c r="I105" s="168"/>
      <c r="J105" s="168"/>
      <c r="K105" s="168"/>
      <c r="L105" s="168"/>
      <c r="M105" s="168"/>
      <c r="N105" s="168"/>
      <c r="O105" s="169"/>
      <c r="P105" s="79" t="str">
        <f t="shared" si="21"/>
        <v/>
      </c>
      <c r="Q105" s="80" t="str">
        <f t="shared" si="12"/>
        <v/>
      </c>
      <c r="R105" s="80" t="str">
        <f t="shared" si="13"/>
        <v/>
      </c>
      <c r="S105" s="80" t="str">
        <f t="shared" si="14"/>
        <v/>
      </c>
      <c r="T105" s="80" t="str">
        <f t="shared" si="15"/>
        <v/>
      </c>
      <c r="U105" s="72" t="str">
        <f t="shared" si="16"/>
        <v/>
      </c>
      <c r="V105" s="81" t="str">
        <f t="shared" si="17"/>
        <v/>
      </c>
    </row>
    <row r="106" spans="1:22" s="6" customFormat="1" x14ac:dyDescent="0.2">
      <c r="A106" s="18"/>
      <c r="B106" s="123" t="s">
        <v>117</v>
      </c>
      <c r="C106" s="6" t="s">
        <v>669</v>
      </c>
      <c r="D106" s="123" t="s">
        <v>117</v>
      </c>
      <c r="E106" s="74" t="s">
        <v>383</v>
      </c>
      <c r="F106" s="167"/>
      <c r="G106" s="168"/>
      <c r="H106" s="168"/>
      <c r="I106" s="168"/>
      <c r="J106" s="168"/>
      <c r="K106" s="168"/>
      <c r="L106" s="168"/>
      <c r="M106" s="168"/>
      <c r="N106" s="168"/>
      <c r="O106" s="169"/>
      <c r="P106" s="79" t="str">
        <f t="shared" si="21"/>
        <v/>
      </c>
      <c r="Q106" s="80" t="str">
        <f t="shared" si="12"/>
        <v/>
      </c>
      <c r="R106" s="80" t="str">
        <f t="shared" si="13"/>
        <v/>
      </c>
      <c r="S106" s="80" t="str">
        <f t="shared" si="14"/>
        <v/>
      </c>
      <c r="T106" s="80" t="str">
        <f t="shared" si="15"/>
        <v/>
      </c>
      <c r="U106" s="72" t="str">
        <f t="shared" si="16"/>
        <v/>
      </c>
      <c r="V106" s="81" t="str">
        <f t="shared" si="17"/>
        <v/>
      </c>
    </row>
    <row r="107" spans="1:22" s="6" customFormat="1" x14ac:dyDescent="0.2">
      <c r="A107" s="18"/>
      <c r="B107" s="123" t="s">
        <v>118</v>
      </c>
      <c r="C107" s="6" t="s">
        <v>670</v>
      </c>
      <c r="D107" s="123" t="s">
        <v>118</v>
      </c>
      <c r="E107" s="74" t="s">
        <v>384</v>
      </c>
      <c r="F107" s="167"/>
      <c r="G107" s="168"/>
      <c r="H107" s="168"/>
      <c r="I107" s="168"/>
      <c r="J107" s="168"/>
      <c r="K107" s="168"/>
      <c r="L107" s="168"/>
      <c r="M107" s="168"/>
      <c r="N107" s="168"/>
      <c r="O107" s="169"/>
      <c r="P107" s="79" t="str">
        <f t="shared" si="21"/>
        <v/>
      </c>
      <c r="Q107" s="80" t="str">
        <f t="shared" si="12"/>
        <v/>
      </c>
      <c r="R107" s="80" t="str">
        <f t="shared" si="13"/>
        <v/>
      </c>
      <c r="S107" s="80" t="str">
        <f t="shared" si="14"/>
        <v/>
      </c>
      <c r="T107" s="80" t="str">
        <f t="shared" si="15"/>
        <v/>
      </c>
      <c r="U107" s="72" t="str">
        <f t="shared" si="16"/>
        <v/>
      </c>
      <c r="V107" s="81" t="str">
        <f t="shared" si="17"/>
        <v/>
      </c>
    </row>
    <row r="108" spans="1:22" s="6" customFormat="1" x14ac:dyDescent="0.2">
      <c r="A108" s="18"/>
      <c r="B108" s="123" t="s">
        <v>119</v>
      </c>
      <c r="C108" s="6" t="s">
        <v>671</v>
      </c>
      <c r="D108" s="123" t="s">
        <v>119</v>
      </c>
      <c r="E108" s="74" t="s">
        <v>385</v>
      </c>
      <c r="F108" s="167"/>
      <c r="G108" s="168"/>
      <c r="H108" s="168"/>
      <c r="I108" s="168"/>
      <c r="J108" s="168"/>
      <c r="K108" s="168"/>
      <c r="L108" s="168"/>
      <c r="M108" s="168"/>
      <c r="N108" s="168"/>
      <c r="O108" s="169"/>
      <c r="P108" s="79" t="str">
        <f t="shared" si="21"/>
        <v/>
      </c>
      <c r="Q108" s="80" t="str">
        <f t="shared" si="12"/>
        <v/>
      </c>
      <c r="R108" s="80" t="str">
        <f t="shared" si="13"/>
        <v/>
      </c>
      <c r="S108" s="80" t="str">
        <f t="shared" si="14"/>
        <v/>
      </c>
      <c r="T108" s="80" t="str">
        <f t="shared" si="15"/>
        <v/>
      </c>
      <c r="U108" s="72" t="str">
        <f t="shared" si="16"/>
        <v/>
      </c>
      <c r="V108" s="81" t="str">
        <f t="shared" si="17"/>
        <v/>
      </c>
    </row>
    <row r="109" spans="1:22" s="6" customFormat="1" x14ac:dyDescent="0.2">
      <c r="A109" s="18"/>
      <c r="B109" s="123" t="s">
        <v>120</v>
      </c>
      <c r="C109" s="6" t="s">
        <v>672</v>
      </c>
      <c r="D109" s="123" t="s">
        <v>120</v>
      </c>
      <c r="E109" s="74" t="s">
        <v>386</v>
      </c>
      <c r="F109" s="167"/>
      <c r="G109" s="168"/>
      <c r="H109" s="168"/>
      <c r="I109" s="168"/>
      <c r="J109" s="168"/>
      <c r="K109" s="168"/>
      <c r="L109" s="168"/>
      <c r="M109" s="168"/>
      <c r="N109" s="168"/>
      <c r="O109" s="169"/>
      <c r="P109" s="79" t="str">
        <f t="shared" si="21"/>
        <v/>
      </c>
      <c r="Q109" s="80" t="str">
        <f t="shared" si="12"/>
        <v/>
      </c>
      <c r="R109" s="80" t="str">
        <f t="shared" si="13"/>
        <v/>
      </c>
      <c r="S109" s="80" t="str">
        <f t="shared" si="14"/>
        <v/>
      </c>
      <c r="T109" s="80" t="str">
        <f t="shared" si="15"/>
        <v/>
      </c>
      <c r="U109" s="72" t="str">
        <f t="shared" si="16"/>
        <v/>
      </c>
      <c r="V109" s="81" t="str">
        <f t="shared" si="17"/>
        <v/>
      </c>
    </row>
    <row r="110" spans="1:22" s="6" customFormat="1" x14ac:dyDescent="0.2">
      <c r="A110" s="18"/>
      <c r="B110" s="123" t="s">
        <v>121</v>
      </c>
      <c r="C110" s="6" t="s">
        <v>673</v>
      </c>
      <c r="D110" s="123" t="s">
        <v>121</v>
      </c>
      <c r="E110" s="74" t="s">
        <v>387</v>
      </c>
      <c r="F110" s="167"/>
      <c r="G110" s="168"/>
      <c r="H110" s="168"/>
      <c r="I110" s="168"/>
      <c r="J110" s="168"/>
      <c r="K110" s="168"/>
      <c r="L110" s="168"/>
      <c r="M110" s="168"/>
      <c r="N110" s="168"/>
      <c r="O110" s="169"/>
      <c r="P110" s="79" t="str">
        <f t="shared" si="21"/>
        <v/>
      </c>
      <c r="Q110" s="80" t="str">
        <f t="shared" si="12"/>
        <v/>
      </c>
      <c r="R110" s="80" t="str">
        <f t="shared" si="13"/>
        <v/>
      </c>
      <c r="S110" s="80" t="str">
        <f t="shared" si="14"/>
        <v/>
      </c>
      <c r="T110" s="80" t="str">
        <f t="shared" si="15"/>
        <v/>
      </c>
      <c r="U110" s="72" t="str">
        <f t="shared" si="16"/>
        <v/>
      </c>
      <c r="V110" s="81" t="str">
        <f t="shared" si="17"/>
        <v/>
      </c>
    </row>
    <row r="111" spans="1:22" s="6" customFormat="1" x14ac:dyDescent="0.2">
      <c r="A111" s="18"/>
      <c r="B111" s="123" t="s">
        <v>122</v>
      </c>
      <c r="C111" s="6" t="s">
        <v>674</v>
      </c>
      <c r="D111" s="123" t="s">
        <v>122</v>
      </c>
      <c r="E111" s="74" t="s">
        <v>388</v>
      </c>
      <c r="F111" s="167">
        <v>30.187469776084384</v>
      </c>
      <c r="G111" s="168">
        <v>30.187469776084384</v>
      </c>
      <c r="H111" s="168">
        <v>0</v>
      </c>
      <c r="I111" s="168"/>
      <c r="J111" s="168"/>
      <c r="K111" s="168">
        <v>0</v>
      </c>
      <c r="L111" s="168"/>
      <c r="M111" s="168"/>
      <c r="N111" s="168"/>
      <c r="O111" s="169"/>
      <c r="P111" s="79" t="str">
        <f t="shared" si="21"/>
        <v/>
      </c>
      <c r="Q111" s="80" t="str">
        <f t="shared" si="12"/>
        <v/>
      </c>
      <c r="R111" s="80" t="str">
        <f t="shared" si="13"/>
        <v/>
      </c>
      <c r="S111" s="80" t="str">
        <f t="shared" si="14"/>
        <v>COL 7 = 0</v>
      </c>
      <c r="T111" s="80" t="str">
        <f t="shared" si="15"/>
        <v/>
      </c>
      <c r="U111" s="72" t="str">
        <f t="shared" si="16"/>
        <v/>
      </c>
      <c r="V111" s="81" t="str">
        <f t="shared" si="17"/>
        <v/>
      </c>
    </row>
    <row r="112" spans="1:22" s="6" customFormat="1" x14ac:dyDescent="0.2">
      <c r="A112" s="18"/>
      <c r="B112" s="123" t="s">
        <v>123</v>
      </c>
      <c r="C112" s="6" t="s">
        <v>675</v>
      </c>
      <c r="D112" s="123" t="s">
        <v>123</v>
      </c>
      <c r="E112" s="74" t="s">
        <v>389</v>
      </c>
      <c r="F112" s="167"/>
      <c r="G112" s="168"/>
      <c r="H112" s="168"/>
      <c r="I112" s="168"/>
      <c r="J112" s="168"/>
      <c r="K112" s="168"/>
      <c r="L112" s="168"/>
      <c r="M112" s="168"/>
      <c r="N112" s="168"/>
      <c r="O112" s="169"/>
      <c r="P112" s="79" t="str">
        <f t="shared" si="21"/>
        <v/>
      </c>
      <c r="Q112" s="80" t="str">
        <f t="shared" si="12"/>
        <v/>
      </c>
      <c r="R112" s="80" t="str">
        <f t="shared" si="13"/>
        <v/>
      </c>
      <c r="S112" s="80" t="str">
        <f t="shared" si="14"/>
        <v/>
      </c>
      <c r="T112" s="80" t="str">
        <f t="shared" si="15"/>
        <v/>
      </c>
      <c r="U112" s="72" t="str">
        <f t="shared" si="16"/>
        <v/>
      </c>
      <c r="V112" s="81" t="str">
        <f t="shared" si="17"/>
        <v/>
      </c>
    </row>
    <row r="113" spans="1:22" s="6" customFormat="1" x14ac:dyDescent="0.2">
      <c r="A113" s="18"/>
      <c r="B113" s="123" t="s">
        <v>124</v>
      </c>
      <c r="C113" s="6" t="s">
        <v>676</v>
      </c>
      <c r="D113" s="123" t="s">
        <v>124</v>
      </c>
      <c r="E113" s="74" t="s">
        <v>390</v>
      </c>
      <c r="F113" s="167"/>
      <c r="G113" s="168"/>
      <c r="H113" s="168"/>
      <c r="I113" s="168"/>
      <c r="J113" s="168"/>
      <c r="K113" s="168"/>
      <c r="L113" s="168"/>
      <c r="M113" s="168"/>
      <c r="N113" s="168"/>
      <c r="O113" s="169"/>
      <c r="P113" s="79" t="str">
        <f t="shared" ref="P113:P133" si="22">IF(AND(AND(C113&lt;&gt;"",C113=Reporting_Country_Code),OR(F113&lt;&gt;"",G113&lt;&gt;"",H113&lt;&gt;"",I113&lt;&gt;"",J113&lt;&gt;"",K113&lt;&gt;"",L113&lt;&gt;"",M113&lt;&gt;"",N113&lt;&gt;"",M113&lt;&gt;"")),"Claims against self",IF(AND(COUNTIF(M113:O113,"c")=1,AND(M113&lt;&gt;"",N113&lt;&gt;"",O113&lt;&gt;"")),"Residual Disclosure",IF(AND(SUM(COUNTIF(K113:L113,"c"),(COUNTIF(H113,"c")))=1,AND(L113&lt;&gt;"",K113&lt;&gt;"",H113&lt;&gt;"")),"Residual Disclosure",IF(AND(COUNTIF(H113:J113,"c")=1,AND(J113&lt;&gt;"",I113&lt;&gt;"",H113&lt;&gt;"")),"Residual Disclosure",IF(AND(COUNTIF(F113:H113,"c")=1,AND(F113&lt;&gt;"",G113&lt;&gt;"",H113&lt;&gt;"")),"Residual Disclosure","")))))</f>
        <v/>
      </c>
      <c r="Q113" s="80" t="str">
        <f t="shared" si="12"/>
        <v/>
      </c>
      <c r="R113" s="80" t="str">
        <f t="shared" si="13"/>
        <v/>
      </c>
      <c r="S113" s="80" t="str">
        <f t="shared" si="14"/>
        <v/>
      </c>
      <c r="T113" s="80" t="str">
        <f t="shared" si="15"/>
        <v/>
      </c>
      <c r="U113" s="72" t="str">
        <f t="shared" si="16"/>
        <v/>
      </c>
      <c r="V113" s="81" t="str">
        <f t="shared" si="17"/>
        <v/>
      </c>
    </row>
    <row r="114" spans="1:22" s="6" customFormat="1" x14ac:dyDescent="0.2">
      <c r="A114" s="18"/>
      <c r="B114" s="123" t="s">
        <v>125</v>
      </c>
      <c r="C114" s="6" t="s">
        <v>677</v>
      </c>
      <c r="D114" s="123" t="s">
        <v>125</v>
      </c>
      <c r="E114" s="74" t="s">
        <v>391</v>
      </c>
      <c r="F114" s="167"/>
      <c r="G114" s="168"/>
      <c r="H114" s="168"/>
      <c r="I114" s="168"/>
      <c r="J114" s="168"/>
      <c r="K114" s="168"/>
      <c r="L114" s="168"/>
      <c r="M114" s="168"/>
      <c r="N114" s="168"/>
      <c r="O114" s="169"/>
      <c r="P114" s="79" t="str">
        <f t="shared" si="22"/>
        <v/>
      </c>
      <c r="Q114" s="80" t="str">
        <f t="shared" si="12"/>
        <v/>
      </c>
      <c r="R114" s="80" t="str">
        <f t="shared" si="13"/>
        <v/>
      </c>
      <c r="S114" s="80" t="str">
        <f t="shared" si="14"/>
        <v/>
      </c>
      <c r="T114" s="80" t="str">
        <f t="shared" si="15"/>
        <v/>
      </c>
      <c r="U114" s="72" t="str">
        <f t="shared" si="16"/>
        <v/>
      </c>
      <c r="V114" s="81" t="str">
        <f t="shared" si="17"/>
        <v/>
      </c>
    </row>
    <row r="115" spans="1:22" s="6" customFormat="1" x14ac:dyDescent="0.2">
      <c r="A115" s="18"/>
      <c r="B115" s="123" t="s">
        <v>126</v>
      </c>
      <c r="C115" s="6" t="s">
        <v>678</v>
      </c>
      <c r="D115" s="123" t="s">
        <v>126</v>
      </c>
      <c r="E115" s="74" t="s">
        <v>392</v>
      </c>
      <c r="F115" s="167"/>
      <c r="G115" s="168"/>
      <c r="H115" s="168"/>
      <c r="I115" s="168"/>
      <c r="J115" s="168"/>
      <c r="K115" s="168"/>
      <c r="L115" s="168"/>
      <c r="M115" s="168"/>
      <c r="N115" s="168"/>
      <c r="O115" s="169"/>
      <c r="P115" s="79" t="str">
        <f t="shared" si="22"/>
        <v/>
      </c>
      <c r="Q115" s="80" t="str">
        <f t="shared" si="12"/>
        <v/>
      </c>
      <c r="R115" s="80" t="str">
        <f t="shared" si="13"/>
        <v/>
      </c>
      <c r="S115" s="80" t="str">
        <f t="shared" si="14"/>
        <v/>
      </c>
      <c r="T115" s="80" t="str">
        <f t="shared" si="15"/>
        <v/>
      </c>
      <c r="U115" s="72" t="str">
        <f t="shared" si="16"/>
        <v/>
      </c>
      <c r="V115" s="81" t="str">
        <f t="shared" si="17"/>
        <v/>
      </c>
    </row>
    <row r="116" spans="1:22" s="6" customFormat="1" x14ac:dyDescent="0.2">
      <c r="A116" s="18"/>
      <c r="B116" s="123" t="s">
        <v>127</v>
      </c>
      <c r="C116" s="6" t="s">
        <v>679</v>
      </c>
      <c r="D116" s="123" t="s">
        <v>127</v>
      </c>
      <c r="E116" s="74" t="s">
        <v>393</v>
      </c>
      <c r="F116" s="167"/>
      <c r="G116" s="168"/>
      <c r="H116" s="168"/>
      <c r="I116" s="168"/>
      <c r="J116" s="168"/>
      <c r="K116" s="168"/>
      <c r="L116" s="168"/>
      <c r="M116" s="168"/>
      <c r="N116" s="168"/>
      <c r="O116" s="169"/>
      <c r="P116" s="79" t="str">
        <f t="shared" si="22"/>
        <v/>
      </c>
      <c r="Q116" s="80" t="str">
        <f t="shared" si="12"/>
        <v/>
      </c>
      <c r="R116" s="80" t="str">
        <f t="shared" si="13"/>
        <v/>
      </c>
      <c r="S116" s="80" t="str">
        <f t="shared" si="14"/>
        <v/>
      </c>
      <c r="T116" s="80" t="str">
        <f t="shared" si="15"/>
        <v/>
      </c>
      <c r="U116" s="72" t="str">
        <f t="shared" si="16"/>
        <v/>
      </c>
      <c r="V116" s="81" t="str">
        <f t="shared" si="17"/>
        <v/>
      </c>
    </row>
    <row r="117" spans="1:22" s="6" customFormat="1" x14ac:dyDescent="0.2">
      <c r="A117" s="18"/>
      <c r="B117" s="123" t="s">
        <v>128</v>
      </c>
      <c r="C117" s="6" t="s">
        <v>680</v>
      </c>
      <c r="D117" s="123" t="s">
        <v>128</v>
      </c>
      <c r="E117" s="74" t="s">
        <v>394</v>
      </c>
      <c r="F117" s="167"/>
      <c r="G117" s="168"/>
      <c r="H117" s="168"/>
      <c r="I117" s="168"/>
      <c r="J117" s="168"/>
      <c r="K117" s="168"/>
      <c r="L117" s="168"/>
      <c r="M117" s="168"/>
      <c r="N117" s="168"/>
      <c r="O117" s="169"/>
      <c r="P117" s="79" t="str">
        <f t="shared" si="22"/>
        <v/>
      </c>
      <c r="Q117" s="80" t="str">
        <f t="shared" si="12"/>
        <v/>
      </c>
      <c r="R117" s="80" t="str">
        <f t="shared" si="13"/>
        <v/>
      </c>
      <c r="S117" s="80" t="str">
        <f t="shared" si="14"/>
        <v/>
      </c>
      <c r="T117" s="80" t="str">
        <f t="shared" si="15"/>
        <v/>
      </c>
      <c r="U117" s="72" t="str">
        <f t="shared" si="16"/>
        <v/>
      </c>
      <c r="V117" s="81" t="str">
        <f t="shared" si="17"/>
        <v/>
      </c>
    </row>
    <row r="118" spans="1:22" s="6" customFormat="1" x14ac:dyDescent="0.2">
      <c r="A118" s="18"/>
      <c r="B118" s="123" t="s">
        <v>129</v>
      </c>
      <c r="C118" s="6" t="s">
        <v>681</v>
      </c>
      <c r="D118" s="123" t="s">
        <v>129</v>
      </c>
      <c r="E118" s="74" t="s">
        <v>395</v>
      </c>
      <c r="F118" s="167"/>
      <c r="G118" s="168"/>
      <c r="H118" s="168"/>
      <c r="I118" s="168"/>
      <c r="J118" s="168"/>
      <c r="K118" s="168"/>
      <c r="L118" s="168"/>
      <c r="M118" s="168"/>
      <c r="N118" s="168"/>
      <c r="O118" s="169"/>
      <c r="P118" s="79" t="str">
        <f t="shared" si="22"/>
        <v/>
      </c>
      <c r="Q118" s="80" t="str">
        <f t="shared" si="12"/>
        <v/>
      </c>
      <c r="R118" s="80" t="str">
        <f t="shared" si="13"/>
        <v/>
      </c>
      <c r="S118" s="80" t="str">
        <f t="shared" si="14"/>
        <v/>
      </c>
      <c r="T118" s="80" t="str">
        <f t="shared" si="15"/>
        <v/>
      </c>
      <c r="U118" s="72" t="str">
        <f t="shared" si="16"/>
        <v/>
      </c>
      <c r="V118" s="81" t="str">
        <f t="shared" si="17"/>
        <v/>
      </c>
    </row>
    <row r="119" spans="1:22" s="6" customFormat="1" x14ac:dyDescent="0.2">
      <c r="A119" s="18"/>
      <c r="B119" s="123" t="s">
        <v>130</v>
      </c>
      <c r="C119" s="6" t="s">
        <v>682</v>
      </c>
      <c r="D119" s="123" t="s">
        <v>130</v>
      </c>
      <c r="E119" s="74" t="s">
        <v>396</v>
      </c>
      <c r="F119" s="167"/>
      <c r="G119" s="168"/>
      <c r="H119" s="168"/>
      <c r="I119" s="168"/>
      <c r="J119" s="168"/>
      <c r="K119" s="168"/>
      <c r="L119" s="168"/>
      <c r="M119" s="168"/>
      <c r="N119" s="168"/>
      <c r="O119" s="169"/>
      <c r="P119" s="79" t="str">
        <f t="shared" si="22"/>
        <v/>
      </c>
      <c r="Q119" s="80" t="str">
        <f t="shared" si="12"/>
        <v/>
      </c>
      <c r="R119" s="80" t="str">
        <f t="shared" si="13"/>
        <v/>
      </c>
      <c r="S119" s="80" t="str">
        <f t="shared" si="14"/>
        <v/>
      </c>
      <c r="T119" s="80" t="str">
        <f t="shared" si="15"/>
        <v/>
      </c>
      <c r="U119" s="72" t="str">
        <f t="shared" si="16"/>
        <v/>
      </c>
      <c r="V119" s="81" t="str">
        <f t="shared" si="17"/>
        <v/>
      </c>
    </row>
    <row r="120" spans="1:22" s="6" customFormat="1" x14ac:dyDescent="0.2">
      <c r="A120" s="18"/>
      <c r="B120" s="123" t="s">
        <v>131</v>
      </c>
      <c r="C120" s="6" t="s">
        <v>683</v>
      </c>
      <c r="D120" s="123" t="s">
        <v>131</v>
      </c>
      <c r="E120" s="74" t="s">
        <v>397</v>
      </c>
      <c r="F120" s="167"/>
      <c r="G120" s="168"/>
      <c r="H120" s="168"/>
      <c r="I120" s="168"/>
      <c r="J120" s="168"/>
      <c r="K120" s="168"/>
      <c r="L120" s="168"/>
      <c r="M120" s="168"/>
      <c r="N120" s="168"/>
      <c r="O120" s="169"/>
      <c r="P120" s="79" t="str">
        <f t="shared" si="22"/>
        <v/>
      </c>
      <c r="Q120" s="80" t="str">
        <f t="shared" si="12"/>
        <v/>
      </c>
      <c r="R120" s="80" t="str">
        <f t="shared" si="13"/>
        <v/>
      </c>
      <c r="S120" s="80" t="str">
        <f t="shared" si="14"/>
        <v/>
      </c>
      <c r="T120" s="80" t="str">
        <f t="shared" si="15"/>
        <v/>
      </c>
      <c r="U120" s="72" t="str">
        <f t="shared" si="16"/>
        <v/>
      </c>
      <c r="V120" s="81" t="str">
        <f t="shared" si="17"/>
        <v/>
      </c>
    </row>
    <row r="121" spans="1:22" s="6" customFormat="1" x14ac:dyDescent="0.2">
      <c r="A121" s="18"/>
      <c r="B121" s="123" t="s">
        <v>132</v>
      </c>
      <c r="C121" s="6" t="s">
        <v>684</v>
      </c>
      <c r="D121" s="123" t="s">
        <v>132</v>
      </c>
      <c r="E121" s="74" t="s">
        <v>398</v>
      </c>
      <c r="F121" s="167"/>
      <c r="G121" s="168"/>
      <c r="H121" s="168"/>
      <c r="I121" s="168"/>
      <c r="J121" s="168"/>
      <c r="K121" s="168"/>
      <c r="L121" s="168"/>
      <c r="M121" s="168"/>
      <c r="N121" s="168"/>
      <c r="O121" s="169"/>
      <c r="P121" s="79" t="str">
        <f t="shared" si="22"/>
        <v/>
      </c>
      <c r="Q121" s="80" t="str">
        <f t="shared" si="12"/>
        <v/>
      </c>
      <c r="R121" s="80" t="str">
        <f t="shared" si="13"/>
        <v/>
      </c>
      <c r="S121" s="80" t="str">
        <f t="shared" si="14"/>
        <v/>
      </c>
      <c r="T121" s="80" t="str">
        <f t="shared" si="15"/>
        <v/>
      </c>
      <c r="U121" s="72" t="str">
        <f t="shared" si="16"/>
        <v/>
      </c>
      <c r="V121" s="81" t="str">
        <f t="shared" si="17"/>
        <v/>
      </c>
    </row>
    <row r="122" spans="1:22" s="6" customFormat="1" x14ac:dyDescent="0.2">
      <c r="A122" s="18"/>
      <c r="B122" s="123" t="s">
        <v>133</v>
      </c>
      <c r="C122" s="6" t="s">
        <v>685</v>
      </c>
      <c r="D122" s="123" t="s">
        <v>133</v>
      </c>
      <c r="E122" s="74" t="s">
        <v>399</v>
      </c>
      <c r="F122" s="167"/>
      <c r="G122" s="168"/>
      <c r="H122" s="168"/>
      <c r="I122" s="168"/>
      <c r="J122" s="168"/>
      <c r="K122" s="168"/>
      <c r="L122" s="168"/>
      <c r="M122" s="168"/>
      <c r="N122" s="168"/>
      <c r="O122" s="169"/>
      <c r="P122" s="79" t="str">
        <f t="shared" si="22"/>
        <v/>
      </c>
      <c r="Q122" s="80" t="str">
        <f t="shared" si="12"/>
        <v/>
      </c>
      <c r="R122" s="80" t="str">
        <f t="shared" si="13"/>
        <v/>
      </c>
      <c r="S122" s="80" t="str">
        <f t="shared" si="14"/>
        <v/>
      </c>
      <c r="T122" s="80" t="str">
        <f t="shared" si="15"/>
        <v/>
      </c>
      <c r="U122" s="72" t="str">
        <f t="shared" si="16"/>
        <v/>
      </c>
      <c r="V122" s="81" t="str">
        <f t="shared" si="17"/>
        <v/>
      </c>
    </row>
    <row r="123" spans="1:22" s="6" customFormat="1" x14ac:dyDescent="0.2">
      <c r="A123" s="18"/>
      <c r="B123" s="123" t="s">
        <v>134</v>
      </c>
      <c r="C123" s="6" t="s">
        <v>686</v>
      </c>
      <c r="D123" s="123" t="s">
        <v>134</v>
      </c>
      <c r="E123" s="74" t="s">
        <v>400</v>
      </c>
      <c r="F123" s="167"/>
      <c r="G123" s="168"/>
      <c r="H123" s="168"/>
      <c r="I123" s="168"/>
      <c r="J123" s="168"/>
      <c r="K123" s="168"/>
      <c r="L123" s="168"/>
      <c r="M123" s="168"/>
      <c r="N123" s="168"/>
      <c r="O123" s="169"/>
      <c r="P123" s="79" t="str">
        <f t="shared" si="22"/>
        <v/>
      </c>
      <c r="Q123" s="80" t="str">
        <f t="shared" si="12"/>
        <v/>
      </c>
      <c r="R123" s="80" t="str">
        <f t="shared" si="13"/>
        <v/>
      </c>
      <c r="S123" s="80" t="str">
        <f t="shared" si="14"/>
        <v/>
      </c>
      <c r="T123" s="80" t="str">
        <f t="shared" si="15"/>
        <v/>
      </c>
      <c r="U123" s="72" t="str">
        <f t="shared" si="16"/>
        <v/>
      </c>
      <c r="V123" s="81" t="str">
        <f t="shared" si="17"/>
        <v/>
      </c>
    </row>
    <row r="124" spans="1:22" s="6" customFormat="1" x14ac:dyDescent="0.2">
      <c r="A124" s="18"/>
      <c r="B124" s="123" t="s">
        <v>135</v>
      </c>
      <c r="C124" s="6" t="s">
        <v>687</v>
      </c>
      <c r="D124" s="123" t="s">
        <v>135</v>
      </c>
      <c r="E124" s="74" t="s">
        <v>401</v>
      </c>
      <c r="F124" s="167">
        <v>1.0408225499999999</v>
      </c>
      <c r="G124" s="168">
        <v>0</v>
      </c>
      <c r="H124" s="168">
        <v>1.0408225499999999</v>
      </c>
      <c r="I124" s="168"/>
      <c r="J124" s="168"/>
      <c r="K124" s="168">
        <v>1.0408225499999999</v>
      </c>
      <c r="L124" s="168"/>
      <c r="M124" s="168"/>
      <c r="N124" s="168"/>
      <c r="O124" s="169"/>
      <c r="P124" s="79" t="str">
        <f t="shared" si="22"/>
        <v/>
      </c>
      <c r="Q124" s="80" t="str">
        <f t="shared" si="12"/>
        <v/>
      </c>
      <c r="R124" s="80" t="str">
        <f t="shared" si="13"/>
        <v/>
      </c>
      <c r="S124" s="80" t="str">
        <f t="shared" si="14"/>
        <v>COL 7 = 0</v>
      </c>
      <c r="T124" s="80" t="str">
        <f t="shared" si="15"/>
        <v/>
      </c>
      <c r="U124" s="72" t="str">
        <f t="shared" si="16"/>
        <v/>
      </c>
      <c r="V124" s="81" t="str">
        <f t="shared" si="17"/>
        <v/>
      </c>
    </row>
    <row r="125" spans="1:22" s="6" customFormat="1" x14ac:dyDescent="0.2">
      <c r="A125" s="18"/>
      <c r="B125" s="123" t="s">
        <v>536</v>
      </c>
      <c r="C125" s="6" t="s">
        <v>688</v>
      </c>
      <c r="D125" s="123" t="s">
        <v>536</v>
      </c>
      <c r="E125" s="74" t="s">
        <v>535</v>
      </c>
      <c r="F125" s="167"/>
      <c r="G125" s="168"/>
      <c r="H125" s="168"/>
      <c r="I125" s="168"/>
      <c r="J125" s="168"/>
      <c r="K125" s="168"/>
      <c r="L125" s="168"/>
      <c r="M125" s="168"/>
      <c r="N125" s="168"/>
      <c r="O125" s="169"/>
      <c r="P125" s="79" t="str">
        <f t="shared" si="22"/>
        <v/>
      </c>
      <c r="Q125" s="80" t="str">
        <f t="shared" ref="Q125:Q126" si="23">IF(AND(ISNUMBER(F125),ISNUMBER(G125),ISNUMBER(H125)),IF(F125-G125&lt;&gt;H125,"DISCR: "&amp;ABS(ROUND(F125-G125-H125,1)),""),IF(OR(AND(ISNUMBER(F125),OR(ISNUMBER(G125),ISNUMBER(H125))),AND(ISNUMBER(G125),ISNUMBER(H125))),IF(NOT(ISNUMBER(F125)),"COL 1 = "&amp;ROUND(H125+G125,1),IF(NOT(ISNUMBER(G125)),"COL 2 = "&amp;ROUND(F125-H125,1),"COL 3 = "&amp;ROUND(F125-G125,1))),""))</f>
        <v/>
      </c>
      <c r="R125" s="80" t="str">
        <f t="shared" ref="R125:R126" si="24">IF(AND(ISNUMBER(H125),ISNUMBER(I125),ISNUMBER(J125)),IF(H125-I125&lt;&gt;J125,"DISCR: "&amp;ABS(ROUND(H125-I125-J125,1)),""),IF(OR(AND(ISNUMBER(H125),OR(ISNUMBER(I125),ISNUMBER(J125))),AND(ISNUMBER(I125),ISNUMBER(J125))),IF(NOT(ISNUMBER(H125)),"COL 3 = "&amp;ROUND(J125+I125,1),IF(NOT(ISNUMBER(I125)),"COL 4 = "&amp;ROUND(H125-J125,1),"COL 5 = "&amp;ROUND(H125-I125,1))),""))</f>
        <v/>
      </c>
      <c r="S125" s="80" t="str">
        <f t="shared" ref="S125:S126" si="25">IF(AND(ISNUMBER(H125),ISNUMBER(L125),ISNUMBER(K125)),IF(K125-L125&lt;&gt;H125,"DISCR: "&amp;ABS(ROUND(K125-L125-H125,1)),""),IF(OR(AND(ISNUMBER(H125),OR(ISNUMBER(L125),ISNUMBER(K125))),AND(ISNUMBER(L125),ISNUMBER(K125))),IF(NOT(ISNUMBER(H125)),"COL 3 = "&amp;ROUND(K125-L125,1),IF(NOT(ISNUMBER(L125)),"COL 7 = "&amp;ROUND(K125-H125,1),"COL 6 = "&amp;ROUND(H125+L125,1))),""))</f>
        <v/>
      </c>
      <c r="T125" s="80" t="str">
        <f t="shared" ref="T125:T126" si="26">IF(AND(ISNUMBER(M125),ISNUMBER(O125),ISNUMBER(N125)),IF(N125-O125&lt;&gt;M125,"DISCR: "&amp;ABS(ROUND(N125-O125-M125,1)),""),IF(OR(AND(ISNUMBER(M125),OR(ISNUMBER(O125),ISNUMBER(N125))),AND(ISNUMBER(O125),ISNUMBER(N125))),IF(NOT(ISNUMBER(M125)),"COL 8 = "&amp;ROUND(N125-O125,1),IF(NOT(ISNUMBER(O125)),"COL 10 = "&amp;ROUND(N125-M125,1),"COL 9 = "&amp;ROUND(O125+M125,1))),""))</f>
        <v/>
      </c>
      <c r="U125" s="72" t="str">
        <f t="shared" ref="U125:U126" si="27">IF(AND(ISNUMBER(M125),F125=""),"Missing data in col. 1","")</f>
        <v/>
      </c>
      <c r="V125" s="81" t="str">
        <f t="shared" ref="V125:V126" si="28">IF(OR(O125&lt;0,N125&lt;0,L125&lt;0,K125&lt;0),"Negative Value","")</f>
        <v/>
      </c>
    </row>
    <row r="126" spans="1:22" s="6" customFormat="1" x14ac:dyDescent="0.2">
      <c r="A126" s="18"/>
      <c r="B126" s="123" t="s">
        <v>136</v>
      </c>
      <c r="C126" s="6" t="s">
        <v>689</v>
      </c>
      <c r="D126" s="123" t="s">
        <v>136</v>
      </c>
      <c r="E126" s="74" t="s">
        <v>402</v>
      </c>
      <c r="F126" s="167"/>
      <c r="G126" s="168"/>
      <c r="H126" s="168"/>
      <c r="I126" s="168"/>
      <c r="J126" s="168"/>
      <c r="K126" s="168"/>
      <c r="L126" s="168"/>
      <c r="M126" s="168"/>
      <c r="N126" s="168"/>
      <c r="O126" s="169"/>
      <c r="P126" s="79" t="str">
        <f t="shared" si="22"/>
        <v/>
      </c>
      <c r="Q126" s="80" t="str">
        <f t="shared" si="23"/>
        <v/>
      </c>
      <c r="R126" s="80" t="str">
        <f t="shared" si="24"/>
        <v/>
      </c>
      <c r="S126" s="80" t="str">
        <f t="shared" si="25"/>
        <v/>
      </c>
      <c r="T126" s="80" t="str">
        <f t="shared" si="26"/>
        <v/>
      </c>
      <c r="U126" s="72" t="str">
        <f t="shared" si="27"/>
        <v/>
      </c>
      <c r="V126" s="81" t="str">
        <f t="shared" si="28"/>
        <v/>
      </c>
    </row>
    <row r="127" spans="1:22" s="6" customFormat="1" x14ac:dyDescent="0.2">
      <c r="A127" s="18"/>
      <c r="B127" s="123" t="s">
        <v>137</v>
      </c>
      <c r="C127" s="6" t="s">
        <v>690</v>
      </c>
      <c r="D127" s="123" t="s">
        <v>137</v>
      </c>
      <c r="E127" s="74" t="s">
        <v>403</v>
      </c>
      <c r="F127" s="167"/>
      <c r="G127" s="168"/>
      <c r="H127" s="168"/>
      <c r="I127" s="168"/>
      <c r="J127" s="168"/>
      <c r="K127" s="168"/>
      <c r="L127" s="168"/>
      <c r="M127" s="168"/>
      <c r="N127" s="168"/>
      <c r="O127" s="169"/>
      <c r="P127" s="79" t="str">
        <f t="shared" si="22"/>
        <v/>
      </c>
      <c r="Q127" s="80" t="str">
        <f t="shared" si="12"/>
        <v/>
      </c>
      <c r="R127" s="80" t="str">
        <f t="shared" si="13"/>
        <v/>
      </c>
      <c r="S127" s="80" t="str">
        <f t="shared" si="14"/>
        <v/>
      </c>
      <c r="T127" s="80" t="str">
        <f t="shared" si="15"/>
        <v/>
      </c>
      <c r="U127" s="72" t="str">
        <f t="shared" si="16"/>
        <v/>
      </c>
      <c r="V127" s="81" t="str">
        <f t="shared" si="17"/>
        <v/>
      </c>
    </row>
    <row r="128" spans="1:22" s="6" customFormat="1" x14ac:dyDescent="0.2">
      <c r="A128" s="18"/>
      <c r="B128" s="123" t="s">
        <v>139</v>
      </c>
      <c r="C128" s="6" t="s">
        <v>692</v>
      </c>
      <c r="D128" s="123" t="s">
        <v>139</v>
      </c>
      <c r="E128" s="74" t="s">
        <v>404</v>
      </c>
      <c r="F128" s="167"/>
      <c r="G128" s="168"/>
      <c r="H128" s="168"/>
      <c r="I128" s="168"/>
      <c r="J128" s="168"/>
      <c r="K128" s="168"/>
      <c r="L128" s="168"/>
      <c r="M128" s="168"/>
      <c r="N128" s="168"/>
      <c r="O128" s="169"/>
      <c r="P128" s="79" t="str">
        <f t="shared" si="22"/>
        <v/>
      </c>
      <c r="Q128" s="80" t="str">
        <f t="shared" si="12"/>
        <v/>
      </c>
      <c r="R128" s="80" t="str">
        <f t="shared" si="13"/>
        <v/>
      </c>
      <c r="S128" s="80" t="str">
        <f t="shared" si="14"/>
        <v/>
      </c>
      <c r="T128" s="80" t="str">
        <f t="shared" si="15"/>
        <v/>
      </c>
      <c r="U128" s="72" t="str">
        <f t="shared" si="16"/>
        <v/>
      </c>
      <c r="V128" s="81" t="str">
        <f t="shared" si="17"/>
        <v/>
      </c>
    </row>
    <row r="129" spans="1:63" s="6" customFormat="1" x14ac:dyDescent="0.2">
      <c r="A129" s="18"/>
      <c r="B129" s="123" t="s">
        <v>140</v>
      </c>
      <c r="C129" s="6" t="s">
        <v>693</v>
      </c>
      <c r="D129" s="123" t="s">
        <v>140</v>
      </c>
      <c r="E129" s="74" t="s">
        <v>405</v>
      </c>
      <c r="F129" s="167"/>
      <c r="G129" s="168"/>
      <c r="H129" s="168"/>
      <c r="I129" s="168"/>
      <c r="J129" s="168"/>
      <c r="K129" s="168"/>
      <c r="L129" s="168"/>
      <c r="M129" s="168"/>
      <c r="N129" s="168"/>
      <c r="O129" s="169"/>
      <c r="P129" s="79" t="str">
        <f t="shared" si="22"/>
        <v/>
      </c>
      <c r="Q129" s="80" t="str">
        <f t="shared" si="12"/>
        <v/>
      </c>
      <c r="R129" s="80" t="str">
        <f t="shared" si="13"/>
        <v/>
      </c>
      <c r="S129" s="80" t="str">
        <f t="shared" si="14"/>
        <v/>
      </c>
      <c r="T129" s="80" t="str">
        <f t="shared" si="15"/>
        <v/>
      </c>
      <c r="U129" s="72" t="str">
        <f t="shared" si="16"/>
        <v/>
      </c>
      <c r="V129" s="81" t="str">
        <f t="shared" si="17"/>
        <v/>
      </c>
    </row>
    <row r="130" spans="1:63" s="6" customFormat="1" x14ac:dyDescent="0.2">
      <c r="A130" s="18"/>
      <c r="B130" s="123" t="s">
        <v>141</v>
      </c>
      <c r="C130" s="6" t="s">
        <v>694</v>
      </c>
      <c r="D130" s="123" t="s">
        <v>141</v>
      </c>
      <c r="E130" s="74" t="s">
        <v>406</v>
      </c>
      <c r="F130" s="167">
        <v>8.1946044735709478</v>
      </c>
      <c r="G130" s="168">
        <v>8.1946044735709478</v>
      </c>
      <c r="H130" s="168">
        <v>0</v>
      </c>
      <c r="I130" s="168"/>
      <c r="J130" s="168"/>
      <c r="K130" s="168">
        <v>0</v>
      </c>
      <c r="L130" s="168"/>
      <c r="M130" s="168"/>
      <c r="N130" s="168"/>
      <c r="O130" s="169"/>
      <c r="P130" s="79" t="str">
        <f t="shared" si="22"/>
        <v/>
      </c>
      <c r="Q130" s="80" t="str">
        <f t="shared" si="12"/>
        <v/>
      </c>
      <c r="R130" s="80" t="str">
        <f t="shared" si="13"/>
        <v/>
      </c>
      <c r="S130" s="80" t="str">
        <f t="shared" si="14"/>
        <v>COL 7 = 0</v>
      </c>
      <c r="T130" s="80" t="str">
        <f t="shared" si="15"/>
        <v/>
      </c>
      <c r="U130" s="72" t="str">
        <f t="shared" si="16"/>
        <v/>
      </c>
      <c r="V130" s="81" t="str">
        <f t="shared" si="17"/>
        <v/>
      </c>
    </row>
    <row r="131" spans="1:63" s="6" customFormat="1" x14ac:dyDescent="0.2">
      <c r="A131" s="18"/>
      <c r="B131" s="123" t="s">
        <v>546</v>
      </c>
      <c r="C131" s="6" t="s">
        <v>695</v>
      </c>
      <c r="D131" s="123" t="s">
        <v>546</v>
      </c>
      <c r="E131" s="74" t="s">
        <v>407</v>
      </c>
      <c r="F131" s="167"/>
      <c r="G131" s="168"/>
      <c r="H131" s="168"/>
      <c r="I131" s="168"/>
      <c r="J131" s="168"/>
      <c r="K131" s="168"/>
      <c r="L131" s="168"/>
      <c r="M131" s="168"/>
      <c r="N131" s="168"/>
      <c r="O131" s="169"/>
      <c r="P131" s="79" t="str">
        <f t="shared" si="22"/>
        <v/>
      </c>
      <c r="Q131" s="80" t="str">
        <f t="shared" si="12"/>
        <v/>
      </c>
      <c r="R131" s="80" t="str">
        <f t="shared" si="13"/>
        <v/>
      </c>
      <c r="S131" s="80" t="str">
        <f t="shared" si="14"/>
        <v/>
      </c>
      <c r="T131" s="80" t="str">
        <f t="shared" si="15"/>
        <v/>
      </c>
      <c r="U131" s="72" t="str">
        <f t="shared" si="16"/>
        <v/>
      </c>
      <c r="V131" s="81" t="str">
        <f t="shared" si="17"/>
        <v/>
      </c>
    </row>
    <row r="132" spans="1:63" s="6" customFormat="1" x14ac:dyDescent="0.2">
      <c r="A132" s="18"/>
      <c r="B132" s="123" t="s">
        <v>142</v>
      </c>
      <c r="C132" s="6" t="s">
        <v>696</v>
      </c>
      <c r="D132" s="123" t="s">
        <v>142</v>
      </c>
      <c r="E132" s="74" t="s">
        <v>408</v>
      </c>
      <c r="F132" s="167"/>
      <c r="G132" s="168"/>
      <c r="H132" s="168"/>
      <c r="I132" s="168"/>
      <c r="J132" s="168"/>
      <c r="K132" s="168"/>
      <c r="L132" s="168"/>
      <c r="M132" s="168"/>
      <c r="N132" s="168"/>
      <c r="O132" s="169"/>
      <c r="P132" s="79" t="str">
        <f t="shared" si="22"/>
        <v/>
      </c>
      <c r="Q132" s="80" t="str">
        <f t="shared" si="12"/>
        <v/>
      </c>
      <c r="R132" s="80" t="str">
        <f t="shared" si="13"/>
        <v/>
      </c>
      <c r="S132" s="80" t="str">
        <f t="shared" si="14"/>
        <v/>
      </c>
      <c r="T132" s="80" t="str">
        <f t="shared" si="15"/>
        <v/>
      </c>
      <c r="U132" s="72" t="str">
        <f t="shared" si="16"/>
        <v/>
      </c>
      <c r="V132" s="81" t="str">
        <f t="shared" ref="V132:V185" si="29">IF(OR(O132&lt;0,N132&lt;0,L132&lt;0,K132&lt;0),"Negative Value","")</f>
        <v/>
      </c>
    </row>
    <row r="133" spans="1:63" s="6" customFormat="1" ht="12" thickBot="1" x14ac:dyDescent="0.25">
      <c r="A133" s="18"/>
      <c r="B133" s="123" t="s">
        <v>143</v>
      </c>
      <c r="C133" s="6" t="s">
        <v>697</v>
      </c>
      <c r="D133" s="123" t="s">
        <v>143</v>
      </c>
      <c r="E133" s="74" t="s">
        <v>409</v>
      </c>
      <c r="F133" s="167"/>
      <c r="G133" s="168"/>
      <c r="H133" s="168"/>
      <c r="I133" s="168"/>
      <c r="J133" s="168"/>
      <c r="K133" s="168"/>
      <c r="L133" s="168"/>
      <c r="M133" s="168"/>
      <c r="N133" s="168"/>
      <c r="O133" s="169"/>
      <c r="P133" s="82" t="str">
        <f t="shared" si="22"/>
        <v/>
      </c>
      <c r="Q133" s="83" t="str">
        <f t="shared" ref="Q133:Q193" si="30">IF(AND(ISNUMBER(F133),ISNUMBER(G133),ISNUMBER(H133)),IF(F133-G133&lt;&gt;H133,"DISCR: "&amp;ABS(ROUND(F133-G133-H133,1)),""),IF(OR(AND(ISNUMBER(F133),OR(ISNUMBER(G133),ISNUMBER(H133))),AND(ISNUMBER(G133),ISNUMBER(H133))),IF(NOT(ISNUMBER(F133)),"COL 1 = "&amp;ROUND(H133+G133,1),IF(NOT(ISNUMBER(G133)),"COL 2 = "&amp;ROUND(F133-H133,1),"COL 3 = "&amp;ROUND(F133-G133,1))),""))</f>
        <v/>
      </c>
      <c r="R133" s="83" t="str">
        <f t="shared" ref="R133:R193" si="31">IF(AND(ISNUMBER(H133),ISNUMBER(I133),ISNUMBER(J133)),IF(H133-I133&lt;&gt;J133,"DISCR: "&amp;ABS(ROUND(H133-I133-J133,1)),""),IF(OR(AND(ISNUMBER(H133),OR(ISNUMBER(I133),ISNUMBER(J133))),AND(ISNUMBER(I133),ISNUMBER(J133))),IF(NOT(ISNUMBER(H133)),"COL 3 = "&amp;ROUND(J133+I133,1),IF(NOT(ISNUMBER(I133)),"COL 4 = "&amp;ROUND(H133-J133,1),"COL 5 = "&amp;ROUND(H133-I133,1))),""))</f>
        <v/>
      </c>
      <c r="S133" s="83" t="str">
        <f t="shared" ref="S133:S193" si="32">IF(AND(ISNUMBER(H133),ISNUMBER(L133),ISNUMBER(K133)),IF(K133-L133&lt;&gt;H133,"DISCR: "&amp;ABS(ROUND(K133-L133-H133,1)),""),IF(OR(AND(ISNUMBER(H133),OR(ISNUMBER(L133),ISNUMBER(K133))),AND(ISNUMBER(L133),ISNUMBER(K133))),IF(NOT(ISNUMBER(H133)),"COL 3 = "&amp;ROUND(K133-L133,1),IF(NOT(ISNUMBER(L133)),"COL 7 = "&amp;ROUND(K133-H133,1),"COL 6 = "&amp;ROUND(H133+L133,1))),""))</f>
        <v/>
      </c>
      <c r="T133" s="83" t="str">
        <f t="shared" ref="T133:T193" si="33">IF(AND(ISNUMBER(M133),ISNUMBER(O133),ISNUMBER(N133)),IF(N133-O133&lt;&gt;M133,"DISCR: "&amp;ABS(ROUND(N133-O133-M133,1)),""),IF(OR(AND(ISNUMBER(M133),OR(ISNUMBER(O133),ISNUMBER(N133))),AND(ISNUMBER(O133),ISNUMBER(N133))),IF(NOT(ISNUMBER(M133)),"COL 8 = "&amp;ROUND(N133-O133,1),IF(NOT(ISNUMBER(O133)),"COL 10 = "&amp;ROUND(N133-M133,1),"COL 9 = "&amp;ROUND(O133+M133,1))),""))</f>
        <v/>
      </c>
      <c r="U133" s="84" t="str">
        <f t="shared" ref="U133:U193" si="34">IF(AND(ISNUMBER(M133),F133=""),"Missing data in col. 1","")</f>
        <v/>
      </c>
      <c r="V133" s="85" t="str">
        <f t="shared" si="29"/>
        <v/>
      </c>
    </row>
    <row r="134" spans="1:63" s="60" customFormat="1" ht="21.75" thickBot="1" x14ac:dyDescent="0.25">
      <c r="A134" s="59"/>
      <c r="B134" s="132" t="s">
        <v>553</v>
      </c>
      <c r="C134" s="6" t="s">
        <v>579</v>
      </c>
      <c r="D134" s="132" t="s">
        <v>553</v>
      </c>
      <c r="E134" s="203" t="s">
        <v>837</v>
      </c>
      <c r="F134" s="164"/>
      <c r="G134" s="175"/>
      <c r="H134" s="165"/>
      <c r="I134" s="165"/>
      <c r="J134" s="165"/>
      <c r="K134" s="165"/>
      <c r="L134" s="165"/>
      <c r="M134" s="165"/>
      <c r="N134" s="165"/>
      <c r="O134" s="166"/>
      <c r="P134" s="86"/>
      <c r="Q134" s="87"/>
      <c r="R134" s="87"/>
      <c r="S134" s="87"/>
      <c r="T134" s="87"/>
      <c r="U134" s="88"/>
      <c r="V134" s="89" t="str">
        <f t="shared" si="29"/>
        <v/>
      </c>
    </row>
    <row r="135" spans="1:63" s="60" customFormat="1" ht="31.5" customHeight="1" x14ac:dyDescent="0.2">
      <c r="A135" s="59"/>
      <c r="B135" s="226" t="s">
        <v>543</v>
      </c>
      <c r="C135" s="226"/>
      <c r="D135" s="226" t="s">
        <v>543</v>
      </c>
      <c r="E135" s="202" t="s">
        <v>838</v>
      </c>
      <c r="F135" s="106">
        <f t="shared" ref="F135:O135" si="35">SUM(F80:F133)</f>
        <v>40.019245177060775</v>
      </c>
      <c r="G135" s="107">
        <f t="shared" si="35"/>
        <v>38.978422627060773</v>
      </c>
      <c r="H135" s="107">
        <f t="shared" si="35"/>
        <v>1.0408225499999999</v>
      </c>
      <c r="I135" s="107">
        <f t="shared" si="35"/>
        <v>0</v>
      </c>
      <c r="J135" s="107">
        <f t="shared" si="35"/>
        <v>0</v>
      </c>
      <c r="K135" s="107">
        <f t="shared" si="35"/>
        <v>1.0408225499999999</v>
      </c>
      <c r="L135" s="107">
        <f t="shared" si="35"/>
        <v>0</v>
      </c>
      <c r="M135" s="107">
        <f t="shared" si="35"/>
        <v>0</v>
      </c>
      <c r="N135" s="107">
        <f t="shared" si="35"/>
        <v>0</v>
      </c>
      <c r="O135" s="108">
        <f t="shared" si="35"/>
        <v>0</v>
      </c>
      <c r="P135" s="90"/>
      <c r="Q135" s="91"/>
      <c r="R135" s="91"/>
      <c r="S135" s="91"/>
      <c r="T135" s="91"/>
      <c r="U135" s="92"/>
      <c r="V135" s="93" t="str">
        <f t="shared" si="29"/>
        <v/>
      </c>
    </row>
    <row r="136" spans="1:63" s="60" customFormat="1" ht="32.25" thickBot="1" x14ac:dyDescent="0.25">
      <c r="A136" s="59"/>
      <c r="B136" s="227"/>
      <c r="C136" s="227"/>
      <c r="D136" s="227"/>
      <c r="E136" s="184" t="s">
        <v>923</v>
      </c>
      <c r="F136" s="109">
        <f t="shared" ref="F136:O136" si="36">IF(COUNTA(F80:F134)&gt;0,IF(F134="c","c",SUM(F134:F135)),"")</f>
        <v>40.019245177060775</v>
      </c>
      <c r="G136" s="110">
        <f t="shared" si="36"/>
        <v>38.978422627060773</v>
      </c>
      <c r="H136" s="110">
        <f t="shared" si="36"/>
        <v>1.0408225499999999</v>
      </c>
      <c r="I136" s="110" t="str">
        <f t="shared" si="36"/>
        <v/>
      </c>
      <c r="J136" s="110" t="str">
        <f t="shared" si="36"/>
        <v/>
      </c>
      <c r="K136" s="110">
        <f t="shared" si="36"/>
        <v>1.0408225499999999</v>
      </c>
      <c r="L136" s="110" t="str">
        <f t="shared" si="36"/>
        <v/>
      </c>
      <c r="M136" s="110" t="str">
        <f t="shared" si="36"/>
        <v/>
      </c>
      <c r="N136" s="110" t="str">
        <f t="shared" si="36"/>
        <v/>
      </c>
      <c r="O136" s="111" t="str">
        <f t="shared" si="36"/>
        <v/>
      </c>
      <c r="P136" s="94" t="str">
        <f>IF(AND(AND(C136&lt;&gt;"",C136=Reporting_Country_Code),OR(F136&lt;&gt;"",G136&lt;&gt;"",H136&lt;&gt;"",I136&lt;&gt;"",J136&lt;&gt;"",K136&lt;&gt;"",L136&lt;&gt;"",M136&lt;&gt;"",N136&lt;&gt;"",M136&lt;&gt;"")),"Claims against self",IF(AND(COUNTIF(M136:O136,"c")=1,AND(M136&lt;&gt;"",N136&lt;&gt;"",O136&lt;&gt;"")),"Residual Disclosure",IF(AND(SUM(COUNTIF(K136:L136,"c"),(COUNTIF(H136,"c")))=1,AND(L136&lt;&gt;"",K136&lt;&gt;"",H136&lt;&gt;"")),"Residual Disclosure",IF(AND(COUNTIF(H136:J136,"c")=1,AND(J136&lt;&gt;"",I136&lt;&gt;"",H136&lt;&gt;"")),"Residual Disclosure",IF(AND(COUNTIF(F136:H136,"c")=1,AND(F136&lt;&gt;"",G136&lt;&gt;"",H136&lt;&gt;"")),"Residual Disclosure","")))))</f>
        <v/>
      </c>
      <c r="Q136" s="95" t="str">
        <f t="shared" si="30"/>
        <v/>
      </c>
      <c r="R136" s="95" t="str">
        <f t="shared" si="31"/>
        <v/>
      </c>
      <c r="S136" s="95" t="str">
        <f t="shared" si="32"/>
        <v>COL 7 = 0</v>
      </c>
      <c r="T136" s="95" t="str">
        <f t="shared" si="33"/>
        <v/>
      </c>
      <c r="U136" s="96" t="str">
        <f t="shared" si="34"/>
        <v/>
      </c>
      <c r="V136" s="97" t="str">
        <f t="shared" si="29"/>
        <v/>
      </c>
    </row>
    <row r="137" spans="1:63" s="6" customFormat="1" ht="55.5" customHeight="1" thickBot="1" x14ac:dyDescent="0.25">
      <c r="B137" s="126"/>
      <c r="D137" s="126"/>
      <c r="E137" s="185" t="s">
        <v>20</v>
      </c>
      <c r="F137" s="119" t="str">
        <f t="shared" ref="F137:O137" si="37">IF(F134="c","",IF(AND(IF((COUNTIF(F80:F133,"c"))&gt;0,1,0)=1,F134=""),"Please provide Not Specified (Including Confidential)",""))</f>
        <v/>
      </c>
      <c r="G137" s="119" t="str">
        <f t="shared" si="37"/>
        <v/>
      </c>
      <c r="H137" s="119" t="str">
        <f t="shared" si="37"/>
        <v/>
      </c>
      <c r="I137" s="119" t="str">
        <f t="shared" si="37"/>
        <v/>
      </c>
      <c r="J137" s="119" t="str">
        <f t="shared" si="37"/>
        <v/>
      </c>
      <c r="K137" s="119" t="str">
        <f t="shared" si="37"/>
        <v/>
      </c>
      <c r="L137" s="119" t="str">
        <f t="shared" si="37"/>
        <v/>
      </c>
      <c r="M137" s="119" t="str">
        <f t="shared" si="37"/>
        <v/>
      </c>
      <c r="N137" s="119" t="str">
        <f t="shared" si="37"/>
        <v/>
      </c>
      <c r="O137" s="119" t="str">
        <f t="shared" si="37"/>
        <v/>
      </c>
      <c r="P137" s="79"/>
      <c r="Q137" s="80"/>
      <c r="R137" s="80"/>
      <c r="S137" s="80"/>
      <c r="T137" s="80"/>
      <c r="U137" s="72"/>
      <c r="V137" s="81"/>
    </row>
    <row r="138" spans="1:63" s="15" customFormat="1" ht="12" thickBot="1" x14ac:dyDescent="0.25">
      <c r="A138" s="18"/>
      <c r="B138" s="122"/>
      <c r="C138" s="6"/>
      <c r="D138" s="122"/>
      <c r="E138" s="186" t="s">
        <v>892</v>
      </c>
      <c r="F138" s="17"/>
      <c r="G138" s="16"/>
      <c r="H138" s="16"/>
      <c r="I138" s="16"/>
      <c r="J138" s="16"/>
      <c r="K138" s="16"/>
      <c r="L138" s="16"/>
      <c r="M138" s="16"/>
      <c r="N138" s="16"/>
      <c r="O138" s="105"/>
      <c r="P138" s="98"/>
      <c r="Q138" s="99"/>
      <c r="R138" s="99"/>
      <c r="S138" s="99"/>
      <c r="T138" s="99"/>
      <c r="U138" s="100"/>
      <c r="V138" s="101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</row>
    <row r="139" spans="1:63" s="6" customFormat="1" x14ac:dyDescent="0.2">
      <c r="A139" s="18"/>
      <c r="B139" s="123" t="s">
        <v>151</v>
      </c>
      <c r="C139" s="6" t="s">
        <v>698</v>
      </c>
      <c r="D139" s="123" t="s">
        <v>151</v>
      </c>
      <c r="E139" s="74" t="s">
        <v>417</v>
      </c>
      <c r="F139" s="167"/>
      <c r="G139" s="168"/>
      <c r="H139" s="168"/>
      <c r="I139" s="168"/>
      <c r="J139" s="168"/>
      <c r="K139" s="168"/>
      <c r="L139" s="168"/>
      <c r="M139" s="168"/>
      <c r="N139" s="168"/>
      <c r="O139" s="169"/>
      <c r="P139" s="76" t="str">
        <f t="shared" ref="P139:P148" si="38">IF(AND(AND(C139&lt;&gt;"",C139=Reporting_Country_Code),OR(F139&lt;&gt;"",G139&lt;&gt;"",H139&lt;&gt;"",I139&lt;&gt;"",J139&lt;&gt;"",K139&lt;&gt;"",L139&lt;&gt;"",M139&lt;&gt;"",N139&lt;&gt;"",M139&lt;&gt;"")),"Claims against self",IF(AND(COUNTIF(M139:O139,"c")=1,AND(M139&lt;&gt;"",N139&lt;&gt;"",O139&lt;&gt;"")),"Residual Disclosure",IF(AND(SUM(COUNTIF(K139:L139,"c"),(COUNTIF(H139,"c")))=1,AND(L139&lt;&gt;"",K139&lt;&gt;"",H139&lt;&gt;"")),"Residual Disclosure",IF(AND(COUNTIF(H139:J139,"c")=1,AND(J139&lt;&gt;"",I139&lt;&gt;"",H139&lt;&gt;"")),"Residual Disclosure",IF(AND(COUNTIF(F139:H139,"c")=1,AND(F139&lt;&gt;"",G139&lt;&gt;"",H139&lt;&gt;"")),"Residual Disclosure","")))))</f>
        <v/>
      </c>
      <c r="Q139" s="77" t="str">
        <f t="shared" si="30"/>
        <v/>
      </c>
      <c r="R139" s="77" t="str">
        <f t="shared" si="31"/>
        <v/>
      </c>
      <c r="S139" s="77" t="str">
        <f t="shared" si="32"/>
        <v/>
      </c>
      <c r="T139" s="77" t="str">
        <f t="shared" si="33"/>
        <v/>
      </c>
      <c r="U139" s="102" t="str">
        <f t="shared" si="34"/>
        <v/>
      </c>
      <c r="V139" s="78" t="str">
        <f t="shared" si="29"/>
        <v/>
      </c>
    </row>
    <row r="140" spans="1:63" s="6" customFormat="1" x14ac:dyDescent="0.2">
      <c r="A140" s="18"/>
      <c r="B140" s="123" t="s">
        <v>144</v>
      </c>
      <c r="C140" s="6" t="s">
        <v>699</v>
      </c>
      <c r="D140" s="123" t="s">
        <v>144</v>
      </c>
      <c r="E140" s="74" t="s">
        <v>410</v>
      </c>
      <c r="F140" s="167">
        <v>1.7171719999999999</v>
      </c>
      <c r="G140" s="168">
        <v>1.7171719999999999</v>
      </c>
      <c r="H140" s="168">
        <v>0</v>
      </c>
      <c r="I140" s="168"/>
      <c r="J140" s="168"/>
      <c r="K140" s="168">
        <v>0</v>
      </c>
      <c r="L140" s="168"/>
      <c r="M140" s="168"/>
      <c r="N140" s="168"/>
      <c r="O140" s="169"/>
      <c r="P140" s="79" t="str">
        <f t="shared" si="38"/>
        <v/>
      </c>
      <c r="Q140" s="80" t="str">
        <f t="shared" si="30"/>
        <v/>
      </c>
      <c r="R140" s="80" t="str">
        <f t="shared" si="31"/>
        <v/>
      </c>
      <c r="S140" s="80" t="str">
        <f t="shared" si="32"/>
        <v>COL 7 = 0</v>
      </c>
      <c r="T140" s="80" t="str">
        <f t="shared" si="33"/>
        <v/>
      </c>
      <c r="U140" s="72" t="str">
        <f t="shared" si="34"/>
        <v/>
      </c>
      <c r="V140" s="81" t="str">
        <f t="shared" si="29"/>
        <v/>
      </c>
    </row>
    <row r="141" spans="1:63" s="6" customFormat="1" x14ac:dyDescent="0.2">
      <c r="A141" s="18"/>
      <c r="B141" s="123" t="s">
        <v>154</v>
      </c>
      <c r="C141" s="6" t="s">
        <v>700</v>
      </c>
      <c r="D141" s="123" t="s">
        <v>154</v>
      </c>
      <c r="E141" s="74" t="s">
        <v>420</v>
      </c>
      <c r="F141" s="167"/>
      <c r="G141" s="168"/>
      <c r="H141" s="168"/>
      <c r="I141" s="168"/>
      <c r="J141" s="168"/>
      <c r="K141" s="168"/>
      <c r="L141" s="168"/>
      <c r="M141" s="168"/>
      <c r="N141" s="168"/>
      <c r="O141" s="169"/>
      <c r="P141" s="79" t="str">
        <f t="shared" si="38"/>
        <v/>
      </c>
      <c r="Q141" s="80" t="str">
        <f t="shared" si="30"/>
        <v/>
      </c>
      <c r="R141" s="80" t="str">
        <f t="shared" si="31"/>
        <v/>
      </c>
      <c r="S141" s="80" t="str">
        <f t="shared" si="32"/>
        <v/>
      </c>
      <c r="T141" s="80" t="str">
        <f t="shared" si="33"/>
        <v/>
      </c>
      <c r="U141" s="72" t="str">
        <f t="shared" si="34"/>
        <v/>
      </c>
      <c r="V141" s="81" t="str">
        <f t="shared" si="29"/>
        <v/>
      </c>
    </row>
    <row r="142" spans="1:63" s="6" customFormat="1" x14ac:dyDescent="0.2">
      <c r="A142" s="18"/>
      <c r="B142" s="123" t="s">
        <v>158</v>
      </c>
      <c r="C142" s="6" t="s">
        <v>701</v>
      </c>
      <c r="D142" s="123" t="s">
        <v>158</v>
      </c>
      <c r="E142" s="74" t="s">
        <v>424</v>
      </c>
      <c r="F142" s="167"/>
      <c r="G142" s="168"/>
      <c r="H142" s="168"/>
      <c r="I142" s="168"/>
      <c r="J142" s="168"/>
      <c r="K142" s="168"/>
      <c r="L142" s="168"/>
      <c r="M142" s="168"/>
      <c r="N142" s="168"/>
      <c r="O142" s="169"/>
      <c r="P142" s="79" t="str">
        <f t="shared" si="38"/>
        <v/>
      </c>
      <c r="Q142" s="80" t="str">
        <f t="shared" si="30"/>
        <v/>
      </c>
      <c r="R142" s="80" t="str">
        <f t="shared" si="31"/>
        <v/>
      </c>
      <c r="S142" s="80" t="str">
        <f t="shared" si="32"/>
        <v/>
      </c>
      <c r="T142" s="80" t="str">
        <f t="shared" si="33"/>
        <v/>
      </c>
      <c r="U142" s="72" t="str">
        <f t="shared" si="34"/>
        <v/>
      </c>
      <c r="V142" s="81" t="str">
        <f t="shared" si="29"/>
        <v/>
      </c>
    </row>
    <row r="143" spans="1:63" s="6" customFormat="1" x14ac:dyDescent="0.2">
      <c r="A143" s="18"/>
      <c r="B143" s="123" t="s">
        <v>161</v>
      </c>
      <c r="C143" s="6" t="s">
        <v>702</v>
      </c>
      <c r="D143" s="123" t="s">
        <v>161</v>
      </c>
      <c r="E143" s="74" t="s">
        <v>427</v>
      </c>
      <c r="F143" s="167"/>
      <c r="G143" s="168"/>
      <c r="H143" s="168"/>
      <c r="I143" s="168"/>
      <c r="J143" s="168"/>
      <c r="K143" s="168"/>
      <c r="L143" s="168"/>
      <c r="M143" s="168"/>
      <c r="N143" s="168"/>
      <c r="O143" s="169"/>
      <c r="P143" s="79" t="str">
        <f t="shared" si="38"/>
        <v/>
      </c>
      <c r="Q143" s="80" t="str">
        <f t="shared" si="30"/>
        <v/>
      </c>
      <c r="R143" s="80" t="str">
        <f t="shared" si="31"/>
        <v/>
      </c>
      <c r="S143" s="80" t="str">
        <f t="shared" si="32"/>
        <v/>
      </c>
      <c r="T143" s="80" t="str">
        <f t="shared" si="33"/>
        <v/>
      </c>
      <c r="U143" s="72" t="str">
        <f t="shared" si="34"/>
        <v/>
      </c>
      <c r="V143" s="81" t="str">
        <f t="shared" si="29"/>
        <v/>
      </c>
    </row>
    <row r="144" spans="1:63" s="6" customFormat="1" x14ac:dyDescent="0.2">
      <c r="A144" s="18"/>
      <c r="B144" s="123" t="s">
        <v>163</v>
      </c>
      <c r="C144" s="6" t="s">
        <v>703</v>
      </c>
      <c r="D144" s="123" t="s">
        <v>163</v>
      </c>
      <c r="E144" s="74" t="s">
        <v>429</v>
      </c>
      <c r="F144" s="167"/>
      <c r="G144" s="168"/>
      <c r="H144" s="168"/>
      <c r="I144" s="168"/>
      <c r="J144" s="168"/>
      <c r="K144" s="168"/>
      <c r="L144" s="168"/>
      <c r="M144" s="168"/>
      <c r="N144" s="168"/>
      <c r="O144" s="169"/>
      <c r="P144" s="79" t="str">
        <f t="shared" si="38"/>
        <v/>
      </c>
      <c r="Q144" s="80" t="str">
        <f t="shared" si="30"/>
        <v/>
      </c>
      <c r="R144" s="80" t="str">
        <f t="shared" si="31"/>
        <v/>
      </c>
      <c r="S144" s="80" t="str">
        <f t="shared" si="32"/>
        <v/>
      </c>
      <c r="T144" s="80" t="str">
        <f t="shared" si="33"/>
        <v/>
      </c>
      <c r="U144" s="72" t="str">
        <f t="shared" si="34"/>
        <v/>
      </c>
      <c r="V144" s="81" t="str">
        <f t="shared" si="29"/>
        <v/>
      </c>
    </row>
    <row r="145" spans="1:63" s="6" customFormat="1" x14ac:dyDescent="0.2">
      <c r="A145" s="18"/>
      <c r="B145" s="123" t="s">
        <v>166</v>
      </c>
      <c r="C145" s="6" t="s">
        <v>704</v>
      </c>
      <c r="D145" s="123" t="s">
        <v>166</v>
      </c>
      <c r="E145" s="74" t="s">
        <v>432</v>
      </c>
      <c r="F145" s="167"/>
      <c r="G145" s="168"/>
      <c r="H145" s="168"/>
      <c r="I145" s="168"/>
      <c r="J145" s="168"/>
      <c r="K145" s="168"/>
      <c r="L145" s="168"/>
      <c r="M145" s="168"/>
      <c r="N145" s="168"/>
      <c r="O145" s="169"/>
      <c r="P145" s="79" t="str">
        <f t="shared" si="38"/>
        <v/>
      </c>
      <c r="Q145" s="80" t="str">
        <f t="shared" si="30"/>
        <v/>
      </c>
      <c r="R145" s="80" t="str">
        <f t="shared" si="31"/>
        <v/>
      </c>
      <c r="S145" s="80" t="str">
        <f t="shared" si="32"/>
        <v/>
      </c>
      <c r="T145" s="80" t="str">
        <f t="shared" si="33"/>
        <v/>
      </c>
      <c r="U145" s="72" t="str">
        <f t="shared" si="34"/>
        <v/>
      </c>
      <c r="V145" s="81" t="str">
        <f t="shared" si="29"/>
        <v/>
      </c>
    </row>
    <row r="146" spans="1:63" s="6" customFormat="1" x14ac:dyDescent="0.2">
      <c r="A146" s="18"/>
      <c r="B146" s="123" t="s">
        <v>169</v>
      </c>
      <c r="C146" s="6" t="s">
        <v>705</v>
      </c>
      <c r="D146" s="123" t="s">
        <v>169</v>
      </c>
      <c r="E146" s="74" t="s">
        <v>434</v>
      </c>
      <c r="F146" s="167"/>
      <c r="G146" s="168"/>
      <c r="H146" s="168"/>
      <c r="I146" s="168"/>
      <c r="J146" s="168"/>
      <c r="K146" s="168"/>
      <c r="L146" s="168"/>
      <c r="M146" s="168"/>
      <c r="N146" s="168"/>
      <c r="O146" s="169"/>
      <c r="P146" s="79" t="str">
        <f t="shared" si="38"/>
        <v/>
      </c>
      <c r="Q146" s="80" t="str">
        <f t="shared" si="30"/>
        <v/>
      </c>
      <c r="R146" s="80" t="str">
        <f t="shared" si="31"/>
        <v/>
      </c>
      <c r="S146" s="80" t="str">
        <f t="shared" si="32"/>
        <v/>
      </c>
      <c r="T146" s="80" t="str">
        <f t="shared" si="33"/>
        <v/>
      </c>
      <c r="U146" s="72" t="str">
        <f t="shared" si="34"/>
        <v/>
      </c>
      <c r="V146" s="81" t="str">
        <f t="shared" si="29"/>
        <v/>
      </c>
    </row>
    <row r="147" spans="1:63" s="6" customFormat="1" x14ac:dyDescent="0.2">
      <c r="A147" s="18"/>
      <c r="B147" s="123" t="s">
        <v>170</v>
      </c>
      <c r="C147" s="6" t="s">
        <v>706</v>
      </c>
      <c r="D147" s="123" t="s">
        <v>170</v>
      </c>
      <c r="E147" s="74" t="s">
        <v>435</v>
      </c>
      <c r="F147" s="167"/>
      <c r="G147" s="168"/>
      <c r="H147" s="168"/>
      <c r="I147" s="168"/>
      <c r="J147" s="168"/>
      <c r="K147" s="168"/>
      <c r="L147" s="168"/>
      <c r="M147" s="168"/>
      <c r="N147" s="168"/>
      <c r="O147" s="169"/>
      <c r="P147" s="79" t="str">
        <f t="shared" si="38"/>
        <v/>
      </c>
      <c r="Q147" s="80" t="str">
        <f t="shared" si="30"/>
        <v/>
      </c>
      <c r="R147" s="80" t="str">
        <f t="shared" si="31"/>
        <v/>
      </c>
      <c r="S147" s="80" t="str">
        <f t="shared" si="32"/>
        <v/>
      </c>
      <c r="T147" s="80" t="str">
        <f t="shared" si="33"/>
        <v/>
      </c>
      <c r="U147" s="72" t="str">
        <f t="shared" si="34"/>
        <v/>
      </c>
      <c r="V147" s="81" t="str">
        <f t="shared" si="29"/>
        <v/>
      </c>
    </row>
    <row r="148" spans="1:63" s="6" customFormat="1" ht="12" thickBot="1" x14ac:dyDescent="0.25">
      <c r="A148" s="18"/>
      <c r="B148" s="123" t="s">
        <v>145</v>
      </c>
      <c r="C148" s="6" t="s">
        <v>707</v>
      </c>
      <c r="D148" s="123" t="s">
        <v>145</v>
      </c>
      <c r="E148" s="74" t="s">
        <v>411</v>
      </c>
      <c r="F148" s="167">
        <v>27.241316723293966</v>
      </c>
      <c r="G148" s="168">
        <v>14.756646723293963</v>
      </c>
      <c r="H148" s="168">
        <v>12.484669999999999</v>
      </c>
      <c r="I148" s="168"/>
      <c r="J148" s="168"/>
      <c r="K148" s="168">
        <v>12.484669999999999</v>
      </c>
      <c r="L148" s="168"/>
      <c r="M148" s="168"/>
      <c r="N148" s="168"/>
      <c r="O148" s="169"/>
      <c r="P148" s="82" t="str">
        <f t="shared" si="38"/>
        <v/>
      </c>
      <c r="Q148" s="83" t="str">
        <f t="shared" si="30"/>
        <v/>
      </c>
      <c r="R148" s="83" t="str">
        <f t="shared" si="31"/>
        <v/>
      </c>
      <c r="S148" s="83" t="str">
        <f t="shared" si="32"/>
        <v>COL 7 = 0</v>
      </c>
      <c r="T148" s="83" t="str">
        <f t="shared" si="33"/>
        <v/>
      </c>
      <c r="U148" s="84" t="str">
        <f t="shared" si="34"/>
        <v/>
      </c>
      <c r="V148" s="85" t="str">
        <f t="shared" si="29"/>
        <v/>
      </c>
    </row>
    <row r="149" spans="1:63" s="60" customFormat="1" ht="21.75" thickBot="1" x14ac:dyDescent="0.25">
      <c r="A149" s="59"/>
      <c r="B149" s="132" t="s">
        <v>893</v>
      </c>
      <c r="C149" s="6" t="s">
        <v>580</v>
      </c>
      <c r="D149" s="132" t="s">
        <v>916</v>
      </c>
      <c r="E149" s="203" t="s">
        <v>837</v>
      </c>
      <c r="F149" s="164"/>
      <c r="G149" s="175"/>
      <c r="H149" s="165"/>
      <c r="I149" s="165"/>
      <c r="J149" s="165"/>
      <c r="K149" s="165"/>
      <c r="L149" s="165"/>
      <c r="M149" s="165"/>
      <c r="N149" s="165"/>
      <c r="O149" s="166"/>
      <c r="P149" s="86"/>
      <c r="Q149" s="87"/>
      <c r="R149" s="87"/>
      <c r="S149" s="87"/>
      <c r="T149" s="87"/>
      <c r="U149" s="88"/>
      <c r="V149" s="89" t="str">
        <f t="shared" si="29"/>
        <v/>
      </c>
    </row>
    <row r="150" spans="1:63" s="60" customFormat="1" ht="31.5" customHeight="1" x14ac:dyDescent="0.2">
      <c r="A150" s="59"/>
      <c r="B150" s="226" t="s">
        <v>543</v>
      </c>
      <c r="C150" s="226"/>
      <c r="D150" s="226" t="s">
        <v>543</v>
      </c>
      <c r="E150" s="202" t="s">
        <v>838</v>
      </c>
      <c r="F150" s="106">
        <f>SUM(F139:F148)</f>
        <v>28.958488723293968</v>
      </c>
      <c r="G150" s="107">
        <f t="shared" ref="G150:O150" si="39">SUM(G139:G148)</f>
        <v>16.473818723293963</v>
      </c>
      <c r="H150" s="107">
        <f t="shared" si="39"/>
        <v>12.484669999999999</v>
      </c>
      <c r="I150" s="107">
        <f t="shared" si="39"/>
        <v>0</v>
      </c>
      <c r="J150" s="107">
        <f t="shared" si="39"/>
        <v>0</v>
      </c>
      <c r="K150" s="107">
        <f t="shared" si="39"/>
        <v>12.484669999999999</v>
      </c>
      <c r="L150" s="107">
        <f t="shared" si="39"/>
        <v>0</v>
      </c>
      <c r="M150" s="107">
        <f t="shared" si="39"/>
        <v>0</v>
      </c>
      <c r="N150" s="107">
        <f t="shared" si="39"/>
        <v>0</v>
      </c>
      <c r="O150" s="108">
        <f t="shared" si="39"/>
        <v>0</v>
      </c>
      <c r="P150" s="90"/>
      <c r="Q150" s="91"/>
      <c r="R150" s="91"/>
      <c r="S150" s="91"/>
      <c r="T150" s="91"/>
      <c r="U150" s="92"/>
      <c r="V150" s="93" t="str">
        <f t="shared" si="29"/>
        <v/>
      </c>
    </row>
    <row r="151" spans="1:63" s="60" customFormat="1" ht="32.25" thickBot="1" x14ac:dyDescent="0.25">
      <c r="A151" s="59"/>
      <c r="B151" s="227"/>
      <c r="C151" s="227"/>
      <c r="D151" s="227"/>
      <c r="E151" s="184" t="s">
        <v>924</v>
      </c>
      <c r="F151" s="109">
        <f>IF(COUNTA(F139:F149)&gt;0,IF(F149="c","c",SUM(F149:F150)),"")</f>
        <v>28.958488723293968</v>
      </c>
      <c r="G151" s="110">
        <f t="shared" ref="G151:O151" si="40">IF(COUNTA(G139:G149)&gt;0,IF(G149="c","c",SUM(G149:G150)),"")</f>
        <v>16.473818723293963</v>
      </c>
      <c r="H151" s="110">
        <f t="shared" si="40"/>
        <v>12.484669999999999</v>
      </c>
      <c r="I151" s="110" t="str">
        <f t="shared" si="40"/>
        <v/>
      </c>
      <c r="J151" s="110" t="str">
        <f t="shared" si="40"/>
        <v/>
      </c>
      <c r="K151" s="110">
        <f t="shared" si="40"/>
        <v>12.484669999999999</v>
      </c>
      <c r="L151" s="110" t="str">
        <f t="shared" si="40"/>
        <v/>
      </c>
      <c r="M151" s="110" t="str">
        <f t="shared" si="40"/>
        <v/>
      </c>
      <c r="N151" s="110" t="str">
        <f t="shared" si="40"/>
        <v/>
      </c>
      <c r="O151" s="111" t="str">
        <f t="shared" si="40"/>
        <v/>
      </c>
      <c r="P151" s="94" t="str">
        <f>IF(AND(AND(C151&lt;&gt;"",C151=Reporting_Country_Code),OR(F151&lt;&gt;"",G151&lt;&gt;"",H151&lt;&gt;"",I151&lt;&gt;"",J151&lt;&gt;"",K151&lt;&gt;"",L151&lt;&gt;"",M151&lt;&gt;"",N151&lt;&gt;"",M151&lt;&gt;"")),"Claims against self",IF(AND(COUNTIF(M151:O151,"c")=1,AND(M151&lt;&gt;"",N151&lt;&gt;"",O151&lt;&gt;"")),"Residual Disclosure",IF(AND(SUM(COUNTIF(K151:L151,"c"),(COUNTIF(H151,"c")))=1,AND(L151&lt;&gt;"",K151&lt;&gt;"",H151&lt;&gt;"")),"Residual Disclosure",IF(AND(COUNTIF(H151:J151,"c")=1,AND(J151&lt;&gt;"",I151&lt;&gt;"",H151&lt;&gt;"")),"Residual Disclosure",IF(AND(COUNTIF(F151:H151,"c")=1,AND(F151&lt;&gt;"",G151&lt;&gt;"",H151&lt;&gt;"")),"Residual Disclosure","")))))</f>
        <v/>
      </c>
      <c r="Q151" s="95" t="str">
        <f t="shared" si="30"/>
        <v/>
      </c>
      <c r="R151" s="95" t="str">
        <f t="shared" si="31"/>
        <v/>
      </c>
      <c r="S151" s="95" t="str">
        <f t="shared" si="32"/>
        <v>COL 7 = 0</v>
      </c>
      <c r="T151" s="95" t="str">
        <f t="shared" si="33"/>
        <v/>
      </c>
      <c r="U151" s="96" t="str">
        <f t="shared" si="34"/>
        <v/>
      </c>
      <c r="V151" s="97" t="str">
        <f t="shared" si="29"/>
        <v/>
      </c>
    </row>
    <row r="152" spans="1:63" s="6" customFormat="1" ht="55.5" customHeight="1" thickBot="1" x14ac:dyDescent="0.25">
      <c r="B152" s="126"/>
      <c r="D152" s="126"/>
      <c r="E152" s="185" t="s">
        <v>20</v>
      </c>
      <c r="F152" s="119" t="str">
        <f t="shared" ref="F152:O152" si="41">IF(F149="c","",IF(AND(IF((COUNTIF(F139:F148,"c"))&gt;0,1,0)=1,F149=""),"Please provide Not Specified (Including Confidential)",""))</f>
        <v/>
      </c>
      <c r="G152" s="119" t="str">
        <f t="shared" si="41"/>
        <v/>
      </c>
      <c r="H152" s="119" t="str">
        <f t="shared" si="41"/>
        <v/>
      </c>
      <c r="I152" s="119" t="str">
        <f t="shared" si="41"/>
        <v/>
      </c>
      <c r="J152" s="119" t="str">
        <f t="shared" si="41"/>
        <v/>
      </c>
      <c r="K152" s="119" t="str">
        <f t="shared" si="41"/>
        <v/>
      </c>
      <c r="L152" s="119" t="str">
        <f t="shared" si="41"/>
        <v/>
      </c>
      <c r="M152" s="119" t="str">
        <f t="shared" si="41"/>
        <v/>
      </c>
      <c r="N152" s="119" t="str">
        <f t="shared" si="41"/>
        <v/>
      </c>
      <c r="O152" s="119" t="str">
        <f t="shared" si="41"/>
        <v/>
      </c>
      <c r="P152" s="79"/>
      <c r="Q152" s="80"/>
      <c r="R152" s="80"/>
      <c r="S152" s="80"/>
      <c r="T152" s="80"/>
      <c r="U152" s="72"/>
      <c r="V152" s="81"/>
    </row>
    <row r="153" spans="1:63" s="15" customFormat="1" ht="12" thickBot="1" x14ac:dyDescent="0.25">
      <c r="A153" s="18"/>
      <c r="B153" s="122"/>
      <c r="C153" s="6"/>
      <c r="D153" s="122"/>
      <c r="E153" s="186" t="s">
        <v>534</v>
      </c>
      <c r="F153" s="17"/>
      <c r="G153" s="16"/>
      <c r="H153" s="16"/>
      <c r="I153" s="16"/>
      <c r="J153" s="16"/>
      <c r="K153" s="16"/>
      <c r="L153" s="16"/>
      <c r="M153" s="16"/>
      <c r="N153" s="16"/>
      <c r="O153" s="105"/>
      <c r="P153" s="98"/>
      <c r="Q153" s="99"/>
      <c r="R153" s="99"/>
      <c r="S153" s="99"/>
      <c r="T153" s="99"/>
      <c r="U153" s="100"/>
      <c r="V153" s="101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</row>
    <row r="154" spans="1:63" s="6" customFormat="1" x14ac:dyDescent="0.2">
      <c r="A154" s="18"/>
      <c r="B154" s="123" t="s">
        <v>146</v>
      </c>
      <c r="C154" s="6" t="s">
        <v>708</v>
      </c>
      <c r="D154" s="123" t="s">
        <v>146</v>
      </c>
      <c r="E154" s="74" t="s">
        <v>412</v>
      </c>
      <c r="F154" s="167"/>
      <c r="G154" s="168"/>
      <c r="H154" s="168"/>
      <c r="I154" s="168"/>
      <c r="J154" s="168"/>
      <c r="K154" s="168"/>
      <c r="L154" s="168"/>
      <c r="M154" s="168"/>
      <c r="N154" s="168"/>
      <c r="O154" s="169"/>
      <c r="P154" s="76" t="str">
        <f t="shared" ref="P154:P182" si="42">IF(AND(AND(C154&lt;&gt;"",C154=Reporting_Country_Code),OR(F154&lt;&gt;"",G154&lt;&gt;"",H154&lt;&gt;"",I154&lt;&gt;"",J154&lt;&gt;"",K154&lt;&gt;"",L154&lt;&gt;"",M154&lt;&gt;"",N154&lt;&gt;"",M154&lt;&gt;"")),"Claims against self",IF(AND(COUNTIF(M154:O154,"c")=1,AND(M154&lt;&gt;"",N154&lt;&gt;"",O154&lt;&gt;"")),"Residual Disclosure",IF(AND(SUM(COUNTIF(K154:L154,"c"),(COUNTIF(H154,"c")))=1,AND(L154&lt;&gt;"",K154&lt;&gt;"",H154&lt;&gt;"")),"Residual Disclosure",IF(AND(COUNTIF(H154:J154,"c")=1,AND(J154&lt;&gt;"",I154&lt;&gt;"",H154&lt;&gt;"")),"Residual Disclosure",IF(AND(COUNTIF(F154:H154,"c")=1,AND(F154&lt;&gt;"",G154&lt;&gt;"",H154&lt;&gt;"")),"Residual Disclosure","")))))</f>
        <v/>
      </c>
      <c r="Q154" s="77" t="str">
        <f t="shared" si="30"/>
        <v/>
      </c>
      <c r="R154" s="77" t="str">
        <f t="shared" si="31"/>
        <v/>
      </c>
      <c r="S154" s="77" t="str">
        <f t="shared" si="32"/>
        <v/>
      </c>
      <c r="T154" s="77" t="str">
        <f t="shared" si="33"/>
        <v/>
      </c>
      <c r="U154" s="102" t="str">
        <f t="shared" si="34"/>
        <v/>
      </c>
      <c r="V154" s="78" t="str">
        <f t="shared" si="29"/>
        <v/>
      </c>
    </row>
    <row r="155" spans="1:63" s="6" customFormat="1" x14ac:dyDescent="0.2">
      <c r="A155" s="18"/>
      <c r="B155" s="123" t="s">
        <v>147</v>
      </c>
      <c r="C155" s="6" t="s">
        <v>709</v>
      </c>
      <c r="D155" s="123" t="s">
        <v>147</v>
      </c>
      <c r="E155" s="74" t="s">
        <v>413</v>
      </c>
      <c r="F155" s="167"/>
      <c r="G155" s="168"/>
      <c r="H155" s="168"/>
      <c r="I155" s="168"/>
      <c r="J155" s="168"/>
      <c r="K155" s="168"/>
      <c r="L155" s="168"/>
      <c r="M155" s="168"/>
      <c r="N155" s="168"/>
      <c r="O155" s="169"/>
      <c r="P155" s="79" t="str">
        <f t="shared" si="42"/>
        <v/>
      </c>
      <c r="Q155" s="80" t="str">
        <f t="shared" si="30"/>
        <v/>
      </c>
      <c r="R155" s="80" t="str">
        <f t="shared" si="31"/>
        <v/>
      </c>
      <c r="S155" s="80" t="str">
        <f t="shared" si="32"/>
        <v/>
      </c>
      <c r="T155" s="80" t="str">
        <f t="shared" si="33"/>
        <v/>
      </c>
      <c r="U155" s="72" t="str">
        <f t="shared" si="34"/>
        <v/>
      </c>
      <c r="V155" s="81" t="str">
        <f t="shared" si="29"/>
        <v/>
      </c>
    </row>
    <row r="156" spans="1:63" s="6" customFormat="1" x14ac:dyDescent="0.2">
      <c r="A156" s="18"/>
      <c r="B156" s="123" t="s">
        <v>148</v>
      </c>
      <c r="C156" s="6" t="s">
        <v>710</v>
      </c>
      <c r="D156" s="123" t="s">
        <v>148</v>
      </c>
      <c r="E156" s="74" t="s">
        <v>414</v>
      </c>
      <c r="F156" s="167"/>
      <c r="G156" s="168"/>
      <c r="H156" s="168"/>
      <c r="I156" s="168"/>
      <c r="J156" s="168"/>
      <c r="K156" s="168"/>
      <c r="L156" s="168"/>
      <c r="M156" s="168"/>
      <c r="N156" s="168"/>
      <c r="O156" s="169"/>
      <c r="P156" s="79" t="str">
        <f t="shared" si="42"/>
        <v/>
      </c>
      <c r="Q156" s="80" t="str">
        <f t="shared" si="30"/>
        <v/>
      </c>
      <c r="R156" s="80" t="str">
        <f t="shared" si="31"/>
        <v/>
      </c>
      <c r="S156" s="80" t="str">
        <f t="shared" si="32"/>
        <v/>
      </c>
      <c r="T156" s="80" t="str">
        <f t="shared" si="33"/>
        <v/>
      </c>
      <c r="U156" s="72" t="str">
        <f t="shared" si="34"/>
        <v/>
      </c>
      <c r="V156" s="81" t="str">
        <f t="shared" si="29"/>
        <v/>
      </c>
    </row>
    <row r="157" spans="1:63" s="6" customFormat="1" x14ac:dyDescent="0.2">
      <c r="A157" s="18"/>
      <c r="B157" s="123" t="s">
        <v>149</v>
      </c>
      <c r="C157" s="6" t="s">
        <v>711</v>
      </c>
      <c r="D157" s="123" t="s">
        <v>149</v>
      </c>
      <c r="E157" s="74" t="s">
        <v>415</v>
      </c>
      <c r="F157" s="167"/>
      <c r="G157" s="168"/>
      <c r="H157" s="168"/>
      <c r="I157" s="168"/>
      <c r="J157" s="168"/>
      <c r="K157" s="168"/>
      <c r="L157" s="168"/>
      <c r="M157" s="168"/>
      <c r="N157" s="168"/>
      <c r="O157" s="169"/>
      <c r="P157" s="79" t="str">
        <f t="shared" si="42"/>
        <v/>
      </c>
      <c r="Q157" s="80" t="str">
        <f t="shared" si="30"/>
        <v/>
      </c>
      <c r="R157" s="80" t="str">
        <f t="shared" si="31"/>
        <v/>
      </c>
      <c r="S157" s="80" t="str">
        <f t="shared" si="32"/>
        <v/>
      </c>
      <c r="T157" s="80" t="str">
        <f t="shared" si="33"/>
        <v/>
      </c>
      <c r="U157" s="72" t="str">
        <f t="shared" si="34"/>
        <v/>
      </c>
      <c r="V157" s="81" t="str">
        <f t="shared" si="29"/>
        <v/>
      </c>
    </row>
    <row r="158" spans="1:63" s="6" customFormat="1" x14ac:dyDescent="0.2">
      <c r="A158" s="18"/>
      <c r="B158" s="123" t="s">
        <v>150</v>
      </c>
      <c r="C158" s="6" t="s">
        <v>712</v>
      </c>
      <c r="D158" s="123" t="s">
        <v>150</v>
      </c>
      <c r="E158" s="74" t="s">
        <v>416</v>
      </c>
      <c r="F158" s="167"/>
      <c r="G158" s="168"/>
      <c r="H158" s="168"/>
      <c r="I158" s="168"/>
      <c r="J158" s="168"/>
      <c r="K158" s="168"/>
      <c r="L158" s="168"/>
      <c r="M158" s="168"/>
      <c r="N158" s="168"/>
      <c r="O158" s="169"/>
      <c r="P158" s="79" t="str">
        <f t="shared" si="42"/>
        <v/>
      </c>
      <c r="Q158" s="80" t="str">
        <f t="shared" si="30"/>
        <v/>
      </c>
      <c r="R158" s="80" t="str">
        <f t="shared" si="31"/>
        <v/>
      </c>
      <c r="S158" s="80" t="str">
        <f t="shared" si="32"/>
        <v/>
      </c>
      <c r="T158" s="80" t="str">
        <f t="shared" si="33"/>
        <v/>
      </c>
      <c r="U158" s="72" t="str">
        <f t="shared" si="34"/>
        <v/>
      </c>
      <c r="V158" s="81" t="str">
        <f t="shared" si="29"/>
        <v/>
      </c>
    </row>
    <row r="159" spans="1:63" s="6" customFormat="1" x14ac:dyDescent="0.2">
      <c r="A159" s="18"/>
      <c r="B159" s="123" t="s">
        <v>152</v>
      </c>
      <c r="C159" s="6" t="s">
        <v>713</v>
      </c>
      <c r="D159" s="123" t="s">
        <v>152</v>
      </c>
      <c r="E159" s="74" t="s">
        <v>418</v>
      </c>
      <c r="F159" s="167"/>
      <c r="G159" s="168"/>
      <c r="H159" s="168"/>
      <c r="I159" s="168"/>
      <c r="J159" s="168"/>
      <c r="K159" s="168"/>
      <c r="L159" s="168"/>
      <c r="M159" s="168"/>
      <c r="N159" s="168"/>
      <c r="O159" s="169"/>
      <c r="P159" s="79" t="str">
        <f t="shared" si="42"/>
        <v/>
      </c>
      <c r="Q159" s="80" t="str">
        <f t="shared" si="30"/>
        <v/>
      </c>
      <c r="R159" s="80" t="str">
        <f t="shared" si="31"/>
        <v/>
      </c>
      <c r="S159" s="80" t="str">
        <f t="shared" si="32"/>
        <v/>
      </c>
      <c r="T159" s="80" t="str">
        <f t="shared" si="33"/>
        <v/>
      </c>
      <c r="U159" s="72" t="str">
        <f t="shared" si="34"/>
        <v/>
      </c>
      <c r="V159" s="81" t="str">
        <f t="shared" si="29"/>
        <v/>
      </c>
    </row>
    <row r="160" spans="1:63" s="6" customFormat="1" x14ac:dyDescent="0.2">
      <c r="A160" s="18"/>
      <c r="B160" s="123" t="s">
        <v>153</v>
      </c>
      <c r="C160" s="6" t="s">
        <v>714</v>
      </c>
      <c r="D160" s="123" t="s">
        <v>153</v>
      </c>
      <c r="E160" s="74" t="s">
        <v>419</v>
      </c>
      <c r="F160" s="167"/>
      <c r="G160" s="168"/>
      <c r="H160" s="168"/>
      <c r="I160" s="168"/>
      <c r="J160" s="168"/>
      <c r="K160" s="168"/>
      <c r="L160" s="168"/>
      <c r="M160" s="168"/>
      <c r="N160" s="168"/>
      <c r="O160" s="169"/>
      <c r="P160" s="79" t="str">
        <f t="shared" si="42"/>
        <v/>
      </c>
      <c r="Q160" s="80" t="str">
        <f t="shared" si="30"/>
        <v/>
      </c>
      <c r="R160" s="80" t="str">
        <f t="shared" si="31"/>
        <v/>
      </c>
      <c r="S160" s="80" t="str">
        <f t="shared" si="32"/>
        <v/>
      </c>
      <c r="T160" s="80" t="str">
        <f t="shared" si="33"/>
        <v/>
      </c>
      <c r="U160" s="72" t="str">
        <f t="shared" si="34"/>
        <v/>
      </c>
      <c r="V160" s="81" t="str">
        <f t="shared" si="29"/>
        <v/>
      </c>
    </row>
    <row r="161" spans="1:22" s="6" customFormat="1" x14ac:dyDescent="0.2">
      <c r="A161" s="18"/>
      <c r="B161" s="123" t="s">
        <v>155</v>
      </c>
      <c r="C161" s="6" t="s">
        <v>715</v>
      </c>
      <c r="D161" s="123" t="s">
        <v>155</v>
      </c>
      <c r="E161" s="74" t="s">
        <v>421</v>
      </c>
      <c r="F161" s="167"/>
      <c r="G161" s="168"/>
      <c r="H161" s="168"/>
      <c r="I161" s="168"/>
      <c r="J161" s="168"/>
      <c r="K161" s="168"/>
      <c r="L161" s="168"/>
      <c r="M161" s="168"/>
      <c r="N161" s="168"/>
      <c r="O161" s="169"/>
      <c r="P161" s="79" t="str">
        <f t="shared" si="42"/>
        <v/>
      </c>
      <c r="Q161" s="80" t="str">
        <f t="shared" si="30"/>
        <v/>
      </c>
      <c r="R161" s="80" t="str">
        <f t="shared" si="31"/>
        <v/>
      </c>
      <c r="S161" s="80" t="str">
        <f t="shared" si="32"/>
        <v/>
      </c>
      <c r="T161" s="80" t="str">
        <f t="shared" si="33"/>
        <v/>
      </c>
      <c r="U161" s="72" t="str">
        <f t="shared" si="34"/>
        <v/>
      </c>
      <c r="V161" s="81" t="str">
        <f t="shared" si="29"/>
        <v/>
      </c>
    </row>
    <row r="162" spans="1:22" s="6" customFormat="1" x14ac:dyDescent="0.2">
      <c r="A162" s="18"/>
      <c r="B162" s="123" t="s">
        <v>156</v>
      </c>
      <c r="C162" s="6" t="s">
        <v>716</v>
      </c>
      <c r="D162" s="123" t="s">
        <v>156</v>
      </c>
      <c r="E162" s="74" t="s">
        <v>422</v>
      </c>
      <c r="F162" s="167"/>
      <c r="G162" s="168"/>
      <c r="H162" s="168"/>
      <c r="I162" s="168"/>
      <c r="J162" s="168"/>
      <c r="K162" s="168"/>
      <c r="L162" s="168"/>
      <c r="M162" s="168"/>
      <c r="N162" s="168"/>
      <c r="O162" s="169"/>
      <c r="P162" s="79" t="str">
        <f t="shared" si="42"/>
        <v/>
      </c>
      <c r="Q162" s="80" t="str">
        <f t="shared" si="30"/>
        <v/>
      </c>
      <c r="R162" s="80" t="str">
        <f t="shared" si="31"/>
        <v/>
      </c>
      <c r="S162" s="80" t="str">
        <f t="shared" si="32"/>
        <v/>
      </c>
      <c r="T162" s="80" t="str">
        <f t="shared" si="33"/>
        <v/>
      </c>
      <c r="U162" s="72" t="str">
        <f t="shared" si="34"/>
        <v/>
      </c>
      <c r="V162" s="81" t="str">
        <f t="shared" si="29"/>
        <v/>
      </c>
    </row>
    <row r="163" spans="1:22" s="6" customFormat="1" x14ac:dyDescent="0.2">
      <c r="A163" s="18"/>
      <c r="B163" s="123" t="s">
        <v>157</v>
      </c>
      <c r="C163" s="6" t="s">
        <v>717</v>
      </c>
      <c r="D163" s="123" t="s">
        <v>157</v>
      </c>
      <c r="E163" s="74" t="s">
        <v>423</v>
      </c>
      <c r="F163" s="167"/>
      <c r="G163" s="168"/>
      <c r="H163" s="168"/>
      <c r="I163" s="168"/>
      <c r="J163" s="168"/>
      <c r="K163" s="168"/>
      <c r="L163" s="168"/>
      <c r="M163" s="168"/>
      <c r="N163" s="168"/>
      <c r="O163" s="169"/>
      <c r="P163" s="79" t="str">
        <f t="shared" si="42"/>
        <v/>
      </c>
      <c r="Q163" s="80" t="str">
        <f t="shared" si="30"/>
        <v/>
      </c>
      <c r="R163" s="80" t="str">
        <f t="shared" si="31"/>
        <v/>
      </c>
      <c r="S163" s="80" t="str">
        <f t="shared" si="32"/>
        <v/>
      </c>
      <c r="T163" s="80" t="str">
        <f t="shared" si="33"/>
        <v/>
      </c>
      <c r="U163" s="72" t="str">
        <f t="shared" si="34"/>
        <v/>
      </c>
      <c r="V163" s="81" t="str">
        <f t="shared" si="29"/>
        <v/>
      </c>
    </row>
    <row r="164" spans="1:22" s="6" customFormat="1" x14ac:dyDescent="0.2">
      <c r="A164" s="18"/>
      <c r="B164" s="123" t="s">
        <v>159</v>
      </c>
      <c r="C164" s="6" t="s">
        <v>718</v>
      </c>
      <c r="D164" s="123" t="s">
        <v>159</v>
      </c>
      <c r="E164" s="74" t="s">
        <v>425</v>
      </c>
      <c r="F164" s="167"/>
      <c r="G164" s="168"/>
      <c r="H164" s="168"/>
      <c r="I164" s="168"/>
      <c r="J164" s="168"/>
      <c r="K164" s="168"/>
      <c r="L164" s="168"/>
      <c r="M164" s="168"/>
      <c r="N164" s="168"/>
      <c r="O164" s="169"/>
      <c r="P164" s="79" t="str">
        <f t="shared" si="42"/>
        <v/>
      </c>
      <c r="Q164" s="80" t="str">
        <f t="shared" si="30"/>
        <v/>
      </c>
      <c r="R164" s="80" t="str">
        <f t="shared" si="31"/>
        <v/>
      </c>
      <c r="S164" s="80" t="str">
        <f t="shared" si="32"/>
        <v/>
      </c>
      <c r="T164" s="80" t="str">
        <f t="shared" si="33"/>
        <v/>
      </c>
      <c r="U164" s="72" t="str">
        <f t="shared" si="34"/>
        <v/>
      </c>
      <c r="V164" s="81" t="str">
        <f t="shared" si="29"/>
        <v/>
      </c>
    </row>
    <row r="165" spans="1:22" s="6" customFormat="1" x14ac:dyDescent="0.2">
      <c r="A165" s="18"/>
      <c r="B165" s="123" t="s">
        <v>160</v>
      </c>
      <c r="C165" s="6" t="s">
        <v>719</v>
      </c>
      <c r="D165" s="123" t="s">
        <v>160</v>
      </c>
      <c r="E165" s="74" t="s">
        <v>426</v>
      </c>
      <c r="F165" s="167"/>
      <c r="G165" s="168"/>
      <c r="H165" s="168"/>
      <c r="I165" s="168"/>
      <c r="J165" s="168"/>
      <c r="K165" s="168"/>
      <c r="L165" s="168"/>
      <c r="M165" s="168"/>
      <c r="N165" s="168"/>
      <c r="O165" s="169"/>
      <c r="P165" s="79" t="str">
        <f t="shared" si="42"/>
        <v/>
      </c>
      <c r="Q165" s="80" t="str">
        <f t="shared" si="30"/>
        <v/>
      </c>
      <c r="R165" s="80" t="str">
        <f t="shared" si="31"/>
        <v/>
      </c>
      <c r="S165" s="80" t="str">
        <f t="shared" si="32"/>
        <v/>
      </c>
      <c r="T165" s="80" t="str">
        <f t="shared" si="33"/>
        <v/>
      </c>
      <c r="U165" s="72" t="str">
        <f t="shared" si="34"/>
        <v/>
      </c>
      <c r="V165" s="81" t="str">
        <f t="shared" si="29"/>
        <v/>
      </c>
    </row>
    <row r="166" spans="1:22" s="6" customFormat="1" x14ac:dyDescent="0.2">
      <c r="A166" s="18"/>
      <c r="B166" s="123" t="s">
        <v>162</v>
      </c>
      <c r="C166" s="6" t="s">
        <v>720</v>
      </c>
      <c r="D166" s="123" t="s">
        <v>162</v>
      </c>
      <c r="E166" s="74" t="s">
        <v>428</v>
      </c>
      <c r="F166" s="167"/>
      <c r="G166" s="168"/>
      <c r="H166" s="168"/>
      <c r="I166" s="168"/>
      <c r="J166" s="168"/>
      <c r="K166" s="168"/>
      <c r="L166" s="168"/>
      <c r="M166" s="168"/>
      <c r="N166" s="168"/>
      <c r="O166" s="169"/>
      <c r="P166" s="79" t="str">
        <f t="shared" si="42"/>
        <v/>
      </c>
      <c r="Q166" s="80" t="str">
        <f t="shared" si="30"/>
        <v/>
      </c>
      <c r="R166" s="80" t="str">
        <f t="shared" si="31"/>
        <v/>
      </c>
      <c r="S166" s="80" t="str">
        <f t="shared" si="32"/>
        <v/>
      </c>
      <c r="T166" s="80" t="str">
        <f t="shared" si="33"/>
        <v/>
      </c>
      <c r="U166" s="72" t="str">
        <f t="shared" si="34"/>
        <v/>
      </c>
      <c r="V166" s="81" t="str">
        <f t="shared" si="29"/>
        <v/>
      </c>
    </row>
    <row r="167" spans="1:22" s="6" customFormat="1" x14ac:dyDescent="0.2">
      <c r="A167" s="18"/>
      <c r="B167" s="123" t="s">
        <v>164</v>
      </c>
      <c r="C167" s="6" t="s">
        <v>721</v>
      </c>
      <c r="D167" s="123" t="s">
        <v>164</v>
      </c>
      <c r="E167" s="74" t="s">
        <v>430</v>
      </c>
      <c r="F167" s="167"/>
      <c r="G167" s="168"/>
      <c r="H167" s="168"/>
      <c r="I167" s="168"/>
      <c r="J167" s="168"/>
      <c r="K167" s="168"/>
      <c r="L167" s="168"/>
      <c r="M167" s="168"/>
      <c r="N167" s="168"/>
      <c r="O167" s="169"/>
      <c r="P167" s="79" t="str">
        <f t="shared" si="42"/>
        <v/>
      </c>
      <c r="Q167" s="80" t="str">
        <f t="shared" si="30"/>
        <v/>
      </c>
      <c r="R167" s="80" t="str">
        <f t="shared" si="31"/>
        <v/>
      </c>
      <c r="S167" s="80" t="str">
        <f t="shared" si="32"/>
        <v/>
      </c>
      <c r="T167" s="80" t="str">
        <f t="shared" si="33"/>
        <v/>
      </c>
      <c r="U167" s="72" t="str">
        <f t="shared" si="34"/>
        <v/>
      </c>
      <c r="V167" s="81" t="str">
        <f t="shared" si="29"/>
        <v/>
      </c>
    </row>
    <row r="168" spans="1:22" s="6" customFormat="1" x14ac:dyDescent="0.2">
      <c r="A168" s="18"/>
      <c r="B168" s="123" t="s">
        <v>165</v>
      </c>
      <c r="C168" s="6" t="s">
        <v>722</v>
      </c>
      <c r="D168" s="123" t="s">
        <v>165</v>
      </c>
      <c r="E168" s="74" t="s">
        <v>431</v>
      </c>
      <c r="F168" s="167"/>
      <c r="G168" s="168"/>
      <c r="H168" s="168"/>
      <c r="I168" s="168"/>
      <c r="J168" s="168"/>
      <c r="K168" s="168"/>
      <c r="L168" s="168"/>
      <c r="M168" s="168"/>
      <c r="N168" s="168"/>
      <c r="O168" s="169"/>
      <c r="P168" s="79" t="str">
        <f t="shared" si="42"/>
        <v/>
      </c>
      <c r="Q168" s="80" t="str">
        <f t="shared" si="30"/>
        <v/>
      </c>
      <c r="R168" s="80" t="str">
        <f t="shared" si="31"/>
        <v/>
      </c>
      <c r="S168" s="80" t="str">
        <f t="shared" si="32"/>
        <v/>
      </c>
      <c r="T168" s="80" t="str">
        <f t="shared" si="33"/>
        <v/>
      </c>
      <c r="U168" s="72" t="str">
        <f t="shared" si="34"/>
        <v/>
      </c>
      <c r="V168" s="81" t="str">
        <f t="shared" si="29"/>
        <v/>
      </c>
    </row>
    <row r="169" spans="1:22" s="6" customFormat="1" x14ac:dyDescent="0.2">
      <c r="A169" s="18"/>
      <c r="B169" s="123" t="s">
        <v>167</v>
      </c>
      <c r="C169" s="6" t="s">
        <v>723</v>
      </c>
      <c r="D169" s="123" t="s">
        <v>167</v>
      </c>
      <c r="E169" s="74" t="s">
        <v>433</v>
      </c>
      <c r="F169" s="167"/>
      <c r="G169" s="168"/>
      <c r="H169" s="168"/>
      <c r="I169" s="168"/>
      <c r="J169" s="168"/>
      <c r="K169" s="168"/>
      <c r="L169" s="168"/>
      <c r="M169" s="168"/>
      <c r="N169" s="168"/>
      <c r="O169" s="169"/>
      <c r="P169" s="79" t="str">
        <f t="shared" si="42"/>
        <v/>
      </c>
      <c r="Q169" s="80" t="str">
        <f t="shared" si="30"/>
        <v/>
      </c>
      <c r="R169" s="80" t="str">
        <f t="shared" si="31"/>
        <v/>
      </c>
      <c r="S169" s="80" t="str">
        <f t="shared" si="32"/>
        <v/>
      </c>
      <c r="T169" s="80" t="str">
        <f t="shared" si="33"/>
        <v/>
      </c>
      <c r="U169" s="72" t="str">
        <f t="shared" si="34"/>
        <v/>
      </c>
      <c r="V169" s="81" t="str">
        <f t="shared" si="29"/>
        <v/>
      </c>
    </row>
    <row r="170" spans="1:22" s="6" customFormat="1" x14ac:dyDescent="0.2">
      <c r="A170" s="19"/>
      <c r="B170" s="123" t="s">
        <v>168</v>
      </c>
      <c r="C170" s="6" t="s">
        <v>724</v>
      </c>
      <c r="D170" s="123" t="s">
        <v>168</v>
      </c>
      <c r="E170" s="74" t="s">
        <v>843</v>
      </c>
      <c r="F170" s="167"/>
      <c r="G170" s="168"/>
      <c r="H170" s="168"/>
      <c r="I170" s="168"/>
      <c r="J170" s="168"/>
      <c r="K170" s="168"/>
      <c r="L170" s="168"/>
      <c r="M170" s="168"/>
      <c r="N170" s="168"/>
      <c r="O170" s="169"/>
      <c r="P170" s="79" t="str">
        <f t="shared" si="42"/>
        <v/>
      </c>
      <c r="Q170" s="80" t="str">
        <f t="shared" ref="Q170:Q175" si="43">IF(AND(ISNUMBER(F170),ISNUMBER(G170),ISNUMBER(H170)),IF(F170-G170&lt;&gt;H170,"DISCR: "&amp;ABS(ROUND(F170-G170-H170,1)),""),IF(OR(AND(ISNUMBER(F170),OR(ISNUMBER(G170),ISNUMBER(H170))),AND(ISNUMBER(G170),ISNUMBER(H170))),IF(NOT(ISNUMBER(F170)),"COL 1 = "&amp;ROUND(H170+G170,1),IF(NOT(ISNUMBER(G170)),"COL 2 = "&amp;ROUND(F170-H170,1),"COL 3 = "&amp;ROUND(F170-G170,1))),""))</f>
        <v/>
      </c>
      <c r="R170" s="80" t="str">
        <f t="shared" ref="R170:R175" si="44">IF(AND(ISNUMBER(H170),ISNUMBER(I170),ISNUMBER(J170)),IF(H170-I170&lt;&gt;J170,"DISCR: "&amp;ABS(ROUND(H170-I170-J170,1)),""),IF(OR(AND(ISNUMBER(H170),OR(ISNUMBER(I170),ISNUMBER(J170))),AND(ISNUMBER(I170),ISNUMBER(J170))),IF(NOT(ISNUMBER(H170)),"COL 3 = "&amp;ROUND(J170+I170,1),IF(NOT(ISNUMBER(I170)),"COL 4 = "&amp;ROUND(H170-J170,1),"COL 5 = "&amp;ROUND(H170-I170,1))),""))</f>
        <v/>
      </c>
      <c r="S170" s="80" t="str">
        <f t="shared" ref="S170:S175" si="45">IF(AND(ISNUMBER(H170),ISNUMBER(L170),ISNUMBER(K170)),IF(K170-L170&lt;&gt;H170,"DISCR: "&amp;ABS(ROUND(K170-L170-H170,1)),""),IF(OR(AND(ISNUMBER(H170),OR(ISNUMBER(L170),ISNUMBER(K170))),AND(ISNUMBER(L170),ISNUMBER(K170))),IF(NOT(ISNUMBER(H170)),"COL 3 = "&amp;ROUND(K170-L170,1),IF(NOT(ISNUMBER(L170)),"COL 7 = "&amp;ROUND(K170-H170,1),"COL 6 = "&amp;ROUND(H170+L170,1))),""))</f>
        <v/>
      </c>
      <c r="T170" s="80" t="str">
        <f t="shared" ref="T170:T175" si="46">IF(AND(ISNUMBER(M170),ISNUMBER(O170),ISNUMBER(N170)),IF(N170-O170&lt;&gt;M170,"DISCR: "&amp;ABS(ROUND(N170-O170-M170,1)),""),IF(OR(AND(ISNUMBER(M170),OR(ISNUMBER(O170),ISNUMBER(N170))),AND(ISNUMBER(O170),ISNUMBER(N170))),IF(NOT(ISNUMBER(M170)),"COL 8 = "&amp;ROUND(N170-O170,1),IF(NOT(ISNUMBER(O170)),"COL 10 = "&amp;ROUND(N170-M170,1),"COL 9 = "&amp;ROUND(O170+M170,1))),""))</f>
        <v/>
      </c>
      <c r="U170" s="72" t="str">
        <f t="shared" ref="U170:U175" si="47">IF(AND(ISNUMBER(M170),F170=""),"Missing data in col. 1","")</f>
        <v/>
      </c>
      <c r="V170" s="81" t="str">
        <f t="shared" si="29"/>
        <v/>
      </c>
    </row>
    <row r="171" spans="1:22" s="6" customFormat="1" x14ac:dyDescent="0.2">
      <c r="A171" s="19"/>
      <c r="B171" s="123" t="s">
        <v>18</v>
      </c>
      <c r="C171" s="6" t="s">
        <v>725</v>
      </c>
      <c r="D171" s="123" t="s">
        <v>18</v>
      </c>
      <c r="E171" s="74" t="s">
        <v>844</v>
      </c>
      <c r="F171" s="167"/>
      <c r="G171" s="168"/>
      <c r="H171" s="168"/>
      <c r="I171" s="168"/>
      <c r="J171" s="168"/>
      <c r="K171" s="168"/>
      <c r="L171" s="168"/>
      <c r="M171" s="168"/>
      <c r="N171" s="168"/>
      <c r="O171" s="169"/>
      <c r="P171" s="79" t="str">
        <f t="shared" si="42"/>
        <v/>
      </c>
      <c r="Q171" s="80" t="str">
        <f t="shared" si="43"/>
        <v/>
      </c>
      <c r="R171" s="80" t="str">
        <f t="shared" si="44"/>
        <v/>
      </c>
      <c r="S171" s="80" t="str">
        <f t="shared" si="45"/>
        <v/>
      </c>
      <c r="T171" s="80" t="str">
        <f t="shared" si="46"/>
        <v/>
      </c>
      <c r="U171" s="72" t="str">
        <f t="shared" si="47"/>
        <v/>
      </c>
      <c r="V171" s="81" t="str">
        <f t="shared" si="29"/>
        <v/>
      </c>
    </row>
    <row r="172" spans="1:22" s="6" customFormat="1" x14ac:dyDescent="0.2">
      <c r="A172" s="19"/>
      <c r="B172" s="123" t="s">
        <v>17</v>
      </c>
      <c r="C172" s="6" t="s">
        <v>726</v>
      </c>
      <c r="D172" s="123" t="s">
        <v>17</v>
      </c>
      <c r="E172" s="74" t="s">
        <v>845</v>
      </c>
      <c r="F172" s="167"/>
      <c r="G172" s="168"/>
      <c r="H172" s="168"/>
      <c r="I172" s="168"/>
      <c r="J172" s="168"/>
      <c r="K172" s="168"/>
      <c r="L172" s="168"/>
      <c r="M172" s="168"/>
      <c r="N172" s="168"/>
      <c r="O172" s="169"/>
      <c r="P172" s="79" t="str">
        <f t="shared" si="42"/>
        <v/>
      </c>
      <c r="Q172" s="80" t="str">
        <f t="shared" si="43"/>
        <v/>
      </c>
      <c r="R172" s="80" t="str">
        <f t="shared" si="44"/>
        <v/>
      </c>
      <c r="S172" s="80" t="str">
        <f t="shared" si="45"/>
        <v/>
      </c>
      <c r="T172" s="80" t="str">
        <f t="shared" si="46"/>
        <v/>
      </c>
      <c r="U172" s="72" t="str">
        <f t="shared" si="47"/>
        <v/>
      </c>
      <c r="V172" s="81" t="str">
        <f t="shared" si="29"/>
        <v/>
      </c>
    </row>
    <row r="173" spans="1:22" s="6" customFormat="1" x14ac:dyDescent="0.2">
      <c r="A173" s="19"/>
      <c r="B173" s="123" t="s">
        <v>16</v>
      </c>
      <c r="C173" s="6" t="s">
        <v>727</v>
      </c>
      <c r="D173" s="123" t="s">
        <v>16</v>
      </c>
      <c r="E173" s="74" t="s">
        <v>846</v>
      </c>
      <c r="F173" s="167"/>
      <c r="G173" s="168"/>
      <c r="H173" s="168"/>
      <c r="I173" s="168"/>
      <c r="J173" s="168"/>
      <c r="K173" s="168"/>
      <c r="L173" s="168"/>
      <c r="M173" s="168"/>
      <c r="N173" s="168"/>
      <c r="O173" s="169"/>
      <c r="P173" s="79" t="str">
        <f t="shared" si="42"/>
        <v/>
      </c>
      <c r="Q173" s="80" t="str">
        <f t="shared" si="43"/>
        <v/>
      </c>
      <c r="R173" s="80" t="str">
        <f t="shared" si="44"/>
        <v/>
      </c>
      <c r="S173" s="80" t="str">
        <f t="shared" si="45"/>
        <v/>
      </c>
      <c r="T173" s="80" t="str">
        <f t="shared" si="46"/>
        <v/>
      </c>
      <c r="U173" s="72" t="str">
        <f t="shared" si="47"/>
        <v/>
      </c>
      <c r="V173" s="81" t="str">
        <f t="shared" si="29"/>
        <v/>
      </c>
    </row>
    <row r="174" spans="1:22" s="6" customFormat="1" x14ac:dyDescent="0.2">
      <c r="A174" s="18"/>
      <c r="B174" s="123" t="s">
        <v>171</v>
      </c>
      <c r="C174" s="6" t="s">
        <v>728</v>
      </c>
      <c r="D174" s="123" t="s">
        <v>171</v>
      </c>
      <c r="E174" s="74" t="s">
        <v>436</v>
      </c>
      <c r="F174" s="167"/>
      <c r="G174" s="168"/>
      <c r="H174" s="168"/>
      <c r="I174" s="168"/>
      <c r="J174" s="168"/>
      <c r="K174" s="168"/>
      <c r="L174" s="168"/>
      <c r="M174" s="168"/>
      <c r="N174" s="168"/>
      <c r="O174" s="169"/>
      <c r="P174" s="79" t="str">
        <f t="shared" si="42"/>
        <v/>
      </c>
      <c r="Q174" s="80" t="str">
        <f t="shared" si="43"/>
        <v/>
      </c>
      <c r="R174" s="80" t="str">
        <f t="shared" si="44"/>
        <v/>
      </c>
      <c r="S174" s="80" t="str">
        <f t="shared" si="45"/>
        <v/>
      </c>
      <c r="T174" s="80" t="str">
        <f t="shared" si="46"/>
        <v/>
      </c>
      <c r="U174" s="72" t="str">
        <f t="shared" si="47"/>
        <v/>
      </c>
      <c r="V174" s="81" t="str">
        <f t="shared" si="29"/>
        <v/>
      </c>
    </row>
    <row r="175" spans="1:22" s="6" customFormat="1" x14ac:dyDescent="0.2">
      <c r="A175" s="18"/>
      <c r="B175" s="123" t="s">
        <v>172</v>
      </c>
      <c r="C175" s="6" t="s">
        <v>729</v>
      </c>
      <c r="D175" s="123" t="s">
        <v>172</v>
      </c>
      <c r="E175" s="74" t="s">
        <v>437</v>
      </c>
      <c r="F175" s="167"/>
      <c r="G175" s="168"/>
      <c r="H175" s="168"/>
      <c r="I175" s="168"/>
      <c r="J175" s="168"/>
      <c r="K175" s="168"/>
      <c r="L175" s="168"/>
      <c r="M175" s="168"/>
      <c r="N175" s="168"/>
      <c r="O175" s="169"/>
      <c r="P175" s="79" t="str">
        <f t="shared" si="42"/>
        <v/>
      </c>
      <c r="Q175" s="80" t="str">
        <f t="shared" si="43"/>
        <v/>
      </c>
      <c r="R175" s="80" t="str">
        <f t="shared" si="44"/>
        <v/>
      </c>
      <c r="S175" s="80" t="str">
        <f t="shared" si="45"/>
        <v/>
      </c>
      <c r="T175" s="80" t="str">
        <f t="shared" si="46"/>
        <v/>
      </c>
      <c r="U175" s="72" t="str">
        <f t="shared" si="47"/>
        <v/>
      </c>
      <c r="V175" s="81" t="str">
        <f t="shared" si="29"/>
        <v/>
      </c>
    </row>
    <row r="176" spans="1:22" s="6" customFormat="1" x14ac:dyDescent="0.2">
      <c r="A176" s="18"/>
      <c r="B176" s="123" t="s">
        <v>173</v>
      </c>
      <c r="C176" s="6" t="s">
        <v>730</v>
      </c>
      <c r="D176" s="123" t="s">
        <v>173</v>
      </c>
      <c r="E176" s="74" t="s">
        <v>438</v>
      </c>
      <c r="F176" s="167"/>
      <c r="G176" s="168"/>
      <c r="H176" s="168"/>
      <c r="I176" s="168"/>
      <c r="J176" s="168"/>
      <c r="K176" s="168"/>
      <c r="L176" s="168"/>
      <c r="M176" s="168"/>
      <c r="N176" s="168"/>
      <c r="O176" s="169"/>
      <c r="P176" s="79" t="str">
        <f t="shared" si="42"/>
        <v/>
      </c>
      <c r="Q176" s="80" t="str">
        <f t="shared" si="30"/>
        <v/>
      </c>
      <c r="R176" s="80" t="str">
        <f t="shared" si="31"/>
        <v/>
      </c>
      <c r="S176" s="80" t="str">
        <f t="shared" si="32"/>
        <v/>
      </c>
      <c r="T176" s="80" t="str">
        <f t="shared" si="33"/>
        <v/>
      </c>
      <c r="U176" s="72" t="str">
        <f t="shared" si="34"/>
        <v/>
      </c>
      <c r="V176" s="81" t="str">
        <f t="shared" si="29"/>
        <v/>
      </c>
    </row>
    <row r="177" spans="1:63" s="6" customFormat="1" x14ac:dyDescent="0.2">
      <c r="A177" s="18"/>
      <c r="B177" s="123" t="s">
        <v>174</v>
      </c>
      <c r="C177" s="6" t="s">
        <v>731</v>
      </c>
      <c r="D177" s="123" t="s">
        <v>174</v>
      </c>
      <c r="E177" s="74" t="s">
        <v>439</v>
      </c>
      <c r="F177" s="167"/>
      <c r="G177" s="168"/>
      <c r="H177" s="168"/>
      <c r="I177" s="168"/>
      <c r="J177" s="168"/>
      <c r="K177" s="168"/>
      <c r="L177" s="168"/>
      <c r="M177" s="168"/>
      <c r="N177" s="168"/>
      <c r="O177" s="169"/>
      <c r="P177" s="79" t="str">
        <f t="shared" si="42"/>
        <v/>
      </c>
      <c r="Q177" s="80" t="str">
        <f t="shared" si="30"/>
        <v/>
      </c>
      <c r="R177" s="80" t="str">
        <f t="shared" si="31"/>
        <v/>
      </c>
      <c r="S177" s="80" t="str">
        <f t="shared" si="32"/>
        <v/>
      </c>
      <c r="T177" s="80" t="str">
        <f t="shared" si="33"/>
        <v/>
      </c>
      <c r="U177" s="72" t="str">
        <f t="shared" si="34"/>
        <v/>
      </c>
      <c r="V177" s="81" t="str">
        <f t="shared" si="29"/>
        <v/>
      </c>
    </row>
    <row r="178" spans="1:63" s="6" customFormat="1" x14ac:dyDescent="0.2">
      <c r="A178" s="18"/>
      <c r="B178" s="123" t="s">
        <v>175</v>
      </c>
      <c r="C178" s="6" t="s">
        <v>732</v>
      </c>
      <c r="D178" s="123" t="s">
        <v>175</v>
      </c>
      <c r="E178" s="74" t="s">
        <v>440</v>
      </c>
      <c r="F178" s="167"/>
      <c r="G178" s="168"/>
      <c r="H178" s="168"/>
      <c r="I178" s="168"/>
      <c r="J178" s="168"/>
      <c r="K178" s="168"/>
      <c r="L178" s="168"/>
      <c r="M178" s="168"/>
      <c r="N178" s="168"/>
      <c r="O178" s="169"/>
      <c r="P178" s="79" t="str">
        <f t="shared" si="42"/>
        <v/>
      </c>
      <c r="Q178" s="80" t="str">
        <f t="shared" si="30"/>
        <v/>
      </c>
      <c r="R178" s="80" t="str">
        <f t="shared" si="31"/>
        <v/>
      </c>
      <c r="S178" s="80" t="str">
        <f t="shared" si="32"/>
        <v/>
      </c>
      <c r="T178" s="80" t="str">
        <f t="shared" si="33"/>
        <v/>
      </c>
      <c r="U178" s="72" t="str">
        <f t="shared" si="34"/>
        <v/>
      </c>
      <c r="V178" s="81" t="str">
        <f t="shared" si="29"/>
        <v/>
      </c>
    </row>
    <row r="179" spans="1:63" s="6" customFormat="1" x14ac:dyDescent="0.2">
      <c r="A179" s="18"/>
      <c r="B179" s="123" t="s">
        <v>176</v>
      </c>
      <c r="C179" s="6" t="s">
        <v>733</v>
      </c>
      <c r="D179" s="123" t="s">
        <v>176</v>
      </c>
      <c r="E179" s="74" t="s">
        <v>441</v>
      </c>
      <c r="F179" s="167"/>
      <c r="G179" s="168"/>
      <c r="H179" s="168"/>
      <c r="I179" s="168"/>
      <c r="J179" s="168"/>
      <c r="K179" s="168"/>
      <c r="L179" s="168"/>
      <c r="M179" s="168"/>
      <c r="N179" s="168"/>
      <c r="O179" s="169"/>
      <c r="P179" s="79" t="str">
        <f t="shared" si="42"/>
        <v/>
      </c>
      <c r="Q179" s="80" t="str">
        <f t="shared" si="30"/>
        <v/>
      </c>
      <c r="R179" s="80" t="str">
        <f t="shared" si="31"/>
        <v/>
      </c>
      <c r="S179" s="80" t="str">
        <f t="shared" si="32"/>
        <v/>
      </c>
      <c r="T179" s="80" t="str">
        <f t="shared" si="33"/>
        <v/>
      </c>
      <c r="U179" s="72" t="str">
        <f t="shared" si="34"/>
        <v/>
      </c>
      <c r="V179" s="81" t="str">
        <f t="shared" si="29"/>
        <v/>
      </c>
    </row>
    <row r="180" spans="1:63" s="6" customFormat="1" x14ac:dyDescent="0.2">
      <c r="A180" s="18"/>
      <c r="B180" s="123" t="s">
        <v>177</v>
      </c>
      <c r="C180" s="6" t="s">
        <v>734</v>
      </c>
      <c r="D180" s="123" t="s">
        <v>177</v>
      </c>
      <c r="E180" s="74" t="s">
        <v>442</v>
      </c>
      <c r="F180" s="167"/>
      <c r="G180" s="168"/>
      <c r="H180" s="168"/>
      <c r="I180" s="168"/>
      <c r="J180" s="168"/>
      <c r="K180" s="168"/>
      <c r="L180" s="168"/>
      <c r="M180" s="168"/>
      <c r="N180" s="168"/>
      <c r="O180" s="169"/>
      <c r="P180" s="79" t="str">
        <f t="shared" si="42"/>
        <v/>
      </c>
      <c r="Q180" s="80" t="str">
        <f t="shared" si="30"/>
        <v/>
      </c>
      <c r="R180" s="80" t="str">
        <f t="shared" si="31"/>
        <v/>
      </c>
      <c r="S180" s="80" t="str">
        <f t="shared" si="32"/>
        <v/>
      </c>
      <c r="T180" s="80" t="str">
        <f t="shared" si="33"/>
        <v/>
      </c>
      <c r="U180" s="72" t="str">
        <f t="shared" si="34"/>
        <v/>
      </c>
      <c r="V180" s="81" t="str">
        <f t="shared" si="29"/>
        <v/>
      </c>
    </row>
    <row r="181" spans="1:63" s="6" customFormat="1" x14ac:dyDescent="0.2">
      <c r="A181" s="18"/>
      <c r="B181" s="123" t="s">
        <v>178</v>
      </c>
      <c r="C181" s="6" t="s">
        <v>735</v>
      </c>
      <c r="D181" s="123" t="s">
        <v>178</v>
      </c>
      <c r="E181" s="74" t="s">
        <v>443</v>
      </c>
      <c r="F181" s="167">
        <v>7.4606937391007682</v>
      </c>
      <c r="G181" s="168">
        <v>7.4606937391007682</v>
      </c>
      <c r="H181" s="168">
        <v>0</v>
      </c>
      <c r="I181" s="168"/>
      <c r="J181" s="168"/>
      <c r="K181" s="168">
        <v>0</v>
      </c>
      <c r="L181" s="168"/>
      <c r="M181" s="168"/>
      <c r="N181" s="168"/>
      <c r="O181" s="169"/>
      <c r="P181" s="79" t="str">
        <f t="shared" si="42"/>
        <v/>
      </c>
      <c r="Q181" s="80" t="str">
        <f t="shared" si="30"/>
        <v/>
      </c>
      <c r="R181" s="80" t="str">
        <f t="shared" si="31"/>
        <v/>
      </c>
      <c r="S181" s="80" t="str">
        <f t="shared" si="32"/>
        <v>COL 7 = 0</v>
      </c>
      <c r="T181" s="80" t="str">
        <f t="shared" si="33"/>
        <v/>
      </c>
      <c r="U181" s="72" t="str">
        <f t="shared" si="34"/>
        <v/>
      </c>
      <c r="V181" s="81" t="str">
        <f t="shared" si="29"/>
        <v/>
      </c>
    </row>
    <row r="182" spans="1:63" s="6" customFormat="1" ht="12" thickBot="1" x14ac:dyDescent="0.25">
      <c r="A182" s="18"/>
      <c r="B182" s="123" t="s">
        <v>179</v>
      </c>
      <c r="C182" s="6" t="s">
        <v>736</v>
      </c>
      <c r="D182" s="123" t="s">
        <v>179</v>
      </c>
      <c r="E182" s="74" t="s">
        <v>444</v>
      </c>
      <c r="F182" s="167"/>
      <c r="G182" s="168"/>
      <c r="H182" s="168"/>
      <c r="I182" s="168"/>
      <c r="J182" s="168"/>
      <c r="K182" s="168"/>
      <c r="L182" s="168"/>
      <c r="M182" s="168"/>
      <c r="N182" s="168"/>
      <c r="O182" s="169"/>
      <c r="P182" s="82" t="str">
        <f t="shared" si="42"/>
        <v/>
      </c>
      <c r="Q182" s="83" t="str">
        <f t="shared" si="30"/>
        <v/>
      </c>
      <c r="R182" s="83" t="str">
        <f t="shared" si="31"/>
        <v/>
      </c>
      <c r="S182" s="83" t="str">
        <f t="shared" si="32"/>
        <v/>
      </c>
      <c r="T182" s="83" t="str">
        <f t="shared" si="33"/>
        <v/>
      </c>
      <c r="U182" s="84" t="str">
        <f t="shared" si="34"/>
        <v/>
      </c>
      <c r="V182" s="85" t="str">
        <f t="shared" si="29"/>
        <v/>
      </c>
    </row>
    <row r="183" spans="1:63" s="60" customFormat="1" ht="21.75" thickBot="1" x14ac:dyDescent="0.25">
      <c r="A183" s="59"/>
      <c r="B183" s="132" t="s">
        <v>554</v>
      </c>
      <c r="C183" s="6" t="s">
        <v>581</v>
      </c>
      <c r="D183" s="132" t="s">
        <v>554</v>
      </c>
      <c r="E183" s="203" t="s">
        <v>837</v>
      </c>
      <c r="F183" s="164"/>
      <c r="G183" s="175"/>
      <c r="H183" s="165"/>
      <c r="I183" s="165"/>
      <c r="J183" s="165"/>
      <c r="K183" s="165"/>
      <c r="L183" s="165"/>
      <c r="M183" s="165"/>
      <c r="N183" s="165"/>
      <c r="O183" s="166"/>
      <c r="P183" s="86"/>
      <c r="Q183" s="87"/>
      <c r="R183" s="87"/>
      <c r="S183" s="87"/>
      <c r="T183" s="87"/>
      <c r="U183" s="88"/>
      <c r="V183" s="89" t="str">
        <f t="shared" si="29"/>
        <v/>
      </c>
    </row>
    <row r="184" spans="1:63" s="60" customFormat="1" ht="31.5" customHeight="1" x14ac:dyDescent="0.2">
      <c r="A184" s="59"/>
      <c r="B184" s="226" t="s">
        <v>543</v>
      </c>
      <c r="C184" s="226"/>
      <c r="D184" s="226" t="s">
        <v>543</v>
      </c>
      <c r="E184" s="202" t="s">
        <v>838</v>
      </c>
      <c r="F184" s="106">
        <f>SUM(F154:F182)</f>
        <v>7.4606937391007682</v>
      </c>
      <c r="G184" s="107">
        <f t="shared" ref="G184:O184" si="48">SUM(G154:G182)</f>
        <v>7.4606937391007682</v>
      </c>
      <c r="H184" s="107">
        <f t="shared" si="48"/>
        <v>0</v>
      </c>
      <c r="I184" s="107">
        <f t="shared" si="48"/>
        <v>0</v>
      </c>
      <c r="J184" s="107">
        <f t="shared" si="48"/>
        <v>0</v>
      </c>
      <c r="K184" s="107">
        <f t="shared" si="48"/>
        <v>0</v>
      </c>
      <c r="L184" s="107">
        <f t="shared" si="48"/>
        <v>0</v>
      </c>
      <c r="M184" s="107">
        <f t="shared" si="48"/>
        <v>0</v>
      </c>
      <c r="N184" s="107">
        <f t="shared" si="48"/>
        <v>0</v>
      </c>
      <c r="O184" s="108">
        <f t="shared" si="48"/>
        <v>0</v>
      </c>
      <c r="P184" s="90"/>
      <c r="Q184" s="91"/>
      <c r="R184" s="91"/>
      <c r="S184" s="91"/>
      <c r="T184" s="91"/>
      <c r="U184" s="92"/>
      <c r="V184" s="93" t="str">
        <f t="shared" si="29"/>
        <v/>
      </c>
    </row>
    <row r="185" spans="1:63" s="60" customFormat="1" ht="32.25" thickBot="1" x14ac:dyDescent="0.25">
      <c r="A185" s="59"/>
      <c r="B185" s="227"/>
      <c r="C185" s="227"/>
      <c r="D185" s="227"/>
      <c r="E185" s="184" t="s">
        <v>925</v>
      </c>
      <c r="F185" s="109">
        <f>IF(COUNTA(F154:F183)&gt;0,IF(F183="c","c",SUM(F183:F184)),"")</f>
        <v>7.4606937391007682</v>
      </c>
      <c r="G185" s="110">
        <f t="shared" ref="G185:O185" si="49">IF(COUNTA(G154:G183)&gt;0,IF(G183="c","c",SUM(G183:G184)),"")</f>
        <v>7.4606937391007682</v>
      </c>
      <c r="H185" s="110">
        <f t="shared" si="49"/>
        <v>0</v>
      </c>
      <c r="I185" s="110" t="str">
        <f t="shared" si="49"/>
        <v/>
      </c>
      <c r="J185" s="110" t="str">
        <f t="shared" si="49"/>
        <v/>
      </c>
      <c r="K185" s="110">
        <f t="shared" si="49"/>
        <v>0</v>
      </c>
      <c r="L185" s="110" t="str">
        <f t="shared" si="49"/>
        <v/>
      </c>
      <c r="M185" s="110" t="str">
        <f t="shared" si="49"/>
        <v/>
      </c>
      <c r="N185" s="110" t="str">
        <f t="shared" si="49"/>
        <v/>
      </c>
      <c r="O185" s="111" t="str">
        <f t="shared" si="49"/>
        <v/>
      </c>
      <c r="P185" s="94" t="str">
        <f>IF(AND(AND(C185&lt;&gt;"",C185=Reporting_Country_Code),OR(F185&lt;&gt;"",G185&lt;&gt;"",H185&lt;&gt;"",I185&lt;&gt;"",J185&lt;&gt;"",K185&lt;&gt;"",L185&lt;&gt;"",M185&lt;&gt;"",N185&lt;&gt;"",M185&lt;&gt;"")),"Claims against self",IF(AND(COUNTIF(M185:O185,"c")=1,AND(M185&lt;&gt;"",N185&lt;&gt;"",O185&lt;&gt;"")),"Residual Disclosure",IF(AND(SUM(COUNTIF(K185:L185,"c"),(COUNTIF(H185,"c")))=1,AND(L185&lt;&gt;"",K185&lt;&gt;"",H185&lt;&gt;"")),"Residual Disclosure",IF(AND(COUNTIF(H185:J185,"c")=1,AND(J185&lt;&gt;"",I185&lt;&gt;"",H185&lt;&gt;"")),"Residual Disclosure",IF(AND(COUNTIF(F185:H185,"c")=1,AND(F185&lt;&gt;"",G185&lt;&gt;"",H185&lt;&gt;"")),"Residual Disclosure","")))))</f>
        <v/>
      </c>
      <c r="Q185" s="95" t="str">
        <f t="shared" si="30"/>
        <v/>
      </c>
      <c r="R185" s="95" t="str">
        <f t="shared" si="31"/>
        <v/>
      </c>
      <c r="S185" s="95" t="str">
        <f t="shared" si="32"/>
        <v>COL 7 = 0</v>
      </c>
      <c r="T185" s="95" t="str">
        <f t="shared" si="33"/>
        <v/>
      </c>
      <c r="U185" s="96" t="str">
        <f t="shared" si="34"/>
        <v/>
      </c>
      <c r="V185" s="97" t="str">
        <f t="shared" si="29"/>
        <v/>
      </c>
    </row>
    <row r="186" spans="1:63" s="6" customFormat="1" ht="55.5" customHeight="1" thickBot="1" x14ac:dyDescent="0.25">
      <c r="B186" s="126"/>
      <c r="D186" s="126"/>
      <c r="E186" s="185" t="s">
        <v>20</v>
      </c>
      <c r="F186" s="119" t="str">
        <f t="shared" ref="F186:O186" si="50">IF(F183="c","",IF(AND(IF((COUNTIF(F154:F182,"c"))&gt;0,1,0)=1,F183=""),"Please provide Not Specified (Including Confidential)",""))</f>
        <v/>
      </c>
      <c r="G186" s="119" t="str">
        <f t="shared" si="50"/>
        <v/>
      </c>
      <c r="H186" s="119" t="str">
        <f t="shared" si="50"/>
        <v/>
      </c>
      <c r="I186" s="119" t="str">
        <f t="shared" si="50"/>
        <v/>
      </c>
      <c r="J186" s="119" t="str">
        <f t="shared" si="50"/>
        <v/>
      </c>
      <c r="K186" s="119" t="str">
        <f t="shared" si="50"/>
        <v/>
      </c>
      <c r="L186" s="119" t="str">
        <f t="shared" si="50"/>
        <v/>
      </c>
      <c r="M186" s="119" t="str">
        <f t="shared" si="50"/>
        <v/>
      </c>
      <c r="N186" s="119" t="str">
        <f t="shared" si="50"/>
        <v/>
      </c>
      <c r="O186" s="119" t="str">
        <f t="shared" si="50"/>
        <v/>
      </c>
      <c r="P186" s="79"/>
      <c r="Q186" s="80"/>
      <c r="R186" s="80"/>
      <c r="S186" s="80"/>
      <c r="T186" s="80"/>
      <c r="U186" s="72"/>
      <c r="V186" s="81"/>
    </row>
    <row r="187" spans="1:63" s="15" customFormat="1" ht="12" thickBot="1" x14ac:dyDescent="0.25">
      <c r="A187" s="18"/>
      <c r="B187" s="122"/>
      <c r="C187" s="6"/>
      <c r="D187" s="122"/>
      <c r="E187" s="186" t="s">
        <v>526</v>
      </c>
      <c r="F187" s="17"/>
      <c r="G187" s="16"/>
      <c r="H187" s="16"/>
      <c r="I187" s="16"/>
      <c r="J187" s="16"/>
      <c r="K187" s="16"/>
      <c r="L187" s="16"/>
      <c r="M187" s="16"/>
      <c r="N187" s="16"/>
      <c r="O187" s="105"/>
      <c r="P187" s="98"/>
      <c r="Q187" s="99"/>
      <c r="R187" s="99"/>
      <c r="S187" s="99"/>
      <c r="T187" s="99"/>
      <c r="U187" s="100"/>
      <c r="V187" s="101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</row>
    <row r="188" spans="1:63" s="6" customFormat="1" x14ac:dyDescent="0.2">
      <c r="A188" s="18"/>
      <c r="B188" s="123" t="s">
        <v>180</v>
      </c>
      <c r="C188" s="6" t="s">
        <v>737</v>
      </c>
      <c r="D188" s="123" t="s">
        <v>180</v>
      </c>
      <c r="E188" s="74" t="s">
        <v>445</v>
      </c>
      <c r="F188" s="167"/>
      <c r="G188" s="168"/>
      <c r="H188" s="168"/>
      <c r="I188" s="168"/>
      <c r="J188" s="168"/>
      <c r="K188" s="168"/>
      <c r="L188" s="168"/>
      <c r="M188" s="168"/>
      <c r="N188" s="168"/>
      <c r="O188" s="169"/>
      <c r="P188" s="76" t="str">
        <f t="shared" ref="P188:P201" si="51">IF(AND(AND(C188&lt;&gt;"",C188=Reporting_Country_Code),OR(F188&lt;&gt;"",G188&lt;&gt;"",H188&lt;&gt;"",I188&lt;&gt;"",J188&lt;&gt;"",K188&lt;&gt;"",L188&lt;&gt;"",M188&lt;&gt;"",N188&lt;&gt;"",M188&lt;&gt;"")),"Claims against self",IF(AND(COUNTIF(M188:O188,"c")=1,AND(M188&lt;&gt;"",N188&lt;&gt;"",O188&lt;&gt;"")),"Residual Disclosure",IF(AND(SUM(COUNTIF(K188:L188,"c"),(COUNTIF(H188,"c")))=1,AND(L188&lt;&gt;"",K188&lt;&gt;"",H188&lt;&gt;"")),"Residual Disclosure",IF(AND(COUNTIF(H188:J188,"c")=1,AND(J188&lt;&gt;"",I188&lt;&gt;"",H188&lt;&gt;"")),"Residual Disclosure",IF(AND(COUNTIF(F188:H188,"c")=1,AND(F188&lt;&gt;"",G188&lt;&gt;"",H188&lt;&gt;"")),"Residual Disclosure","")))))</f>
        <v/>
      </c>
      <c r="Q188" s="77" t="str">
        <f t="shared" si="30"/>
        <v/>
      </c>
      <c r="R188" s="77" t="str">
        <f t="shared" si="31"/>
        <v/>
      </c>
      <c r="S188" s="77" t="str">
        <f t="shared" si="32"/>
        <v/>
      </c>
      <c r="T188" s="77" t="str">
        <f t="shared" si="33"/>
        <v/>
      </c>
      <c r="U188" s="102" t="str">
        <f t="shared" si="34"/>
        <v/>
      </c>
      <c r="V188" s="78" t="str">
        <f t="shared" ref="V188:V245" si="52">IF(OR(O188&lt;0,N188&lt;0,L188&lt;0,K188&lt;0),"Negative Value","")</f>
        <v/>
      </c>
    </row>
    <row r="189" spans="1:63" s="6" customFormat="1" x14ac:dyDescent="0.2">
      <c r="A189" s="18"/>
      <c r="B189" s="123" t="s">
        <v>181</v>
      </c>
      <c r="C189" s="6" t="s">
        <v>738</v>
      </c>
      <c r="D189" s="123" t="s">
        <v>181</v>
      </c>
      <c r="E189" s="74" t="s">
        <v>446</v>
      </c>
      <c r="F189" s="167"/>
      <c r="G189" s="168"/>
      <c r="H189" s="168"/>
      <c r="I189" s="168"/>
      <c r="J189" s="168"/>
      <c r="K189" s="168"/>
      <c r="L189" s="168"/>
      <c r="M189" s="168"/>
      <c r="N189" s="168"/>
      <c r="O189" s="169"/>
      <c r="P189" s="79" t="str">
        <f t="shared" si="51"/>
        <v/>
      </c>
      <c r="Q189" s="80" t="str">
        <f t="shared" si="30"/>
        <v/>
      </c>
      <c r="R189" s="80" t="str">
        <f t="shared" si="31"/>
        <v/>
      </c>
      <c r="S189" s="80" t="str">
        <f t="shared" si="32"/>
        <v/>
      </c>
      <c r="T189" s="80" t="str">
        <f t="shared" si="33"/>
        <v/>
      </c>
      <c r="U189" s="72" t="str">
        <f t="shared" si="34"/>
        <v/>
      </c>
      <c r="V189" s="81" t="str">
        <f t="shared" si="52"/>
        <v/>
      </c>
    </row>
    <row r="190" spans="1:63" s="6" customFormat="1" x14ac:dyDescent="0.2">
      <c r="A190" s="18"/>
      <c r="B190" s="123" t="s">
        <v>182</v>
      </c>
      <c r="C190" s="6" t="s">
        <v>739</v>
      </c>
      <c r="D190" s="123" t="s">
        <v>182</v>
      </c>
      <c r="E190" s="74" t="s">
        <v>447</v>
      </c>
      <c r="F190" s="167"/>
      <c r="G190" s="168"/>
      <c r="H190" s="168"/>
      <c r="I190" s="168"/>
      <c r="J190" s="168"/>
      <c r="K190" s="168"/>
      <c r="L190" s="168"/>
      <c r="M190" s="168"/>
      <c r="N190" s="168"/>
      <c r="O190" s="169"/>
      <c r="P190" s="79" t="str">
        <f t="shared" si="51"/>
        <v/>
      </c>
      <c r="Q190" s="80" t="str">
        <f t="shared" si="30"/>
        <v/>
      </c>
      <c r="R190" s="80" t="str">
        <f t="shared" si="31"/>
        <v/>
      </c>
      <c r="S190" s="80" t="str">
        <f t="shared" si="32"/>
        <v/>
      </c>
      <c r="T190" s="80" t="str">
        <f t="shared" si="33"/>
        <v/>
      </c>
      <c r="U190" s="72" t="str">
        <f t="shared" si="34"/>
        <v/>
      </c>
      <c r="V190" s="81" t="str">
        <f t="shared" si="52"/>
        <v/>
      </c>
    </row>
    <row r="191" spans="1:63" s="6" customFormat="1" x14ac:dyDescent="0.2">
      <c r="A191" s="18"/>
      <c r="B191" s="123" t="s">
        <v>183</v>
      </c>
      <c r="C191" s="6" t="s">
        <v>740</v>
      </c>
      <c r="D191" s="123" t="s">
        <v>183</v>
      </c>
      <c r="E191" s="74" t="s">
        <v>448</v>
      </c>
      <c r="F191" s="167"/>
      <c r="G191" s="168"/>
      <c r="H191" s="168"/>
      <c r="I191" s="168"/>
      <c r="J191" s="168"/>
      <c r="K191" s="168"/>
      <c r="L191" s="168"/>
      <c r="M191" s="168"/>
      <c r="N191" s="168"/>
      <c r="O191" s="169"/>
      <c r="P191" s="79" t="str">
        <f t="shared" si="51"/>
        <v/>
      </c>
      <c r="Q191" s="80" t="str">
        <f t="shared" si="30"/>
        <v/>
      </c>
      <c r="R191" s="80" t="str">
        <f t="shared" si="31"/>
        <v/>
      </c>
      <c r="S191" s="80" t="str">
        <f t="shared" si="32"/>
        <v/>
      </c>
      <c r="T191" s="80" t="str">
        <f t="shared" si="33"/>
        <v/>
      </c>
      <c r="U191" s="72" t="str">
        <f t="shared" si="34"/>
        <v/>
      </c>
      <c r="V191" s="81" t="str">
        <f t="shared" si="52"/>
        <v/>
      </c>
    </row>
    <row r="192" spans="1:63" s="6" customFormat="1" x14ac:dyDescent="0.2">
      <c r="A192" s="18"/>
      <c r="B192" s="123" t="s">
        <v>184</v>
      </c>
      <c r="C192" s="6" t="s">
        <v>741</v>
      </c>
      <c r="D192" s="123" t="s">
        <v>184</v>
      </c>
      <c r="E192" s="74" t="s">
        <v>449</v>
      </c>
      <c r="F192" s="167"/>
      <c r="G192" s="168"/>
      <c r="H192" s="168"/>
      <c r="I192" s="168"/>
      <c r="J192" s="168"/>
      <c r="K192" s="168"/>
      <c r="L192" s="168"/>
      <c r="M192" s="168"/>
      <c r="N192" s="168"/>
      <c r="O192" s="169"/>
      <c r="P192" s="79" t="str">
        <f t="shared" si="51"/>
        <v/>
      </c>
      <c r="Q192" s="80" t="str">
        <f t="shared" si="30"/>
        <v/>
      </c>
      <c r="R192" s="80" t="str">
        <f t="shared" si="31"/>
        <v/>
      </c>
      <c r="S192" s="80" t="str">
        <f t="shared" si="32"/>
        <v/>
      </c>
      <c r="T192" s="80" t="str">
        <f t="shared" si="33"/>
        <v/>
      </c>
      <c r="U192" s="72" t="str">
        <f t="shared" si="34"/>
        <v/>
      </c>
      <c r="V192" s="81" t="str">
        <f t="shared" si="52"/>
        <v/>
      </c>
    </row>
    <row r="193" spans="1:63" s="6" customFormat="1" x14ac:dyDescent="0.2">
      <c r="A193" s="18"/>
      <c r="B193" s="123" t="s">
        <v>185</v>
      </c>
      <c r="C193" s="6" t="s">
        <v>742</v>
      </c>
      <c r="D193" s="123" t="s">
        <v>185</v>
      </c>
      <c r="E193" s="74" t="s">
        <v>450</v>
      </c>
      <c r="F193" s="167"/>
      <c r="G193" s="168"/>
      <c r="H193" s="168"/>
      <c r="I193" s="168"/>
      <c r="J193" s="168"/>
      <c r="K193" s="168"/>
      <c r="L193" s="168"/>
      <c r="M193" s="168"/>
      <c r="N193" s="168"/>
      <c r="O193" s="169"/>
      <c r="P193" s="79" t="str">
        <f t="shared" si="51"/>
        <v/>
      </c>
      <c r="Q193" s="80" t="str">
        <f t="shared" si="30"/>
        <v/>
      </c>
      <c r="R193" s="80" t="str">
        <f t="shared" si="31"/>
        <v/>
      </c>
      <c r="S193" s="80" t="str">
        <f t="shared" si="32"/>
        <v/>
      </c>
      <c r="T193" s="80" t="str">
        <f t="shared" si="33"/>
        <v/>
      </c>
      <c r="U193" s="72" t="str">
        <f t="shared" si="34"/>
        <v/>
      </c>
      <c r="V193" s="81" t="str">
        <f t="shared" si="52"/>
        <v/>
      </c>
    </row>
    <row r="194" spans="1:63" s="6" customFormat="1" x14ac:dyDescent="0.2">
      <c r="A194" s="18"/>
      <c r="B194" s="123" t="s">
        <v>186</v>
      </c>
      <c r="C194" s="6" t="s">
        <v>743</v>
      </c>
      <c r="D194" s="123" t="s">
        <v>186</v>
      </c>
      <c r="E194" s="74" t="s">
        <v>451</v>
      </c>
      <c r="F194" s="167"/>
      <c r="G194" s="168"/>
      <c r="H194" s="168"/>
      <c r="I194" s="168"/>
      <c r="J194" s="168"/>
      <c r="K194" s="168"/>
      <c r="L194" s="168"/>
      <c r="M194" s="168"/>
      <c r="N194" s="168"/>
      <c r="O194" s="169"/>
      <c r="P194" s="79" t="str">
        <f t="shared" si="51"/>
        <v/>
      </c>
      <c r="Q194" s="80" t="str">
        <f t="shared" ref="Q194:Q251" si="53">IF(AND(ISNUMBER(F194),ISNUMBER(G194),ISNUMBER(H194)),IF(F194-G194&lt;&gt;H194,"DISCR: "&amp;ABS(ROUND(F194-G194-H194,1)),""),IF(OR(AND(ISNUMBER(F194),OR(ISNUMBER(G194),ISNUMBER(H194))),AND(ISNUMBER(G194),ISNUMBER(H194))),IF(NOT(ISNUMBER(F194)),"COL 1 = "&amp;ROUND(H194+G194,1),IF(NOT(ISNUMBER(G194)),"COL 2 = "&amp;ROUND(F194-H194,1),"COL 3 = "&amp;ROUND(F194-G194,1))),""))</f>
        <v/>
      </c>
      <c r="R194" s="80" t="str">
        <f t="shared" ref="R194:R251" si="54">IF(AND(ISNUMBER(H194),ISNUMBER(I194),ISNUMBER(J194)),IF(H194-I194&lt;&gt;J194,"DISCR: "&amp;ABS(ROUND(H194-I194-J194,1)),""),IF(OR(AND(ISNUMBER(H194),OR(ISNUMBER(I194),ISNUMBER(J194))),AND(ISNUMBER(I194),ISNUMBER(J194))),IF(NOT(ISNUMBER(H194)),"COL 3 = "&amp;ROUND(J194+I194,1),IF(NOT(ISNUMBER(I194)),"COL 4 = "&amp;ROUND(H194-J194,1),"COL 5 = "&amp;ROUND(H194-I194,1))),""))</f>
        <v/>
      </c>
      <c r="S194" s="80" t="str">
        <f t="shared" ref="S194:S251" si="55">IF(AND(ISNUMBER(H194),ISNUMBER(L194),ISNUMBER(K194)),IF(K194-L194&lt;&gt;H194,"DISCR: "&amp;ABS(ROUND(K194-L194-H194,1)),""),IF(OR(AND(ISNUMBER(H194),OR(ISNUMBER(L194),ISNUMBER(K194))),AND(ISNUMBER(L194),ISNUMBER(K194))),IF(NOT(ISNUMBER(H194)),"COL 3 = "&amp;ROUND(K194-L194,1),IF(NOT(ISNUMBER(L194)),"COL 7 = "&amp;ROUND(K194-H194,1),"COL 6 = "&amp;ROUND(H194+L194,1))),""))</f>
        <v/>
      </c>
      <c r="T194" s="80" t="str">
        <f t="shared" ref="T194:T251" si="56">IF(AND(ISNUMBER(M194),ISNUMBER(O194),ISNUMBER(N194)),IF(N194-O194&lt;&gt;M194,"DISCR: "&amp;ABS(ROUND(N194-O194-M194,1)),""),IF(OR(AND(ISNUMBER(M194),OR(ISNUMBER(O194),ISNUMBER(N194))),AND(ISNUMBER(O194),ISNUMBER(N194))),IF(NOT(ISNUMBER(M194)),"COL 8 = "&amp;ROUND(N194-O194,1),IF(NOT(ISNUMBER(O194)),"COL 10 = "&amp;ROUND(N194-M194,1),"COL 9 = "&amp;ROUND(O194+M194,1))),""))</f>
        <v/>
      </c>
      <c r="U194" s="72" t="str">
        <f t="shared" ref="U194:U251" si="57">IF(AND(ISNUMBER(M194),F194=""),"Missing data in col. 1","")</f>
        <v/>
      </c>
      <c r="V194" s="81" t="str">
        <f t="shared" si="52"/>
        <v/>
      </c>
    </row>
    <row r="195" spans="1:63" s="6" customFormat="1" x14ac:dyDescent="0.2">
      <c r="A195" s="18"/>
      <c r="B195" s="123" t="s">
        <v>187</v>
      </c>
      <c r="C195" s="6" t="s">
        <v>744</v>
      </c>
      <c r="D195" s="123" t="s">
        <v>187</v>
      </c>
      <c r="E195" s="74" t="s">
        <v>452</v>
      </c>
      <c r="F195" s="167"/>
      <c r="G195" s="168"/>
      <c r="H195" s="168"/>
      <c r="I195" s="168"/>
      <c r="J195" s="168"/>
      <c r="K195" s="168"/>
      <c r="L195" s="168"/>
      <c r="M195" s="168"/>
      <c r="N195" s="168"/>
      <c r="O195" s="169"/>
      <c r="P195" s="79" t="str">
        <f t="shared" si="51"/>
        <v/>
      </c>
      <c r="Q195" s="80" t="str">
        <f t="shared" si="53"/>
        <v/>
      </c>
      <c r="R195" s="80" t="str">
        <f t="shared" si="54"/>
        <v/>
      </c>
      <c r="S195" s="80" t="str">
        <f t="shared" si="55"/>
        <v/>
      </c>
      <c r="T195" s="80" t="str">
        <f t="shared" si="56"/>
        <v/>
      </c>
      <c r="U195" s="72" t="str">
        <f t="shared" si="57"/>
        <v/>
      </c>
      <c r="V195" s="81" t="str">
        <f t="shared" si="52"/>
        <v/>
      </c>
    </row>
    <row r="196" spans="1:63" s="6" customFormat="1" x14ac:dyDescent="0.2">
      <c r="A196" s="18"/>
      <c r="B196" s="123" t="s">
        <v>188</v>
      </c>
      <c r="C196" s="6" t="s">
        <v>745</v>
      </c>
      <c r="D196" s="123" t="s">
        <v>188</v>
      </c>
      <c r="E196" s="74" t="s">
        <v>453</v>
      </c>
      <c r="F196" s="167"/>
      <c r="G196" s="168"/>
      <c r="H196" s="168"/>
      <c r="I196" s="168"/>
      <c r="J196" s="168"/>
      <c r="K196" s="168"/>
      <c r="L196" s="168"/>
      <c r="M196" s="168"/>
      <c r="N196" s="168"/>
      <c r="O196" s="169"/>
      <c r="P196" s="79" t="str">
        <f t="shared" si="51"/>
        <v/>
      </c>
      <c r="Q196" s="80" t="str">
        <f t="shared" si="53"/>
        <v/>
      </c>
      <c r="R196" s="80" t="str">
        <f t="shared" si="54"/>
        <v/>
      </c>
      <c r="S196" s="80" t="str">
        <f t="shared" si="55"/>
        <v/>
      </c>
      <c r="T196" s="80" t="str">
        <f t="shared" si="56"/>
        <v/>
      </c>
      <c r="U196" s="72" t="str">
        <f t="shared" si="57"/>
        <v/>
      </c>
      <c r="V196" s="81" t="str">
        <f t="shared" si="52"/>
        <v/>
      </c>
    </row>
    <row r="197" spans="1:63" s="6" customFormat="1" x14ac:dyDescent="0.2">
      <c r="A197" s="18"/>
      <c r="B197" s="123" t="s">
        <v>189</v>
      </c>
      <c r="C197" s="6" t="s">
        <v>746</v>
      </c>
      <c r="D197" s="123" t="s">
        <v>189</v>
      </c>
      <c r="E197" s="74" t="s">
        <v>454</v>
      </c>
      <c r="F197" s="167"/>
      <c r="G197" s="168"/>
      <c r="H197" s="168"/>
      <c r="I197" s="168"/>
      <c r="J197" s="168"/>
      <c r="K197" s="168"/>
      <c r="L197" s="168"/>
      <c r="M197" s="168"/>
      <c r="N197" s="168"/>
      <c r="O197" s="169"/>
      <c r="P197" s="79" t="str">
        <f t="shared" si="51"/>
        <v/>
      </c>
      <c r="Q197" s="80" t="str">
        <f t="shared" si="53"/>
        <v/>
      </c>
      <c r="R197" s="80" t="str">
        <f t="shared" si="54"/>
        <v/>
      </c>
      <c r="S197" s="80" t="str">
        <f t="shared" si="55"/>
        <v/>
      </c>
      <c r="T197" s="80" t="str">
        <f t="shared" si="56"/>
        <v/>
      </c>
      <c r="U197" s="72" t="str">
        <f t="shared" si="57"/>
        <v/>
      </c>
      <c r="V197" s="81" t="str">
        <f t="shared" si="52"/>
        <v/>
      </c>
    </row>
    <row r="198" spans="1:63" s="6" customFormat="1" x14ac:dyDescent="0.2">
      <c r="A198" s="18"/>
      <c r="B198" s="123" t="s">
        <v>190</v>
      </c>
      <c r="C198" s="6" t="s">
        <v>747</v>
      </c>
      <c r="D198" s="123" t="s">
        <v>190</v>
      </c>
      <c r="E198" s="74" t="s">
        <v>455</v>
      </c>
      <c r="F198" s="167"/>
      <c r="G198" s="168"/>
      <c r="H198" s="168"/>
      <c r="I198" s="168"/>
      <c r="J198" s="168"/>
      <c r="K198" s="168"/>
      <c r="L198" s="168"/>
      <c r="M198" s="168"/>
      <c r="N198" s="168"/>
      <c r="O198" s="169"/>
      <c r="P198" s="79" t="str">
        <f t="shared" si="51"/>
        <v/>
      </c>
      <c r="Q198" s="80" t="str">
        <f t="shared" si="53"/>
        <v/>
      </c>
      <c r="R198" s="80" t="str">
        <f t="shared" si="54"/>
        <v/>
      </c>
      <c r="S198" s="80" t="str">
        <f t="shared" si="55"/>
        <v/>
      </c>
      <c r="T198" s="80" t="str">
        <f t="shared" si="56"/>
        <v/>
      </c>
      <c r="U198" s="72" t="str">
        <f t="shared" si="57"/>
        <v/>
      </c>
      <c r="V198" s="81" t="str">
        <f t="shared" si="52"/>
        <v/>
      </c>
    </row>
    <row r="199" spans="1:63" s="6" customFormat="1" x14ac:dyDescent="0.2">
      <c r="A199" s="18"/>
      <c r="B199" s="123" t="s">
        <v>191</v>
      </c>
      <c r="C199" s="6" t="s">
        <v>748</v>
      </c>
      <c r="D199" s="123" t="s">
        <v>191</v>
      </c>
      <c r="E199" s="74" t="s">
        <v>456</v>
      </c>
      <c r="F199" s="167"/>
      <c r="G199" s="168"/>
      <c r="H199" s="168"/>
      <c r="I199" s="168"/>
      <c r="J199" s="168"/>
      <c r="K199" s="168"/>
      <c r="L199" s="168"/>
      <c r="M199" s="168"/>
      <c r="N199" s="168"/>
      <c r="O199" s="169"/>
      <c r="P199" s="79" t="str">
        <f t="shared" si="51"/>
        <v/>
      </c>
      <c r="Q199" s="80" t="str">
        <f t="shared" si="53"/>
        <v/>
      </c>
      <c r="R199" s="80" t="str">
        <f t="shared" si="54"/>
        <v/>
      </c>
      <c r="S199" s="80" t="str">
        <f t="shared" si="55"/>
        <v/>
      </c>
      <c r="T199" s="80" t="str">
        <f t="shared" si="56"/>
        <v/>
      </c>
      <c r="U199" s="72" t="str">
        <f t="shared" si="57"/>
        <v/>
      </c>
      <c r="V199" s="81" t="str">
        <f t="shared" si="52"/>
        <v/>
      </c>
    </row>
    <row r="200" spans="1:63" s="6" customFormat="1" x14ac:dyDescent="0.2">
      <c r="A200" s="18"/>
      <c r="B200" s="123" t="s">
        <v>192</v>
      </c>
      <c r="C200" s="6" t="s">
        <v>749</v>
      </c>
      <c r="D200" s="123" t="s">
        <v>192</v>
      </c>
      <c r="E200" s="74" t="s">
        <v>457</v>
      </c>
      <c r="F200" s="167"/>
      <c r="G200" s="168"/>
      <c r="H200" s="168"/>
      <c r="I200" s="168"/>
      <c r="J200" s="168"/>
      <c r="K200" s="168"/>
      <c r="L200" s="168"/>
      <c r="M200" s="168"/>
      <c r="N200" s="168"/>
      <c r="O200" s="169"/>
      <c r="P200" s="79" t="str">
        <f t="shared" si="51"/>
        <v/>
      </c>
      <c r="Q200" s="80" t="str">
        <f t="shared" si="53"/>
        <v/>
      </c>
      <c r="R200" s="80" t="str">
        <f t="shared" si="54"/>
        <v/>
      </c>
      <c r="S200" s="80" t="str">
        <f t="shared" si="55"/>
        <v/>
      </c>
      <c r="T200" s="80" t="str">
        <f t="shared" si="56"/>
        <v/>
      </c>
      <c r="U200" s="72" t="str">
        <f t="shared" si="57"/>
        <v/>
      </c>
      <c r="V200" s="81" t="str">
        <f t="shared" si="52"/>
        <v/>
      </c>
    </row>
    <row r="201" spans="1:63" s="6" customFormat="1" ht="12" thickBot="1" x14ac:dyDescent="0.25">
      <c r="A201" s="18"/>
      <c r="B201" s="123" t="s">
        <v>193</v>
      </c>
      <c r="C201" s="6" t="s">
        <v>750</v>
      </c>
      <c r="D201" s="123" t="s">
        <v>193</v>
      </c>
      <c r="E201" s="74" t="s">
        <v>562</v>
      </c>
      <c r="F201" s="167"/>
      <c r="G201" s="168"/>
      <c r="H201" s="168"/>
      <c r="I201" s="168"/>
      <c r="J201" s="168"/>
      <c r="K201" s="168"/>
      <c r="L201" s="168"/>
      <c r="M201" s="168"/>
      <c r="N201" s="168"/>
      <c r="O201" s="169"/>
      <c r="P201" s="82" t="str">
        <f t="shared" si="51"/>
        <v/>
      </c>
      <c r="Q201" s="83" t="str">
        <f t="shared" si="53"/>
        <v/>
      </c>
      <c r="R201" s="83" t="str">
        <f t="shared" si="54"/>
        <v/>
      </c>
      <c r="S201" s="83" t="str">
        <f t="shared" si="55"/>
        <v/>
      </c>
      <c r="T201" s="83" t="str">
        <f t="shared" si="56"/>
        <v/>
      </c>
      <c r="U201" s="84" t="str">
        <f t="shared" si="57"/>
        <v/>
      </c>
      <c r="V201" s="85" t="str">
        <f t="shared" si="52"/>
        <v/>
      </c>
    </row>
    <row r="202" spans="1:63" s="60" customFormat="1" ht="21.75" thickBot="1" x14ac:dyDescent="0.25">
      <c r="A202" s="59"/>
      <c r="B202" s="132" t="s">
        <v>555</v>
      </c>
      <c r="C202" s="6" t="s">
        <v>582</v>
      </c>
      <c r="D202" s="132" t="s">
        <v>917</v>
      </c>
      <c r="E202" s="203" t="s">
        <v>837</v>
      </c>
      <c r="F202" s="164"/>
      <c r="G202" s="175"/>
      <c r="H202" s="165"/>
      <c r="I202" s="165"/>
      <c r="J202" s="165"/>
      <c r="K202" s="165"/>
      <c r="L202" s="165"/>
      <c r="M202" s="165"/>
      <c r="N202" s="165"/>
      <c r="O202" s="166"/>
      <c r="P202" s="86"/>
      <c r="Q202" s="87"/>
      <c r="R202" s="87"/>
      <c r="S202" s="87"/>
      <c r="T202" s="87"/>
      <c r="U202" s="88"/>
      <c r="V202" s="89" t="str">
        <f t="shared" si="52"/>
        <v/>
      </c>
    </row>
    <row r="203" spans="1:63" s="60" customFormat="1" ht="31.5" customHeight="1" x14ac:dyDescent="0.2">
      <c r="A203" s="59"/>
      <c r="B203" s="226" t="s">
        <v>543</v>
      </c>
      <c r="C203" s="226"/>
      <c r="D203" s="226" t="s">
        <v>543</v>
      </c>
      <c r="E203" s="202" t="s">
        <v>838</v>
      </c>
      <c r="F203" s="106">
        <f>SUM(F188:F201)</f>
        <v>0</v>
      </c>
      <c r="G203" s="107">
        <f t="shared" ref="G203:O203" si="58">SUM(G188:G201)</f>
        <v>0</v>
      </c>
      <c r="H203" s="107">
        <f t="shared" si="58"/>
        <v>0</v>
      </c>
      <c r="I203" s="107">
        <f t="shared" si="58"/>
        <v>0</v>
      </c>
      <c r="J203" s="107">
        <f t="shared" si="58"/>
        <v>0</v>
      </c>
      <c r="K203" s="107">
        <f t="shared" si="58"/>
        <v>0</v>
      </c>
      <c r="L203" s="107">
        <f t="shared" si="58"/>
        <v>0</v>
      </c>
      <c r="M203" s="107">
        <f t="shared" si="58"/>
        <v>0</v>
      </c>
      <c r="N203" s="107">
        <f t="shared" si="58"/>
        <v>0</v>
      </c>
      <c r="O203" s="108">
        <f t="shared" si="58"/>
        <v>0</v>
      </c>
      <c r="P203" s="90"/>
      <c r="Q203" s="91"/>
      <c r="R203" s="91"/>
      <c r="S203" s="91"/>
      <c r="T203" s="91"/>
      <c r="U203" s="92"/>
      <c r="V203" s="93" t="str">
        <f t="shared" si="52"/>
        <v/>
      </c>
    </row>
    <row r="204" spans="1:63" s="60" customFormat="1" ht="32.25" thickBot="1" x14ac:dyDescent="0.25">
      <c r="A204" s="59"/>
      <c r="B204" s="227"/>
      <c r="C204" s="227"/>
      <c r="D204" s="227"/>
      <c r="E204" s="184" t="s">
        <v>926</v>
      </c>
      <c r="F204" s="109" t="str">
        <f>IF(COUNTA(F188:F202)&gt;0,IF(F202="c","c",SUM(F202:F203)),"")</f>
        <v/>
      </c>
      <c r="G204" s="110" t="str">
        <f t="shared" ref="G204:O204" si="59">IF(COUNTA(G188:G202)&gt;0,IF(G202="c","c",SUM(G202:G203)),"")</f>
        <v/>
      </c>
      <c r="H204" s="110" t="str">
        <f t="shared" si="59"/>
        <v/>
      </c>
      <c r="I204" s="110" t="str">
        <f t="shared" si="59"/>
        <v/>
      </c>
      <c r="J204" s="110" t="str">
        <f t="shared" si="59"/>
        <v/>
      </c>
      <c r="K204" s="110" t="str">
        <f t="shared" si="59"/>
        <v/>
      </c>
      <c r="L204" s="110" t="str">
        <f t="shared" si="59"/>
        <v/>
      </c>
      <c r="M204" s="110" t="str">
        <f t="shared" si="59"/>
        <v/>
      </c>
      <c r="N204" s="110" t="str">
        <f t="shared" si="59"/>
        <v/>
      </c>
      <c r="O204" s="111" t="str">
        <f t="shared" si="59"/>
        <v/>
      </c>
      <c r="P204" s="94" t="str">
        <f>IF(AND(AND(C204&lt;&gt;"",C204=Reporting_Country_Code),OR(F204&lt;&gt;"",G204&lt;&gt;"",H204&lt;&gt;"",I204&lt;&gt;"",J204&lt;&gt;"",K204&lt;&gt;"",L204&lt;&gt;"",M204&lt;&gt;"",N204&lt;&gt;"",M204&lt;&gt;"")),"Claims against self",IF(AND(COUNTIF(M204:O204,"c")=1,AND(M204&lt;&gt;"",N204&lt;&gt;"",O204&lt;&gt;"")),"Residual Disclosure",IF(AND(SUM(COUNTIF(K204:L204,"c"),(COUNTIF(H204,"c")))=1,AND(L204&lt;&gt;"",K204&lt;&gt;"",H204&lt;&gt;"")),"Residual Disclosure",IF(AND(COUNTIF(H204:J204,"c")=1,AND(J204&lt;&gt;"",I204&lt;&gt;"",H204&lt;&gt;"")),"Residual Disclosure",IF(AND(COUNTIF(F204:H204,"c")=1,AND(F204&lt;&gt;"",G204&lt;&gt;"",H204&lt;&gt;"")),"Residual Disclosure","")))))</f>
        <v/>
      </c>
      <c r="Q204" s="95" t="str">
        <f t="shared" si="53"/>
        <v/>
      </c>
      <c r="R204" s="95" t="str">
        <f t="shared" si="54"/>
        <v/>
      </c>
      <c r="S204" s="95" t="str">
        <f t="shared" si="55"/>
        <v/>
      </c>
      <c r="T204" s="95" t="str">
        <f t="shared" si="56"/>
        <v/>
      </c>
      <c r="U204" s="96" t="str">
        <f t="shared" si="57"/>
        <v/>
      </c>
      <c r="V204" s="97" t="str">
        <f t="shared" si="52"/>
        <v/>
      </c>
    </row>
    <row r="205" spans="1:63" s="6" customFormat="1" ht="55.5" customHeight="1" thickBot="1" x14ac:dyDescent="0.25">
      <c r="B205" s="126"/>
      <c r="D205" s="126"/>
      <c r="E205" s="185" t="s">
        <v>20</v>
      </c>
      <c r="F205" s="119" t="str">
        <f t="shared" ref="F205:O205" si="60">IF(F202="c","",IF(AND(IF((COUNTIF(F188:F201,"c"))&gt;0,1,0)=1,F202=""),"Please provide Not Specified (Including Confidential)",""))</f>
        <v/>
      </c>
      <c r="G205" s="119" t="str">
        <f t="shared" si="60"/>
        <v/>
      </c>
      <c r="H205" s="119" t="str">
        <f t="shared" si="60"/>
        <v/>
      </c>
      <c r="I205" s="119" t="str">
        <f t="shared" si="60"/>
        <v/>
      </c>
      <c r="J205" s="119" t="str">
        <f t="shared" si="60"/>
        <v/>
      </c>
      <c r="K205" s="119" t="str">
        <f t="shared" si="60"/>
        <v/>
      </c>
      <c r="L205" s="119" t="str">
        <f t="shared" si="60"/>
        <v/>
      </c>
      <c r="M205" s="119" t="str">
        <f t="shared" si="60"/>
        <v/>
      </c>
      <c r="N205" s="119" t="str">
        <f t="shared" si="60"/>
        <v/>
      </c>
      <c r="O205" s="119" t="str">
        <f t="shared" si="60"/>
        <v/>
      </c>
      <c r="P205" s="79"/>
      <c r="Q205" s="80"/>
      <c r="R205" s="80"/>
      <c r="S205" s="80"/>
      <c r="T205" s="80"/>
      <c r="U205" s="72"/>
      <c r="V205" s="81"/>
    </row>
    <row r="206" spans="1:63" s="15" customFormat="1" ht="12" thickBot="1" x14ac:dyDescent="0.25">
      <c r="A206" s="18"/>
      <c r="B206" s="122"/>
      <c r="C206" s="6"/>
      <c r="D206" s="122"/>
      <c r="E206" s="186" t="s">
        <v>533</v>
      </c>
      <c r="F206" s="17"/>
      <c r="G206" s="16"/>
      <c r="H206" s="16"/>
      <c r="I206" s="16"/>
      <c r="J206" s="16"/>
      <c r="K206" s="16"/>
      <c r="L206" s="16"/>
      <c r="M206" s="16"/>
      <c r="N206" s="16"/>
      <c r="O206" s="105"/>
      <c r="P206" s="98"/>
      <c r="Q206" s="99"/>
      <c r="R206" s="99"/>
      <c r="S206" s="99"/>
      <c r="T206" s="99"/>
      <c r="U206" s="100"/>
      <c r="V206" s="101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</row>
    <row r="207" spans="1:63" s="6" customFormat="1" x14ac:dyDescent="0.2">
      <c r="A207" s="18"/>
      <c r="B207" s="123" t="s">
        <v>194</v>
      </c>
      <c r="C207" s="6" t="s">
        <v>751</v>
      </c>
      <c r="D207" s="123" t="s">
        <v>194</v>
      </c>
      <c r="E207" s="74" t="s">
        <v>458</v>
      </c>
      <c r="F207" s="167"/>
      <c r="G207" s="168"/>
      <c r="H207" s="168"/>
      <c r="I207" s="168"/>
      <c r="J207" s="168"/>
      <c r="K207" s="168"/>
      <c r="L207" s="168"/>
      <c r="M207" s="168"/>
      <c r="N207" s="168"/>
      <c r="O207" s="169"/>
      <c r="P207" s="76" t="str">
        <f t="shared" ref="P207:P214" si="61">IF(AND(AND(C207&lt;&gt;"",C207=Reporting_Country_Code),OR(F207&lt;&gt;"",G207&lt;&gt;"",H207&lt;&gt;"",I207&lt;&gt;"",J207&lt;&gt;"",K207&lt;&gt;"",L207&lt;&gt;"",M207&lt;&gt;"",N207&lt;&gt;"",M207&lt;&gt;"")),"Claims against self",IF(AND(COUNTIF(M207:O207,"c")=1,AND(M207&lt;&gt;"",N207&lt;&gt;"",O207&lt;&gt;"")),"Residual Disclosure",IF(AND(SUM(COUNTIF(K207:L207,"c"),(COUNTIF(H207,"c")))=1,AND(L207&lt;&gt;"",K207&lt;&gt;"",H207&lt;&gt;"")),"Residual Disclosure",IF(AND(COUNTIF(H207:J207,"c")=1,AND(J207&lt;&gt;"",I207&lt;&gt;"",H207&lt;&gt;"")),"Residual Disclosure",IF(AND(COUNTIF(F207:H207,"c")=1,AND(F207&lt;&gt;"",G207&lt;&gt;"",H207&lt;&gt;"")),"Residual Disclosure","")))))</f>
        <v/>
      </c>
      <c r="Q207" s="77" t="str">
        <f t="shared" si="53"/>
        <v/>
      </c>
      <c r="R207" s="77" t="str">
        <f t="shared" si="54"/>
        <v/>
      </c>
      <c r="S207" s="77" t="str">
        <f t="shared" si="55"/>
        <v/>
      </c>
      <c r="T207" s="77" t="str">
        <f t="shared" si="56"/>
        <v/>
      </c>
      <c r="U207" s="102" t="str">
        <f t="shared" si="57"/>
        <v/>
      </c>
      <c r="V207" s="78" t="str">
        <f t="shared" si="52"/>
        <v/>
      </c>
    </row>
    <row r="208" spans="1:63" s="6" customFormat="1" x14ac:dyDescent="0.2">
      <c r="A208" s="18"/>
      <c r="B208" s="123" t="s">
        <v>200</v>
      </c>
      <c r="C208" s="6" t="s">
        <v>752</v>
      </c>
      <c r="D208" s="123" t="s">
        <v>200</v>
      </c>
      <c r="E208" s="74" t="s">
        <v>464</v>
      </c>
      <c r="F208" s="167"/>
      <c r="G208" s="168"/>
      <c r="H208" s="168"/>
      <c r="I208" s="168"/>
      <c r="J208" s="168"/>
      <c r="K208" s="168"/>
      <c r="L208" s="168"/>
      <c r="M208" s="168"/>
      <c r="N208" s="168"/>
      <c r="O208" s="169"/>
      <c r="P208" s="79" t="str">
        <f t="shared" si="61"/>
        <v/>
      </c>
      <c r="Q208" s="80" t="str">
        <f t="shared" si="53"/>
        <v/>
      </c>
      <c r="R208" s="80" t="str">
        <f t="shared" si="54"/>
        <v/>
      </c>
      <c r="S208" s="80" t="str">
        <f t="shared" si="55"/>
        <v/>
      </c>
      <c r="T208" s="80" t="str">
        <f t="shared" si="56"/>
        <v/>
      </c>
      <c r="U208" s="72" t="str">
        <f t="shared" si="57"/>
        <v/>
      </c>
      <c r="V208" s="81" t="str">
        <f t="shared" si="52"/>
        <v/>
      </c>
    </row>
    <row r="209" spans="1:63" s="6" customFormat="1" x14ac:dyDescent="0.2">
      <c r="A209" s="18"/>
      <c r="B209" s="123" t="s">
        <v>201</v>
      </c>
      <c r="C209" s="6" t="s">
        <v>753</v>
      </c>
      <c r="D209" s="123" t="s">
        <v>201</v>
      </c>
      <c r="E209" s="74" t="s">
        <v>465</v>
      </c>
      <c r="F209" s="167"/>
      <c r="G209" s="168"/>
      <c r="H209" s="168"/>
      <c r="I209" s="168"/>
      <c r="J209" s="168"/>
      <c r="K209" s="168"/>
      <c r="L209" s="168"/>
      <c r="M209" s="168"/>
      <c r="N209" s="168"/>
      <c r="O209" s="169"/>
      <c r="P209" s="79" t="str">
        <f t="shared" si="61"/>
        <v/>
      </c>
      <c r="Q209" s="80" t="str">
        <f t="shared" si="53"/>
        <v/>
      </c>
      <c r="R209" s="80" t="str">
        <f t="shared" si="54"/>
        <v/>
      </c>
      <c r="S209" s="80" t="str">
        <f t="shared" si="55"/>
        <v/>
      </c>
      <c r="T209" s="80" t="str">
        <f t="shared" si="56"/>
        <v/>
      </c>
      <c r="U209" s="72" t="str">
        <f t="shared" si="57"/>
        <v/>
      </c>
      <c r="V209" s="81" t="str">
        <f t="shared" si="52"/>
        <v/>
      </c>
    </row>
    <row r="210" spans="1:63" s="6" customFormat="1" x14ac:dyDescent="0.2">
      <c r="A210" s="18"/>
      <c r="B210" s="123" t="s">
        <v>195</v>
      </c>
      <c r="C210" s="6" t="s">
        <v>754</v>
      </c>
      <c r="D210" s="123" t="s">
        <v>195</v>
      </c>
      <c r="E210" s="74" t="s">
        <v>459</v>
      </c>
      <c r="F210" s="167"/>
      <c r="G210" s="168"/>
      <c r="H210" s="168"/>
      <c r="I210" s="168"/>
      <c r="J210" s="168"/>
      <c r="K210" s="168"/>
      <c r="L210" s="168"/>
      <c r="M210" s="168"/>
      <c r="N210" s="168"/>
      <c r="O210" s="169"/>
      <c r="P210" s="79" t="str">
        <f t="shared" si="61"/>
        <v/>
      </c>
      <c r="Q210" s="80" t="str">
        <f t="shared" si="53"/>
        <v/>
      </c>
      <c r="R210" s="80" t="str">
        <f t="shared" si="54"/>
        <v/>
      </c>
      <c r="S210" s="80" t="str">
        <f t="shared" si="55"/>
        <v/>
      </c>
      <c r="T210" s="80" t="str">
        <f t="shared" si="56"/>
        <v/>
      </c>
      <c r="U210" s="72" t="str">
        <f t="shared" si="57"/>
        <v/>
      </c>
      <c r="V210" s="81" t="str">
        <f t="shared" si="52"/>
        <v/>
      </c>
    </row>
    <row r="211" spans="1:63" s="6" customFormat="1" x14ac:dyDescent="0.2">
      <c r="A211" s="18"/>
      <c r="B211" s="123" t="s">
        <v>196</v>
      </c>
      <c r="C211" s="6" t="s">
        <v>755</v>
      </c>
      <c r="D211" s="123" t="s">
        <v>196</v>
      </c>
      <c r="E211" s="74" t="s">
        <v>460</v>
      </c>
      <c r="F211" s="167">
        <v>19.219741630582671</v>
      </c>
      <c r="G211" s="168">
        <v>19.219741630582671</v>
      </c>
      <c r="H211" s="168">
        <v>0</v>
      </c>
      <c r="I211" s="168"/>
      <c r="J211" s="168"/>
      <c r="K211" s="168">
        <v>0</v>
      </c>
      <c r="L211" s="168"/>
      <c r="M211" s="168"/>
      <c r="N211" s="168"/>
      <c r="O211" s="169"/>
      <c r="P211" s="79" t="str">
        <f t="shared" si="61"/>
        <v/>
      </c>
      <c r="Q211" s="80" t="str">
        <f t="shared" si="53"/>
        <v/>
      </c>
      <c r="R211" s="80" t="str">
        <f t="shared" si="54"/>
        <v/>
      </c>
      <c r="S211" s="80" t="str">
        <f t="shared" si="55"/>
        <v>COL 7 = 0</v>
      </c>
      <c r="T211" s="80" t="str">
        <f t="shared" si="56"/>
        <v/>
      </c>
      <c r="U211" s="72" t="str">
        <f t="shared" si="57"/>
        <v/>
      </c>
      <c r="V211" s="81" t="str">
        <f t="shared" si="52"/>
        <v/>
      </c>
    </row>
    <row r="212" spans="1:63" s="6" customFormat="1" x14ac:dyDescent="0.2">
      <c r="A212" s="18"/>
      <c r="B212" s="123" t="s">
        <v>197</v>
      </c>
      <c r="C212" s="6" t="s">
        <v>756</v>
      </c>
      <c r="D212" s="123" t="s">
        <v>197</v>
      </c>
      <c r="E212" s="74" t="s">
        <v>461</v>
      </c>
      <c r="F212" s="167"/>
      <c r="G212" s="168"/>
      <c r="H212" s="168"/>
      <c r="I212" s="168"/>
      <c r="J212" s="168"/>
      <c r="K212" s="168"/>
      <c r="L212" s="168"/>
      <c r="M212" s="168"/>
      <c r="N212" s="168"/>
      <c r="O212" s="169"/>
      <c r="P212" s="79" t="str">
        <f t="shared" si="61"/>
        <v/>
      </c>
      <c r="Q212" s="80" t="str">
        <f t="shared" si="53"/>
        <v/>
      </c>
      <c r="R212" s="80" t="str">
        <f t="shared" si="54"/>
        <v/>
      </c>
      <c r="S212" s="80" t="str">
        <f t="shared" si="55"/>
        <v/>
      </c>
      <c r="T212" s="80" t="str">
        <f t="shared" si="56"/>
        <v/>
      </c>
      <c r="U212" s="72" t="str">
        <f t="shared" si="57"/>
        <v/>
      </c>
      <c r="V212" s="81" t="str">
        <f t="shared" si="52"/>
        <v/>
      </c>
    </row>
    <row r="213" spans="1:63" s="6" customFormat="1" x14ac:dyDescent="0.2">
      <c r="A213" s="18"/>
      <c r="B213" s="123" t="s">
        <v>198</v>
      </c>
      <c r="C213" s="6" t="s">
        <v>757</v>
      </c>
      <c r="D213" s="123" t="s">
        <v>198</v>
      </c>
      <c r="E213" s="74" t="s">
        <v>462</v>
      </c>
      <c r="F213" s="167"/>
      <c r="G213" s="168"/>
      <c r="H213" s="168"/>
      <c r="I213" s="168"/>
      <c r="J213" s="168"/>
      <c r="K213" s="168"/>
      <c r="L213" s="168"/>
      <c r="M213" s="168"/>
      <c r="N213" s="168"/>
      <c r="O213" s="169"/>
      <c r="P213" s="79" t="str">
        <f t="shared" si="61"/>
        <v/>
      </c>
      <c r="Q213" s="80" t="str">
        <f t="shared" si="53"/>
        <v/>
      </c>
      <c r="R213" s="80" t="str">
        <f t="shared" si="54"/>
        <v/>
      </c>
      <c r="S213" s="80" t="str">
        <f t="shared" si="55"/>
        <v/>
      </c>
      <c r="T213" s="80" t="str">
        <f t="shared" si="56"/>
        <v/>
      </c>
      <c r="U213" s="72" t="str">
        <f t="shared" si="57"/>
        <v/>
      </c>
      <c r="V213" s="81" t="str">
        <f t="shared" si="52"/>
        <v/>
      </c>
    </row>
    <row r="214" spans="1:63" s="6" customFormat="1" ht="12" thickBot="1" x14ac:dyDescent="0.25">
      <c r="A214" s="18"/>
      <c r="B214" s="123" t="s">
        <v>199</v>
      </c>
      <c r="C214" s="6" t="s">
        <v>758</v>
      </c>
      <c r="D214" s="123" t="s">
        <v>199</v>
      </c>
      <c r="E214" s="74" t="s">
        <v>463</v>
      </c>
      <c r="F214" s="167"/>
      <c r="G214" s="168"/>
      <c r="H214" s="168"/>
      <c r="I214" s="168"/>
      <c r="J214" s="168"/>
      <c r="K214" s="168"/>
      <c r="L214" s="168"/>
      <c r="M214" s="168"/>
      <c r="N214" s="168"/>
      <c r="O214" s="169"/>
      <c r="P214" s="82" t="str">
        <f t="shared" si="61"/>
        <v/>
      </c>
      <c r="Q214" s="83" t="str">
        <f t="shared" si="53"/>
        <v/>
      </c>
      <c r="R214" s="83" t="str">
        <f t="shared" si="54"/>
        <v/>
      </c>
      <c r="S214" s="83" t="str">
        <f t="shared" si="55"/>
        <v/>
      </c>
      <c r="T214" s="83" t="str">
        <f t="shared" si="56"/>
        <v/>
      </c>
      <c r="U214" s="84" t="str">
        <f t="shared" si="57"/>
        <v/>
      </c>
      <c r="V214" s="85" t="str">
        <f t="shared" si="52"/>
        <v/>
      </c>
    </row>
    <row r="215" spans="1:63" s="60" customFormat="1" ht="21.75" thickBot="1" x14ac:dyDescent="0.25">
      <c r="A215" s="59"/>
      <c r="B215" s="132" t="s">
        <v>556</v>
      </c>
      <c r="C215" s="6" t="s">
        <v>583</v>
      </c>
      <c r="D215" s="132" t="s">
        <v>918</v>
      </c>
      <c r="E215" s="203" t="s">
        <v>837</v>
      </c>
      <c r="F215" s="164"/>
      <c r="G215" s="175"/>
      <c r="H215" s="165"/>
      <c r="I215" s="165"/>
      <c r="J215" s="165"/>
      <c r="K215" s="165"/>
      <c r="L215" s="165"/>
      <c r="M215" s="165"/>
      <c r="N215" s="165"/>
      <c r="O215" s="166"/>
      <c r="P215" s="86"/>
      <c r="Q215" s="87"/>
      <c r="R215" s="87"/>
      <c r="S215" s="87"/>
      <c r="T215" s="87"/>
      <c r="U215" s="88"/>
      <c r="V215" s="89" t="str">
        <f t="shared" si="52"/>
        <v/>
      </c>
    </row>
    <row r="216" spans="1:63" s="60" customFormat="1" ht="31.5" customHeight="1" x14ac:dyDescent="0.2">
      <c r="A216" s="59"/>
      <c r="B216" s="226" t="s">
        <v>543</v>
      </c>
      <c r="C216" s="226"/>
      <c r="D216" s="226" t="s">
        <v>543</v>
      </c>
      <c r="E216" s="202" t="s">
        <v>838</v>
      </c>
      <c r="F216" s="106">
        <f>SUM(F207:F214)</f>
        <v>19.219741630582671</v>
      </c>
      <c r="G216" s="107">
        <f t="shared" ref="G216:O216" si="62">SUM(G207:G214)</f>
        <v>19.219741630582671</v>
      </c>
      <c r="H216" s="107">
        <f t="shared" si="62"/>
        <v>0</v>
      </c>
      <c r="I216" s="107">
        <f t="shared" si="62"/>
        <v>0</v>
      </c>
      <c r="J216" s="107">
        <f t="shared" si="62"/>
        <v>0</v>
      </c>
      <c r="K216" s="107">
        <f t="shared" si="62"/>
        <v>0</v>
      </c>
      <c r="L216" s="107">
        <f t="shared" si="62"/>
        <v>0</v>
      </c>
      <c r="M216" s="107">
        <f t="shared" si="62"/>
        <v>0</v>
      </c>
      <c r="N216" s="107">
        <f t="shared" si="62"/>
        <v>0</v>
      </c>
      <c r="O216" s="108">
        <f t="shared" si="62"/>
        <v>0</v>
      </c>
      <c r="P216" s="90"/>
      <c r="Q216" s="91"/>
      <c r="R216" s="91"/>
      <c r="S216" s="91"/>
      <c r="T216" s="91"/>
      <c r="U216" s="92"/>
      <c r="V216" s="93" t="str">
        <f t="shared" si="52"/>
        <v/>
      </c>
    </row>
    <row r="217" spans="1:63" s="60" customFormat="1" ht="32.25" thickBot="1" x14ac:dyDescent="0.25">
      <c r="A217" s="59"/>
      <c r="B217" s="227"/>
      <c r="C217" s="227"/>
      <c r="D217" s="227"/>
      <c r="E217" s="184" t="s">
        <v>927</v>
      </c>
      <c r="F217" s="133">
        <f>IF(COUNTA(F207:F215)&gt;0,IF(F215="c","c",SUM(F215:F216)),"")</f>
        <v>19.219741630582671</v>
      </c>
      <c r="G217" s="110">
        <f t="shared" ref="G217:O217" si="63">IF(COUNTA(G207:G215)&gt;0,IF(G215="c","c",SUM(G215:G216)),"")</f>
        <v>19.219741630582671</v>
      </c>
      <c r="H217" s="110">
        <f t="shared" si="63"/>
        <v>0</v>
      </c>
      <c r="I217" s="110" t="str">
        <f t="shared" si="63"/>
        <v/>
      </c>
      <c r="J217" s="110" t="str">
        <f t="shared" si="63"/>
        <v/>
      </c>
      <c r="K217" s="110">
        <f t="shared" si="63"/>
        <v>0</v>
      </c>
      <c r="L217" s="110" t="str">
        <f t="shared" si="63"/>
        <v/>
      </c>
      <c r="M217" s="110" t="str">
        <f t="shared" si="63"/>
        <v/>
      </c>
      <c r="N217" s="110" t="str">
        <f t="shared" si="63"/>
        <v/>
      </c>
      <c r="O217" s="111" t="str">
        <f t="shared" si="63"/>
        <v/>
      </c>
      <c r="P217" s="94" t="str">
        <f>IF(AND(AND(C217&lt;&gt;"",C217=Reporting_Country_Code),OR(F217&lt;&gt;"",G217&lt;&gt;"",H217&lt;&gt;"",I217&lt;&gt;"",J217&lt;&gt;"",K217&lt;&gt;"",L217&lt;&gt;"",M217&lt;&gt;"",N217&lt;&gt;"",M217&lt;&gt;"")),"Claims against self",IF(AND(COUNTIF(M217:O217,"c")=1,AND(M217&lt;&gt;"",N217&lt;&gt;"",O217&lt;&gt;"")),"Residual Disclosure",IF(AND(SUM(COUNTIF(K217:L217,"c"),(COUNTIF(H217,"c")))=1,AND(L217&lt;&gt;"",K217&lt;&gt;"",H217&lt;&gt;"")),"Residual Disclosure",IF(AND(COUNTIF(H217:J217,"c")=1,AND(J217&lt;&gt;"",I217&lt;&gt;"",H217&lt;&gt;"")),"Residual Disclosure",IF(AND(COUNTIF(F217:H217,"c")=1,AND(F217&lt;&gt;"",G217&lt;&gt;"",H217&lt;&gt;"")),"Residual Disclosure","")))))</f>
        <v/>
      </c>
      <c r="Q217" s="95" t="str">
        <f t="shared" si="53"/>
        <v/>
      </c>
      <c r="R217" s="95" t="str">
        <f t="shared" si="54"/>
        <v/>
      </c>
      <c r="S217" s="95" t="str">
        <f t="shared" si="55"/>
        <v>COL 7 = 0</v>
      </c>
      <c r="T217" s="95" t="str">
        <f t="shared" si="56"/>
        <v/>
      </c>
      <c r="U217" s="96" t="str">
        <f t="shared" si="57"/>
        <v/>
      </c>
      <c r="V217" s="97" t="str">
        <f t="shared" si="52"/>
        <v/>
      </c>
    </row>
    <row r="218" spans="1:63" s="6" customFormat="1" ht="55.5" customHeight="1" thickBot="1" x14ac:dyDescent="0.25">
      <c r="B218" s="126"/>
      <c r="D218" s="126"/>
      <c r="E218" s="185" t="s">
        <v>20</v>
      </c>
      <c r="F218" s="134" t="str">
        <f t="shared" ref="F218:O218" si="64">IF(F215="c","",IF(AND(IF((COUNTIF(F207:F214,"c"))&gt;0,1,0)=1,F215=""),"Please provide Not Specified (Including Confidential)",""))</f>
        <v/>
      </c>
      <c r="G218" s="134" t="str">
        <f t="shared" si="64"/>
        <v/>
      </c>
      <c r="H218" s="134" t="str">
        <f t="shared" si="64"/>
        <v/>
      </c>
      <c r="I218" s="134" t="str">
        <f t="shared" si="64"/>
        <v/>
      </c>
      <c r="J218" s="134" t="str">
        <f t="shared" si="64"/>
        <v/>
      </c>
      <c r="K218" s="134" t="str">
        <f t="shared" si="64"/>
        <v/>
      </c>
      <c r="L218" s="134" t="str">
        <f t="shared" si="64"/>
        <v/>
      </c>
      <c r="M218" s="134" t="str">
        <f t="shared" si="64"/>
        <v/>
      </c>
      <c r="N218" s="134" t="str">
        <f t="shared" si="64"/>
        <v/>
      </c>
      <c r="O218" s="134" t="str">
        <f t="shared" si="64"/>
        <v/>
      </c>
      <c r="P218" s="79"/>
      <c r="Q218" s="80"/>
      <c r="R218" s="80"/>
      <c r="S218" s="80"/>
      <c r="T218" s="80"/>
      <c r="U218" s="72"/>
      <c r="V218" s="81"/>
    </row>
    <row r="219" spans="1:63" s="15" customFormat="1" ht="12" thickBot="1" x14ac:dyDescent="0.25">
      <c r="A219" s="18"/>
      <c r="B219" s="122"/>
      <c r="C219" s="6"/>
      <c r="D219" s="122"/>
      <c r="E219" s="186" t="s">
        <v>836</v>
      </c>
      <c r="F219" s="17"/>
      <c r="G219" s="16"/>
      <c r="H219" s="16"/>
      <c r="I219" s="16"/>
      <c r="J219" s="16"/>
      <c r="K219" s="16"/>
      <c r="L219" s="16"/>
      <c r="M219" s="16"/>
      <c r="N219" s="16"/>
      <c r="O219" s="105"/>
      <c r="P219" s="98"/>
      <c r="Q219" s="99"/>
      <c r="R219" s="99"/>
      <c r="S219" s="99"/>
      <c r="T219" s="99"/>
      <c r="U219" s="100"/>
      <c r="V219" s="101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</row>
    <row r="220" spans="1:63" s="6" customFormat="1" x14ac:dyDescent="0.2">
      <c r="A220" s="18"/>
      <c r="B220" s="123" t="s">
        <v>202</v>
      </c>
      <c r="C220" s="6" t="s">
        <v>759</v>
      </c>
      <c r="D220" s="123" t="s">
        <v>202</v>
      </c>
      <c r="E220" s="74" t="s">
        <v>466</v>
      </c>
      <c r="F220" s="167"/>
      <c r="G220" s="168"/>
      <c r="H220" s="168"/>
      <c r="I220" s="168"/>
      <c r="J220" s="168"/>
      <c r="K220" s="168"/>
      <c r="L220" s="168"/>
      <c r="M220" s="168"/>
      <c r="N220" s="168"/>
      <c r="O220" s="169"/>
      <c r="P220" s="76" t="str">
        <f t="shared" ref="P220:P228" si="65">IF(AND(AND(C220&lt;&gt;"",C220=Reporting_Country_Code),OR(F220&lt;&gt;"",G220&lt;&gt;"",H220&lt;&gt;"",I220&lt;&gt;"",J220&lt;&gt;"",K220&lt;&gt;"",L220&lt;&gt;"",M220&lt;&gt;"",N220&lt;&gt;"",M220&lt;&gt;"")),"Claims against self",IF(AND(COUNTIF(M220:O220,"c")=1,AND(M220&lt;&gt;"",N220&lt;&gt;"",O220&lt;&gt;"")),"Residual Disclosure",IF(AND(SUM(COUNTIF(K220:L220,"c"),(COUNTIF(H220,"c")))=1,AND(L220&lt;&gt;"",K220&lt;&gt;"",H220&lt;&gt;"")),"Residual Disclosure",IF(AND(COUNTIF(H220:J220,"c")=1,AND(J220&lt;&gt;"",I220&lt;&gt;"",H220&lt;&gt;"")),"Residual Disclosure",IF(AND(COUNTIF(F220:H220,"c")=1,AND(F220&lt;&gt;"",G220&lt;&gt;"",H220&lt;&gt;"")),"Residual Disclosure","")))))</f>
        <v/>
      </c>
      <c r="Q220" s="77" t="str">
        <f t="shared" si="53"/>
        <v/>
      </c>
      <c r="R220" s="77" t="str">
        <f t="shared" si="54"/>
        <v/>
      </c>
      <c r="S220" s="77" t="str">
        <f t="shared" si="55"/>
        <v/>
      </c>
      <c r="T220" s="77" t="str">
        <f t="shared" si="56"/>
        <v/>
      </c>
      <c r="U220" s="102" t="str">
        <f t="shared" si="57"/>
        <v/>
      </c>
      <c r="V220" s="78" t="str">
        <f t="shared" si="52"/>
        <v/>
      </c>
    </row>
    <row r="221" spans="1:63" s="6" customFormat="1" x14ac:dyDescent="0.2">
      <c r="A221" s="18"/>
      <c r="B221" s="123" t="s">
        <v>203</v>
      </c>
      <c r="C221" s="6" t="s">
        <v>760</v>
      </c>
      <c r="D221" s="123" t="s">
        <v>203</v>
      </c>
      <c r="E221" s="74" t="s">
        <v>467</v>
      </c>
      <c r="F221" s="167"/>
      <c r="G221" s="168"/>
      <c r="H221" s="168"/>
      <c r="I221" s="168"/>
      <c r="J221" s="168"/>
      <c r="K221" s="168"/>
      <c r="L221" s="168"/>
      <c r="M221" s="168"/>
      <c r="N221" s="168"/>
      <c r="O221" s="169"/>
      <c r="P221" s="79" t="str">
        <f t="shared" si="65"/>
        <v/>
      </c>
      <c r="Q221" s="80" t="str">
        <f t="shared" si="53"/>
        <v/>
      </c>
      <c r="R221" s="80" t="str">
        <f t="shared" si="54"/>
        <v/>
      </c>
      <c r="S221" s="80" t="str">
        <f t="shared" si="55"/>
        <v/>
      </c>
      <c r="T221" s="80" t="str">
        <f t="shared" si="56"/>
        <v/>
      </c>
      <c r="U221" s="72" t="str">
        <f t="shared" si="57"/>
        <v/>
      </c>
      <c r="V221" s="81" t="str">
        <f t="shared" si="52"/>
        <v/>
      </c>
    </row>
    <row r="222" spans="1:63" s="6" customFormat="1" x14ac:dyDescent="0.2">
      <c r="A222" s="18"/>
      <c r="B222" s="123" t="s">
        <v>204</v>
      </c>
      <c r="C222" s="6" t="s">
        <v>761</v>
      </c>
      <c r="D222" s="123" t="s">
        <v>204</v>
      </c>
      <c r="E222" s="74" t="s">
        <v>468</v>
      </c>
      <c r="F222" s="167"/>
      <c r="G222" s="168"/>
      <c r="H222" s="168"/>
      <c r="I222" s="168"/>
      <c r="J222" s="168"/>
      <c r="K222" s="168"/>
      <c r="L222" s="168"/>
      <c r="M222" s="168"/>
      <c r="N222" s="168"/>
      <c r="O222" s="169"/>
      <c r="P222" s="79" t="str">
        <f t="shared" si="65"/>
        <v/>
      </c>
      <c r="Q222" s="80" t="str">
        <f t="shared" si="53"/>
        <v/>
      </c>
      <c r="R222" s="80" t="str">
        <f t="shared" si="54"/>
        <v/>
      </c>
      <c r="S222" s="80" t="str">
        <f t="shared" si="55"/>
        <v/>
      </c>
      <c r="T222" s="80" t="str">
        <f t="shared" si="56"/>
        <v/>
      </c>
      <c r="U222" s="72" t="str">
        <f t="shared" si="57"/>
        <v/>
      </c>
      <c r="V222" s="81" t="str">
        <f t="shared" si="52"/>
        <v/>
      </c>
    </row>
    <row r="223" spans="1:63" s="6" customFormat="1" x14ac:dyDescent="0.2">
      <c r="A223" s="18"/>
      <c r="B223" s="123" t="s">
        <v>205</v>
      </c>
      <c r="C223" s="6" t="s">
        <v>762</v>
      </c>
      <c r="D223" s="123" t="s">
        <v>205</v>
      </c>
      <c r="E223" s="74" t="s">
        <v>469</v>
      </c>
      <c r="F223" s="167"/>
      <c r="G223" s="168"/>
      <c r="H223" s="168"/>
      <c r="I223" s="168"/>
      <c r="J223" s="168"/>
      <c r="K223" s="168"/>
      <c r="L223" s="168"/>
      <c r="M223" s="168"/>
      <c r="N223" s="168"/>
      <c r="O223" s="169"/>
      <c r="P223" s="79" t="str">
        <f t="shared" si="65"/>
        <v/>
      </c>
      <c r="Q223" s="80" t="str">
        <f t="shared" si="53"/>
        <v/>
      </c>
      <c r="R223" s="80" t="str">
        <f t="shared" si="54"/>
        <v/>
      </c>
      <c r="S223" s="80" t="str">
        <f t="shared" si="55"/>
        <v/>
      </c>
      <c r="T223" s="80" t="str">
        <f t="shared" si="56"/>
        <v/>
      </c>
      <c r="U223" s="72" t="str">
        <f t="shared" si="57"/>
        <v/>
      </c>
      <c r="V223" s="81" t="str">
        <f t="shared" si="52"/>
        <v/>
      </c>
    </row>
    <row r="224" spans="1:63" s="6" customFormat="1" x14ac:dyDescent="0.2">
      <c r="A224" s="18"/>
      <c r="B224" s="123" t="s">
        <v>206</v>
      </c>
      <c r="C224" s="6" t="s">
        <v>763</v>
      </c>
      <c r="D224" s="123" t="s">
        <v>206</v>
      </c>
      <c r="E224" s="74" t="s">
        <v>470</v>
      </c>
      <c r="F224" s="167">
        <v>0</v>
      </c>
      <c r="G224" s="168">
        <v>0</v>
      </c>
      <c r="H224" s="168">
        <v>0</v>
      </c>
      <c r="I224" s="168"/>
      <c r="J224" s="168"/>
      <c r="K224" s="168">
        <v>0</v>
      </c>
      <c r="L224" s="168"/>
      <c r="M224" s="168"/>
      <c r="N224" s="168"/>
      <c r="O224" s="169"/>
      <c r="P224" s="79" t="str">
        <f t="shared" si="65"/>
        <v/>
      </c>
      <c r="Q224" s="80" t="str">
        <f t="shared" si="53"/>
        <v/>
      </c>
      <c r="R224" s="80" t="str">
        <f t="shared" si="54"/>
        <v/>
      </c>
      <c r="S224" s="80" t="str">
        <f t="shared" si="55"/>
        <v>COL 7 = 0</v>
      </c>
      <c r="T224" s="80" t="str">
        <f t="shared" si="56"/>
        <v/>
      </c>
      <c r="U224" s="72" t="str">
        <f t="shared" si="57"/>
        <v/>
      </c>
      <c r="V224" s="81" t="str">
        <f t="shared" si="52"/>
        <v/>
      </c>
    </row>
    <row r="225" spans="1:63" s="6" customFormat="1" x14ac:dyDescent="0.2">
      <c r="A225" s="18"/>
      <c r="B225" s="123" t="s">
        <v>207</v>
      </c>
      <c r="C225" s="6" t="s">
        <v>764</v>
      </c>
      <c r="D225" s="123" t="s">
        <v>207</v>
      </c>
      <c r="E225" s="74" t="s">
        <v>471</v>
      </c>
      <c r="F225" s="167"/>
      <c r="G225" s="168"/>
      <c r="H225" s="168"/>
      <c r="I225" s="168"/>
      <c r="J225" s="168"/>
      <c r="K225" s="168"/>
      <c r="L225" s="168"/>
      <c r="M225" s="168"/>
      <c r="N225" s="168"/>
      <c r="O225" s="169"/>
      <c r="P225" s="79" t="str">
        <f t="shared" si="65"/>
        <v/>
      </c>
      <c r="Q225" s="80" t="str">
        <f t="shared" si="53"/>
        <v/>
      </c>
      <c r="R225" s="80" t="str">
        <f t="shared" si="54"/>
        <v/>
      </c>
      <c r="S225" s="80" t="str">
        <f t="shared" si="55"/>
        <v/>
      </c>
      <c r="T225" s="80" t="str">
        <f t="shared" si="56"/>
        <v/>
      </c>
      <c r="U225" s="72" t="str">
        <f t="shared" si="57"/>
        <v/>
      </c>
      <c r="V225" s="81" t="str">
        <f t="shared" si="52"/>
        <v/>
      </c>
    </row>
    <row r="226" spans="1:63" s="6" customFormat="1" x14ac:dyDescent="0.2">
      <c r="A226" s="18"/>
      <c r="B226" s="123" t="s">
        <v>208</v>
      </c>
      <c r="C226" s="6" t="s">
        <v>765</v>
      </c>
      <c r="D226" s="123" t="s">
        <v>208</v>
      </c>
      <c r="E226" s="74" t="s">
        <v>472</v>
      </c>
      <c r="F226" s="167"/>
      <c r="G226" s="168"/>
      <c r="H226" s="168"/>
      <c r="I226" s="168"/>
      <c r="J226" s="168"/>
      <c r="K226" s="168"/>
      <c r="L226" s="168"/>
      <c r="M226" s="168"/>
      <c r="N226" s="168"/>
      <c r="O226" s="169"/>
      <c r="P226" s="79" t="str">
        <f t="shared" si="65"/>
        <v/>
      </c>
      <c r="Q226" s="80" t="str">
        <f t="shared" si="53"/>
        <v/>
      </c>
      <c r="R226" s="80" t="str">
        <f t="shared" si="54"/>
        <v/>
      </c>
      <c r="S226" s="80" t="str">
        <f t="shared" si="55"/>
        <v/>
      </c>
      <c r="T226" s="80" t="str">
        <f t="shared" si="56"/>
        <v/>
      </c>
      <c r="U226" s="72" t="str">
        <f t="shared" si="57"/>
        <v/>
      </c>
      <c r="V226" s="81" t="str">
        <f t="shared" si="52"/>
        <v/>
      </c>
    </row>
    <row r="227" spans="1:63" s="6" customFormat="1" x14ac:dyDescent="0.2">
      <c r="A227" s="18"/>
      <c r="B227" s="123" t="s">
        <v>209</v>
      </c>
      <c r="C227" s="6" t="s">
        <v>766</v>
      </c>
      <c r="D227" s="123" t="s">
        <v>209</v>
      </c>
      <c r="E227" s="74" t="s">
        <v>473</v>
      </c>
      <c r="F227" s="167"/>
      <c r="G227" s="168"/>
      <c r="H227" s="168"/>
      <c r="I227" s="168"/>
      <c r="J227" s="168"/>
      <c r="K227" s="168"/>
      <c r="L227" s="168"/>
      <c r="M227" s="168"/>
      <c r="N227" s="168"/>
      <c r="O227" s="169"/>
      <c r="P227" s="79" t="str">
        <f t="shared" si="65"/>
        <v/>
      </c>
      <c r="Q227" s="80" t="str">
        <f t="shared" si="53"/>
        <v/>
      </c>
      <c r="R227" s="80" t="str">
        <f t="shared" si="54"/>
        <v/>
      </c>
      <c r="S227" s="80" t="str">
        <f t="shared" si="55"/>
        <v/>
      </c>
      <c r="T227" s="80" t="str">
        <f t="shared" si="56"/>
        <v/>
      </c>
      <c r="U227" s="72" t="str">
        <f t="shared" si="57"/>
        <v/>
      </c>
      <c r="V227" s="81" t="str">
        <f t="shared" si="52"/>
        <v/>
      </c>
    </row>
    <row r="228" spans="1:63" s="6" customFormat="1" ht="12" thickBot="1" x14ac:dyDescent="0.25">
      <c r="A228" s="18"/>
      <c r="B228" s="123" t="s">
        <v>210</v>
      </c>
      <c r="C228" s="6" t="s">
        <v>767</v>
      </c>
      <c r="D228" s="123" t="s">
        <v>210</v>
      </c>
      <c r="E228" s="74" t="s">
        <v>474</v>
      </c>
      <c r="F228" s="167"/>
      <c r="G228" s="168"/>
      <c r="H228" s="168"/>
      <c r="I228" s="168"/>
      <c r="J228" s="168"/>
      <c r="K228" s="168"/>
      <c r="L228" s="168"/>
      <c r="M228" s="168"/>
      <c r="N228" s="168"/>
      <c r="O228" s="169"/>
      <c r="P228" s="82" t="str">
        <f t="shared" si="65"/>
        <v/>
      </c>
      <c r="Q228" s="83" t="str">
        <f t="shared" si="53"/>
        <v/>
      </c>
      <c r="R228" s="83" t="str">
        <f t="shared" si="54"/>
        <v/>
      </c>
      <c r="S228" s="83" t="str">
        <f t="shared" si="55"/>
        <v/>
      </c>
      <c r="T228" s="83" t="str">
        <f t="shared" si="56"/>
        <v/>
      </c>
      <c r="U228" s="84" t="str">
        <f t="shared" si="57"/>
        <v/>
      </c>
      <c r="V228" s="85" t="str">
        <f t="shared" si="52"/>
        <v/>
      </c>
    </row>
    <row r="229" spans="1:63" s="60" customFormat="1" ht="21.75" thickBot="1" x14ac:dyDescent="0.25">
      <c r="A229" s="59"/>
      <c r="B229" s="183" t="s">
        <v>557</v>
      </c>
      <c r="C229" s="6" t="s">
        <v>584</v>
      </c>
      <c r="D229" s="183" t="s">
        <v>919</v>
      </c>
      <c r="E229" s="203" t="s">
        <v>837</v>
      </c>
      <c r="F229" s="175"/>
      <c r="G229" s="175"/>
      <c r="H229" s="165"/>
      <c r="I229" s="165"/>
      <c r="J229" s="165"/>
      <c r="K229" s="165"/>
      <c r="L229" s="165"/>
      <c r="M229" s="165"/>
      <c r="N229" s="165"/>
      <c r="O229" s="166"/>
      <c r="P229" s="86"/>
      <c r="Q229" s="87"/>
      <c r="R229" s="87"/>
      <c r="S229" s="87"/>
      <c r="T229" s="87"/>
      <c r="U229" s="88"/>
      <c r="V229" s="89" t="str">
        <f t="shared" si="52"/>
        <v/>
      </c>
    </row>
    <row r="230" spans="1:63" s="60" customFormat="1" ht="31.5" customHeight="1" x14ac:dyDescent="0.2">
      <c r="A230" s="59"/>
      <c r="B230" s="226" t="s">
        <v>543</v>
      </c>
      <c r="C230" s="226"/>
      <c r="D230" s="226" t="s">
        <v>543</v>
      </c>
      <c r="E230" s="202" t="s">
        <v>838</v>
      </c>
      <c r="F230" s="106">
        <f>SUM(F220:F228)</f>
        <v>0</v>
      </c>
      <c r="G230" s="107">
        <f t="shared" ref="G230:O230" si="66">SUM(G220:G228)</f>
        <v>0</v>
      </c>
      <c r="H230" s="107">
        <f t="shared" si="66"/>
        <v>0</v>
      </c>
      <c r="I230" s="107">
        <f t="shared" si="66"/>
        <v>0</v>
      </c>
      <c r="J230" s="107">
        <f t="shared" si="66"/>
        <v>0</v>
      </c>
      <c r="K230" s="107">
        <f t="shared" si="66"/>
        <v>0</v>
      </c>
      <c r="L230" s="107">
        <f t="shared" si="66"/>
        <v>0</v>
      </c>
      <c r="M230" s="107">
        <f t="shared" si="66"/>
        <v>0</v>
      </c>
      <c r="N230" s="107">
        <f t="shared" si="66"/>
        <v>0</v>
      </c>
      <c r="O230" s="108">
        <f t="shared" si="66"/>
        <v>0</v>
      </c>
      <c r="P230" s="90"/>
      <c r="Q230" s="91"/>
      <c r="R230" s="91"/>
      <c r="S230" s="91"/>
      <c r="T230" s="91"/>
      <c r="U230" s="92"/>
      <c r="V230" s="93" t="str">
        <f t="shared" si="52"/>
        <v/>
      </c>
    </row>
    <row r="231" spans="1:63" s="60" customFormat="1" ht="32.25" thickBot="1" x14ac:dyDescent="0.25">
      <c r="A231" s="59"/>
      <c r="B231" s="227"/>
      <c r="C231" s="227"/>
      <c r="D231" s="227"/>
      <c r="E231" s="184" t="s">
        <v>935</v>
      </c>
      <c r="F231" s="109">
        <f>IF(COUNTA(F220:F229)&gt;0,IF(F229="c","c",SUM(F229:F230)),"")</f>
        <v>0</v>
      </c>
      <c r="G231" s="110">
        <f t="shared" ref="G231:O231" si="67">IF(COUNTA(G220:G229)&gt;0,IF(G229="c","c",SUM(G229:G230)),"")</f>
        <v>0</v>
      </c>
      <c r="H231" s="110">
        <f t="shared" si="67"/>
        <v>0</v>
      </c>
      <c r="I231" s="110" t="str">
        <f t="shared" si="67"/>
        <v/>
      </c>
      <c r="J231" s="110" t="str">
        <f t="shared" si="67"/>
        <v/>
      </c>
      <c r="K231" s="110">
        <f t="shared" si="67"/>
        <v>0</v>
      </c>
      <c r="L231" s="110" t="str">
        <f t="shared" si="67"/>
        <v/>
      </c>
      <c r="M231" s="110" t="str">
        <f t="shared" si="67"/>
        <v/>
      </c>
      <c r="N231" s="110" t="str">
        <f t="shared" si="67"/>
        <v/>
      </c>
      <c r="O231" s="111" t="str">
        <f t="shared" si="67"/>
        <v/>
      </c>
      <c r="P231" s="94" t="str">
        <f>IF(AND(AND(C231&lt;&gt;"",C231=Reporting_Country_Code),OR(F231&lt;&gt;"",G231&lt;&gt;"",H231&lt;&gt;"",I231&lt;&gt;"",J231&lt;&gt;"",K231&lt;&gt;"",L231&lt;&gt;"",M231&lt;&gt;"",N231&lt;&gt;"",M231&lt;&gt;"")),"Claims against self",IF(AND(COUNTIF(M231:O231,"c")=1,AND(M231&lt;&gt;"",N231&lt;&gt;"",O231&lt;&gt;"")),"Residual Disclosure",IF(AND(SUM(COUNTIF(K231:L231,"c"),(COUNTIF(H231,"c")))=1,AND(L231&lt;&gt;"",K231&lt;&gt;"",H231&lt;&gt;"")),"Residual Disclosure",IF(AND(COUNTIF(H231:J231,"c")=1,AND(J231&lt;&gt;"",I231&lt;&gt;"",H231&lt;&gt;"")),"Residual Disclosure",IF(AND(COUNTIF(F231:H231,"c")=1,AND(F231&lt;&gt;"",G231&lt;&gt;"",H231&lt;&gt;"")),"Residual Disclosure","")))))</f>
        <v/>
      </c>
      <c r="Q231" s="95" t="str">
        <f t="shared" si="53"/>
        <v/>
      </c>
      <c r="R231" s="95" t="str">
        <f t="shared" si="54"/>
        <v/>
      </c>
      <c r="S231" s="95" t="str">
        <f t="shared" si="55"/>
        <v>COL 7 = 0</v>
      </c>
      <c r="T231" s="95" t="str">
        <f t="shared" si="56"/>
        <v/>
      </c>
      <c r="U231" s="96" t="str">
        <f t="shared" si="57"/>
        <v/>
      </c>
      <c r="V231" s="97" t="str">
        <f t="shared" si="52"/>
        <v/>
      </c>
    </row>
    <row r="232" spans="1:63" s="6" customFormat="1" ht="55.5" customHeight="1" thickBot="1" x14ac:dyDescent="0.25">
      <c r="B232" s="126"/>
      <c r="D232" s="126"/>
      <c r="E232" s="185" t="s">
        <v>20</v>
      </c>
      <c r="F232" s="119" t="str">
        <f t="shared" ref="F232:O232" si="68">IF(F229="c","",IF(AND(IF((COUNTIF(F220:F228,"c"))&gt;0,1,0)=1,F229=""),"Please provide Not Specified (Including Confidential)",""))</f>
        <v/>
      </c>
      <c r="G232" s="119" t="str">
        <f t="shared" si="68"/>
        <v/>
      </c>
      <c r="H232" s="119" t="str">
        <f t="shared" si="68"/>
        <v/>
      </c>
      <c r="I232" s="119" t="str">
        <f t="shared" si="68"/>
        <v/>
      </c>
      <c r="J232" s="119" t="str">
        <f t="shared" si="68"/>
        <v/>
      </c>
      <c r="K232" s="119" t="str">
        <f t="shared" si="68"/>
        <v/>
      </c>
      <c r="L232" s="119" t="str">
        <f t="shared" si="68"/>
        <v/>
      </c>
      <c r="M232" s="119" t="str">
        <f t="shared" si="68"/>
        <v/>
      </c>
      <c r="N232" s="119" t="str">
        <f t="shared" si="68"/>
        <v/>
      </c>
      <c r="O232" s="119" t="str">
        <f t="shared" si="68"/>
        <v/>
      </c>
      <c r="P232" s="79"/>
      <c r="Q232" s="80"/>
      <c r="R232" s="80"/>
      <c r="S232" s="80"/>
      <c r="T232" s="80"/>
      <c r="U232" s="72"/>
      <c r="V232" s="81"/>
    </row>
    <row r="233" spans="1:63" s="15" customFormat="1" ht="12" thickBot="1" x14ac:dyDescent="0.25">
      <c r="A233" s="18"/>
      <c r="B233" s="122"/>
      <c r="C233" s="6"/>
      <c r="D233" s="122"/>
      <c r="E233" s="186" t="s">
        <v>527</v>
      </c>
      <c r="F233" s="17"/>
      <c r="G233" s="16"/>
      <c r="H233" s="16"/>
      <c r="I233" s="16"/>
      <c r="J233" s="16"/>
      <c r="K233" s="16"/>
      <c r="L233" s="16"/>
      <c r="M233" s="16"/>
      <c r="N233" s="16"/>
      <c r="O233" s="105"/>
      <c r="P233" s="98"/>
      <c r="Q233" s="99"/>
      <c r="R233" s="99"/>
      <c r="S233" s="99"/>
      <c r="T233" s="99"/>
      <c r="U233" s="100"/>
      <c r="V233" s="101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</row>
    <row r="234" spans="1:63" s="6" customFormat="1" x14ac:dyDescent="0.2">
      <c r="A234" s="18"/>
      <c r="B234" s="123" t="s">
        <v>211</v>
      </c>
      <c r="C234" s="6" t="s">
        <v>768</v>
      </c>
      <c r="D234" s="123" t="s">
        <v>211</v>
      </c>
      <c r="E234" s="74" t="s">
        <v>309</v>
      </c>
      <c r="F234" s="167"/>
      <c r="G234" s="168"/>
      <c r="H234" s="168"/>
      <c r="I234" s="168"/>
      <c r="J234" s="168"/>
      <c r="K234" s="168"/>
      <c r="L234" s="168"/>
      <c r="M234" s="168"/>
      <c r="N234" s="168"/>
      <c r="O234" s="169"/>
      <c r="P234" s="76" t="str">
        <f t="shared" ref="P234:P257" si="69">IF(AND(AND(C234&lt;&gt;"",C234=Reporting_Country_Code),OR(F234&lt;&gt;"",G234&lt;&gt;"",H234&lt;&gt;"",I234&lt;&gt;"",J234&lt;&gt;"",K234&lt;&gt;"",L234&lt;&gt;"",M234&lt;&gt;"",N234&lt;&gt;"",M234&lt;&gt;"")),"Claims against self",IF(AND(COUNTIF(M234:O234,"c")=1,AND(M234&lt;&gt;"",N234&lt;&gt;"",O234&lt;&gt;"")),"Residual Disclosure",IF(AND(SUM(COUNTIF(K234:L234,"c"),(COUNTIF(H234,"c")))=1,AND(L234&lt;&gt;"",K234&lt;&gt;"",H234&lt;&gt;"")),"Residual Disclosure",IF(AND(COUNTIF(H234:J234,"c")=1,AND(J234&lt;&gt;"",I234&lt;&gt;"",H234&lt;&gt;"")),"Residual Disclosure",IF(AND(COUNTIF(F234:H234,"c")=1,AND(F234&lt;&gt;"",G234&lt;&gt;"",H234&lt;&gt;"")),"Residual Disclosure","")))))</f>
        <v/>
      </c>
      <c r="Q234" s="77" t="str">
        <f t="shared" si="53"/>
        <v/>
      </c>
      <c r="R234" s="77" t="str">
        <f t="shared" si="54"/>
        <v/>
      </c>
      <c r="S234" s="77" t="str">
        <f t="shared" si="55"/>
        <v/>
      </c>
      <c r="T234" s="77" t="str">
        <f t="shared" si="56"/>
        <v/>
      </c>
      <c r="U234" s="102" t="str">
        <f t="shared" si="57"/>
        <v/>
      </c>
      <c r="V234" s="78" t="str">
        <f t="shared" si="52"/>
        <v/>
      </c>
    </row>
    <row r="235" spans="1:63" s="6" customFormat="1" x14ac:dyDescent="0.2">
      <c r="A235" s="18"/>
      <c r="B235" s="123" t="s">
        <v>212</v>
      </c>
      <c r="C235" s="6" t="s">
        <v>769</v>
      </c>
      <c r="D235" s="123" t="s">
        <v>212</v>
      </c>
      <c r="E235" s="74" t="s">
        <v>310</v>
      </c>
      <c r="F235" s="167">
        <v>126.10945655642563</v>
      </c>
      <c r="G235" s="168">
        <v>126.10945655642563</v>
      </c>
      <c r="H235" s="168">
        <v>0</v>
      </c>
      <c r="I235" s="168"/>
      <c r="J235" s="168"/>
      <c r="K235" s="168">
        <v>0</v>
      </c>
      <c r="L235" s="168"/>
      <c r="M235" s="168"/>
      <c r="N235" s="168"/>
      <c r="O235" s="169"/>
      <c r="P235" s="79" t="str">
        <f t="shared" si="69"/>
        <v/>
      </c>
      <c r="Q235" s="80" t="str">
        <f t="shared" si="53"/>
        <v/>
      </c>
      <c r="R235" s="80" t="str">
        <f t="shared" si="54"/>
        <v/>
      </c>
      <c r="S235" s="80" t="str">
        <f t="shared" si="55"/>
        <v>COL 7 = 0</v>
      </c>
      <c r="T235" s="80" t="str">
        <f t="shared" si="56"/>
        <v/>
      </c>
      <c r="U235" s="72" t="str">
        <f t="shared" si="57"/>
        <v/>
      </c>
      <c r="V235" s="81" t="str">
        <f t="shared" si="52"/>
        <v/>
      </c>
    </row>
    <row r="236" spans="1:63" s="6" customFormat="1" x14ac:dyDescent="0.2">
      <c r="A236" s="18"/>
      <c r="B236" s="123" t="s">
        <v>213</v>
      </c>
      <c r="C236" s="6" t="s">
        <v>770</v>
      </c>
      <c r="D236" s="123" t="s">
        <v>213</v>
      </c>
      <c r="E236" s="74" t="s">
        <v>311</v>
      </c>
      <c r="F236" s="167"/>
      <c r="G236" s="168"/>
      <c r="H236" s="168"/>
      <c r="I236" s="168"/>
      <c r="J236" s="168"/>
      <c r="K236" s="168"/>
      <c r="L236" s="168"/>
      <c r="M236" s="168"/>
      <c r="N236" s="168"/>
      <c r="O236" s="169"/>
      <c r="P236" s="79" t="str">
        <f t="shared" si="69"/>
        <v/>
      </c>
      <c r="Q236" s="80" t="str">
        <f t="shared" si="53"/>
        <v/>
      </c>
      <c r="R236" s="80" t="str">
        <f t="shared" si="54"/>
        <v/>
      </c>
      <c r="S236" s="80" t="str">
        <f t="shared" si="55"/>
        <v/>
      </c>
      <c r="T236" s="80" t="str">
        <f t="shared" si="56"/>
        <v/>
      </c>
      <c r="U236" s="72" t="str">
        <f t="shared" si="57"/>
        <v/>
      </c>
      <c r="V236" s="81" t="str">
        <f t="shared" si="52"/>
        <v/>
      </c>
    </row>
    <row r="237" spans="1:63" s="6" customFormat="1" x14ac:dyDescent="0.2">
      <c r="A237" s="18"/>
      <c r="B237" s="123" t="s">
        <v>214</v>
      </c>
      <c r="C237" s="6" t="s">
        <v>771</v>
      </c>
      <c r="D237" s="123" t="s">
        <v>214</v>
      </c>
      <c r="E237" s="74" t="s">
        <v>312</v>
      </c>
      <c r="F237" s="167"/>
      <c r="G237" s="168"/>
      <c r="H237" s="168"/>
      <c r="I237" s="168"/>
      <c r="J237" s="168"/>
      <c r="K237" s="168"/>
      <c r="L237" s="168"/>
      <c r="M237" s="168"/>
      <c r="N237" s="168"/>
      <c r="O237" s="169"/>
      <c r="P237" s="79" t="str">
        <f t="shared" si="69"/>
        <v/>
      </c>
      <c r="Q237" s="80" t="str">
        <f t="shared" si="53"/>
        <v/>
      </c>
      <c r="R237" s="80" t="str">
        <f t="shared" si="54"/>
        <v/>
      </c>
      <c r="S237" s="80" t="str">
        <f t="shared" si="55"/>
        <v/>
      </c>
      <c r="T237" s="80" t="str">
        <f t="shared" si="56"/>
        <v/>
      </c>
      <c r="U237" s="72" t="str">
        <f t="shared" si="57"/>
        <v/>
      </c>
      <c r="V237" s="81" t="str">
        <f t="shared" si="52"/>
        <v/>
      </c>
    </row>
    <row r="238" spans="1:63" s="6" customFormat="1" x14ac:dyDescent="0.2">
      <c r="A238" s="18"/>
      <c r="B238" s="123" t="s">
        <v>215</v>
      </c>
      <c r="C238" s="6" t="s">
        <v>772</v>
      </c>
      <c r="D238" s="123" t="s">
        <v>215</v>
      </c>
      <c r="E238" s="74" t="s">
        <v>313</v>
      </c>
      <c r="F238" s="167">
        <v>0.54203050346967951</v>
      </c>
      <c r="G238" s="168">
        <v>0.54203050346967951</v>
      </c>
      <c r="H238" s="168">
        <v>0</v>
      </c>
      <c r="I238" s="168"/>
      <c r="J238" s="168"/>
      <c r="K238" s="168">
        <v>0</v>
      </c>
      <c r="L238" s="168"/>
      <c r="M238" s="168"/>
      <c r="N238" s="168"/>
      <c r="O238" s="169"/>
      <c r="P238" s="79" t="str">
        <f t="shared" si="69"/>
        <v/>
      </c>
      <c r="Q238" s="80" t="str">
        <f t="shared" si="53"/>
        <v/>
      </c>
      <c r="R238" s="80" t="str">
        <f t="shared" si="54"/>
        <v/>
      </c>
      <c r="S238" s="80" t="str">
        <f t="shared" si="55"/>
        <v>COL 7 = 0</v>
      </c>
      <c r="T238" s="80" t="str">
        <f t="shared" si="56"/>
        <v/>
      </c>
      <c r="U238" s="72" t="str">
        <f t="shared" si="57"/>
        <v/>
      </c>
      <c r="V238" s="81" t="str">
        <f t="shared" si="52"/>
        <v/>
      </c>
    </row>
    <row r="239" spans="1:63" s="6" customFormat="1" x14ac:dyDescent="0.2">
      <c r="A239" s="18"/>
      <c r="B239" s="123" t="s">
        <v>216</v>
      </c>
      <c r="C239" s="6" t="s">
        <v>773</v>
      </c>
      <c r="D239" s="123" t="s">
        <v>216</v>
      </c>
      <c r="E239" s="74" t="s">
        <v>314</v>
      </c>
      <c r="F239" s="167">
        <v>207.20808877626692</v>
      </c>
      <c r="G239" s="168">
        <v>205.80808877626694</v>
      </c>
      <c r="H239" s="168">
        <v>1.4</v>
      </c>
      <c r="I239" s="168"/>
      <c r="J239" s="168"/>
      <c r="K239" s="168">
        <v>1.4</v>
      </c>
      <c r="L239" s="168"/>
      <c r="M239" s="168"/>
      <c r="N239" s="168"/>
      <c r="O239" s="169"/>
      <c r="P239" s="79" t="str">
        <f t="shared" si="69"/>
        <v/>
      </c>
      <c r="Q239" s="80" t="str">
        <f t="shared" si="53"/>
        <v>DISCR: 0</v>
      </c>
      <c r="R239" s="80" t="str">
        <f t="shared" si="54"/>
        <v/>
      </c>
      <c r="S239" s="80" t="str">
        <f t="shared" si="55"/>
        <v>COL 7 = 0</v>
      </c>
      <c r="T239" s="80" t="str">
        <f t="shared" si="56"/>
        <v/>
      </c>
      <c r="U239" s="72" t="str">
        <f t="shared" si="57"/>
        <v/>
      </c>
      <c r="V239" s="81" t="str">
        <f t="shared" si="52"/>
        <v/>
      </c>
    </row>
    <row r="240" spans="1:63" s="6" customFormat="1" x14ac:dyDescent="0.2">
      <c r="A240" s="18"/>
      <c r="B240" s="123" t="s">
        <v>217</v>
      </c>
      <c r="C240" s="6" t="s">
        <v>774</v>
      </c>
      <c r="D240" s="123" t="s">
        <v>217</v>
      </c>
      <c r="E240" s="74" t="s">
        <v>315</v>
      </c>
      <c r="F240" s="167">
        <v>0.10943929381083109</v>
      </c>
      <c r="G240" s="168">
        <v>0.10943929381083109</v>
      </c>
      <c r="H240" s="168">
        <v>0</v>
      </c>
      <c r="I240" s="168"/>
      <c r="J240" s="168"/>
      <c r="K240" s="168">
        <v>0</v>
      </c>
      <c r="L240" s="168"/>
      <c r="M240" s="168"/>
      <c r="N240" s="168"/>
      <c r="O240" s="169"/>
      <c r="P240" s="79" t="str">
        <f t="shared" si="69"/>
        <v/>
      </c>
      <c r="Q240" s="80" t="str">
        <f t="shared" si="53"/>
        <v/>
      </c>
      <c r="R240" s="80" t="str">
        <f t="shared" si="54"/>
        <v/>
      </c>
      <c r="S240" s="80" t="str">
        <f t="shared" si="55"/>
        <v>COL 7 = 0</v>
      </c>
      <c r="T240" s="80" t="str">
        <f t="shared" si="56"/>
        <v/>
      </c>
      <c r="U240" s="72" t="str">
        <f t="shared" si="57"/>
        <v/>
      </c>
      <c r="V240" s="81" t="str">
        <f t="shared" si="52"/>
        <v/>
      </c>
    </row>
    <row r="241" spans="1:22" s="6" customFormat="1" x14ac:dyDescent="0.2">
      <c r="A241" s="18"/>
      <c r="B241" s="123" t="s">
        <v>218</v>
      </c>
      <c r="C241" s="6" t="s">
        <v>775</v>
      </c>
      <c r="D241" s="123" t="s">
        <v>218</v>
      </c>
      <c r="E241" s="74" t="s">
        <v>316</v>
      </c>
      <c r="F241" s="167"/>
      <c r="G241" s="168"/>
      <c r="H241" s="168"/>
      <c r="I241" s="168"/>
      <c r="J241" s="168"/>
      <c r="K241" s="168"/>
      <c r="L241" s="168"/>
      <c r="M241" s="168"/>
      <c r="N241" s="168"/>
      <c r="O241" s="169"/>
      <c r="P241" s="79" t="str">
        <f t="shared" si="69"/>
        <v/>
      </c>
      <c r="Q241" s="80" t="str">
        <f t="shared" si="53"/>
        <v/>
      </c>
      <c r="R241" s="80" t="str">
        <f t="shared" si="54"/>
        <v/>
      </c>
      <c r="S241" s="80" t="str">
        <f t="shared" si="55"/>
        <v/>
      </c>
      <c r="T241" s="80" t="str">
        <f t="shared" si="56"/>
        <v/>
      </c>
      <c r="U241" s="72" t="str">
        <f t="shared" si="57"/>
        <v/>
      </c>
      <c r="V241" s="81" t="str">
        <f t="shared" si="52"/>
        <v/>
      </c>
    </row>
    <row r="242" spans="1:22" s="6" customFormat="1" x14ac:dyDescent="0.2">
      <c r="A242" s="18"/>
      <c r="B242" s="123" t="s">
        <v>219</v>
      </c>
      <c r="C242" s="6" t="s">
        <v>776</v>
      </c>
      <c r="D242" s="123" t="s">
        <v>219</v>
      </c>
      <c r="E242" s="74" t="s">
        <v>317</v>
      </c>
      <c r="F242" s="167"/>
      <c r="G242" s="168"/>
      <c r="H242" s="168"/>
      <c r="I242" s="168"/>
      <c r="J242" s="168"/>
      <c r="K242" s="168"/>
      <c r="L242" s="168"/>
      <c r="M242" s="168"/>
      <c r="N242" s="168"/>
      <c r="O242" s="169"/>
      <c r="P242" s="79" t="str">
        <f t="shared" si="69"/>
        <v/>
      </c>
      <c r="Q242" s="80" t="str">
        <f t="shared" si="53"/>
        <v/>
      </c>
      <c r="R242" s="80" t="str">
        <f t="shared" si="54"/>
        <v/>
      </c>
      <c r="S242" s="80" t="str">
        <f t="shared" si="55"/>
        <v/>
      </c>
      <c r="T242" s="80" t="str">
        <f t="shared" si="56"/>
        <v/>
      </c>
      <c r="U242" s="72" t="str">
        <f t="shared" si="57"/>
        <v/>
      </c>
      <c r="V242" s="81" t="str">
        <f t="shared" si="52"/>
        <v/>
      </c>
    </row>
    <row r="243" spans="1:22" s="6" customFormat="1" x14ac:dyDescent="0.2">
      <c r="A243" s="18"/>
      <c r="B243" s="123" t="s">
        <v>220</v>
      </c>
      <c r="C243" s="6" t="s">
        <v>777</v>
      </c>
      <c r="D243" s="123" t="s">
        <v>220</v>
      </c>
      <c r="E243" s="74" t="s">
        <v>563</v>
      </c>
      <c r="F243" s="167"/>
      <c r="G243" s="168"/>
      <c r="H243" s="168"/>
      <c r="I243" s="168"/>
      <c r="J243" s="168"/>
      <c r="K243" s="168"/>
      <c r="L243" s="168"/>
      <c r="M243" s="168"/>
      <c r="N243" s="168"/>
      <c r="O243" s="169"/>
      <c r="P243" s="79" t="str">
        <f t="shared" si="69"/>
        <v/>
      </c>
      <c r="Q243" s="80" t="str">
        <f t="shared" si="53"/>
        <v/>
      </c>
      <c r="R243" s="80" t="str">
        <f t="shared" si="54"/>
        <v/>
      </c>
      <c r="S243" s="80" t="str">
        <f t="shared" si="55"/>
        <v/>
      </c>
      <c r="T243" s="80" t="str">
        <f t="shared" si="56"/>
        <v/>
      </c>
      <c r="U243" s="72" t="str">
        <f t="shared" si="57"/>
        <v/>
      </c>
      <c r="V243" s="81" t="str">
        <f t="shared" si="52"/>
        <v/>
      </c>
    </row>
    <row r="244" spans="1:22" s="6" customFormat="1" x14ac:dyDescent="0.2">
      <c r="A244" s="18"/>
      <c r="B244" s="123" t="s">
        <v>221</v>
      </c>
      <c r="C244" s="6" t="s">
        <v>778</v>
      </c>
      <c r="D244" s="123" t="s">
        <v>221</v>
      </c>
      <c r="E244" s="74" t="s">
        <v>318</v>
      </c>
      <c r="F244" s="167">
        <v>141.70655347409721</v>
      </c>
      <c r="G244" s="168">
        <v>141.70655347409721</v>
      </c>
      <c r="H244" s="168">
        <v>0</v>
      </c>
      <c r="I244" s="168"/>
      <c r="J244" s="168"/>
      <c r="K244" s="168">
        <v>0</v>
      </c>
      <c r="L244" s="168"/>
      <c r="M244" s="168"/>
      <c r="N244" s="168"/>
      <c r="O244" s="169"/>
      <c r="P244" s="79" t="str">
        <f t="shared" si="69"/>
        <v/>
      </c>
      <c r="Q244" s="80" t="str">
        <f t="shared" si="53"/>
        <v/>
      </c>
      <c r="R244" s="80" t="str">
        <f t="shared" si="54"/>
        <v/>
      </c>
      <c r="S244" s="80" t="str">
        <f t="shared" si="55"/>
        <v>COL 7 = 0</v>
      </c>
      <c r="T244" s="80" t="str">
        <f t="shared" si="56"/>
        <v/>
      </c>
      <c r="U244" s="72" t="str">
        <f t="shared" si="57"/>
        <v/>
      </c>
      <c r="V244" s="81" t="str">
        <f t="shared" si="52"/>
        <v/>
      </c>
    </row>
    <row r="245" spans="1:22" s="6" customFormat="1" x14ac:dyDescent="0.2">
      <c r="A245" s="18"/>
      <c r="B245" s="123" t="s">
        <v>222</v>
      </c>
      <c r="C245" s="6" t="s">
        <v>779</v>
      </c>
      <c r="D245" s="123" t="s">
        <v>222</v>
      </c>
      <c r="E245" s="74" t="s">
        <v>319</v>
      </c>
      <c r="F245" s="167">
        <v>99.883970403431661</v>
      </c>
      <c r="G245" s="168">
        <v>91.583970403431664</v>
      </c>
      <c r="H245" s="168">
        <v>8.3000000000000007</v>
      </c>
      <c r="I245" s="168"/>
      <c r="J245" s="168"/>
      <c r="K245" s="168">
        <v>8.3000000000000007</v>
      </c>
      <c r="L245" s="168"/>
      <c r="M245" s="168"/>
      <c r="N245" s="168"/>
      <c r="O245" s="169"/>
      <c r="P245" s="79" t="str">
        <f t="shared" si="69"/>
        <v/>
      </c>
      <c r="Q245" s="80" t="str">
        <f t="shared" si="53"/>
        <v/>
      </c>
      <c r="R245" s="80" t="str">
        <f t="shared" si="54"/>
        <v/>
      </c>
      <c r="S245" s="80" t="str">
        <f t="shared" si="55"/>
        <v>COL 7 = 0</v>
      </c>
      <c r="T245" s="80" t="str">
        <f t="shared" si="56"/>
        <v/>
      </c>
      <c r="U245" s="72" t="str">
        <f t="shared" si="57"/>
        <v/>
      </c>
      <c r="V245" s="81" t="str">
        <f t="shared" si="52"/>
        <v/>
      </c>
    </row>
    <row r="246" spans="1:22" s="6" customFormat="1" x14ac:dyDescent="0.2">
      <c r="A246" s="18"/>
      <c r="B246" s="123" t="s">
        <v>223</v>
      </c>
      <c r="C246" s="6" t="s">
        <v>780</v>
      </c>
      <c r="D246" s="123" t="s">
        <v>223</v>
      </c>
      <c r="E246" s="74" t="s">
        <v>320</v>
      </c>
      <c r="F246" s="167">
        <v>6.9847018592272718</v>
      </c>
      <c r="G246" s="168">
        <v>6.9847018592272718</v>
      </c>
      <c r="H246" s="168">
        <v>0</v>
      </c>
      <c r="I246" s="168"/>
      <c r="J246" s="168"/>
      <c r="K246" s="168">
        <v>0</v>
      </c>
      <c r="L246" s="168"/>
      <c r="M246" s="168"/>
      <c r="N246" s="168"/>
      <c r="O246" s="169"/>
      <c r="P246" s="79" t="str">
        <f t="shared" si="69"/>
        <v/>
      </c>
      <c r="Q246" s="80" t="str">
        <f t="shared" si="53"/>
        <v/>
      </c>
      <c r="R246" s="80" t="str">
        <f t="shared" si="54"/>
        <v/>
      </c>
      <c r="S246" s="80" t="str">
        <f t="shared" si="55"/>
        <v>COL 7 = 0</v>
      </c>
      <c r="T246" s="80" t="str">
        <f t="shared" si="56"/>
        <v/>
      </c>
      <c r="U246" s="72" t="str">
        <f t="shared" si="57"/>
        <v/>
      </c>
      <c r="V246" s="81" t="str">
        <f t="shared" ref="V246:V305" si="70">IF(OR(O246&lt;0,N246&lt;0,L246&lt;0,K246&lt;0),"Negative Value","")</f>
        <v/>
      </c>
    </row>
    <row r="247" spans="1:22" s="6" customFormat="1" x14ac:dyDescent="0.2">
      <c r="A247" s="18"/>
      <c r="B247" s="123" t="s">
        <v>224</v>
      </c>
      <c r="C247" s="6" t="s">
        <v>781</v>
      </c>
      <c r="D247" s="123" t="s">
        <v>224</v>
      </c>
      <c r="E247" s="74" t="s">
        <v>321</v>
      </c>
      <c r="F247" s="167">
        <v>11.587674783600599</v>
      </c>
      <c r="G247" s="168">
        <v>11.587674783600599</v>
      </c>
      <c r="H247" s="168">
        <v>0</v>
      </c>
      <c r="I247" s="168"/>
      <c r="J247" s="168"/>
      <c r="K247" s="168">
        <v>0</v>
      </c>
      <c r="L247" s="168"/>
      <c r="M247" s="168"/>
      <c r="N247" s="168"/>
      <c r="O247" s="169"/>
      <c r="P247" s="79" t="str">
        <f t="shared" si="69"/>
        <v/>
      </c>
      <c r="Q247" s="80" t="str">
        <f t="shared" si="53"/>
        <v/>
      </c>
      <c r="R247" s="80" t="str">
        <f t="shared" si="54"/>
        <v/>
      </c>
      <c r="S247" s="80" t="str">
        <f t="shared" si="55"/>
        <v>COL 7 = 0</v>
      </c>
      <c r="T247" s="80" t="str">
        <f t="shared" si="56"/>
        <v/>
      </c>
      <c r="U247" s="72" t="str">
        <f t="shared" si="57"/>
        <v/>
      </c>
      <c r="V247" s="81" t="str">
        <f t="shared" si="70"/>
        <v/>
      </c>
    </row>
    <row r="248" spans="1:22" s="6" customFormat="1" x14ac:dyDescent="0.2">
      <c r="A248" s="18"/>
      <c r="B248" s="123" t="s">
        <v>225</v>
      </c>
      <c r="C248" s="6" t="s">
        <v>782</v>
      </c>
      <c r="D248" s="123" t="s">
        <v>225</v>
      </c>
      <c r="E248" s="74" t="s">
        <v>322</v>
      </c>
      <c r="F248" s="167">
        <v>0.1926129644940982</v>
      </c>
      <c r="G248" s="168">
        <v>0.1926129644940982</v>
      </c>
      <c r="H248" s="168">
        <v>0</v>
      </c>
      <c r="I248" s="168"/>
      <c r="J248" s="168"/>
      <c r="K248" s="168">
        <v>0</v>
      </c>
      <c r="L248" s="168"/>
      <c r="M248" s="168"/>
      <c r="N248" s="168"/>
      <c r="O248" s="169"/>
      <c r="P248" s="79" t="str">
        <f t="shared" si="69"/>
        <v/>
      </c>
      <c r="Q248" s="80" t="str">
        <f t="shared" si="53"/>
        <v/>
      </c>
      <c r="R248" s="80" t="str">
        <f t="shared" si="54"/>
        <v/>
      </c>
      <c r="S248" s="80" t="str">
        <f t="shared" si="55"/>
        <v>COL 7 = 0</v>
      </c>
      <c r="T248" s="80" t="str">
        <f t="shared" si="56"/>
        <v/>
      </c>
      <c r="U248" s="72" t="str">
        <f t="shared" si="57"/>
        <v/>
      </c>
      <c r="V248" s="81" t="str">
        <f t="shared" si="70"/>
        <v/>
      </c>
    </row>
    <row r="249" spans="1:22" s="6" customFormat="1" x14ac:dyDescent="0.2">
      <c r="A249" s="18"/>
      <c r="B249" s="123" t="s">
        <v>226</v>
      </c>
      <c r="C249" s="6" t="s">
        <v>783</v>
      </c>
      <c r="D249" s="123" t="s">
        <v>226</v>
      </c>
      <c r="E249" s="74" t="s">
        <v>323</v>
      </c>
      <c r="F249" s="167"/>
      <c r="G249" s="168"/>
      <c r="H249" s="168"/>
      <c r="I249" s="168"/>
      <c r="J249" s="168"/>
      <c r="K249" s="168"/>
      <c r="L249" s="168"/>
      <c r="M249" s="168"/>
      <c r="N249" s="168"/>
      <c r="O249" s="169"/>
      <c r="P249" s="79" t="str">
        <f t="shared" si="69"/>
        <v/>
      </c>
      <c r="Q249" s="80" t="str">
        <f t="shared" si="53"/>
        <v/>
      </c>
      <c r="R249" s="80" t="str">
        <f t="shared" si="54"/>
        <v/>
      </c>
      <c r="S249" s="80" t="str">
        <f t="shared" si="55"/>
        <v/>
      </c>
      <c r="T249" s="80" t="str">
        <f t="shared" si="56"/>
        <v/>
      </c>
      <c r="U249" s="72" t="str">
        <f t="shared" si="57"/>
        <v/>
      </c>
      <c r="V249" s="81" t="str">
        <f t="shared" si="70"/>
        <v/>
      </c>
    </row>
    <row r="250" spans="1:22" s="6" customFormat="1" x14ac:dyDescent="0.2">
      <c r="A250" s="18"/>
      <c r="B250" s="123" t="s">
        <v>227</v>
      </c>
      <c r="C250" s="6" t="s">
        <v>784</v>
      </c>
      <c r="D250" s="123" t="s">
        <v>227</v>
      </c>
      <c r="E250" s="74" t="s">
        <v>324</v>
      </c>
      <c r="F250" s="167">
        <v>315.55790516020903</v>
      </c>
      <c r="G250" s="168">
        <v>312.55790516020903</v>
      </c>
      <c r="H250" s="168">
        <v>3</v>
      </c>
      <c r="I250" s="168"/>
      <c r="J250" s="168"/>
      <c r="K250" s="168">
        <v>3</v>
      </c>
      <c r="L250" s="168"/>
      <c r="M250" s="168"/>
      <c r="N250" s="168"/>
      <c r="O250" s="169"/>
      <c r="P250" s="79" t="str">
        <f t="shared" si="69"/>
        <v/>
      </c>
      <c r="Q250" s="80" t="str">
        <f t="shared" si="53"/>
        <v/>
      </c>
      <c r="R250" s="80" t="str">
        <f t="shared" si="54"/>
        <v/>
      </c>
      <c r="S250" s="80" t="str">
        <f t="shared" si="55"/>
        <v>COL 7 = 0</v>
      </c>
      <c r="T250" s="80" t="str">
        <f t="shared" si="56"/>
        <v/>
      </c>
      <c r="U250" s="72" t="str">
        <f t="shared" si="57"/>
        <v/>
      </c>
      <c r="V250" s="81" t="str">
        <f t="shared" si="70"/>
        <v/>
      </c>
    </row>
    <row r="251" spans="1:22" s="6" customFormat="1" x14ac:dyDescent="0.2">
      <c r="A251" s="18"/>
      <c r="B251" s="123" t="s">
        <v>228</v>
      </c>
      <c r="C251" s="6" t="s">
        <v>785</v>
      </c>
      <c r="D251" s="123" t="s">
        <v>228</v>
      </c>
      <c r="E251" s="74" t="s">
        <v>325</v>
      </c>
      <c r="F251" s="167"/>
      <c r="G251" s="168"/>
      <c r="H251" s="168"/>
      <c r="I251" s="168"/>
      <c r="J251" s="168"/>
      <c r="K251" s="168"/>
      <c r="L251" s="168"/>
      <c r="M251" s="168"/>
      <c r="N251" s="168"/>
      <c r="O251" s="169"/>
      <c r="P251" s="79" t="str">
        <f t="shared" si="69"/>
        <v/>
      </c>
      <c r="Q251" s="80" t="str">
        <f t="shared" si="53"/>
        <v/>
      </c>
      <c r="R251" s="80" t="str">
        <f t="shared" si="54"/>
        <v/>
      </c>
      <c r="S251" s="80" t="str">
        <f t="shared" si="55"/>
        <v/>
      </c>
      <c r="T251" s="80" t="str">
        <f t="shared" si="56"/>
        <v/>
      </c>
      <c r="U251" s="72" t="str">
        <f t="shared" si="57"/>
        <v/>
      </c>
      <c r="V251" s="81" t="str">
        <f t="shared" si="70"/>
        <v/>
      </c>
    </row>
    <row r="252" spans="1:22" s="6" customFormat="1" x14ac:dyDescent="0.2">
      <c r="A252" s="18"/>
      <c r="B252" s="123" t="s">
        <v>229</v>
      </c>
      <c r="C252" s="6" t="s">
        <v>786</v>
      </c>
      <c r="D252" s="123" t="s">
        <v>229</v>
      </c>
      <c r="E252" s="74" t="s">
        <v>326</v>
      </c>
      <c r="F252" s="167"/>
      <c r="G252" s="168"/>
      <c r="H252" s="168"/>
      <c r="I252" s="168"/>
      <c r="J252" s="168"/>
      <c r="K252" s="168"/>
      <c r="L252" s="168"/>
      <c r="M252" s="168"/>
      <c r="N252" s="168"/>
      <c r="O252" s="169"/>
      <c r="P252" s="79" t="str">
        <f t="shared" si="69"/>
        <v/>
      </c>
      <c r="Q252" s="80" t="str">
        <f t="shared" ref="Q252:Q307" si="71">IF(AND(ISNUMBER(F252),ISNUMBER(G252),ISNUMBER(H252)),IF(F252-G252&lt;&gt;H252,"DISCR: "&amp;ABS(ROUND(F252-G252-H252,1)),""),IF(OR(AND(ISNUMBER(F252),OR(ISNUMBER(G252),ISNUMBER(H252))),AND(ISNUMBER(G252),ISNUMBER(H252))),IF(NOT(ISNUMBER(F252)),"COL 1 = "&amp;ROUND(H252+G252,1),IF(NOT(ISNUMBER(G252)),"COL 2 = "&amp;ROUND(F252-H252,1),"COL 3 = "&amp;ROUND(F252-G252,1))),""))</f>
        <v/>
      </c>
      <c r="R252" s="80" t="str">
        <f t="shared" ref="R252:R307" si="72">IF(AND(ISNUMBER(H252),ISNUMBER(I252),ISNUMBER(J252)),IF(H252-I252&lt;&gt;J252,"DISCR: "&amp;ABS(ROUND(H252-I252-J252,1)),""),IF(OR(AND(ISNUMBER(H252),OR(ISNUMBER(I252),ISNUMBER(J252))),AND(ISNUMBER(I252),ISNUMBER(J252))),IF(NOT(ISNUMBER(H252)),"COL 3 = "&amp;ROUND(J252+I252,1),IF(NOT(ISNUMBER(I252)),"COL 4 = "&amp;ROUND(H252-J252,1),"COL 5 = "&amp;ROUND(H252-I252,1))),""))</f>
        <v/>
      </c>
      <c r="S252" s="80" t="str">
        <f t="shared" ref="S252:S307" si="73">IF(AND(ISNUMBER(H252),ISNUMBER(L252),ISNUMBER(K252)),IF(K252-L252&lt;&gt;H252,"DISCR: "&amp;ABS(ROUND(K252-L252-H252,1)),""),IF(OR(AND(ISNUMBER(H252),OR(ISNUMBER(L252),ISNUMBER(K252))),AND(ISNUMBER(L252),ISNUMBER(K252))),IF(NOT(ISNUMBER(H252)),"COL 3 = "&amp;ROUND(K252-L252,1),IF(NOT(ISNUMBER(L252)),"COL 7 = "&amp;ROUND(K252-H252,1),"COL 6 = "&amp;ROUND(H252+L252,1))),""))</f>
        <v/>
      </c>
      <c r="T252" s="80" t="str">
        <f t="shared" ref="T252:T307" si="74">IF(AND(ISNUMBER(M252),ISNUMBER(O252),ISNUMBER(N252)),IF(N252-O252&lt;&gt;M252,"DISCR: "&amp;ABS(ROUND(N252-O252-M252,1)),""),IF(OR(AND(ISNUMBER(M252),OR(ISNUMBER(O252),ISNUMBER(N252))),AND(ISNUMBER(O252),ISNUMBER(N252))),IF(NOT(ISNUMBER(M252)),"COL 8 = "&amp;ROUND(N252-O252,1),IF(NOT(ISNUMBER(O252)),"COL 10 = "&amp;ROUND(N252-M252,1),"COL 9 = "&amp;ROUND(O252+M252,1))),""))</f>
        <v/>
      </c>
      <c r="U252" s="72" t="str">
        <f t="shared" ref="U252:U307" si="75">IF(AND(ISNUMBER(M252),F252=""),"Missing data in col. 1","")</f>
        <v/>
      </c>
      <c r="V252" s="81" t="str">
        <f t="shared" si="70"/>
        <v/>
      </c>
    </row>
    <row r="253" spans="1:22" s="6" customFormat="1" x14ac:dyDescent="0.2">
      <c r="A253" s="18"/>
      <c r="B253" s="123" t="s">
        <v>230</v>
      </c>
      <c r="C253" s="6" t="s">
        <v>787</v>
      </c>
      <c r="D253" s="123" t="s">
        <v>230</v>
      </c>
      <c r="E253" s="74" t="s">
        <v>327</v>
      </c>
      <c r="F253" s="167">
        <v>19.667175208225885</v>
      </c>
      <c r="G253" s="168">
        <v>19.667175208225885</v>
      </c>
      <c r="H253" s="168">
        <v>0</v>
      </c>
      <c r="I253" s="168"/>
      <c r="J253" s="168"/>
      <c r="K253" s="168">
        <v>0</v>
      </c>
      <c r="L253" s="168"/>
      <c r="M253" s="168"/>
      <c r="N253" s="168"/>
      <c r="O253" s="169"/>
      <c r="P253" s="79" t="str">
        <f t="shared" si="69"/>
        <v/>
      </c>
      <c r="Q253" s="80" t="str">
        <f t="shared" si="71"/>
        <v/>
      </c>
      <c r="R253" s="80" t="str">
        <f t="shared" si="72"/>
        <v/>
      </c>
      <c r="S253" s="80" t="str">
        <f t="shared" si="73"/>
        <v>COL 7 = 0</v>
      </c>
      <c r="T253" s="80" t="str">
        <f t="shared" si="74"/>
        <v/>
      </c>
      <c r="U253" s="72" t="str">
        <f t="shared" si="75"/>
        <v/>
      </c>
      <c r="V253" s="81" t="str">
        <f t="shared" si="70"/>
        <v/>
      </c>
    </row>
    <row r="254" spans="1:22" s="6" customFormat="1" x14ac:dyDescent="0.2">
      <c r="A254" s="18"/>
      <c r="B254" s="123" t="s">
        <v>231</v>
      </c>
      <c r="C254" s="6" t="s">
        <v>788</v>
      </c>
      <c r="D254" s="123" t="s">
        <v>231</v>
      </c>
      <c r="E254" s="74" t="s">
        <v>328</v>
      </c>
      <c r="F254" s="167"/>
      <c r="G254" s="168"/>
      <c r="H254" s="168"/>
      <c r="I254" s="168"/>
      <c r="J254" s="168"/>
      <c r="K254" s="168"/>
      <c r="L254" s="168"/>
      <c r="M254" s="168"/>
      <c r="N254" s="168"/>
      <c r="O254" s="169"/>
      <c r="P254" s="79" t="str">
        <f t="shared" si="69"/>
        <v/>
      </c>
      <c r="Q254" s="80" t="str">
        <f t="shared" si="71"/>
        <v/>
      </c>
      <c r="R254" s="80" t="str">
        <f t="shared" si="72"/>
        <v/>
      </c>
      <c r="S254" s="80" t="str">
        <f t="shared" si="73"/>
        <v/>
      </c>
      <c r="T254" s="80" t="str">
        <f t="shared" si="74"/>
        <v/>
      </c>
      <c r="U254" s="72" t="str">
        <f t="shared" si="75"/>
        <v/>
      </c>
      <c r="V254" s="81" t="str">
        <f t="shared" si="70"/>
        <v/>
      </c>
    </row>
    <row r="255" spans="1:22" s="6" customFormat="1" x14ac:dyDescent="0.2">
      <c r="A255" s="18"/>
      <c r="B255" s="123" t="s">
        <v>232</v>
      </c>
      <c r="C255" s="6" t="s">
        <v>789</v>
      </c>
      <c r="D255" s="123" t="s">
        <v>232</v>
      </c>
      <c r="E255" s="74" t="s">
        <v>329</v>
      </c>
      <c r="F255" s="167"/>
      <c r="G255" s="168"/>
      <c r="H255" s="168"/>
      <c r="I255" s="168"/>
      <c r="J255" s="168"/>
      <c r="K255" s="168"/>
      <c r="L255" s="168"/>
      <c r="M255" s="168"/>
      <c r="N255" s="168"/>
      <c r="O255" s="169"/>
      <c r="P255" s="79" t="str">
        <f t="shared" si="69"/>
        <v/>
      </c>
      <c r="Q255" s="80" t="str">
        <f t="shared" si="71"/>
        <v/>
      </c>
      <c r="R255" s="80" t="str">
        <f t="shared" si="72"/>
        <v/>
      </c>
      <c r="S255" s="80" t="str">
        <f t="shared" si="73"/>
        <v/>
      </c>
      <c r="T255" s="80" t="str">
        <f t="shared" si="74"/>
        <v/>
      </c>
      <c r="U255" s="72" t="str">
        <f t="shared" si="75"/>
        <v/>
      </c>
      <c r="V255" s="81" t="str">
        <f t="shared" si="70"/>
        <v/>
      </c>
    </row>
    <row r="256" spans="1:22" s="6" customFormat="1" x14ac:dyDescent="0.2">
      <c r="A256" s="18"/>
      <c r="B256" s="123" t="s">
        <v>233</v>
      </c>
      <c r="C256" s="6" t="s">
        <v>790</v>
      </c>
      <c r="D256" s="123" t="s">
        <v>233</v>
      </c>
      <c r="E256" s="74" t="s">
        <v>330</v>
      </c>
      <c r="F256" s="167"/>
      <c r="G256" s="168"/>
      <c r="H256" s="168"/>
      <c r="I256" s="168"/>
      <c r="J256" s="168"/>
      <c r="K256" s="168"/>
      <c r="L256" s="168"/>
      <c r="M256" s="168"/>
      <c r="N256" s="168"/>
      <c r="O256" s="169"/>
      <c r="P256" s="79" t="str">
        <f t="shared" si="69"/>
        <v/>
      </c>
      <c r="Q256" s="80" t="str">
        <f t="shared" si="71"/>
        <v/>
      </c>
      <c r="R256" s="80" t="str">
        <f t="shared" si="72"/>
        <v/>
      </c>
      <c r="S256" s="80" t="str">
        <f t="shared" si="73"/>
        <v/>
      </c>
      <c r="T256" s="80" t="str">
        <f t="shared" si="74"/>
        <v/>
      </c>
      <c r="U256" s="72" t="str">
        <f t="shared" si="75"/>
        <v/>
      </c>
      <c r="V256" s="81" t="str">
        <f t="shared" si="70"/>
        <v/>
      </c>
    </row>
    <row r="257" spans="1:63" s="20" customFormat="1" ht="12" thickBot="1" x14ac:dyDescent="0.25">
      <c r="A257" s="18"/>
      <c r="B257" s="123" t="s">
        <v>234</v>
      </c>
      <c r="C257" s="6" t="s">
        <v>791</v>
      </c>
      <c r="D257" s="123" t="s">
        <v>234</v>
      </c>
      <c r="E257" s="74" t="s">
        <v>331</v>
      </c>
      <c r="F257" s="176">
        <v>13.208635000000001</v>
      </c>
      <c r="G257" s="168">
        <v>13.208635000000001</v>
      </c>
      <c r="H257" s="168">
        <v>0</v>
      </c>
      <c r="I257" s="168"/>
      <c r="J257" s="168"/>
      <c r="K257" s="168">
        <v>0</v>
      </c>
      <c r="L257" s="168"/>
      <c r="M257" s="168"/>
      <c r="N257" s="168"/>
      <c r="O257" s="169"/>
      <c r="P257" s="82" t="str">
        <f t="shared" si="69"/>
        <v/>
      </c>
      <c r="Q257" s="83" t="str">
        <f t="shared" si="71"/>
        <v/>
      </c>
      <c r="R257" s="83" t="str">
        <f t="shared" si="72"/>
        <v/>
      </c>
      <c r="S257" s="83" t="str">
        <f t="shared" si="73"/>
        <v>COL 7 = 0</v>
      </c>
      <c r="T257" s="83" t="str">
        <f t="shared" si="74"/>
        <v/>
      </c>
      <c r="U257" s="103" t="str">
        <f t="shared" si="75"/>
        <v/>
      </c>
      <c r="V257" s="85" t="str">
        <f t="shared" si="70"/>
        <v/>
      </c>
    </row>
    <row r="258" spans="1:63" s="61" customFormat="1" ht="21.75" thickBot="1" x14ac:dyDescent="0.25">
      <c r="A258" s="59"/>
      <c r="B258" s="132" t="s">
        <v>558</v>
      </c>
      <c r="C258" s="6" t="s">
        <v>585</v>
      </c>
      <c r="D258" s="132" t="s">
        <v>558</v>
      </c>
      <c r="E258" s="203" t="s">
        <v>837</v>
      </c>
      <c r="F258" s="164"/>
      <c r="G258" s="175"/>
      <c r="H258" s="165"/>
      <c r="I258" s="165"/>
      <c r="J258" s="165"/>
      <c r="K258" s="165"/>
      <c r="L258" s="165"/>
      <c r="M258" s="165"/>
      <c r="N258" s="165"/>
      <c r="O258" s="166"/>
      <c r="P258" s="86"/>
      <c r="Q258" s="87"/>
      <c r="R258" s="87"/>
      <c r="S258" s="87"/>
      <c r="T258" s="87"/>
      <c r="U258" s="104"/>
      <c r="V258" s="89" t="str">
        <f t="shared" si="70"/>
        <v/>
      </c>
    </row>
    <row r="259" spans="1:63" s="60" customFormat="1" ht="31.5" customHeight="1" x14ac:dyDescent="0.2">
      <c r="A259" s="59"/>
      <c r="B259" s="226" t="s">
        <v>543</v>
      </c>
      <c r="C259" s="226"/>
      <c r="D259" s="226" t="s">
        <v>543</v>
      </c>
      <c r="E259" s="202" t="s">
        <v>838</v>
      </c>
      <c r="F259" s="106">
        <f>SUM(F234:F257)</f>
        <v>942.75824398325881</v>
      </c>
      <c r="G259" s="107">
        <f t="shared" ref="G259:O259" si="76">SUM(G234:G257)</f>
        <v>930.05824398325876</v>
      </c>
      <c r="H259" s="107">
        <f t="shared" si="76"/>
        <v>12.700000000000001</v>
      </c>
      <c r="I259" s="107">
        <f t="shared" si="76"/>
        <v>0</v>
      </c>
      <c r="J259" s="107">
        <f t="shared" si="76"/>
        <v>0</v>
      </c>
      <c r="K259" s="107">
        <f t="shared" si="76"/>
        <v>12.700000000000001</v>
      </c>
      <c r="L259" s="107">
        <f t="shared" si="76"/>
        <v>0</v>
      </c>
      <c r="M259" s="107">
        <f t="shared" si="76"/>
        <v>0</v>
      </c>
      <c r="N259" s="107">
        <f t="shared" si="76"/>
        <v>0</v>
      </c>
      <c r="O259" s="108">
        <f t="shared" si="76"/>
        <v>0</v>
      </c>
      <c r="P259" s="90"/>
      <c r="Q259" s="91"/>
      <c r="R259" s="91"/>
      <c r="S259" s="91"/>
      <c r="T259" s="91"/>
      <c r="U259" s="92"/>
      <c r="V259" s="93" t="str">
        <f t="shared" si="70"/>
        <v/>
      </c>
    </row>
    <row r="260" spans="1:63" s="60" customFormat="1" ht="32.25" thickBot="1" x14ac:dyDescent="0.25">
      <c r="A260" s="59"/>
      <c r="B260" s="227"/>
      <c r="C260" s="227"/>
      <c r="D260" s="227"/>
      <c r="E260" s="184" t="s">
        <v>929</v>
      </c>
      <c r="F260" s="109">
        <f>IF(COUNTA(F234:F258)&gt;0,IF(F258="c","c",SUM(F258:F259)),"")</f>
        <v>942.75824398325881</v>
      </c>
      <c r="G260" s="110">
        <f t="shared" ref="G260:O260" si="77">IF(COUNTA(G234:G258)&gt;0,IF(G258="c","c",SUM(G258:G259)),"")</f>
        <v>930.05824398325876</v>
      </c>
      <c r="H260" s="110">
        <f t="shared" si="77"/>
        <v>12.700000000000001</v>
      </c>
      <c r="I260" s="110" t="str">
        <f t="shared" si="77"/>
        <v/>
      </c>
      <c r="J260" s="110" t="str">
        <f t="shared" si="77"/>
        <v/>
      </c>
      <c r="K260" s="110">
        <f t="shared" si="77"/>
        <v>12.700000000000001</v>
      </c>
      <c r="L260" s="110" t="str">
        <f t="shared" si="77"/>
        <v/>
      </c>
      <c r="M260" s="110" t="str">
        <f t="shared" si="77"/>
        <v/>
      </c>
      <c r="N260" s="110" t="str">
        <f t="shared" si="77"/>
        <v/>
      </c>
      <c r="O260" s="111" t="str">
        <f t="shared" si="77"/>
        <v/>
      </c>
      <c r="P260" s="94" t="str">
        <f>IF(AND(AND(C260&lt;&gt;"",C260=Reporting_Country_Code),OR(F260&lt;&gt;"",G260&lt;&gt;"",H260&lt;&gt;"",I260&lt;&gt;"",J260&lt;&gt;"",K260&lt;&gt;"",L260&lt;&gt;"",M260&lt;&gt;"",N260&lt;&gt;"",M260&lt;&gt;"")),"Claims against self",IF(AND(COUNTIF(M260:O260,"c")=1,AND(M260&lt;&gt;"",N260&lt;&gt;"",O260&lt;&gt;"")),"Residual Disclosure",IF(AND(SUM(COUNTIF(K260:L260,"c"),(COUNTIF(H260,"c")))=1,AND(L260&lt;&gt;"",K260&lt;&gt;"",H260&lt;&gt;"")),"Residual Disclosure",IF(AND(COUNTIF(H260:J260,"c")=1,AND(J260&lt;&gt;"",I260&lt;&gt;"",H260&lt;&gt;"")),"Residual Disclosure",IF(AND(COUNTIF(F260:H260,"c")=1,AND(F260&lt;&gt;"",G260&lt;&gt;"",H260&lt;&gt;"")),"Residual Disclosure","")))))</f>
        <v/>
      </c>
      <c r="Q260" s="95" t="str">
        <f>IF(AND(ISNUMBER(F260),ISNUMBER(G260),ISNUMBER(H260)),IF(F260-G260&lt;&gt;H260,"DISCR: "&amp;ABS(ROUND(F260-G260-H260,1)),""),IF(OR(AND(ISNUMBER(F260),OR(ISNUMBER(G260),ISNUMBER(H260))),AND(ISNUMBER(G260),ISNUMBER(H260))),IF(NOT(ISNUMBER(F260)),"COL 1 = "&amp;ROUND(H260+G260,1),IF(NOT(ISNUMBER(G260)),"COL 2 = "&amp;ROUND(F260-H260,1),"COL 3 = "&amp;ROUND(F260-G260,1))),""))</f>
        <v/>
      </c>
      <c r="R260" s="95" t="str">
        <f t="shared" si="72"/>
        <v/>
      </c>
      <c r="S260" s="95" t="str">
        <f t="shared" si="73"/>
        <v>COL 7 = 0</v>
      </c>
      <c r="T260" s="95" t="str">
        <f t="shared" si="74"/>
        <v/>
      </c>
      <c r="U260" s="96" t="str">
        <f t="shared" si="75"/>
        <v/>
      </c>
      <c r="V260" s="97" t="str">
        <f t="shared" si="70"/>
        <v/>
      </c>
    </row>
    <row r="261" spans="1:63" s="6" customFormat="1" ht="55.5" customHeight="1" thickBot="1" x14ac:dyDescent="0.25">
      <c r="B261" s="126"/>
      <c r="D261" s="126"/>
      <c r="E261" s="185" t="s">
        <v>20</v>
      </c>
      <c r="F261" s="119" t="str">
        <f t="shared" ref="F261:O261" si="78">IF(F258="c","",IF(AND(IF((COUNTIF(F234:F257,"c"))&gt;0,1,0)=1,F258=""),"Please provide Not Specified (Including Confidential)",""))</f>
        <v/>
      </c>
      <c r="G261" s="119" t="str">
        <f t="shared" si="78"/>
        <v/>
      </c>
      <c r="H261" s="119" t="str">
        <f t="shared" si="78"/>
        <v/>
      </c>
      <c r="I261" s="119" t="str">
        <f t="shared" si="78"/>
        <v/>
      </c>
      <c r="J261" s="119" t="str">
        <f t="shared" si="78"/>
        <v/>
      </c>
      <c r="K261" s="119" t="str">
        <f t="shared" si="78"/>
        <v/>
      </c>
      <c r="L261" s="119" t="str">
        <f t="shared" si="78"/>
        <v/>
      </c>
      <c r="M261" s="119" t="str">
        <f t="shared" si="78"/>
        <v/>
      </c>
      <c r="N261" s="119" t="str">
        <f t="shared" si="78"/>
        <v/>
      </c>
      <c r="O261" s="119" t="str">
        <f t="shared" si="78"/>
        <v/>
      </c>
      <c r="P261" s="79"/>
      <c r="Q261" s="80"/>
      <c r="R261" s="80"/>
      <c r="S261" s="80"/>
      <c r="T261" s="80"/>
      <c r="U261" s="72"/>
      <c r="V261" s="81"/>
    </row>
    <row r="262" spans="1:63" s="15" customFormat="1" ht="12" thickBot="1" x14ac:dyDescent="0.25">
      <c r="A262" s="18"/>
      <c r="B262" s="122"/>
      <c r="C262" s="6"/>
      <c r="D262" s="122"/>
      <c r="E262" s="186" t="s">
        <v>528</v>
      </c>
      <c r="F262" s="17"/>
      <c r="G262" s="16"/>
      <c r="H262" s="16"/>
      <c r="I262" s="16"/>
      <c r="J262" s="16"/>
      <c r="K262" s="16"/>
      <c r="L262" s="16"/>
      <c r="M262" s="16"/>
      <c r="N262" s="16"/>
      <c r="O262" s="105"/>
      <c r="P262" s="98"/>
      <c r="Q262" s="99"/>
      <c r="R262" s="99"/>
      <c r="S262" s="99"/>
      <c r="T262" s="99"/>
      <c r="U262" s="100"/>
      <c r="V262" s="101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</row>
    <row r="263" spans="1:63" s="6" customFormat="1" x14ac:dyDescent="0.2">
      <c r="A263" s="18"/>
      <c r="B263" s="123" t="s">
        <v>235</v>
      </c>
      <c r="C263" s="6" t="s">
        <v>792</v>
      </c>
      <c r="D263" s="123" t="s">
        <v>235</v>
      </c>
      <c r="E263" s="74" t="s">
        <v>564</v>
      </c>
      <c r="F263" s="167">
        <v>0.33</v>
      </c>
      <c r="G263" s="168">
        <v>0.33</v>
      </c>
      <c r="H263" s="168">
        <v>0</v>
      </c>
      <c r="I263" s="168"/>
      <c r="J263" s="168"/>
      <c r="K263" s="168">
        <v>0</v>
      </c>
      <c r="L263" s="168"/>
      <c r="M263" s="168"/>
      <c r="N263" s="168"/>
      <c r="O263" s="169"/>
      <c r="P263" s="76" t="str">
        <f t="shared" ref="P263:P270" si="79">IF(AND(AND(C263&lt;&gt;"",C263=Reporting_Country_Code),OR(F263&lt;&gt;"",G263&lt;&gt;"",H263&lt;&gt;"",I263&lt;&gt;"",J263&lt;&gt;"",K263&lt;&gt;"",L263&lt;&gt;"",M263&lt;&gt;"",N263&lt;&gt;"",M263&lt;&gt;"")),"Claims against self",IF(AND(COUNTIF(M263:O263,"c")=1,AND(M263&lt;&gt;"",N263&lt;&gt;"",O263&lt;&gt;"")),"Residual Disclosure",IF(AND(SUM(COUNTIF(K263:L263,"c"),(COUNTIF(H263,"c")))=1,AND(L263&lt;&gt;"",K263&lt;&gt;"",H263&lt;&gt;"")),"Residual Disclosure",IF(AND(COUNTIF(H263:J263,"c")=1,AND(J263&lt;&gt;"",I263&lt;&gt;"",H263&lt;&gt;"")),"Residual Disclosure",IF(AND(COUNTIF(F263:H263,"c")=1,AND(F263&lt;&gt;"",G263&lt;&gt;"",H263&lt;&gt;"")),"Residual Disclosure","")))))</f>
        <v/>
      </c>
      <c r="Q263" s="77" t="str">
        <f t="shared" si="71"/>
        <v/>
      </c>
      <c r="R263" s="77" t="str">
        <f t="shared" si="72"/>
        <v/>
      </c>
      <c r="S263" s="77" t="str">
        <f t="shared" si="73"/>
        <v>COL 7 = 0</v>
      </c>
      <c r="T263" s="77" t="str">
        <f t="shared" si="74"/>
        <v/>
      </c>
      <c r="U263" s="102" t="str">
        <f t="shared" si="75"/>
        <v/>
      </c>
      <c r="V263" s="78" t="str">
        <f t="shared" si="70"/>
        <v/>
      </c>
    </row>
    <row r="264" spans="1:63" s="6" customFormat="1" x14ac:dyDescent="0.2">
      <c r="A264" s="18"/>
      <c r="B264" s="123" t="s">
        <v>236</v>
      </c>
      <c r="C264" s="6" t="s">
        <v>793</v>
      </c>
      <c r="D264" s="123" t="s">
        <v>236</v>
      </c>
      <c r="E264" s="74" t="s">
        <v>565</v>
      </c>
      <c r="F264" s="167">
        <v>92.697823162412391</v>
      </c>
      <c r="G264" s="168">
        <v>92.697823162412391</v>
      </c>
      <c r="H264" s="168">
        <v>0</v>
      </c>
      <c r="I264" s="168"/>
      <c r="J264" s="168"/>
      <c r="K264" s="168">
        <v>0</v>
      </c>
      <c r="L264" s="168"/>
      <c r="M264" s="168"/>
      <c r="N264" s="168"/>
      <c r="O264" s="169"/>
      <c r="P264" s="79" t="str">
        <f t="shared" si="79"/>
        <v/>
      </c>
      <c r="Q264" s="80" t="str">
        <f t="shared" si="71"/>
        <v/>
      </c>
      <c r="R264" s="80" t="str">
        <f t="shared" si="72"/>
        <v/>
      </c>
      <c r="S264" s="80" t="str">
        <f t="shared" si="73"/>
        <v>COL 7 = 0</v>
      </c>
      <c r="T264" s="80" t="str">
        <f t="shared" si="74"/>
        <v/>
      </c>
      <c r="U264" s="72" t="str">
        <f t="shared" si="75"/>
        <v/>
      </c>
      <c r="V264" s="81" t="str">
        <f t="shared" si="70"/>
        <v/>
      </c>
    </row>
    <row r="265" spans="1:63" s="6" customFormat="1" x14ac:dyDescent="0.2">
      <c r="A265" s="18"/>
      <c r="B265" s="123" t="s">
        <v>240</v>
      </c>
      <c r="C265" s="6" t="s">
        <v>794</v>
      </c>
      <c r="D265" s="123" t="s">
        <v>240</v>
      </c>
      <c r="E265" s="74" t="s">
        <v>566</v>
      </c>
      <c r="F265" s="167"/>
      <c r="G265" s="168"/>
      <c r="H265" s="168"/>
      <c r="I265" s="168"/>
      <c r="J265" s="168"/>
      <c r="K265" s="168"/>
      <c r="L265" s="168"/>
      <c r="M265" s="168"/>
      <c r="N265" s="168"/>
      <c r="O265" s="169"/>
      <c r="P265" s="79" t="str">
        <f t="shared" si="79"/>
        <v/>
      </c>
      <c r="Q265" s="80" t="str">
        <f>IF(AND(ISNUMBER(F265),ISNUMBER(G265),ISNUMBER(H265)),IF(F265-G265&lt;&gt;H265,"DISCR: "&amp;ABS(ROUND(F265-G265-H265,1)),""),IF(OR(AND(ISNUMBER(F265),OR(ISNUMBER(G265),ISNUMBER(H265))),AND(ISNUMBER(G265),ISNUMBER(H265))),IF(NOT(ISNUMBER(F265)),"COL 1 = "&amp;ROUND(H265+G265,1),IF(NOT(ISNUMBER(G265)),"COL 2 = "&amp;ROUND(F265-H265,1),"COL 3 = "&amp;ROUND(F265-G265,1))),""))</f>
        <v/>
      </c>
      <c r="R265" s="80" t="str">
        <f>IF(AND(ISNUMBER(H265),ISNUMBER(I265),ISNUMBER(J265)),IF(H265-I265&lt;&gt;J265,"DISCR: "&amp;ABS(ROUND(H265-I265-J265,1)),""),IF(OR(AND(ISNUMBER(H265),OR(ISNUMBER(I265),ISNUMBER(J265))),AND(ISNUMBER(I265),ISNUMBER(J265))),IF(NOT(ISNUMBER(H265)),"COL 3 = "&amp;ROUND(J265+I265,1),IF(NOT(ISNUMBER(I265)),"COL 4 = "&amp;ROUND(H265-J265,1),"COL 5 = "&amp;ROUND(H265-I265,1))),""))</f>
        <v/>
      </c>
      <c r="S265" s="80" t="str">
        <f>IF(AND(ISNUMBER(H265),ISNUMBER(L265),ISNUMBER(K265)),IF(K265-L265&lt;&gt;H265,"DISCR: "&amp;ABS(ROUND(K265-L265-H265,1)),""),IF(OR(AND(ISNUMBER(H265),OR(ISNUMBER(L265),ISNUMBER(K265))),AND(ISNUMBER(L265),ISNUMBER(K265))),IF(NOT(ISNUMBER(H265)),"COL 3 = "&amp;ROUND(K265-L265,1),IF(NOT(ISNUMBER(L265)),"COL 7 = "&amp;ROUND(K265-H265,1),"COL 6 = "&amp;ROUND(H265+L265,1))),""))</f>
        <v/>
      </c>
      <c r="T265" s="80" t="str">
        <f>IF(AND(ISNUMBER(M265),ISNUMBER(O265),ISNUMBER(N265)),IF(N265-O265&lt;&gt;M265,"DISCR: "&amp;ABS(ROUND(N265-O265-M265,1)),""),IF(OR(AND(ISNUMBER(M265),OR(ISNUMBER(O265),ISNUMBER(N265))),AND(ISNUMBER(O265),ISNUMBER(N265))),IF(NOT(ISNUMBER(M265)),"COL 8 = "&amp;ROUND(N265-O265,1),IF(NOT(ISNUMBER(O265)),"COL 10 = "&amp;ROUND(N265-M265,1),"COL 9 = "&amp;ROUND(O265+M265,1))),""))</f>
        <v/>
      </c>
      <c r="U265" s="72" t="str">
        <f>IF(AND(ISNUMBER(M265),F265=""),"Missing data in col. 1","")</f>
        <v/>
      </c>
      <c r="V265" s="81" t="str">
        <f>IF(OR(O265&lt;0,N265&lt;0,L265&lt;0,K265&lt;0),"Negative Value","")</f>
        <v/>
      </c>
    </row>
    <row r="266" spans="1:63" s="6" customFormat="1" x14ac:dyDescent="0.2">
      <c r="A266" s="18"/>
      <c r="B266" s="123" t="s">
        <v>237</v>
      </c>
      <c r="C266" s="6" t="s">
        <v>795</v>
      </c>
      <c r="D266" s="123" t="s">
        <v>237</v>
      </c>
      <c r="E266" s="74" t="s">
        <v>475</v>
      </c>
      <c r="F266" s="167">
        <v>21.071960497748403</v>
      </c>
      <c r="G266" s="168">
        <v>21.071960497748403</v>
      </c>
      <c r="H266" s="168">
        <v>0</v>
      </c>
      <c r="I266" s="168"/>
      <c r="J266" s="168"/>
      <c r="K266" s="168">
        <v>0</v>
      </c>
      <c r="L266" s="168"/>
      <c r="M266" s="168"/>
      <c r="N266" s="168"/>
      <c r="O266" s="169"/>
      <c r="P266" s="79" t="str">
        <f t="shared" si="79"/>
        <v/>
      </c>
      <c r="Q266" s="80" t="str">
        <f t="shared" si="71"/>
        <v/>
      </c>
      <c r="R266" s="80" t="str">
        <f t="shared" si="72"/>
        <v/>
      </c>
      <c r="S266" s="80" t="str">
        <f t="shared" si="73"/>
        <v>COL 7 = 0</v>
      </c>
      <c r="T266" s="80" t="str">
        <f t="shared" si="74"/>
        <v/>
      </c>
      <c r="U266" s="72" t="str">
        <f t="shared" si="75"/>
        <v/>
      </c>
      <c r="V266" s="81" t="str">
        <f t="shared" si="70"/>
        <v/>
      </c>
    </row>
    <row r="267" spans="1:63" s="6" customFormat="1" x14ac:dyDescent="0.2">
      <c r="A267" s="18"/>
      <c r="B267" s="123" t="s">
        <v>238</v>
      </c>
      <c r="C267" s="6" t="s">
        <v>796</v>
      </c>
      <c r="D267" s="123" t="s">
        <v>238</v>
      </c>
      <c r="E267" s="74" t="s">
        <v>542</v>
      </c>
      <c r="F267" s="167"/>
      <c r="G267" s="168"/>
      <c r="H267" s="168"/>
      <c r="I267" s="168"/>
      <c r="J267" s="168"/>
      <c r="K267" s="168"/>
      <c r="L267" s="168"/>
      <c r="M267" s="168"/>
      <c r="N267" s="168"/>
      <c r="O267" s="169"/>
      <c r="P267" s="79" t="str">
        <f t="shared" si="79"/>
        <v/>
      </c>
      <c r="Q267" s="80" t="str">
        <f t="shared" si="71"/>
        <v/>
      </c>
      <c r="R267" s="80" t="str">
        <f t="shared" si="72"/>
        <v/>
      </c>
      <c r="S267" s="80" t="str">
        <f t="shared" si="73"/>
        <v/>
      </c>
      <c r="T267" s="80" t="str">
        <f t="shared" si="74"/>
        <v/>
      </c>
      <c r="U267" s="72" t="str">
        <f t="shared" si="75"/>
        <v/>
      </c>
      <c r="V267" s="81" t="str">
        <f t="shared" si="70"/>
        <v/>
      </c>
    </row>
    <row r="268" spans="1:63" s="6" customFormat="1" x14ac:dyDescent="0.2">
      <c r="A268" s="18"/>
      <c r="B268" s="123" t="s">
        <v>239</v>
      </c>
      <c r="C268" s="6" t="s">
        <v>797</v>
      </c>
      <c r="D268" s="123" t="s">
        <v>239</v>
      </c>
      <c r="E268" s="74" t="s">
        <v>476</v>
      </c>
      <c r="F268" s="167">
        <v>8.4637372868888158E-2</v>
      </c>
      <c r="G268" s="168">
        <v>8.4637372868888158E-2</v>
      </c>
      <c r="H268" s="168">
        <v>0</v>
      </c>
      <c r="I268" s="168"/>
      <c r="J268" s="168"/>
      <c r="K268" s="168">
        <v>0</v>
      </c>
      <c r="L268" s="168"/>
      <c r="M268" s="168"/>
      <c r="N268" s="168"/>
      <c r="O268" s="169"/>
      <c r="P268" s="79" t="str">
        <f t="shared" si="79"/>
        <v/>
      </c>
      <c r="Q268" s="80" t="str">
        <f t="shared" si="71"/>
        <v/>
      </c>
      <c r="R268" s="80" t="str">
        <f t="shared" si="72"/>
        <v/>
      </c>
      <c r="S268" s="80" t="str">
        <f t="shared" si="73"/>
        <v>COL 7 = 0</v>
      </c>
      <c r="T268" s="80" t="str">
        <f t="shared" si="74"/>
        <v/>
      </c>
      <c r="U268" s="72" t="str">
        <f t="shared" si="75"/>
        <v/>
      </c>
      <c r="V268" s="81" t="str">
        <f t="shared" si="70"/>
        <v/>
      </c>
    </row>
    <row r="269" spans="1:63" s="6" customFormat="1" x14ac:dyDescent="0.2">
      <c r="A269" s="18"/>
      <c r="B269" s="123" t="s">
        <v>241</v>
      </c>
      <c r="C269" s="6" t="s">
        <v>798</v>
      </c>
      <c r="D269" s="123" t="s">
        <v>241</v>
      </c>
      <c r="E269" s="74" t="s">
        <v>477</v>
      </c>
      <c r="F269" s="167"/>
      <c r="G269" s="168"/>
      <c r="H269" s="168"/>
      <c r="I269" s="168"/>
      <c r="J269" s="168"/>
      <c r="K269" s="168"/>
      <c r="L269" s="168"/>
      <c r="M269" s="168"/>
      <c r="N269" s="168"/>
      <c r="O269" s="169"/>
      <c r="P269" s="79" t="str">
        <f t="shared" si="79"/>
        <v/>
      </c>
      <c r="Q269" s="80" t="str">
        <f t="shared" si="71"/>
        <v/>
      </c>
      <c r="R269" s="80" t="str">
        <f t="shared" si="72"/>
        <v/>
      </c>
      <c r="S269" s="80" t="str">
        <f t="shared" si="73"/>
        <v/>
      </c>
      <c r="T269" s="80" t="str">
        <f t="shared" si="74"/>
        <v/>
      </c>
      <c r="U269" s="72" t="str">
        <f t="shared" si="75"/>
        <v/>
      </c>
      <c r="V269" s="81" t="str">
        <f t="shared" si="70"/>
        <v/>
      </c>
    </row>
    <row r="270" spans="1:63" s="6" customFormat="1" ht="12" thickBot="1" x14ac:dyDescent="0.25">
      <c r="A270" s="18"/>
      <c r="B270" s="123" t="s">
        <v>242</v>
      </c>
      <c r="C270" s="6" t="s">
        <v>799</v>
      </c>
      <c r="D270" s="123" t="s">
        <v>242</v>
      </c>
      <c r="E270" s="74" t="s">
        <v>478</v>
      </c>
      <c r="F270" s="167"/>
      <c r="G270" s="168"/>
      <c r="H270" s="168"/>
      <c r="I270" s="168"/>
      <c r="J270" s="168"/>
      <c r="K270" s="168"/>
      <c r="L270" s="168"/>
      <c r="M270" s="168"/>
      <c r="N270" s="168"/>
      <c r="O270" s="169"/>
      <c r="P270" s="82" t="str">
        <f t="shared" si="79"/>
        <v/>
      </c>
      <c r="Q270" s="83" t="str">
        <f t="shared" si="71"/>
        <v/>
      </c>
      <c r="R270" s="83" t="str">
        <f t="shared" si="72"/>
        <v/>
      </c>
      <c r="S270" s="83" t="str">
        <f t="shared" si="73"/>
        <v/>
      </c>
      <c r="T270" s="83" t="str">
        <f t="shared" si="74"/>
        <v/>
      </c>
      <c r="U270" s="84" t="str">
        <f t="shared" si="75"/>
        <v/>
      </c>
      <c r="V270" s="85" t="str">
        <f t="shared" si="70"/>
        <v/>
      </c>
    </row>
    <row r="271" spans="1:63" s="60" customFormat="1" ht="21.75" thickBot="1" x14ac:dyDescent="0.25">
      <c r="A271" s="59"/>
      <c r="B271" s="132" t="s">
        <v>559</v>
      </c>
      <c r="C271" s="6" t="s">
        <v>586</v>
      </c>
      <c r="D271" s="132" t="s">
        <v>559</v>
      </c>
      <c r="E271" s="203" t="s">
        <v>837</v>
      </c>
      <c r="F271" s="164"/>
      <c r="G271" s="175"/>
      <c r="H271" s="165"/>
      <c r="I271" s="165"/>
      <c r="J271" s="165"/>
      <c r="K271" s="165"/>
      <c r="L271" s="165"/>
      <c r="M271" s="165"/>
      <c r="N271" s="165"/>
      <c r="O271" s="166"/>
      <c r="P271" s="86"/>
      <c r="Q271" s="87"/>
      <c r="R271" s="87"/>
      <c r="S271" s="87"/>
      <c r="T271" s="87"/>
      <c r="U271" s="88"/>
      <c r="V271" s="89" t="str">
        <f t="shared" si="70"/>
        <v/>
      </c>
    </row>
    <row r="272" spans="1:63" s="60" customFormat="1" ht="31.5" customHeight="1" x14ac:dyDescent="0.2">
      <c r="A272" s="59"/>
      <c r="B272" s="226" t="s">
        <v>543</v>
      </c>
      <c r="C272" s="226"/>
      <c r="D272" s="226" t="s">
        <v>543</v>
      </c>
      <c r="E272" s="202" t="s">
        <v>838</v>
      </c>
      <c r="F272" s="106">
        <f>SUM(F263:F270)</f>
        <v>114.18442103302968</v>
      </c>
      <c r="G272" s="107">
        <f t="shared" ref="G272:O272" si="80">SUM(G263:G270)</f>
        <v>114.18442103302968</v>
      </c>
      <c r="H272" s="107">
        <f t="shared" si="80"/>
        <v>0</v>
      </c>
      <c r="I272" s="107">
        <f t="shared" si="80"/>
        <v>0</v>
      </c>
      <c r="J272" s="107">
        <f t="shared" si="80"/>
        <v>0</v>
      </c>
      <c r="K272" s="107">
        <f t="shared" si="80"/>
        <v>0</v>
      </c>
      <c r="L272" s="107">
        <f t="shared" si="80"/>
        <v>0</v>
      </c>
      <c r="M272" s="107">
        <f t="shared" si="80"/>
        <v>0</v>
      </c>
      <c r="N272" s="107">
        <f t="shared" si="80"/>
        <v>0</v>
      </c>
      <c r="O272" s="108">
        <f t="shared" si="80"/>
        <v>0</v>
      </c>
      <c r="P272" s="90"/>
      <c r="Q272" s="91"/>
      <c r="R272" s="91"/>
      <c r="S272" s="91"/>
      <c r="T272" s="91"/>
      <c r="U272" s="92"/>
      <c r="V272" s="93" t="str">
        <f t="shared" si="70"/>
        <v/>
      </c>
    </row>
    <row r="273" spans="1:63" s="60" customFormat="1" ht="32.25" thickBot="1" x14ac:dyDescent="0.25">
      <c r="A273" s="59"/>
      <c r="B273" s="227"/>
      <c r="C273" s="227"/>
      <c r="D273" s="227"/>
      <c r="E273" s="184" t="s">
        <v>930</v>
      </c>
      <c r="F273" s="109">
        <f>IF(COUNTA(F263:F271)&gt;0,IF(F271="c","c",SUM(F271:F272)),"")</f>
        <v>114.18442103302968</v>
      </c>
      <c r="G273" s="110">
        <f t="shared" ref="G273:O273" si="81">IF(COUNTA(G263:G271)&gt;0,IF(G271="c","c",SUM(G271:G272)),"")</f>
        <v>114.18442103302968</v>
      </c>
      <c r="H273" s="110">
        <f t="shared" si="81"/>
        <v>0</v>
      </c>
      <c r="I273" s="110" t="str">
        <f t="shared" si="81"/>
        <v/>
      </c>
      <c r="J273" s="110" t="str">
        <f t="shared" si="81"/>
        <v/>
      </c>
      <c r="K273" s="110">
        <f t="shared" si="81"/>
        <v>0</v>
      </c>
      <c r="L273" s="110" t="str">
        <f t="shared" si="81"/>
        <v/>
      </c>
      <c r="M273" s="110" t="str">
        <f t="shared" si="81"/>
        <v/>
      </c>
      <c r="N273" s="110" t="str">
        <f t="shared" si="81"/>
        <v/>
      </c>
      <c r="O273" s="110" t="str">
        <f t="shared" si="81"/>
        <v/>
      </c>
      <c r="P273" s="94" t="str">
        <f>IF(AND(AND(C273&lt;&gt;"",C273=Reporting_Country_Code),OR(F273&lt;&gt;"",G273&lt;&gt;"",H273&lt;&gt;"",I273&lt;&gt;"",J273&lt;&gt;"",K273&lt;&gt;"",L273&lt;&gt;"",M273&lt;&gt;"",N273&lt;&gt;"",M273&lt;&gt;"")),"Claims against self",IF(AND(COUNTIF(M273:O273,"c")=1,AND(M273&lt;&gt;"",N273&lt;&gt;"",O273&lt;&gt;"")),"Residual Disclosure",IF(AND(SUM(COUNTIF(K273:L273,"c"),(COUNTIF(H273,"c")))=1,AND(L273&lt;&gt;"",K273&lt;&gt;"",H273&lt;&gt;"")),"Residual Disclosure",IF(AND(COUNTIF(H273:J273,"c")=1,AND(J273&lt;&gt;"",I273&lt;&gt;"",H273&lt;&gt;"")),"Residual Disclosure",IF(AND(COUNTIF(F273:H273,"c")=1,AND(F273&lt;&gt;"",G273&lt;&gt;"",H273&lt;&gt;"")),"Residual Disclosure","")))))</f>
        <v/>
      </c>
      <c r="Q273" s="95" t="str">
        <f t="shared" si="71"/>
        <v/>
      </c>
      <c r="R273" s="95" t="str">
        <f t="shared" si="72"/>
        <v/>
      </c>
      <c r="S273" s="95" t="str">
        <f t="shared" si="73"/>
        <v>COL 7 = 0</v>
      </c>
      <c r="T273" s="95" t="str">
        <f t="shared" si="74"/>
        <v/>
      </c>
      <c r="U273" s="96" t="str">
        <f t="shared" si="75"/>
        <v/>
      </c>
      <c r="V273" s="97" t="str">
        <f t="shared" si="70"/>
        <v/>
      </c>
    </row>
    <row r="274" spans="1:63" s="6" customFormat="1" ht="55.5" customHeight="1" thickBot="1" x14ac:dyDescent="0.25">
      <c r="B274" s="126"/>
      <c r="D274" s="126"/>
      <c r="E274" s="185" t="s">
        <v>20</v>
      </c>
      <c r="F274" s="119" t="str">
        <f t="shared" ref="F274:O274" si="82">IF(F271="c","",IF(AND(IF((COUNTIF(F263:F270,"c"))&gt;0,1,0)=1,F271=""),"Please provide Not Specified (Including Confidential)",""))</f>
        <v/>
      </c>
      <c r="G274" s="119" t="str">
        <f t="shared" si="82"/>
        <v/>
      </c>
      <c r="H274" s="119" t="str">
        <f t="shared" si="82"/>
        <v/>
      </c>
      <c r="I274" s="119" t="str">
        <f t="shared" si="82"/>
        <v/>
      </c>
      <c r="J274" s="119" t="str">
        <f t="shared" si="82"/>
        <v/>
      </c>
      <c r="K274" s="119" t="str">
        <f t="shared" si="82"/>
        <v/>
      </c>
      <c r="L274" s="119" t="str">
        <f t="shared" si="82"/>
        <v/>
      </c>
      <c r="M274" s="119" t="str">
        <f t="shared" si="82"/>
        <v/>
      </c>
      <c r="N274" s="119" t="str">
        <f t="shared" si="82"/>
        <v/>
      </c>
      <c r="O274" s="119" t="str">
        <f t="shared" si="82"/>
        <v/>
      </c>
      <c r="P274" s="79"/>
      <c r="Q274" s="80"/>
      <c r="R274" s="80"/>
      <c r="S274" s="80"/>
      <c r="T274" s="80"/>
      <c r="U274" s="72"/>
      <c r="V274" s="81"/>
    </row>
    <row r="275" spans="1:63" s="15" customFormat="1" ht="12" thickBot="1" x14ac:dyDescent="0.25">
      <c r="A275" s="18"/>
      <c r="B275" s="122"/>
      <c r="C275" s="6"/>
      <c r="D275" s="122"/>
      <c r="E275" s="186" t="s">
        <v>529</v>
      </c>
      <c r="F275" s="17"/>
      <c r="G275" s="16"/>
      <c r="H275" s="16"/>
      <c r="I275" s="16"/>
      <c r="J275" s="16"/>
      <c r="K275" s="16"/>
      <c r="L275" s="16"/>
      <c r="M275" s="16"/>
      <c r="N275" s="16"/>
      <c r="O275" s="105"/>
      <c r="P275" s="98"/>
      <c r="Q275" s="99"/>
      <c r="R275" s="99"/>
      <c r="S275" s="99"/>
      <c r="T275" s="99"/>
      <c r="U275" s="100"/>
      <c r="V275" s="101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</row>
    <row r="276" spans="1:63" s="6" customFormat="1" x14ac:dyDescent="0.2">
      <c r="A276" s="19"/>
      <c r="B276" s="123" t="s">
        <v>243</v>
      </c>
      <c r="C276" s="6" t="s">
        <v>800</v>
      </c>
      <c r="D276" s="123" t="s">
        <v>243</v>
      </c>
      <c r="E276" s="74" t="s">
        <v>479</v>
      </c>
      <c r="F276" s="167"/>
      <c r="G276" s="168"/>
      <c r="H276" s="168"/>
      <c r="I276" s="168"/>
      <c r="J276" s="168"/>
      <c r="K276" s="168"/>
      <c r="L276" s="168"/>
      <c r="M276" s="168"/>
      <c r="N276" s="168"/>
      <c r="O276" s="169"/>
      <c r="P276" s="76" t="str">
        <f t="shared" ref="P276:P307" si="83">IF(AND(AND(C276&lt;&gt;"",C276=Reporting_Country_Code),OR(F276&lt;&gt;"",G276&lt;&gt;"",H276&lt;&gt;"",I276&lt;&gt;"",J276&lt;&gt;"",K276&lt;&gt;"",L276&lt;&gt;"",M276&lt;&gt;"",N276&lt;&gt;"",M276&lt;&gt;"")),"Claims against self",IF(AND(COUNTIF(M276:O276,"c")=1,AND(M276&lt;&gt;"",N276&lt;&gt;"",O276&lt;&gt;"")),"Residual Disclosure",IF(AND(SUM(COUNTIF(K276:L276,"c"),(COUNTIF(H276,"c")))=1,AND(L276&lt;&gt;"",K276&lt;&gt;"",H276&lt;&gt;"")),"Residual Disclosure",IF(AND(COUNTIF(H276:J276,"c")=1,AND(J276&lt;&gt;"",I276&lt;&gt;"",H276&lt;&gt;"")),"Residual Disclosure",IF(AND(COUNTIF(F276:H276,"c")=1,AND(F276&lt;&gt;"",G276&lt;&gt;"",H276&lt;&gt;"")),"Residual Disclosure","")))))</f>
        <v/>
      </c>
      <c r="Q276" s="77" t="str">
        <f t="shared" si="71"/>
        <v/>
      </c>
      <c r="R276" s="77" t="str">
        <f t="shared" si="72"/>
        <v/>
      </c>
      <c r="S276" s="77" t="str">
        <f t="shared" si="73"/>
        <v/>
      </c>
      <c r="T276" s="77" t="str">
        <f t="shared" si="74"/>
        <v/>
      </c>
      <c r="U276" s="102" t="str">
        <f t="shared" si="75"/>
        <v/>
      </c>
      <c r="V276" s="78" t="str">
        <f t="shared" si="70"/>
        <v/>
      </c>
    </row>
    <row r="277" spans="1:63" s="6" customFormat="1" x14ac:dyDescent="0.2">
      <c r="A277" s="18"/>
      <c r="B277" s="123" t="s">
        <v>244</v>
      </c>
      <c r="C277" s="6" t="s">
        <v>801</v>
      </c>
      <c r="D277" s="123" t="s">
        <v>244</v>
      </c>
      <c r="E277" s="74" t="s">
        <v>480</v>
      </c>
      <c r="F277" s="167">
        <v>2.113856700261171</v>
      </c>
      <c r="G277" s="168">
        <v>2.113856700261171</v>
      </c>
      <c r="H277" s="168">
        <v>0</v>
      </c>
      <c r="I277" s="168"/>
      <c r="J277" s="168"/>
      <c r="K277" s="168">
        <v>0</v>
      </c>
      <c r="L277" s="168"/>
      <c r="M277" s="168"/>
      <c r="N277" s="168"/>
      <c r="O277" s="169"/>
      <c r="P277" s="79" t="str">
        <f t="shared" si="83"/>
        <v/>
      </c>
      <c r="Q277" s="80" t="str">
        <f t="shared" si="71"/>
        <v/>
      </c>
      <c r="R277" s="80" t="str">
        <f t="shared" si="72"/>
        <v/>
      </c>
      <c r="S277" s="80" t="str">
        <f t="shared" si="73"/>
        <v>COL 7 = 0</v>
      </c>
      <c r="T277" s="80" t="str">
        <f t="shared" si="74"/>
        <v/>
      </c>
      <c r="U277" s="72" t="str">
        <f t="shared" si="75"/>
        <v/>
      </c>
      <c r="V277" s="81" t="str">
        <f t="shared" si="70"/>
        <v/>
      </c>
    </row>
    <row r="278" spans="1:63" s="6" customFormat="1" x14ac:dyDescent="0.2">
      <c r="A278" s="18"/>
      <c r="B278" s="123" t="s">
        <v>547</v>
      </c>
      <c r="C278" s="6" t="s">
        <v>802</v>
      </c>
      <c r="D278" s="123" t="s">
        <v>547</v>
      </c>
      <c r="E278" s="74" t="s">
        <v>481</v>
      </c>
      <c r="F278" s="167"/>
      <c r="G278" s="168"/>
      <c r="H278" s="168"/>
      <c r="I278" s="168"/>
      <c r="J278" s="168"/>
      <c r="K278" s="168"/>
      <c r="L278" s="168"/>
      <c r="M278" s="168"/>
      <c r="N278" s="168"/>
      <c r="O278" s="169"/>
      <c r="P278" s="79" t="str">
        <f t="shared" si="83"/>
        <v/>
      </c>
      <c r="Q278" s="80" t="str">
        <f t="shared" si="71"/>
        <v/>
      </c>
      <c r="R278" s="80" t="str">
        <f t="shared" si="72"/>
        <v/>
      </c>
      <c r="S278" s="80" t="str">
        <f t="shared" si="73"/>
        <v/>
      </c>
      <c r="T278" s="80" t="str">
        <f t="shared" si="74"/>
        <v/>
      </c>
      <c r="U278" s="72" t="str">
        <f t="shared" si="75"/>
        <v/>
      </c>
      <c r="V278" s="81" t="str">
        <f t="shared" si="70"/>
        <v/>
      </c>
    </row>
    <row r="279" spans="1:63" s="6" customFormat="1" x14ac:dyDescent="0.2">
      <c r="A279" s="18"/>
      <c r="B279" s="123" t="s">
        <v>245</v>
      </c>
      <c r="C279" s="6" t="s">
        <v>803</v>
      </c>
      <c r="D279" s="123" t="s">
        <v>245</v>
      </c>
      <c r="E279" s="74" t="s">
        <v>482</v>
      </c>
      <c r="F279" s="167"/>
      <c r="G279" s="168"/>
      <c r="H279" s="168"/>
      <c r="I279" s="168"/>
      <c r="J279" s="168"/>
      <c r="K279" s="168"/>
      <c r="L279" s="168"/>
      <c r="M279" s="168"/>
      <c r="N279" s="168"/>
      <c r="O279" s="169"/>
      <c r="P279" s="79" t="str">
        <f t="shared" si="83"/>
        <v/>
      </c>
      <c r="Q279" s="80" t="str">
        <f t="shared" si="71"/>
        <v/>
      </c>
      <c r="R279" s="80" t="str">
        <f t="shared" si="72"/>
        <v/>
      </c>
      <c r="S279" s="80" t="str">
        <f t="shared" si="73"/>
        <v/>
      </c>
      <c r="T279" s="80" t="str">
        <f t="shared" si="74"/>
        <v/>
      </c>
      <c r="U279" s="72" t="str">
        <f t="shared" si="75"/>
        <v/>
      </c>
      <c r="V279" s="81" t="str">
        <f t="shared" si="70"/>
        <v/>
      </c>
      <c r="X279" s="21"/>
    </row>
    <row r="280" spans="1:63" s="6" customFormat="1" x14ac:dyDescent="0.2">
      <c r="A280" s="18"/>
      <c r="B280" s="123" t="s">
        <v>246</v>
      </c>
      <c r="C280" s="6" t="s">
        <v>804</v>
      </c>
      <c r="D280" s="123" t="s">
        <v>246</v>
      </c>
      <c r="E280" s="74" t="s">
        <v>483</v>
      </c>
      <c r="F280" s="167"/>
      <c r="G280" s="168"/>
      <c r="H280" s="168"/>
      <c r="I280" s="168"/>
      <c r="J280" s="168"/>
      <c r="K280" s="168"/>
      <c r="L280" s="168"/>
      <c r="M280" s="168"/>
      <c r="N280" s="168"/>
      <c r="O280" s="169"/>
      <c r="P280" s="79" t="str">
        <f t="shared" si="83"/>
        <v/>
      </c>
      <c r="Q280" s="80" t="str">
        <f t="shared" si="71"/>
        <v/>
      </c>
      <c r="R280" s="80" t="str">
        <f t="shared" si="72"/>
        <v/>
      </c>
      <c r="S280" s="80" t="str">
        <f t="shared" si="73"/>
        <v/>
      </c>
      <c r="T280" s="80" t="str">
        <f t="shared" si="74"/>
        <v/>
      </c>
      <c r="U280" s="72" t="str">
        <f t="shared" si="75"/>
        <v/>
      </c>
      <c r="V280" s="81" t="str">
        <f t="shared" si="70"/>
        <v/>
      </c>
    </row>
    <row r="281" spans="1:63" s="6" customFormat="1" x14ac:dyDescent="0.2">
      <c r="A281" s="18"/>
      <c r="B281" s="123" t="s">
        <v>247</v>
      </c>
      <c r="C281" s="6" t="s">
        <v>805</v>
      </c>
      <c r="D281" s="123" t="s">
        <v>247</v>
      </c>
      <c r="E281" s="74" t="s">
        <v>484</v>
      </c>
      <c r="F281" s="167"/>
      <c r="G281" s="168"/>
      <c r="H281" s="168"/>
      <c r="I281" s="168"/>
      <c r="J281" s="168"/>
      <c r="K281" s="168"/>
      <c r="L281" s="168"/>
      <c r="M281" s="168"/>
      <c r="N281" s="168"/>
      <c r="O281" s="169"/>
      <c r="P281" s="79" t="str">
        <f t="shared" si="83"/>
        <v/>
      </c>
      <c r="Q281" s="80" t="str">
        <f t="shared" si="71"/>
        <v/>
      </c>
      <c r="R281" s="80" t="str">
        <f t="shared" si="72"/>
        <v/>
      </c>
      <c r="S281" s="80" t="str">
        <f t="shared" si="73"/>
        <v/>
      </c>
      <c r="T281" s="80" t="str">
        <f t="shared" si="74"/>
        <v/>
      </c>
      <c r="U281" s="72" t="str">
        <f t="shared" si="75"/>
        <v/>
      </c>
      <c r="V281" s="81" t="str">
        <f t="shared" si="70"/>
        <v/>
      </c>
    </row>
    <row r="282" spans="1:63" s="6" customFormat="1" x14ac:dyDescent="0.2">
      <c r="A282" s="18"/>
      <c r="B282" s="123" t="s">
        <v>248</v>
      </c>
      <c r="C282" s="6" t="s">
        <v>806</v>
      </c>
      <c r="D282" s="123" t="s">
        <v>248</v>
      </c>
      <c r="E282" s="74" t="s">
        <v>485</v>
      </c>
      <c r="F282" s="167">
        <v>44.499561789277493</v>
      </c>
      <c r="G282" s="168">
        <v>44.499561789277493</v>
      </c>
      <c r="H282" s="168">
        <v>0</v>
      </c>
      <c r="I282" s="168"/>
      <c r="J282" s="168"/>
      <c r="K282" s="168">
        <v>0</v>
      </c>
      <c r="L282" s="168"/>
      <c r="M282" s="168"/>
      <c r="N282" s="168"/>
      <c r="O282" s="169"/>
      <c r="P282" s="79" t="str">
        <f t="shared" si="83"/>
        <v/>
      </c>
      <c r="Q282" s="80" t="str">
        <f t="shared" si="71"/>
        <v/>
      </c>
      <c r="R282" s="80" t="str">
        <f t="shared" si="72"/>
        <v/>
      </c>
      <c r="S282" s="80" t="str">
        <f t="shared" si="73"/>
        <v>COL 7 = 0</v>
      </c>
      <c r="T282" s="80" t="str">
        <f t="shared" si="74"/>
        <v/>
      </c>
      <c r="U282" s="72" t="str">
        <f t="shared" si="75"/>
        <v/>
      </c>
      <c r="V282" s="81" t="str">
        <f t="shared" si="70"/>
        <v/>
      </c>
    </row>
    <row r="283" spans="1:63" s="6" customFormat="1" x14ac:dyDescent="0.2">
      <c r="A283" s="18"/>
      <c r="B283" s="123" t="s">
        <v>249</v>
      </c>
      <c r="C283" s="6" t="s">
        <v>807</v>
      </c>
      <c r="D283" s="123" t="s">
        <v>249</v>
      </c>
      <c r="E283" s="74" t="s">
        <v>486</v>
      </c>
      <c r="F283" s="167"/>
      <c r="G283" s="168"/>
      <c r="H283" s="168"/>
      <c r="I283" s="168"/>
      <c r="J283" s="168"/>
      <c r="K283" s="168"/>
      <c r="L283" s="168"/>
      <c r="M283" s="168"/>
      <c r="N283" s="168"/>
      <c r="O283" s="169"/>
      <c r="P283" s="79" t="str">
        <f t="shared" si="83"/>
        <v/>
      </c>
      <c r="Q283" s="80" t="str">
        <f t="shared" si="71"/>
        <v/>
      </c>
      <c r="R283" s="80" t="str">
        <f t="shared" si="72"/>
        <v/>
      </c>
      <c r="S283" s="80" t="str">
        <f t="shared" si="73"/>
        <v/>
      </c>
      <c r="T283" s="80" t="str">
        <f t="shared" si="74"/>
        <v/>
      </c>
      <c r="U283" s="72" t="str">
        <f t="shared" si="75"/>
        <v/>
      </c>
      <c r="V283" s="81" t="str">
        <f t="shared" si="70"/>
        <v/>
      </c>
    </row>
    <row r="284" spans="1:63" s="6" customFormat="1" x14ac:dyDescent="0.2">
      <c r="A284" s="18"/>
      <c r="B284" s="123" t="s">
        <v>250</v>
      </c>
      <c r="C284" s="6" t="s">
        <v>808</v>
      </c>
      <c r="D284" s="123" t="s">
        <v>250</v>
      </c>
      <c r="E284" s="74" t="s">
        <v>487</v>
      </c>
      <c r="F284" s="167"/>
      <c r="G284" s="168"/>
      <c r="H284" s="168"/>
      <c r="I284" s="168"/>
      <c r="J284" s="168"/>
      <c r="K284" s="168"/>
      <c r="L284" s="168"/>
      <c r="M284" s="168"/>
      <c r="N284" s="168"/>
      <c r="O284" s="169"/>
      <c r="P284" s="79" t="str">
        <f t="shared" si="83"/>
        <v/>
      </c>
      <c r="Q284" s="80" t="str">
        <f t="shared" si="71"/>
        <v/>
      </c>
      <c r="R284" s="80" t="str">
        <f t="shared" si="72"/>
        <v/>
      </c>
      <c r="S284" s="80" t="str">
        <f t="shared" si="73"/>
        <v/>
      </c>
      <c r="T284" s="80" t="str">
        <f t="shared" si="74"/>
        <v/>
      </c>
      <c r="U284" s="72" t="str">
        <f t="shared" si="75"/>
        <v/>
      </c>
      <c r="V284" s="81" t="str">
        <f t="shared" si="70"/>
        <v/>
      </c>
    </row>
    <row r="285" spans="1:63" s="6" customFormat="1" x14ac:dyDescent="0.2">
      <c r="A285" s="18"/>
      <c r="B285" s="123" t="s">
        <v>251</v>
      </c>
      <c r="C285" s="6" t="s">
        <v>809</v>
      </c>
      <c r="D285" s="123" t="s">
        <v>251</v>
      </c>
      <c r="E285" s="74" t="s">
        <v>488</v>
      </c>
      <c r="F285" s="167"/>
      <c r="G285" s="168"/>
      <c r="H285" s="168"/>
      <c r="I285" s="168"/>
      <c r="J285" s="168"/>
      <c r="K285" s="168"/>
      <c r="L285" s="168"/>
      <c r="M285" s="168"/>
      <c r="N285" s="168"/>
      <c r="O285" s="169"/>
      <c r="P285" s="79" t="str">
        <f t="shared" si="83"/>
        <v/>
      </c>
      <c r="Q285" s="80" t="str">
        <f t="shared" si="71"/>
        <v/>
      </c>
      <c r="R285" s="80" t="str">
        <f t="shared" si="72"/>
        <v/>
      </c>
      <c r="S285" s="80" t="str">
        <f t="shared" si="73"/>
        <v/>
      </c>
      <c r="T285" s="80" t="str">
        <f t="shared" si="74"/>
        <v/>
      </c>
      <c r="U285" s="72" t="str">
        <f t="shared" si="75"/>
        <v/>
      </c>
      <c r="V285" s="81" t="str">
        <f t="shared" si="70"/>
        <v/>
      </c>
      <c r="X285" s="21"/>
    </row>
    <row r="286" spans="1:63" s="6" customFormat="1" x14ac:dyDescent="0.2">
      <c r="A286" s="18"/>
      <c r="B286" s="123" t="s">
        <v>548</v>
      </c>
      <c r="C286" s="6" t="s">
        <v>810</v>
      </c>
      <c r="D286" s="123" t="s">
        <v>548</v>
      </c>
      <c r="E286" s="74" t="s">
        <v>541</v>
      </c>
      <c r="F286" s="167"/>
      <c r="G286" s="168"/>
      <c r="H286" s="168"/>
      <c r="I286" s="168"/>
      <c r="J286" s="168"/>
      <c r="K286" s="168"/>
      <c r="L286" s="168"/>
      <c r="M286" s="168"/>
      <c r="N286" s="168"/>
      <c r="O286" s="169"/>
      <c r="P286" s="79" t="str">
        <f t="shared" si="83"/>
        <v/>
      </c>
      <c r="Q286" s="80" t="str">
        <f t="shared" si="71"/>
        <v/>
      </c>
      <c r="R286" s="80" t="str">
        <f t="shared" si="72"/>
        <v/>
      </c>
      <c r="S286" s="80" t="str">
        <f t="shared" si="73"/>
        <v/>
      </c>
      <c r="T286" s="80" t="str">
        <f t="shared" si="74"/>
        <v/>
      </c>
      <c r="U286" s="72" t="str">
        <f t="shared" si="75"/>
        <v/>
      </c>
      <c r="V286" s="81" t="str">
        <f t="shared" si="70"/>
        <v/>
      </c>
    </row>
    <row r="287" spans="1:63" s="6" customFormat="1" x14ac:dyDescent="0.2">
      <c r="A287" s="18"/>
      <c r="B287" s="123" t="s">
        <v>252</v>
      </c>
      <c r="C287" s="6" t="s">
        <v>811</v>
      </c>
      <c r="D287" s="123" t="s">
        <v>252</v>
      </c>
      <c r="E287" s="74" t="s">
        <v>489</v>
      </c>
      <c r="F287" s="167"/>
      <c r="G287" s="168"/>
      <c r="H287" s="168"/>
      <c r="I287" s="168"/>
      <c r="J287" s="168"/>
      <c r="K287" s="168"/>
      <c r="L287" s="168"/>
      <c r="M287" s="168"/>
      <c r="N287" s="168"/>
      <c r="O287" s="169"/>
      <c r="P287" s="79" t="str">
        <f t="shared" si="83"/>
        <v/>
      </c>
      <c r="Q287" s="80" t="str">
        <f t="shared" si="71"/>
        <v/>
      </c>
      <c r="R287" s="80" t="str">
        <f t="shared" si="72"/>
        <v/>
      </c>
      <c r="S287" s="80" t="str">
        <f t="shared" si="73"/>
        <v/>
      </c>
      <c r="T287" s="80" t="str">
        <f t="shared" si="74"/>
        <v/>
      </c>
      <c r="U287" s="72" t="str">
        <f t="shared" si="75"/>
        <v/>
      </c>
      <c r="V287" s="81" t="str">
        <f t="shared" si="70"/>
        <v/>
      </c>
    </row>
    <row r="288" spans="1:63" s="6" customFormat="1" x14ac:dyDescent="0.2">
      <c r="A288" s="18"/>
      <c r="B288" s="123" t="s">
        <v>253</v>
      </c>
      <c r="C288" s="6" t="s">
        <v>812</v>
      </c>
      <c r="D288" s="123" t="s">
        <v>253</v>
      </c>
      <c r="E288" s="74" t="s">
        <v>490</v>
      </c>
      <c r="F288" s="167"/>
      <c r="G288" s="168"/>
      <c r="H288" s="168"/>
      <c r="I288" s="168"/>
      <c r="J288" s="168"/>
      <c r="K288" s="168"/>
      <c r="L288" s="168"/>
      <c r="M288" s="168"/>
      <c r="N288" s="168"/>
      <c r="O288" s="169"/>
      <c r="P288" s="79" t="str">
        <f t="shared" si="83"/>
        <v/>
      </c>
      <c r="Q288" s="80" t="str">
        <f t="shared" si="71"/>
        <v/>
      </c>
      <c r="R288" s="80" t="str">
        <f t="shared" si="72"/>
        <v/>
      </c>
      <c r="S288" s="80" t="str">
        <f t="shared" si="73"/>
        <v/>
      </c>
      <c r="T288" s="80" t="str">
        <f t="shared" si="74"/>
        <v/>
      </c>
      <c r="U288" s="72" t="str">
        <f t="shared" si="75"/>
        <v/>
      </c>
      <c r="V288" s="81" t="str">
        <f t="shared" si="70"/>
        <v/>
      </c>
    </row>
    <row r="289" spans="1:22" s="6" customFormat="1" x14ac:dyDescent="0.2">
      <c r="A289" s="18"/>
      <c r="B289" s="123" t="s">
        <v>254</v>
      </c>
      <c r="C289" s="6" t="s">
        <v>813</v>
      </c>
      <c r="D289" s="123" t="s">
        <v>254</v>
      </c>
      <c r="E289" s="74" t="s">
        <v>491</v>
      </c>
      <c r="F289" s="167"/>
      <c r="G289" s="168"/>
      <c r="H289" s="168"/>
      <c r="I289" s="168"/>
      <c r="J289" s="168"/>
      <c r="K289" s="168"/>
      <c r="L289" s="168"/>
      <c r="M289" s="168"/>
      <c r="N289" s="168"/>
      <c r="O289" s="169"/>
      <c r="P289" s="79" t="str">
        <f t="shared" si="83"/>
        <v/>
      </c>
      <c r="Q289" s="80" t="str">
        <f t="shared" si="71"/>
        <v/>
      </c>
      <c r="R289" s="80" t="str">
        <f t="shared" si="72"/>
        <v/>
      </c>
      <c r="S289" s="80" t="str">
        <f t="shared" si="73"/>
        <v/>
      </c>
      <c r="T289" s="80" t="str">
        <f t="shared" si="74"/>
        <v/>
      </c>
      <c r="U289" s="72" t="str">
        <f t="shared" si="75"/>
        <v/>
      </c>
      <c r="V289" s="81" t="str">
        <f t="shared" si="70"/>
        <v/>
      </c>
    </row>
    <row r="290" spans="1:22" s="6" customFormat="1" x14ac:dyDescent="0.2">
      <c r="A290" s="18"/>
      <c r="B290" s="123" t="s">
        <v>255</v>
      </c>
      <c r="C290" s="6" t="s">
        <v>814</v>
      </c>
      <c r="D290" s="123" t="s">
        <v>255</v>
      </c>
      <c r="E290" s="74" t="s">
        <v>492</v>
      </c>
      <c r="F290" s="167"/>
      <c r="G290" s="168"/>
      <c r="H290" s="168"/>
      <c r="I290" s="168"/>
      <c r="J290" s="168"/>
      <c r="K290" s="168"/>
      <c r="L290" s="168"/>
      <c r="M290" s="168"/>
      <c r="N290" s="168"/>
      <c r="O290" s="169"/>
      <c r="P290" s="79" t="str">
        <f t="shared" si="83"/>
        <v/>
      </c>
      <c r="Q290" s="80" t="str">
        <f t="shared" si="71"/>
        <v/>
      </c>
      <c r="R290" s="80" t="str">
        <f t="shared" si="72"/>
        <v/>
      </c>
      <c r="S290" s="80" t="str">
        <f t="shared" si="73"/>
        <v/>
      </c>
      <c r="T290" s="80" t="str">
        <f t="shared" si="74"/>
        <v/>
      </c>
      <c r="U290" s="72" t="str">
        <f t="shared" si="75"/>
        <v/>
      </c>
      <c r="V290" s="81" t="str">
        <f t="shared" si="70"/>
        <v/>
      </c>
    </row>
    <row r="291" spans="1:22" s="6" customFormat="1" x14ac:dyDescent="0.2">
      <c r="A291" s="18"/>
      <c r="B291" s="123" t="s">
        <v>279</v>
      </c>
      <c r="C291" s="6" t="s">
        <v>815</v>
      </c>
      <c r="D291" s="123" t="s">
        <v>279</v>
      </c>
      <c r="E291" s="74" t="s">
        <v>493</v>
      </c>
      <c r="F291" s="167"/>
      <c r="G291" s="168"/>
      <c r="H291" s="168"/>
      <c r="I291" s="168"/>
      <c r="J291" s="168"/>
      <c r="K291" s="168"/>
      <c r="L291" s="168"/>
      <c r="M291" s="168"/>
      <c r="N291" s="168"/>
      <c r="O291" s="169"/>
      <c r="P291" s="79" t="str">
        <f t="shared" si="83"/>
        <v/>
      </c>
      <c r="Q291" s="80" t="str">
        <f t="shared" si="71"/>
        <v/>
      </c>
      <c r="R291" s="80" t="str">
        <f t="shared" si="72"/>
        <v/>
      </c>
      <c r="S291" s="80" t="str">
        <f t="shared" si="73"/>
        <v/>
      </c>
      <c r="T291" s="80" t="str">
        <f t="shared" si="74"/>
        <v/>
      </c>
      <c r="U291" s="72" t="str">
        <f t="shared" si="75"/>
        <v/>
      </c>
      <c r="V291" s="81" t="str">
        <f t="shared" si="70"/>
        <v/>
      </c>
    </row>
    <row r="292" spans="1:22" s="6" customFormat="1" x14ac:dyDescent="0.2">
      <c r="A292" s="18"/>
      <c r="B292" s="123" t="s">
        <v>256</v>
      </c>
      <c r="C292" s="6" t="s">
        <v>816</v>
      </c>
      <c r="D292" s="123" t="s">
        <v>256</v>
      </c>
      <c r="E292" s="74" t="s">
        <v>494</v>
      </c>
      <c r="F292" s="167"/>
      <c r="G292" s="168"/>
      <c r="H292" s="168"/>
      <c r="I292" s="168"/>
      <c r="J292" s="168"/>
      <c r="K292" s="168"/>
      <c r="L292" s="168"/>
      <c r="M292" s="168"/>
      <c r="N292" s="168"/>
      <c r="O292" s="169"/>
      <c r="P292" s="79" t="str">
        <f t="shared" si="83"/>
        <v/>
      </c>
      <c r="Q292" s="80" t="str">
        <f t="shared" si="71"/>
        <v/>
      </c>
      <c r="R292" s="80" t="str">
        <f t="shared" si="72"/>
        <v/>
      </c>
      <c r="S292" s="80" t="str">
        <f t="shared" si="73"/>
        <v/>
      </c>
      <c r="T292" s="80" t="str">
        <f t="shared" si="74"/>
        <v/>
      </c>
      <c r="U292" s="72" t="str">
        <f t="shared" si="75"/>
        <v/>
      </c>
      <c r="V292" s="81" t="str">
        <f t="shared" si="70"/>
        <v/>
      </c>
    </row>
    <row r="293" spans="1:22" s="6" customFormat="1" x14ac:dyDescent="0.2">
      <c r="A293" s="18"/>
      <c r="B293" s="123" t="s">
        <v>257</v>
      </c>
      <c r="C293" s="6" t="s">
        <v>817</v>
      </c>
      <c r="D293" s="123" t="s">
        <v>257</v>
      </c>
      <c r="E293" s="74" t="s">
        <v>495</v>
      </c>
      <c r="F293" s="167"/>
      <c r="G293" s="168"/>
      <c r="H293" s="168"/>
      <c r="I293" s="168"/>
      <c r="J293" s="168"/>
      <c r="K293" s="168"/>
      <c r="L293" s="168"/>
      <c r="M293" s="168"/>
      <c r="N293" s="168"/>
      <c r="O293" s="169"/>
      <c r="P293" s="79" t="str">
        <f t="shared" si="83"/>
        <v/>
      </c>
      <c r="Q293" s="80" t="str">
        <f t="shared" si="71"/>
        <v/>
      </c>
      <c r="R293" s="80" t="str">
        <f t="shared" si="72"/>
        <v/>
      </c>
      <c r="S293" s="80" t="str">
        <f t="shared" si="73"/>
        <v/>
      </c>
      <c r="T293" s="80" t="str">
        <f t="shared" si="74"/>
        <v/>
      </c>
      <c r="U293" s="72" t="str">
        <f t="shared" si="75"/>
        <v/>
      </c>
      <c r="V293" s="81" t="str">
        <f t="shared" si="70"/>
        <v/>
      </c>
    </row>
    <row r="294" spans="1:22" s="6" customFormat="1" x14ac:dyDescent="0.2">
      <c r="A294" s="18"/>
      <c r="B294" s="123" t="s">
        <v>258</v>
      </c>
      <c r="C294" s="6" t="s">
        <v>818</v>
      </c>
      <c r="D294" s="123" t="s">
        <v>258</v>
      </c>
      <c r="E294" s="74" t="s">
        <v>496</v>
      </c>
      <c r="F294" s="167"/>
      <c r="G294" s="168"/>
      <c r="H294" s="168"/>
      <c r="I294" s="168"/>
      <c r="J294" s="168"/>
      <c r="K294" s="168"/>
      <c r="L294" s="168"/>
      <c r="M294" s="168"/>
      <c r="N294" s="168"/>
      <c r="O294" s="169"/>
      <c r="P294" s="79" t="str">
        <f t="shared" si="83"/>
        <v/>
      </c>
      <c r="Q294" s="80" t="str">
        <f t="shared" si="71"/>
        <v/>
      </c>
      <c r="R294" s="80" t="str">
        <f t="shared" si="72"/>
        <v/>
      </c>
      <c r="S294" s="80" t="str">
        <f t="shared" si="73"/>
        <v/>
      </c>
      <c r="T294" s="80" t="str">
        <f t="shared" si="74"/>
        <v/>
      </c>
      <c r="U294" s="72" t="str">
        <f t="shared" si="75"/>
        <v/>
      </c>
      <c r="V294" s="81" t="str">
        <f t="shared" si="70"/>
        <v/>
      </c>
    </row>
    <row r="295" spans="1:22" s="6" customFormat="1" x14ac:dyDescent="0.2">
      <c r="A295" s="18"/>
      <c r="B295" s="123" t="s">
        <v>259</v>
      </c>
      <c r="C295" s="6" t="s">
        <v>819</v>
      </c>
      <c r="D295" s="123" t="s">
        <v>259</v>
      </c>
      <c r="E295" s="74" t="s">
        <v>532</v>
      </c>
      <c r="F295" s="167"/>
      <c r="G295" s="168"/>
      <c r="H295" s="168"/>
      <c r="I295" s="168"/>
      <c r="J295" s="168"/>
      <c r="K295" s="168"/>
      <c r="L295" s="168"/>
      <c r="M295" s="168"/>
      <c r="N295" s="168"/>
      <c r="O295" s="169"/>
      <c r="P295" s="79" t="str">
        <f t="shared" si="83"/>
        <v/>
      </c>
      <c r="Q295" s="80" t="str">
        <f t="shared" si="71"/>
        <v/>
      </c>
      <c r="R295" s="80" t="str">
        <f t="shared" si="72"/>
        <v/>
      </c>
      <c r="S295" s="80" t="str">
        <f t="shared" si="73"/>
        <v/>
      </c>
      <c r="T295" s="80" t="str">
        <f t="shared" si="74"/>
        <v/>
      </c>
      <c r="U295" s="72" t="str">
        <f t="shared" si="75"/>
        <v/>
      </c>
      <c r="V295" s="81" t="str">
        <f t="shared" si="70"/>
        <v/>
      </c>
    </row>
    <row r="296" spans="1:22" s="6" customFormat="1" x14ac:dyDescent="0.2">
      <c r="A296" s="18"/>
      <c r="B296" s="123" t="s">
        <v>260</v>
      </c>
      <c r="C296" s="6" t="s">
        <v>820</v>
      </c>
      <c r="D296" s="123" t="s">
        <v>260</v>
      </c>
      <c r="E296" s="74" t="s">
        <v>497</v>
      </c>
      <c r="F296" s="167"/>
      <c r="G296" s="168"/>
      <c r="H296" s="168"/>
      <c r="I296" s="168"/>
      <c r="J296" s="168"/>
      <c r="K296" s="168"/>
      <c r="L296" s="168"/>
      <c r="M296" s="168"/>
      <c r="N296" s="168"/>
      <c r="O296" s="169"/>
      <c r="P296" s="79" t="str">
        <f t="shared" si="83"/>
        <v/>
      </c>
      <c r="Q296" s="80" t="str">
        <f t="shared" si="71"/>
        <v/>
      </c>
      <c r="R296" s="80" t="str">
        <f t="shared" si="72"/>
        <v/>
      </c>
      <c r="S296" s="80" t="str">
        <f t="shared" si="73"/>
        <v/>
      </c>
      <c r="T296" s="80" t="str">
        <f t="shared" si="74"/>
        <v/>
      </c>
      <c r="U296" s="72" t="str">
        <f t="shared" si="75"/>
        <v/>
      </c>
      <c r="V296" s="81" t="str">
        <f t="shared" si="70"/>
        <v/>
      </c>
    </row>
    <row r="297" spans="1:22" s="6" customFormat="1" x14ac:dyDescent="0.2">
      <c r="A297" s="18"/>
      <c r="B297" s="123" t="s">
        <v>261</v>
      </c>
      <c r="C297" s="6" t="s">
        <v>821</v>
      </c>
      <c r="D297" s="123" t="s">
        <v>261</v>
      </c>
      <c r="E297" s="74" t="s">
        <v>498</v>
      </c>
      <c r="F297" s="167"/>
      <c r="G297" s="168"/>
      <c r="H297" s="168"/>
      <c r="I297" s="168"/>
      <c r="J297" s="168"/>
      <c r="K297" s="168"/>
      <c r="L297" s="168"/>
      <c r="M297" s="168"/>
      <c r="N297" s="168"/>
      <c r="O297" s="169"/>
      <c r="P297" s="79" t="str">
        <f t="shared" si="83"/>
        <v/>
      </c>
      <c r="Q297" s="80" t="str">
        <f t="shared" si="71"/>
        <v/>
      </c>
      <c r="R297" s="80" t="str">
        <f t="shared" si="72"/>
        <v/>
      </c>
      <c r="S297" s="80" t="str">
        <f t="shared" si="73"/>
        <v/>
      </c>
      <c r="T297" s="80" t="str">
        <f t="shared" si="74"/>
        <v/>
      </c>
      <c r="U297" s="72" t="str">
        <f t="shared" si="75"/>
        <v/>
      </c>
      <c r="V297" s="81" t="str">
        <f t="shared" si="70"/>
        <v/>
      </c>
    </row>
    <row r="298" spans="1:22" s="6" customFormat="1" x14ac:dyDescent="0.2">
      <c r="A298" s="18"/>
      <c r="B298" s="123" t="s">
        <v>262</v>
      </c>
      <c r="C298" s="6" t="s">
        <v>822</v>
      </c>
      <c r="D298" s="123" t="s">
        <v>262</v>
      </c>
      <c r="E298" s="74" t="s">
        <v>499</v>
      </c>
      <c r="F298" s="167"/>
      <c r="G298" s="168"/>
      <c r="H298" s="168"/>
      <c r="I298" s="168"/>
      <c r="J298" s="168"/>
      <c r="K298" s="168"/>
      <c r="L298" s="168"/>
      <c r="M298" s="168"/>
      <c r="N298" s="168"/>
      <c r="O298" s="169"/>
      <c r="P298" s="79" t="str">
        <f t="shared" si="83"/>
        <v/>
      </c>
      <c r="Q298" s="80" t="str">
        <f t="shared" si="71"/>
        <v/>
      </c>
      <c r="R298" s="80" t="str">
        <f t="shared" si="72"/>
        <v/>
      </c>
      <c r="S298" s="80" t="str">
        <f t="shared" si="73"/>
        <v/>
      </c>
      <c r="T298" s="80" t="str">
        <f t="shared" si="74"/>
        <v/>
      </c>
      <c r="U298" s="72" t="str">
        <f t="shared" si="75"/>
        <v/>
      </c>
      <c r="V298" s="81" t="str">
        <f t="shared" si="70"/>
        <v/>
      </c>
    </row>
    <row r="299" spans="1:22" s="6" customFormat="1" x14ac:dyDescent="0.2">
      <c r="A299" s="18"/>
      <c r="B299" s="123" t="s">
        <v>263</v>
      </c>
      <c r="C299" s="6" t="s">
        <v>823</v>
      </c>
      <c r="D299" s="123" t="s">
        <v>263</v>
      </c>
      <c r="E299" s="74" t="s">
        <v>500</v>
      </c>
      <c r="F299" s="167"/>
      <c r="G299" s="168"/>
      <c r="H299" s="168"/>
      <c r="I299" s="168"/>
      <c r="J299" s="168"/>
      <c r="K299" s="168"/>
      <c r="L299" s="168"/>
      <c r="M299" s="168"/>
      <c r="N299" s="168"/>
      <c r="O299" s="169"/>
      <c r="P299" s="79" t="str">
        <f t="shared" si="83"/>
        <v/>
      </c>
      <c r="Q299" s="80" t="str">
        <f t="shared" si="71"/>
        <v/>
      </c>
      <c r="R299" s="80" t="str">
        <f t="shared" si="72"/>
        <v/>
      </c>
      <c r="S299" s="80" t="str">
        <f t="shared" si="73"/>
        <v/>
      </c>
      <c r="T299" s="80" t="str">
        <f t="shared" si="74"/>
        <v/>
      </c>
      <c r="U299" s="72" t="str">
        <f t="shared" si="75"/>
        <v/>
      </c>
      <c r="V299" s="81" t="str">
        <f t="shared" si="70"/>
        <v/>
      </c>
    </row>
    <row r="300" spans="1:22" s="6" customFormat="1" x14ac:dyDescent="0.2">
      <c r="A300" s="18"/>
      <c r="B300" s="123" t="s">
        <v>264</v>
      </c>
      <c r="C300" s="6" t="s">
        <v>824</v>
      </c>
      <c r="D300" s="123" t="s">
        <v>264</v>
      </c>
      <c r="E300" s="74" t="s">
        <v>501</v>
      </c>
      <c r="F300" s="167"/>
      <c r="G300" s="168"/>
      <c r="H300" s="168"/>
      <c r="I300" s="168"/>
      <c r="J300" s="168"/>
      <c r="K300" s="168"/>
      <c r="L300" s="168"/>
      <c r="M300" s="168"/>
      <c r="N300" s="168"/>
      <c r="O300" s="169"/>
      <c r="P300" s="79" t="str">
        <f t="shared" si="83"/>
        <v/>
      </c>
      <c r="Q300" s="80" t="str">
        <f t="shared" si="71"/>
        <v/>
      </c>
      <c r="R300" s="80" t="str">
        <f t="shared" si="72"/>
        <v/>
      </c>
      <c r="S300" s="80" t="str">
        <f t="shared" si="73"/>
        <v/>
      </c>
      <c r="T300" s="80" t="str">
        <f t="shared" si="74"/>
        <v/>
      </c>
      <c r="U300" s="72" t="str">
        <f t="shared" si="75"/>
        <v/>
      </c>
      <c r="V300" s="81" t="str">
        <f t="shared" si="70"/>
        <v/>
      </c>
    </row>
    <row r="301" spans="1:22" s="6" customFormat="1" x14ac:dyDescent="0.2">
      <c r="A301" s="18"/>
      <c r="B301" s="123" t="s">
        <v>549</v>
      </c>
      <c r="C301" s="6" t="s">
        <v>825</v>
      </c>
      <c r="D301" s="123" t="s">
        <v>549</v>
      </c>
      <c r="E301" s="74" t="s">
        <v>540</v>
      </c>
      <c r="F301" s="167"/>
      <c r="G301" s="168"/>
      <c r="H301" s="168"/>
      <c r="I301" s="168"/>
      <c r="J301" s="168"/>
      <c r="K301" s="168"/>
      <c r="L301" s="168"/>
      <c r="M301" s="168"/>
      <c r="N301" s="168"/>
      <c r="O301" s="169"/>
      <c r="P301" s="79" t="str">
        <f t="shared" si="83"/>
        <v/>
      </c>
      <c r="Q301" s="80" t="str">
        <f t="shared" si="71"/>
        <v/>
      </c>
      <c r="R301" s="80" t="str">
        <f t="shared" si="72"/>
        <v/>
      </c>
      <c r="S301" s="80" t="str">
        <f t="shared" si="73"/>
        <v/>
      </c>
      <c r="T301" s="80" t="str">
        <f t="shared" si="74"/>
        <v/>
      </c>
      <c r="U301" s="72" t="str">
        <f t="shared" si="75"/>
        <v/>
      </c>
      <c r="V301" s="81" t="str">
        <f t="shared" si="70"/>
        <v/>
      </c>
    </row>
    <row r="302" spans="1:22" s="6" customFormat="1" x14ac:dyDescent="0.2">
      <c r="A302" s="18"/>
      <c r="B302" s="123" t="s">
        <v>265</v>
      </c>
      <c r="C302" s="6" t="s">
        <v>826</v>
      </c>
      <c r="D302" s="123" t="s">
        <v>265</v>
      </c>
      <c r="E302" s="74" t="s">
        <v>502</v>
      </c>
      <c r="F302" s="167"/>
      <c r="G302" s="168"/>
      <c r="H302" s="168"/>
      <c r="I302" s="168"/>
      <c r="J302" s="168"/>
      <c r="K302" s="168"/>
      <c r="L302" s="168"/>
      <c r="M302" s="168"/>
      <c r="N302" s="168"/>
      <c r="O302" s="169"/>
      <c r="P302" s="79" t="str">
        <f t="shared" si="83"/>
        <v/>
      </c>
      <c r="Q302" s="80" t="str">
        <f t="shared" si="71"/>
        <v/>
      </c>
      <c r="R302" s="80" t="str">
        <f t="shared" si="72"/>
        <v/>
      </c>
      <c r="S302" s="80" t="str">
        <f t="shared" si="73"/>
        <v/>
      </c>
      <c r="T302" s="80" t="str">
        <f t="shared" si="74"/>
        <v/>
      </c>
      <c r="U302" s="72" t="str">
        <f t="shared" si="75"/>
        <v/>
      </c>
      <c r="V302" s="81" t="str">
        <f t="shared" si="70"/>
        <v/>
      </c>
    </row>
    <row r="303" spans="1:22" s="6" customFormat="1" x14ac:dyDescent="0.2">
      <c r="A303" s="18"/>
      <c r="B303" s="123" t="s">
        <v>266</v>
      </c>
      <c r="C303" s="6" t="s">
        <v>827</v>
      </c>
      <c r="D303" s="123" t="s">
        <v>266</v>
      </c>
      <c r="E303" s="74" t="s">
        <v>503</v>
      </c>
      <c r="F303" s="167"/>
      <c r="G303" s="168"/>
      <c r="H303" s="168"/>
      <c r="I303" s="168"/>
      <c r="J303" s="168"/>
      <c r="K303" s="168"/>
      <c r="L303" s="168"/>
      <c r="M303" s="168"/>
      <c r="N303" s="168"/>
      <c r="O303" s="169"/>
      <c r="P303" s="79" t="str">
        <f t="shared" si="83"/>
        <v/>
      </c>
      <c r="Q303" s="80" t="str">
        <f t="shared" si="71"/>
        <v/>
      </c>
      <c r="R303" s="80" t="str">
        <f t="shared" si="72"/>
        <v/>
      </c>
      <c r="S303" s="80" t="str">
        <f t="shared" si="73"/>
        <v/>
      </c>
      <c r="T303" s="80" t="str">
        <f t="shared" si="74"/>
        <v/>
      </c>
      <c r="U303" s="72" t="str">
        <f t="shared" si="75"/>
        <v/>
      </c>
      <c r="V303" s="81" t="str">
        <f t="shared" si="70"/>
        <v/>
      </c>
    </row>
    <row r="304" spans="1:22" s="6" customFormat="1" x14ac:dyDescent="0.2">
      <c r="A304" s="18"/>
      <c r="B304" s="123" t="s">
        <v>267</v>
      </c>
      <c r="C304" s="6" t="s">
        <v>828</v>
      </c>
      <c r="D304" s="123" t="s">
        <v>267</v>
      </c>
      <c r="E304" s="74" t="s">
        <v>504</v>
      </c>
      <c r="F304" s="167"/>
      <c r="G304" s="168"/>
      <c r="H304" s="168"/>
      <c r="I304" s="168"/>
      <c r="J304" s="168"/>
      <c r="K304" s="168"/>
      <c r="L304" s="168"/>
      <c r="M304" s="168"/>
      <c r="N304" s="168"/>
      <c r="O304" s="169"/>
      <c r="P304" s="79" t="str">
        <f t="shared" si="83"/>
        <v/>
      </c>
      <c r="Q304" s="80" t="str">
        <f t="shared" si="71"/>
        <v/>
      </c>
      <c r="R304" s="80" t="str">
        <f t="shared" si="72"/>
        <v/>
      </c>
      <c r="S304" s="80" t="str">
        <f t="shared" si="73"/>
        <v/>
      </c>
      <c r="T304" s="80" t="str">
        <f t="shared" si="74"/>
        <v/>
      </c>
      <c r="U304" s="72" t="str">
        <f t="shared" si="75"/>
        <v/>
      </c>
      <c r="V304" s="81" t="str">
        <f t="shared" si="70"/>
        <v/>
      </c>
    </row>
    <row r="305" spans="1:254" s="6" customFormat="1" x14ac:dyDescent="0.2">
      <c r="A305" s="18"/>
      <c r="B305" s="123" t="s">
        <v>550</v>
      </c>
      <c r="C305" s="6" t="s">
        <v>829</v>
      </c>
      <c r="D305" s="123" t="s">
        <v>550</v>
      </c>
      <c r="E305" s="74" t="s">
        <v>19</v>
      </c>
      <c r="F305" s="167"/>
      <c r="G305" s="168"/>
      <c r="H305" s="168"/>
      <c r="I305" s="168"/>
      <c r="J305" s="168"/>
      <c r="K305" s="168"/>
      <c r="L305" s="168"/>
      <c r="M305" s="168"/>
      <c r="N305" s="168"/>
      <c r="O305" s="169"/>
      <c r="P305" s="79" t="str">
        <f t="shared" si="83"/>
        <v/>
      </c>
      <c r="Q305" s="80" t="str">
        <f t="shared" si="71"/>
        <v/>
      </c>
      <c r="R305" s="80" t="str">
        <f t="shared" si="72"/>
        <v/>
      </c>
      <c r="S305" s="80" t="str">
        <f t="shared" si="73"/>
        <v/>
      </c>
      <c r="T305" s="80" t="str">
        <f t="shared" si="74"/>
        <v/>
      </c>
      <c r="U305" s="72" t="str">
        <f t="shared" si="75"/>
        <v/>
      </c>
      <c r="V305" s="81" t="str">
        <f t="shared" si="70"/>
        <v/>
      </c>
    </row>
    <row r="306" spans="1:254" s="6" customFormat="1" x14ac:dyDescent="0.2">
      <c r="A306" s="18"/>
      <c r="B306" s="123" t="s">
        <v>268</v>
      </c>
      <c r="C306" s="6" t="s">
        <v>830</v>
      </c>
      <c r="D306" s="123" t="s">
        <v>268</v>
      </c>
      <c r="E306" s="74" t="s">
        <v>505</v>
      </c>
      <c r="F306" s="167"/>
      <c r="G306" s="168"/>
      <c r="H306" s="168"/>
      <c r="I306" s="168"/>
      <c r="J306" s="168"/>
      <c r="K306" s="168"/>
      <c r="L306" s="168"/>
      <c r="M306" s="168"/>
      <c r="N306" s="168"/>
      <c r="O306" s="169"/>
      <c r="P306" s="79" t="str">
        <f t="shared" si="83"/>
        <v/>
      </c>
      <c r="Q306" s="80" t="str">
        <f t="shared" si="71"/>
        <v/>
      </c>
      <c r="R306" s="80" t="str">
        <f t="shared" si="72"/>
        <v/>
      </c>
      <c r="S306" s="80" t="str">
        <f t="shared" si="73"/>
        <v/>
      </c>
      <c r="T306" s="80" t="str">
        <f t="shared" si="74"/>
        <v/>
      </c>
      <c r="U306" s="72" t="str">
        <f t="shared" si="75"/>
        <v/>
      </c>
      <c r="V306" s="81" t="str">
        <f>IF(OR(O306&lt;0,N306&lt;0,L306&lt;0,K306&lt;0),"Negative Value","")</f>
        <v/>
      </c>
    </row>
    <row r="307" spans="1:254" s="6" customFormat="1" ht="12" thickBot="1" x14ac:dyDescent="0.25">
      <c r="A307" s="18"/>
      <c r="B307" s="123" t="s">
        <v>269</v>
      </c>
      <c r="C307" s="6" t="s">
        <v>831</v>
      </c>
      <c r="D307" s="123" t="s">
        <v>269</v>
      </c>
      <c r="E307" s="74" t="s">
        <v>506</v>
      </c>
      <c r="F307" s="176"/>
      <c r="G307" s="177"/>
      <c r="H307" s="177"/>
      <c r="I307" s="177"/>
      <c r="J307" s="177"/>
      <c r="K307" s="177"/>
      <c r="L307" s="177"/>
      <c r="M307" s="177"/>
      <c r="N307" s="177"/>
      <c r="O307" s="178"/>
      <c r="P307" s="82" t="str">
        <f t="shared" si="83"/>
        <v/>
      </c>
      <c r="Q307" s="83" t="str">
        <f t="shared" si="71"/>
        <v/>
      </c>
      <c r="R307" s="83" t="str">
        <f t="shared" si="72"/>
        <v/>
      </c>
      <c r="S307" s="83" t="str">
        <f t="shared" si="73"/>
        <v/>
      </c>
      <c r="T307" s="83" t="str">
        <f t="shared" si="74"/>
        <v/>
      </c>
      <c r="U307" s="84" t="str">
        <f t="shared" si="75"/>
        <v/>
      </c>
      <c r="V307" s="85" t="str">
        <f>IF(OR(O307&lt;0,N307&lt;0,L307&lt;0,K307&lt;0),"Negative Value","")</f>
        <v/>
      </c>
    </row>
    <row r="308" spans="1:254" s="60" customFormat="1" ht="21.75" thickBot="1" x14ac:dyDescent="0.25">
      <c r="A308" s="59"/>
      <c r="B308" s="132" t="s">
        <v>560</v>
      </c>
      <c r="C308" s="6" t="s">
        <v>587</v>
      </c>
      <c r="D308" s="132" t="s">
        <v>560</v>
      </c>
      <c r="E308" s="203" t="s">
        <v>837</v>
      </c>
      <c r="F308" s="164"/>
      <c r="G308" s="175"/>
      <c r="H308" s="165"/>
      <c r="I308" s="165"/>
      <c r="J308" s="165"/>
      <c r="K308" s="165"/>
      <c r="L308" s="165"/>
      <c r="M308" s="165"/>
      <c r="N308" s="165"/>
      <c r="O308" s="166"/>
      <c r="P308" s="86"/>
      <c r="Q308" s="87"/>
      <c r="R308" s="87"/>
      <c r="S308" s="87"/>
      <c r="T308" s="87"/>
      <c r="U308" s="88"/>
      <c r="V308" s="89" t="str">
        <f>IF(OR(O308&lt;0,N308&lt;0,L308&lt;0,K308&lt;0),"Negative Value","")</f>
        <v/>
      </c>
    </row>
    <row r="309" spans="1:254" s="60" customFormat="1" ht="31.5" customHeight="1" x14ac:dyDescent="0.2">
      <c r="A309" s="59"/>
      <c r="B309" s="226" t="s">
        <v>543</v>
      </c>
      <c r="C309" s="226"/>
      <c r="D309" s="226" t="s">
        <v>543</v>
      </c>
      <c r="E309" s="202" t="s">
        <v>838</v>
      </c>
      <c r="F309" s="107">
        <f t="shared" ref="F309:O309" si="84">SUM(F276:F307)</f>
        <v>46.613418489538667</v>
      </c>
      <c r="G309" s="107">
        <f t="shared" si="84"/>
        <v>46.613418489538667</v>
      </c>
      <c r="H309" s="107">
        <f t="shared" si="84"/>
        <v>0</v>
      </c>
      <c r="I309" s="107">
        <f t="shared" si="84"/>
        <v>0</v>
      </c>
      <c r="J309" s="107">
        <f t="shared" si="84"/>
        <v>0</v>
      </c>
      <c r="K309" s="107">
        <f t="shared" si="84"/>
        <v>0</v>
      </c>
      <c r="L309" s="107">
        <f t="shared" si="84"/>
        <v>0</v>
      </c>
      <c r="M309" s="107">
        <f t="shared" si="84"/>
        <v>0</v>
      </c>
      <c r="N309" s="107">
        <f t="shared" si="84"/>
        <v>0</v>
      </c>
      <c r="O309" s="108">
        <f t="shared" si="84"/>
        <v>0</v>
      </c>
      <c r="P309" s="90"/>
      <c r="Q309" s="91"/>
      <c r="R309" s="91"/>
      <c r="S309" s="91"/>
      <c r="T309" s="91"/>
      <c r="U309" s="92"/>
      <c r="V309" s="93" t="str">
        <f>IF(OR(O309&lt;0,N309&lt;0,L309&lt;0,K309&lt;0),"Negative Value","")</f>
        <v/>
      </c>
    </row>
    <row r="310" spans="1:254" s="60" customFormat="1" ht="32.25" thickBot="1" x14ac:dyDescent="0.25">
      <c r="A310" s="59"/>
      <c r="B310" s="227"/>
      <c r="C310" s="227"/>
      <c r="D310" s="227"/>
      <c r="E310" s="184" t="s">
        <v>931</v>
      </c>
      <c r="F310" s="109">
        <f>IF(COUNTA(F276:F308)&gt;0,IF(F308="c","c",SUM(F308:F309)),"")</f>
        <v>46.613418489538667</v>
      </c>
      <c r="G310" s="110">
        <f t="shared" ref="G310:O310" si="85">IF(COUNTA(G276:G308)&gt;0,IF(G308="c","c",SUM(G308:G309)),"")</f>
        <v>46.613418489538667</v>
      </c>
      <c r="H310" s="110">
        <f t="shared" si="85"/>
        <v>0</v>
      </c>
      <c r="I310" s="110" t="str">
        <f t="shared" si="85"/>
        <v/>
      </c>
      <c r="J310" s="110" t="str">
        <f t="shared" si="85"/>
        <v/>
      </c>
      <c r="K310" s="110">
        <f t="shared" si="85"/>
        <v>0</v>
      </c>
      <c r="L310" s="110" t="str">
        <f t="shared" si="85"/>
        <v/>
      </c>
      <c r="M310" s="110" t="str">
        <f t="shared" si="85"/>
        <v/>
      </c>
      <c r="N310" s="110" t="str">
        <f t="shared" si="85"/>
        <v/>
      </c>
      <c r="O310" s="111" t="str">
        <f t="shared" si="85"/>
        <v/>
      </c>
      <c r="P310" s="94" t="str">
        <f>IF(AND(AND(C310&lt;&gt;"",C310=Reporting_Country_Code),OR(F310&lt;&gt;"",G310&lt;&gt;"",H310&lt;&gt;"",I310&lt;&gt;"",J310&lt;&gt;"",K310&lt;&gt;"",L310&lt;&gt;"",M310&lt;&gt;"",N310&lt;&gt;"",M310&lt;&gt;"")),"Claims against self",IF(AND(COUNTIF(M310:O310,"c")=1,AND(M310&lt;&gt;"",N310&lt;&gt;"",O310&lt;&gt;"")),"Residual Disclosure",IF(AND(SUM(COUNTIF(K310:L310,"c"),(COUNTIF(H310,"c")))=1,AND(L310&lt;&gt;"",K310&lt;&gt;"",H310&lt;&gt;"")),"Residual Disclosure",IF(AND(COUNTIF(H310:J310,"c")=1,AND(J310&lt;&gt;"",I310&lt;&gt;"",H310&lt;&gt;"")),"Residual Disclosure",IF(AND(COUNTIF(F310:H310,"c")=1,AND(F310&lt;&gt;"",G310&lt;&gt;"",H310&lt;&gt;"")),"Residual Disclosure","")))))</f>
        <v/>
      </c>
      <c r="Q310" s="95" t="str">
        <f>IF(AND(ISNUMBER(F310),ISNUMBER(G310),ISNUMBER(H310)),IF(F310-G310&lt;&gt;H310,"DISCR: "&amp;ABS(ROUND(F310-G310-H310,1)),""),IF(OR(AND(ISNUMBER(F310),OR(ISNUMBER(G310),ISNUMBER(H310))),AND(ISNUMBER(G310),ISNUMBER(H310))),IF(NOT(ISNUMBER(F310)),"COL 1 = "&amp;ROUND(H310+G310,1),IF(NOT(ISNUMBER(G310)),"COL 2 = "&amp;ROUND(F310-H310,1),"COL 3 = "&amp;ROUND(F310-G310,1))),""))</f>
        <v/>
      </c>
      <c r="R310" s="95" t="str">
        <f>IF(AND(ISNUMBER(H310),ISNUMBER(I310),ISNUMBER(J310)),IF(H310-I310&lt;&gt;J310,"DISCR: "&amp;ABS(ROUND(H310-I310-J310,1)),""),IF(OR(AND(ISNUMBER(H310),OR(ISNUMBER(I310),ISNUMBER(J310))),AND(ISNUMBER(I310),ISNUMBER(J310))),IF(NOT(ISNUMBER(H310)),"COL 3 = "&amp;ROUND(J310+I310,1),IF(NOT(ISNUMBER(I310)),"COL 4 = "&amp;ROUND(H310-J310,1),"COL 5 = "&amp;ROUND(H310-I310,1))),""))</f>
        <v/>
      </c>
      <c r="S310" s="95" t="str">
        <f>IF(AND(ISNUMBER(H310),ISNUMBER(L310),ISNUMBER(K310)),IF(K310-L310&lt;&gt;H310,"DISCR: "&amp;ABS(ROUND(K310-L310-H310,1)),""),IF(OR(AND(ISNUMBER(H310),OR(ISNUMBER(L310),ISNUMBER(K310))),AND(ISNUMBER(L310),ISNUMBER(K310))),IF(NOT(ISNUMBER(H310)),"COL 3 = "&amp;ROUND(K310-L310,1),IF(NOT(ISNUMBER(L310)),"COL 7 = "&amp;ROUND(K310-H310,1),"COL 6 = "&amp;ROUND(H310+L310,1))),""))</f>
        <v>COL 7 = 0</v>
      </c>
      <c r="T310" s="95" t="str">
        <f>IF(AND(ISNUMBER(M310),ISNUMBER(O310),ISNUMBER(N310)),IF(N310-O310&lt;&gt;M310,"DISCR: "&amp;ABS(ROUND(N310-O310-M310,1)),""),IF(OR(AND(ISNUMBER(M310),OR(ISNUMBER(O310),ISNUMBER(N310))),AND(ISNUMBER(O310),ISNUMBER(N310))),IF(NOT(ISNUMBER(M310)),"COL 8 = "&amp;ROUND(N310-O310,1),IF(NOT(ISNUMBER(O310)),"COL 10 = "&amp;ROUND(N310-M310,1),"COL 9 = "&amp;ROUND(O310+M310,1))),""))</f>
        <v/>
      </c>
      <c r="U310" s="96" t="str">
        <f>IF(AND(ISNUMBER(M310),F310=""),"Missing data in col. 1","")</f>
        <v/>
      </c>
      <c r="V310" s="97" t="str">
        <f>IF(OR(O310&lt;0,N310&lt;0,L310&lt;0,K310&lt;0),"Negative Value","")</f>
        <v/>
      </c>
    </row>
    <row r="311" spans="1:254" s="6" customFormat="1" ht="55.5" customHeight="1" thickBot="1" x14ac:dyDescent="0.25">
      <c r="B311" s="126"/>
      <c r="D311" s="126"/>
      <c r="E311" s="185" t="s">
        <v>20</v>
      </c>
      <c r="F311" s="119" t="str">
        <f>IF(F308="c","",IF(AND(IF((COUNTIF(F276:F307,"c"))&gt;0,1,0)=1,F308=""),"Please provide Not Specified (Including Confidential)",""))</f>
        <v/>
      </c>
      <c r="G311" s="119" t="str">
        <f t="shared" ref="G311:O311" si="86">IF(G308="c","",IF(AND(IF((COUNTIF(G276:G307,"c"))&gt;0,1,0)=1,G308=""),"Please provide Not Specified (Including Confidential)",""))</f>
        <v/>
      </c>
      <c r="H311" s="119" t="str">
        <f t="shared" si="86"/>
        <v/>
      </c>
      <c r="I311" s="119" t="str">
        <f t="shared" si="86"/>
        <v/>
      </c>
      <c r="J311" s="119" t="str">
        <f t="shared" si="86"/>
        <v/>
      </c>
      <c r="K311" s="119" t="str">
        <f t="shared" si="86"/>
        <v/>
      </c>
      <c r="L311" s="119" t="str">
        <f t="shared" si="86"/>
        <v/>
      </c>
      <c r="M311" s="119" t="str">
        <f t="shared" si="86"/>
        <v/>
      </c>
      <c r="N311" s="119" t="str">
        <f t="shared" si="86"/>
        <v/>
      </c>
      <c r="O311" s="119" t="str">
        <f t="shared" si="86"/>
        <v/>
      </c>
      <c r="P311" s="79"/>
      <c r="Q311" s="80"/>
      <c r="R311" s="80"/>
      <c r="S311" s="80"/>
      <c r="T311" s="80"/>
      <c r="U311" s="72"/>
      <c r="V311" s="81"/>
    </row>
    <row r="312" spans="1:254" s="15" customFormat="1" ht="12" thickBot="1" x14ac:dyDescent="0.25">
      <c r="A312" s="18"/>
      <c r="B312" s="122"/>
      <c r="C312" s="6"/>
      <c r="D312" s="122"/>
      <c r="E312" s="186" t="s">
        <v>937</v>
      </c>
      <c r="F312" s="17"/>
      <c r="G312" s="16"/>
      <c r="H312" s="16"/>
      <c r="I312" s="16"/>
      <c r="J312" s="16"/>
      <c r="K312" s="16"/>
      <c r="L312" s="16"/>
      <c r="M312" s="16"/>
      <c r="N312" s="16"/>
      <c r="O312" s="105"/>
      <c r="P312" s="98"/>
      <c r="Q312" s="99"/>
      <c r="R312" s="99"/>
      <c r="S312" s="99"/>
      <c r="T312" s="99"/>
      <c r="U312" s="100"/>
      <c r="V312" s="101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</row>
    <row r="313" spans="1:254" s="27" customFormat="1" ht="22.5" thickBot="1" x14ac:dyDescent="0.25">
      <c r="A313" s="127"/>
      <c r="B313" s="132" t="s">
        <v>551</v>
      </c>
      <c r="C313" s="6" t="s">
        <v>832</v>
      </c>
      <c r="D313" s="132" t="s">
        <v>920</v>
      </c>
      <c r="E313" s="179" t="s">
        <v>936</v>
      </c>
      <c r="F313" s="171">
        <v>346.07700683613848</v>
      </c>
      <c r="G313" s="173">
        <v>328.80700683613827</v>
      </c>
      <c r="H313" s="173">
        <v>17.27000000000001</v>
      </c>
      <c r="I313" s="173"/>
      <c r="J313" s="173"/>
      <c r="K313" s="173">
        <v>17.27000000000001</v>
      </c>
      <c r="L313" s="173"/>
      <c r="M313" s="173"/>
      <c r="N313" s="173"/>
      <c r="O313" s="174"/>
      <c r="P313" s="128" t="str">
        <f>IF(AND(AND(C313&lt;&gt;"",C313=Reporting_Country_Code),OR(F313&lt;&gt;"",G313&lt;&gt;"",H313&lt;&gt;"",I313&lt;&gt;"",J313&lt;&gt;"",K313&lt;&gt;"",L313&lt;&gt;"",M313&lt;&gt;"",N313&lt;&gt;"",M313&lt;&gt;"")),"Claims against self",IF(AND(COUNTIF(M313:O313,"c")=1,AND(M313&lt;&gt;"",N313&lt;&gt;"",O313&lt;&gt;"")),"Residual Disclosure",IF(AND(SUM(COUNTIF(K313:L313,"c"),(COUNTIF(H313,"c")))=1,AND(L313&lt;&gt;"",K313&lt;&gt;"",H313&lt;&gt;"")),"Residual Disclosure",IF(AND(COUNTIF(H313:J313,"c")=1,AND(J313&lt;&gt;"",I313&lt;&gt;"",H313&lt;&gt;"")),"Residual Disclosure",IF(AND(COUNTIF(F313:H313,"c")=1,AND(F313&lt;&gt;"",G313&lt;&gt;"",H313&lt;&gt;"")),"Residual Disclosure","")))))</f>
        <v/>
      </c>
      <c r="Q313" s="129"/>
      <c r="R313" s="129"/>
      <c r="S313" s="129"/>
      <c r="T313" s="129"/>
      <c r="U313" s="130" t="str">
        <f>IF(AND(ISNUMBER(M313),F313=""),"Missing data in col. 1","")</f>
        <v/>
      </c>
      <c r="V313" s="131" t="str">
        <f>IF(OR(O313&lt;0,N313&lt;0,L313&lt;0,K313&lt;0),"Negative Value","")</f>
        <v/>
      </c>
    </row>
    <row r="314" spans="1:254" s="60" customFormat="1" ht="92.25" customHeight="1" thickBot="1" x14ac:dyDescent="0.25">
      <c r="B314" s="180"/>
      <c r="C314" s="125"/>
      <c r="D314" s="180"/>
      <c r="E314" s="187" t="s">
        <v>20</v>
      </c>
      <c r="F314" s="182" t="str">
        <f t="shared" ref="F314:O314" si="87">IF(F313="c","'Total not Specified (including Confidential)' cannot be Confidential (C)",IF(AND(IF((COUNTIF(F12:F308,"c"))&gt;=1,1,0)=1,F313=""),"Please provide 'Total not Specified (including Confidential)'",IF(AND(IF(SUM(ISBLANK(F308),ISBLANK(F271),ISBLANK(F258),ISBLANK(F229),ISBLANK(F215),ISBLANK(F202),ISBLANK(F183),ISBLANK(F149),ISBLANK(F134),ISBLANK(F75),ISBLANK(F65))&lt;11,1),ISBLANK(F313)),"Please provide 'Total not Specified (including Confidential)'","")))</f>
        <v/>
      </c>
      <c r="G314" s="182" t="str">
        <f t="shared" si="87"/>
        <v/>
      </c>
      <c r="H314" s="182" t="str">
        <f t="shared" si="87"/>
        <v/>
      </c>
      <c r="I314" s="182" t="str">
        <f t="shared" si="87"/>
        <v/>
      </c>
      <c r="J314" s="182" t="str">
        <f t="shared" si="87"/>
        <v/>
      </c>
      <c r="K314" s="182" t="str">
        <f t="shared" si="87"/>
        <v/>
      </c>
      <c r="L314" s="182" t="str">
        <f t="shared" si="87"/>
        <v/>
      </c>
      <c r="M314" s="182" t="str">
        <f t="shared" si="87"/>
        <v/>
      </c>
      <c r="N314" s="182" t="str">
        <f t="shared" si="87"/>
        <v/>
      </c>
      <c r="O314" s="182" t="str">
        <f t="shared" si="87"/>
        <v/>
      </c>
      <c r="P314" s="140"/>
      <c r="Q314" s="140"/>
      <c r="R314" s="140"/>
      <c r="S314" s="140"/>
      <c r="T314" s="140"/>
      <c r="U314" s="140"/>
      <c r="V314" s="141"/>
    </row>
    <row r="315" spans="1:254" s="58" customFormat="1" ht="18.75" thickBot="1" x14ac:dyDescent="0.25">
      <c r="A315" s="112"/>
      <c r="B315" s="124"/>
      <c r="C315" s="125"/>
      <c r="D315" s="124"/>
      <c r="E315" s="186" t="s">
        <v>531</v>
      </c>
      <c r="F315" s="54"/>
      <c r="G315" s="56"/>
      <c r="H315" s="56"/>
      <c r="I315" s="56"/>
      <c r="J315" s="56"/>
      <c r="K315" s="56"/>
      <c r="L315" s="56"/>
      <c r="M315" s="56"/>
      <c r="N315" s="56"/>
      <c r="O315" s="55"/>
      <c r="P315" s="135"/>
      <c r="Q315" s="136"/>
      <c r="R315" s="136"/>
      <c r="S315" s="136"/>
      <c r="T315" s="136"/>
      <c r="U315" s="137"/>
      <c r="V315" s="138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  <c r="BT315" s="57"/>
      <c r="BU315" s="57"/>
      <c r="BV315" s="57"/>
      <c r="BW315" s="57"/>
      <c r="BX315" s="57"/>
      <c r="BY315" s="57"/>
      <c r="BZ315" s="57"/>
      <c r="CA315" s="57"/>
      <c r="CB315" s="57"/>
      <c r="CC315" s="57"/>
      <c r="CD315" s="57"/>
      <c r="CE315" s="57"/>
      <c r="CF315" s="57"/>
      <c r="CG315" s="57"/>
      <c r="CH315" s="57"/>
      <c r="CI315" s="57"/>
      <c r="CJ315" s="57"/>
      <c r="CK315" s="57"/>
      <c r="CL315" s="57"/>
      <c r="CM315" s="57"/>
      <c r="CN315" s="57"/>
      <c r="CO315" s="57"/>
      <c r="CP315" s="57"/>
      <c r="CQ315" s="57"/>
      <c r="CR315" s="57"/>
      <c r="CS315" s="57"/>
      <c r="CT315" s="57"/>
      <c r="CU315" s="57"/>
      <c r="CV315" s="57"/>
      <c r="CW315" s="57"/>
      <c r="CX315" s="57"/>
      <c r="CY315" s="57"/>
      <c r="CZ315" s="57"/>
      <c r="DA315" s="57"/>
      <c r="DB315" s="57"/>
      <c r="DC315" s="57"/>
      <c r="DD315" s="57"/>
      <c r="DE315" s="57"/>
      <c r="DF315" s="57"/>
      <c r="DG315" s="57"/>
      <c r="DH315" s="57"/>
      <c r="DI315" s="57"/>
      <c r="DJ315" s="57"/>
      <c r="DK315" s="57"/>
      <c r="DL315" s="57"/>
      <c r="DM315" s="57"/>
      <c r="DN315" s="57"/>
      <c r="DO315" s="57"/>
      <c r="DP315" s="57"/>
      <c r="DQ315" s="57"/>
      <c r="DR315" s="57"/>
      <c r="DS315" s="57"/>
      <c r="DT315" s="57"/>
      <c r="DU315" s="57"/>
      <c r="DV315" s="57"/>
      <c r="DW315" s="57"/>
      <c r="DX315" s="57"/>
      <c r="DY315" s="57"/>
      <c r="DZ315" s="57"/>
      <c r="EA315" s="57"/>
      <c r="EB315" s="57"/>
      <c r="EC315" s="57"/>
      <c r="ED315" s="57"/>
      <c r="EE315" s="57"/>
      <c r="EF315" s="57"/>
      <c r="EG315" s="57"/>
      <c r="EH315" s="57"/>
      <c r="EI315" s="57"/>
      <c r="EJ315" s="57"/>
      <c r="EK315" s="57"/>
      <c r="EL315" s="57"/>
      <c r="EM315" s="57"/>
      <c r="EN315" s="57"/>
      <c r="EO315" s="57"/>
      <c r="EP315" s="57"/>
      <c r="EQ315" s="57"/>
      <c r="ER315" s="57"/>
      <c r="ES315" s="57"/>
      <c r="ET315" s="57"/>
      <c r="EU315" s="57"/>
      <c r="EV315" s="57"/>
      <c r="EW315" s="57"/>
      <c r="EX315" s="57"/>
      <c r="EY315" s="57"/>
      <c r="EZ315" s="57"/>
      <c r="FA315" s="57"/>
      <c r="FB315" s="57"/>
      <c r="FC315" s="57"/>
      <c r="FD315" s="57"/>
      <c r="FE315" s="57"/>
      <c r="FF315" s="57"/>
      <c r="FG315" s="57"/>
      <c r="FH315" s="57"/>
      <c r="FI315" s="57"/>
      <c r="FJ315" s="57"/>
      <c r="FK315" s="57"/>
      <c r="FL315" s="57"/>
      <c r="FM315" s="57"/>
      <c r="FN315" s="57"/>
      <c r="FO315" s="57"/>
      <c r="FP315" s="57"/>
      <c r="FQ315" s="57"/>
      <c r="FR315" s="57"/>
      <c r="FS315" s="57"/>
      <c r="FT315" s="57"/>
      <c r="FU315" s="57"/>
      <c r="FV315" s="57"/>
      <c r="FW315" s="57"/>
      <c r="FX315" s="57"/>
      <c r="FY315" s="57"/>
      <c r="FZ315" s="57"/>
      <c r="GA315" s="57"/>
      <c r="GB315" s="57"/>
      <c r="GC315" s="57"/>
      <c r="GD315" s="57"/>
      <c r="GE315" s="57"/>
      <c r="GF315" s="57"/>
      <c r="GG315" s="57"/>
      <c r="GH315" s="57"/>
      <c r="GI315" s="57"/>
      <c r="GJ315" s="57"/>
      <c r="GK315" s="57"/>
      <c r="GL315" s="57"/>
      <c r="GM315" s="57"/>
      <c r="GN315" s="57"/>
      <c r="GO315" s="57"/>
      <c r="GP315" s="57"/>
      <c r="GQ315" s="57"/>
      <c r="GR315" s="57"/>
      <c r="GS315" s="57"/>
      <c r="GT315" s="57"/>
      <c r="GU315" s="57"/>
      <c r="GV315" s="57"/>
      <c r="GW315" s="57"/>
      <c r="GX315" s="57"/>
      <c r="GY315" s="57"/>
      <c r="GZ315" s="57"/>
      <c r="HA315" s="57"/>
      <c r="HB315" s="57"/>
      <c r="HC315" s="57"/>
      <c r="HD315" s="57"/>
      <c r="HE315" s="57"/>
      <c r="HF315" s="57"/>
      <c r="HG315" s="57"/>
      <c r="HH315" s="57"/>
      <c r="HI315" s="57"/>
      <c r="HJ315" s="57"/>
      <c r="HK315" s="57"/>
      <c r="HL315" s="57"/>
      <c r="HM315" s="57"/>
      <c r="HN315" s="57"/>
      <c r="HO315" s="57"/>
      <c r="HP315" s="57"/>
      <c r="HQ315" s="57"/>
      <c r="HR315" s="57"/>
      <c r="HS315" s="57"/>
      <c r="HT315" s="57"/>
      <c r="HU315" s="57"/>
      <c r="HV315" s="57"/>
      <c r="HW315" s="57"/>
      <c r="HX315" s="57"/>
      <c r="HY315" s="57"/>
      <c r="HZ315" s="57"/>
      <c r="IA315" s="57"/>
      <c r="IB315" s="57"/>
      <c r="IC315" s="57"/>
      <c r="ID315" s="57"/>
      <c r="IE315" s="57"/>
      <c r="IF315" s="57"/>
      <c r="IG315" s="57"/>
      <c r="IH315" s="57"/>
      <c r="II315" s="57"/>
      <c r="IJ315" s="57"/>
      <c r="IK315" s="57"/>
      <c r="IL315" s="57"/>
      <c r="IM315" s="57"/>
      <c r="IN315" s="57"/>
      <c r="IO315" s="57"/>
      <c r="IP315" s="57"/>
      <c r="IQ315" s="57"/>
      <c r="IR315" s="57"/>
      <c r="IS315" s="57"/>
      <c r="IT315" s="57"/>
    </row>
    <row r="316" spans="1:254" s="58" customFormat="1" ht="18" customHeight="1" x14ac:dyDescent="0.2">
      <c r="A316" s="112"/>
      <c r="B316" s="228" t="s">
        <v>543</v>
      </c>
      <c r="C316" s="264"/>
      <c r="D316" s="228" t="s">
        <v>543</v>
      </c>
      <c r="E316" s="181" t="s">
        <v>937</v>
      </c>
      <c r="F316" s="106">
        <f>F313</f>
        <v>346.07700683613848</v>
      </c>
      <c r="G316" s="106">
        <f t="shared" ref="G316:O316" si="88">G313</f>
        <v>328.80700683613827</v>
      </c>
      <c r="H316" s="106">
        <f t="shared" si="88"/>
        <v>17.27000000000001</v>
      </c>
      <c r="I316" s="106">
        <f t="shared" si="88"/>
        <v>0</v>
      </c>
      <c r="J316" s="106">
        <f t="shared" si="88"/>
        <v>0</v>
      </c>
      <c r="K316" s="106">
        <f t="shared" si="88"/>
        <v>17.27000000000001</v>
      </c>
      <c r="L316" s="106">
        <f t="shared" si="88"/>
        <v>0</v>
      </c>
      <c r="M316" s="106">
        <f t="shared" si="88"/>
        <v>0</v>
      </c>
      <c r="N316" s="106">
        <f t="shared" si="88"/>
        <v>0</v>
      </c>
      <c r="O316" s="106">
        <f t="shared" si="88"/>
        <v>0</v>
      </c>
      <c r="P316"/>
      <c r="Q316"/>
      <c r="R316"/>
      <c r="S316"/>
      <c r="T316"/>
      <c r="U316"/>
      <c r="V316" s="139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7"/>
      <c r="BM316" s="57"/>
      <c r="BN316" s="57"/>
      <c r="BO316" s="57"/>
      <c r="BP316" s="57"/>
      <c r="BQ316" s="57"/>
      <c r="BR316" s="57"/>
      <c r="BS316" s="57"/>
      <c r="BT316" s="57"/>
      <c r="BU316" s="57"/>
      <c r="BV316" s="57"/>
      <c r="BW316" s="57"/>
      <c r="BX316" s="57"/>
      <c r="BY316" s="57"/>
      <c r="BZ316" s="57"/>
      <c r="CA316" s="57"/>
      <c r="CB316" s="57"/>
      <c r="CC316" s="57"/>
      <c r="CD316" s="57"/>
      <c r="CE316" s="57"/>
      <c r="CF316" s="57"/>
      <c r="CG316" s="57"/>
      <c r="CH316" s="57"/>
      <c r="CI316" s="57"/>
      <c r="CJ316" s="57"/>
      <c r="CK316" s="57"/>
      <c r="CL316" s="57"/>
      <c r="CM316" s="57"/>
      <c r="CN316" s="57"/>
      <c r="CO316" s="57"/>
      <c r="CP316" s="57"/>
      <c r="CQ316" s="57"/>
      <c r="CR316" s="57"/>
      <c r="CS316" s="57"/>
      <c r="CT316" s="57"/>
      <c r="CU316" s="57"/>
      <c r="CV316" s="57"/>
      <c r="CW316" s="57"/>
      <c r="CX316" s="57"/>
      <c r="CY316" s="57"/>
      <c r="CZ316" s="57"/>
      <c r="DA316" s="57"/>
      <c r="DB316" s="57"/>
      <c r="DC316" s="57"/>
      <c r="DD316" s="57"/>
      <c r="DE316" s="57"/>
      <c r="DF316" s="57"/>
      <c r="DG316" s="57"/>
      <c r="DH316" s="57"/>
      <c r="DI316" s="57"/>
      <c r="DJ316" s="57"/>
      <c r="DK316" s="57"/>
      <c r="DL316" s="57"/>
      <c r="DM316" s="57"/>
      <c r="DN316" s="57"/>
      <c r="DO316" s="57"/>
      <c r="DP316" s="57"/>
      <c r="DQ316" s="57"/>
      <c r="DR316" s="57"/>
      <c r="DS316" s="57"/>
      <c r="DT316" s="57"/>
      <c r="DU316" s="57"/>
      <c r="DV316" s="57"/>
      <c r="DW316" s="57"/>
      <c r="DX316" s="57"/>
      <c r="DY316" s="57"/>
      <c r="DZ316" s="57"/>
      <c r="EA316" s="57"/>
      <c r="EB316" s="57"/>
      <c r="EC316" s="57"/>
      <c r="ED316" s="57"/>
      <c r="EE316" s="57"/>
      <c r="EF316" s="57"/>
      <c r="EG316" s="57"/>
      <c r="EH316" s="57"/>
      <c r="EI316" s="57"/>
      <c r="EJ316" s="57"/>
      <c r="EK316" s="57"/>
      <c r="EL316" s="57"/>
      <c r="EM316" s="57"/>
      <c r="EN316" s="57"/>
      <c r="EO316" s="57"/>
      <c r="EP316" s="57"/>
      <c r="EQ316" s="57"/>
      <c r="ER316" s="57"/>
      <c r="ES316" s="57"/>
      <c r="ET316" s="57"/>
      <c r="EU316" s="57"/>
      <c r="EV316" s="57"/>
      <c r="EW316" s="57"/>
      <c r="EX316" s="57"/>
      <c r="EY316" s="57"/>
      <c r="EZ316" s="57"/>
      <c r="FA316" s="57"/>
      <c r="FB316" s="57"/>
      <c r="FC316" s="57"/>
      <c r="FD316" s="57"/>
      <c r="FE316" s="57"/>
      <c r="FF316" s="57"/>
      <c r="FG316" s="57"/>
      <c r="FH316" s="57"/>
      <c r="FI316" s="57"/>
      <c r="FJ316" s="57"/>
      <c r="FK316" s="57"/>
      <c r="FL316" s="57"/>
      <c r="FM316" s="57"/>
      <c r="FN316" s="57"/>
      <c r="FO316" s="57"/>
      <c r="FP316" s="57"/>
      <c r="FQ316" s="57"/>
      <c r="FR316" s="57"/>
      <c r="FS316" s="57"/>
      <c r="FT316" s="57"/>
      <c r="FU316" s="57"/>
      <c r="FV316" s="57"/>
      <c r="FW316" s="57"/>
      <c r="FX316" s="57"/>
      <c r="FY316" s="57"/>
      <c r="FZ316" s="57"/>
      <c r="GA316" s="57"/>
      <c r="GB316" s="57"/>
      <c r="GC316" s="57"/>
      <c r="GD316" s="57"/>
      <c r="GE316" s="57"/>
      <c r="GF316" s="57"/>
      <c r="GG316" s="57"/>
      <c r="GH316" s="57"/>
      <c r="GI316" s="57"/>
      <c r="GJ316" s="57"/>
      <c r="GK316" s="57"/>
      <c r="GL316" s="57"/>
      <c r="GM316" s="57"/>
      <c r="GN316" s="57"/>
      <c r="GO316" s="57"/>
      <c r="GP316" s="57"/>
      <c r="GQ316" s="57"/>
      <c r="GR316" s="57"/>
      <c r="GS316" s="57"/>
      <c r="GT316" s="57"/>
      <c r="GU316" s="57"/>
      <c r="GV316" s="57"/>
      <c r="GW316" s="57"/>
      <c r="GX316" s="57"/>
      <c r="GY316" s="57"/>
      <c r="GZ316" s="57"/>
      <c r="HA316" s="57"/>
      <c r="HB316" s="57"/>
      <c r="HC316" s="57"/>
      <c r="HD316" s="57"/>
      <c r="HE316" s="57"/>
      <c r="HF316" s="57"/>
      <c r="HG316" s="57"/>
      <c r="HH316" s="57"/>
      <c r="HI316" s="57"/>
      <c r="HJ316" s="57"/>
      <c r="HK316" s="57"/>
      <c r="HL316" s="57"/>
      <c r="HM316" s="57"/>
      <c r="HN316" s="57"/>
      <c r="HO316" s="57"/>
      <c r="HP316" s="57"/>
      <c r="HQ316" s="57"/>
      <c r="HR316" s="57"/>
      <c r="HS316" s="57"/>
      <c r="HT316" s="57"/>
      <c r="HU316" s="57"/>
      <c r="HV316" s="57"/>
      <c r="HW316" s="57"/>
      <c r="HX316" s="57"/>
      <c r="HY316" s="57"/>
      <c r="HZ316" s="57"/>
      <c r="IA316" s="57"/>
      <c r="IB316" s="57"/>
      <c r="IC316" s="57"/>
      <c r="ID316" s="57"/>
      <c r="IE316" s="57"/>
      <c r="IF316" s="57"/>
      <c r="IG316" s="57"/>
      <c r="IH316" s="57"/>
      <c r="II316" s="57"/>
      <c r="IJ316" s="57"/>
      <c r="IK316" s="57"/>
      <c r="IL316" s="57"/>
      <c r="IM316" s="57"/>
      <c r="IN316" s="57"/>
      <c r="IO316" s="57"/>
      <c r="IP316" s="57"/>
      <c r="IQ316" s="57"/>
      <c r="IR316" s="57"/>
      <c r="IS316" s="57"/>
      <c r="IT316" s="57"/>
    </row>
    <row r="317" spans="1:254" s="60" customFormat="1" ht="32.25" thickBot="1" x14ac:dyDescent="0.25">
      <c r="A317" s="59"/>
      <c r="B317" s="229"/>
      <c r="C317" s="263"/>
      <c r="D317" s="229"/>
      <c r="E317" s="75" t="s">
        <v>932</v>
      </c>
      <c r="F317" s="106">
        <f t="shared" ref="F317:O317" si="89">SUM(F12:F39,F40:F64,F70:F74,F80:F133,F139:F148,F154:F182,F188:F201,F207:F214,F220:F228,F234:F257,F263:F270,F276:F307)</f>
        <v>1214.3552117547863</v>
      </c>
      <c r="G317" s="106">
        <f t="shared" si="89"/>
        <v>1181.9767876269061</v>
      </c>
      <c r="H317" s="106">
        <f t="shared" si="89"/>
        <v>32.37842412788028</v>
      </c>
      <c r="I317" s="106">
        <f t="shared" si="89"/>
        <v>0</v>
      </c>
      <c r="J317" s="106">
        <f t="shared" si="89"/>
        <v>0</v>
      </c>
      <c r="K317" s="106">
        <f t="shared" si="89"/>
        <v>32.37842412788028</v>
      </c>
      <c r="L317" s="106">
        <f t="shared" si="89"/>
        <v>0</v>
      </c>
      <c r="M317" s="106">
        <f t="shared" si="89"/>
        <v>0</v>
      </c>
      <c r="N317" s="106">
        <f t="shared" si="89"/>
        <v>0</v>
      </c>
      <c r="O317" s="106">
        <f t="shared" si="89"/>
        <v>0</v>
      </c>
      <c r="P317"/>
      <c r="Q317"/>
      <c r="R317"/>
      <c r="S317"/>
      <c r="T317"/>
      <c r="U317"/>
      <c r="V317" s="139"/>
    </row>
    <row r="318" spans="1:254" s="60" customFormat="1" ht="32.25" thickBot="1" x14ac:dyDescent="0.25">
      <c r="A318" s="59"/>
      <c r="B318" s="230"/>
      <c r="C318" s="263"/>
      <c r="D318" s="230"/>
      <c r="E318" s="184" t="s">
        <v>933</v>
      </c>
      <c r="F318" s="110">
        <f t="shared" ref="F318:O318" si="90">IF(COUNTA(F12:F39,F40:F65,F70:F75,F80:F134,F139:F149,F154:F183,F188:F202,F207:F215,F220:F229,F234:F258,F263:F271,F276:F308,F313)&gt;0,SUM(F316:F317),"")</f>
        <v>1560.4322185909248</v>
      </c>
      <c r="G318" s="110">
        <f t="shared" si="90"/>
        <v>1510.7837944630444</v>
      </c>
      <c r="H318" s="110">
        <f t="shared" si="90"/>
        <v>49.64842412788029</v>
      </c>
      <c r="I318" s="110" t="str">
        <f t="shared" si="90"/>
        <v/>
      </c>
      <c r="J318" s="110" t="str">
        <f t="shared" si="90"/>
        <v/>
      </c>
      <c r="K318" s="110">
        <f t="shared" si="90"/>
        <v>49.64842412788029</v>
      </c>
      <c r="L318" s="110" t="str">
        <f t="shared" si="90"/>
        <v/>
      </c>
      <c r="M318" s="110" t="str">
        <f t="shared" si="90"/>
        <v/>
      </c>
      <c r="N318" s="110" t="str">
        <f t="shared" si="90"/>
        <v/>
      </c>
      <c r="O318" s="110" t="str">
        <f t="shared" si="90"/>
        <v/>
      </c>
      <c r="P318" s="128" t="str">
        <f>IF(AND(AND(C318&lt;&gt;"",C318=Reporting_Country_Code),OR(F318&lt;&gt;"",G318&lt;&gt;"",H318&lt;&gt;"",I318&lt;&gt;"",J318&lt;&gt;"",K318&lt;&gt;"",L318&lt;&gt;"",M318&lt;&gt;"",N318&lt;&gt;"",M318&lt;&gt;"")),"Claims against self",IF(AND(COUNTIF(M318:O318,"c")=1,AND(M318&lt;&gt;"",N318&lt;&gt;"",O318&lt;&gt;"")),"Residual Disclosure",IF(AND(SUM(COUNTIF(K318:L318,"c"),(COUNTIF(H318,"c")))=1,AND(L318&lt;&gt;"",K318&lt;&gt;"",H318&lt;&gt;"")),"Residual Disclosure",IF(AND(COUNTIF(H318:J318,"c")=1,AND(J318&lt;&gt;"",I318&lt;&gt;"",H318&lt;&gt;"")),"Residual Disclosure",IF(AND(COUNTIF(F318:H318,"c")=1,AND(F318&lt;&gt;"",G318&lt;&gt;"",H318&lt;&gt;"")),"Residual Disclosure","")))))</f>
        <v/>
      </c>
      <c r="Q318" s="129" t="str">
        <f>IF(AND(ISNUMBER(F318),ISNUMBER(G318),ISNUMBER(H318)),IF(F318-G318&lt;&gt;H318,"DISCR: "&amp;ABS(ROUND(F318-G318-H318,1)),""),IF(OR(AND(ISNUMBER(F318),OR(ISNUMBER(G318),ISNUMBER(H318))),AND(ISNUMBER(G318),ISNUMBER(H318))),IF(NOT(ISNUMBER(F318)),"COL 1 = "&amp;ROUND(H318+G318,1),IF(NOT(ISNUMBER(G318)),"COL 2 = "&amp;ROUND(F318-H318,1),"COL 3 = "&amp;ROUND(F318-G318,1))),""))</f>
        <v>DISCR: 0</v>
      </c>
      <c r="R318" s="129" t="str">
        <f>IF(AND(ISNUMBER(H318),ISNUMBER(I318),ISNUMBER(J318)),IF(H318-I318&lt;&gt;J318,"DISCR: "&amp;ABS(ROUND(H318-I318-J318,1)),""),IF(OR(AND(ISNUMBER(H318),OR(ISNUMBER(I318),ISNUMBER(J318))),AND(ISNUMBER(I318),ISNUMBER(J318))),IF(NOT(ISNUMBER(H318)),"COL 3 = "&amp;ROUND(J318+I318,1),IF(NOT(ISNUMBER(I318)),"COL 4 = "&amp;ROUND(H318-J318,1),"COL 5 = "&amp;ROUND(H318-I318,1))),""))</f>
        <v/>
      </c>
      <c r="S318" s="129" t="str">
        <f>IF(AND(ISNUMBER(H318),ISNUMBER(L318),ISNUMBER(K318)),IF(K318-L318&lt;&gt;H318,"DISCR: "&amp;ABS(ROUND(K318-L318-H318,1)),""),IF(OR(AND(ISNUMBER(H318),OR(ISNUMBER(L318),ISNUMBER(K318))),AND(ISNUMBER(L318),ISNUMBER(K318))),IF(NOT(ISNUMBER(H318)),"COL 3 = "&amp;ROUND(K318-L318,1),IF(NOT(ISNUMBER(L318)),"COL 7 = "&amp;ROUND(K318-H318,1),"COL 6 = "&amp;ROUND(H318+L318,1))),""))</f>
        <v>COL 7 = 0</v>
      </c>
      <c r="T318" s="129" t="str">
        <f>IF(AND(ISNUMBER(M318),ISNUMBER(O318),ISNUMBER(N318)),IF(N318-O318&lt;&gt;M318,"DISCR: "&amp;ABS(ROUND(N318-O318-M318,1)),""),IF(OR(AND(ISNUMBER(M318),OR(ISNUMBER(O318),ISNUMBER(N318))),AND(ISNUMBER(O318),ISNUMBER(N318))),IF(NOT(ISNUMBER(M318)),"COL 8 = "&amp;ROUND(N318-O318,1),IF(NOT(ISNUMBER(O318)),"COL 10 = "&amp;ROUND(N318-M318,1),"COL 9 = "&amp;ROUND(O318+M318,1))),""))</f>
        <v/>
      </c>
      <c r="U318" s="130" t="str">
        <f>IF(AND(ISNUMBER(M318),F318=""),"Missing data in col. 1","")</f>
        <v/>
      </c>
      <c r="V318" s="131" t="str">
        <f>IF(OR(O318&lt;0,N318&lt;0,L318&lt;0,K318&lt;0),"Negative Value","")</f>
        <v/>
      </c>
    </row>
    <row r="319" spans="1:254" x14ac:dyDescent="0.15">
      <c r="A319" s="22"/>
      <c r="B319" s="24"/>
      <c r="C319" s="23"/>
      <c r="D319" s="24"/>
      <c r="E319" s="25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43"/>
      <c r="Q319" s="44"/>
      <c r="R319" s="44"/>
      <c r="S319" s="44"/>
      <c r="T319" s="44"/>
    </row>
    <row r="320" spans="1:254" s="6" customFormat="1" x14ac:dyDescent="0.2">
      <c r="A320" s="20"/>
      <c r="B320" s="116"/>
      <c r="D320" s="116" t="s">
        <v>530</v>
      </c>
      <c r="E320" s="116"/>
      <c r="F320" s="25"/>
      <c r="G320" s="26"/>
      <c r="H320" s="26"/>
      <c r="I320" s="48"/>
      <c r="J320" s="26"/>
      <c r="K320" s="26"/>
      <c r="L320" s="26"/>
      <c r="M320" s="26"/>
      <c r="N320" s="26"/>
      <c r="O320" s="26"/>
      <c r="P320" s="26"/>
      <c r="Q320" s="44"/>
      <c r="R320" s="44"/>
      <c r="S320" s="44"/>
      <c r="T320" s="44"/>
      <c r="U320" s="36"/>
    </row>
    <row r="321" spans="2:21" s="6" customFormat="1" ht="12.75" x14ac:dyDescent="0.2">
      <c r="B321"/>
      <c r="D321" s="219" t="s">
        <v>842</v>
      </c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1"/>
      <c r="R321" s="41"/>
      <c r="S321" s="41"/>
      <c r="T321" s="41"/>
      <c r="U321" s="36"/>
    </row>
    <row r="322" spans="2:21" s="6" customFormat="1" ht="12.75" x14ac:dyDescent="0.2">
      <c r="B322"/>
      <c r="D322" s="219" t="s">
        <v>911</v>
      </c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1"/>
      <c r="R322" s="41"/>
      <c r="S322" s="41"/>
      <c r="T322" s="41"/>
      <c r="U322" s="36"/>
    </row>
    <row r="323" spans="2:21" s="6" customFormat="1" x14ac:dyDescent="0.2">
      <c r="B323" s="117"/>
      <c r="D323" s="117" t="s">
        <v>934</v>
      </c>
      <c r="E323" s="117"/>
      <c r="F323" s="29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41"/>
      <c r="R323" s="41"/>
      <c r="S323" s="41"/>
      <c r="T323" s="41"/>
      <c r="U323" s="36"/>
    </row>
    <row r="324" spans="2:21" s="6" customFormat="1" x14ac:dyDescent="0.2">
      <c r="B324" s="31"/>
      <c r="D324" s="31" t="s">
        <v>910</v>
      </c>
      <c r="E324" s="31"/>
      <c r="F324" s="29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41"/>
      <c r="R324" s="41"/>
      <c r="S324" s="41"/>
      <c r="T324" s="41"/>
      <c r="U324" s="36"/>
    </row>
    <row r="325" spans="2:21" s="6" customFormat="1" x14ac:dyDescent="0.2">
      <c r="B325" s="24"/>
      <c r="C325" s="28"/>
      <c r="D325" s="24"/>
      <c r="E325" s="29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40"/>
      <c r="Q325" s="41"/>
      <c r="R325" s="41"/>
      <c r="S325" s="41"/>
      <c r="T325" s="41"/>
      <c r="U325" s="36"/>
    </row>
    <row r="326" spans="2:21" x14ac:dyDescent="0.15">
      <c r="P326" s="40"/>
      <c r="Q326" s="41"/>
      <c r="R326" s="41"/>
      <c r="S326" s="41"/>
      <c r="T326" s="41"/>
    </row>
    <row r="327" spans="2:21" x14ac:dyDescent="0.15">
      <c r="P327" s="45"/>
      <c r="Q327" s="46"/>
      <c r="R327" s="46"/>
      <c r="S327" s="46"/>
      <c r="T327" s="46"/>
    </row>
    <row r="328" spans="2:21" x14ac:dyDescent="0.15">
      <c r="P328" s="40"/>
      <c r="Q328" s="42"/>
      <c r="R328" s="41"/>
      <c r="S328" s="41"/>
      <c r="T328" s="42"/>
    </row>
    <row r="329" spans="2:21" x14ac:dyDescent="0.15">
      <c r="P329" s="40"/>
      <c r="Q329" s="42"/>
      <c r="R329" s="41"/>
      <c r="S329" s="41"/>
      <c r="T329" s="42"/>
    </row>
    <row r="330" spans="2:21" x14ac:dyDescent="0.15">
      <c r="P330" s="40"/>
      <c r="Q330" s="42"/>
      <c r="R330" s="41"/>
      <c r="S330" s="41"/>
      <c r="T330" s="42"/>
    </row>
    <row r="331" spans="2:21" x14ac:dyDescent="0.15">
      <c r="P331" s="40"/>
      <c r="Q331" s="42"/>
      <c r="R331" s="41"/>
      <c r="S331" s="41"/>
      <c r="T331" s="42"/>
    </row>
    <row r="332" spans="2:21" x14ac:dyDescent="0.15">
      <c r="P332" s="40"/>
      <c r="Q332" s="42"/>
      <c r="R332" s="41"/>
      <c r="S332" s="41"/>
      <c r="T332" s="42"/>
    </row>
    <row r="333" spans="2:21" x14ac:dyDescent="0.15">
      <c r="P333" s="40"/>
      <c r="Q333" s="42"/>
      <c r="R333" s="41"/>
      <c r="S333" s="41"/>
      <c r="T333" s="42"/>
    </row>
    <row r="334" spans="2:21" x14ac:dyDescent="0.15">
      <c r="P334" s="40"/>
      <c r="Q334" s="42"/>
      <c r="R334" s="41"/>
      <c r="S334" s="41"/>
      <c r="T334" s="42"/>
    </row>
    <row r="335" spans="2:21" x14ac:dyDescent="0.15">
      <c r="P335" s="45"/>
      <c r="Q335" s="41"/>
      <c r="R335" s="41"/>
      <c r="S335" s="41"/>
      <c r="T335" s="41"/>
    </row>
    <row r="336" spans="2:21" x14ac:dyDescent="0.15">
      <c r="P336" s="40"/>
      <c r="Q336" s="42"/>
      <c r="R336" s="41"/>
      <c r="S336" s="41"/>
      <c r="T336" s="42"/>
    </row>
    <row r="337" spans="16:20" x14ac:dyDescent="0.15">
      <c r="P337" s="40"/>
      <c r="Q337" s="42"/>
      <c r="R337" s="41"/>
      <c r="S337" s="41"/>
      <c r="T337" s="42"/>
    </row>
    <row r="338" spans="16:20" x14ac:dyDescent="0.15">
      <c r="P338" s="40"/>
      <c r="Q338" s="42"/>
      <c r="R338" s="41"/>
      <c r="S338" s="41"/>
      <c r="T338" s="42"/>
    </row>
    <row r="339" spans="16:20" x14ac:dyDescent="0.15">
      <c r="P339" s="40"/>
      <c r="Q339" s="42"/>
      <c r="R339" s="41"/>
      <c r="S339" s="41"/>
      <c r="T339" s="42"/>
    </row>
    <row r="340" spans="16:20" x14ac:dyDescent="0.15">
      <c r="P340" s="40"/>
      <c r="Q340" s="42"/>
      <c r="R340" s="41"/>
      <c r="S340" s="41"/>
      <c r="T340" s="42"/>
    </row>
    <row r="341" spans="16:20" x14ac:dyDescent="0.15">
      <c r="P341" s="40"/>
      <c r="Q341" s="42"/>
      <c r="R341" s="41"/>
      <c r="S341" s="41"/>
      <c r="T341" s="42"/>
    </row>
    <row r="342" spans="16:20" x14ac:dyDescent="0.15">
      <c r="P342" s="40"/>
      <c r="Q342" s="42"/>
      <c r="R342" s="41"/>
      <c r="S342" s="41"/>
      <c r="T342" s="42"/>
    </row>
    <row r="343" spans="16:20" x14ac:dyDescent="0.15">
      <c r="P343" s="45"/>
      <c r="Q343" s="42"/>
      <c r="R343" s="41"/>
      <c r="S343" s="41"/>
      <c r="T343" s="42"/>
    </row>
    <row r="344" spans="16:20" x14ac:dyDescent="0.15">
      <c r="P344" s="40"/>
      <c r="Q344" s="42"/>
      <c r="R344" s="41"/>
      <c r="S344" s="41"/>
      <c r="T344" s="42"/>
    </row>
    <row r="345" spans="16:20" x14ac:dyDescent="0.15">
      <c r="P345" s="40"/>
      <c r="Q345" s="42"/>
      <c r="R345" s="41"/>
      <c r="S345" s="41"/>
      <c r="T345" s="42"/>
    </row>
    <row r="346" spans="16:20" x14ac:dyDescent="0.15">
      <c r="P346" s="40"/>
      <c r="Q346" s="42"/>
      <c r="R346" s="41"/>
      <c r="S346" s="41"/>
      <c r="T346" s="42"/>
    </row>
    <row r="347" spans="16:20" x14ac:dyDescent="0.15">
      <c r="P347" s="40"/>
      <c r="Q347" s="42"/>
      <c r="R347" s="41"/>
      <c r="S347" s="41"/>
      <c r="T347" s="42"/>
    </row>
    <row r="348" spans="16:20" x14ac:dyDescent="0.15">
      <c r="P348" s="40"/>
      <c r="Q348" s="42"/>
      <c r="R348" s="41"/>
      <c r="S348" s="41"/>
      <c r="T348" s="42"/>
    </row>
    <row r="349" spans="16:20" x14ac:dyDescent="0.15">
      <c r="P349" s="40"/>
      <c r="Q349" s="42"/>
      <c r="R349" s="41"/>
      <c r="S349" s="41"/>
      <c r="T349" s="42"/>
    </row>
    <row r="350" spans="16:20" x14ac:dyDescent="0.15">
      <c r="P350" s="40"/>
      <c r="Q350" s="42"/>
      <c r="R350" s="41"/>
      <c r="S350" s="41"/>
      <c r="T350" s="42"/>
    </row>
    <row r="351" spans="16:20" x14ac:dyDescent="0.15">
      <c r="P351" s="45"/>
      <c r="Q351" s="42"/>
      <c r="R351" s="41"/>
      <c r="S351" s="41"/>
      <c r="T351" s="42"/>
    </row>
    <row r="352" spans="16:20" x14ac:dyDescent="0.15">
      <c r="P352" s="40"/>
      <c r="Q352" s="42"/>
      <c r="R352" s="41"/>
      <c r="S352" s="41"/>
      <c r="T352" s="42"/>
    </row>
    <row r="353" spans="16:20" x14ac:dyDescent="0.15">
      <c r="P353" s="40"/>
      <c r="Q353" s="42"/>
      <c r="R353" s="41"/>
      <c r="S353" s="41"/>
      <c r="T353" s="42"/>
    </row>
    <row r="354" spans="16:20" x14ac:dyDescent="0.15">
      <c r="P354" s="40"/>
      <c r="Q354" s="42"/>
      <c r="R354" s="41"/>
      <c r="S354" s="41"/>
      <c r="T354" s="42"/>
    </row>
    <row r="355" spans="16:20" x14ac:dyDescent="0.15">
      <c r="P355" s="40"/>
      <c r="Q355" s="42"/>
      <c r="R355" s="41"/>
      <c r="S355" s="41"/>
      <c r="T355" s="42"/>
    </row>
    <row r="356" spans="16:20" x14ac:dyDescent="0.15">
      <c r="P356" s="40"/>
      <c r="Q356" s="42"/>
      <c r="R356" s="41"/>
      <c r="S356" s="41"/>
      <c r="T356" s="42"/>
    </row>
  </sheetData>
  <sheetProtection password="8F2D" sheet="1" objects="1" scenarios="1" formatCells="0" formatColumns="0" formatRows="0" insertColumns="0" insertRows="0" insertHyperlinks="0" deleteColumns="0" deleteRows="0" sort="0" autoFilter="0" pivotTables="0"/>
  <mergeCells count="62">
    <mergeCell ref="C135:C136"/>
    <mergeCell ref="C76:C77"/>
    <mergeCell ref="C66:C67"/>
    <mergeCell ref="C272:C273"/>
    <mergeCell ref="C309:C310"/>
    <mergeCell ref="C316:C318"/>
    <mergeCell ref="C150:C151"/>
    <mergeCell ref="C184:C185"/>
    <mergeCell ref="C203:C204"/>
    <mergeCell ref="C216:C217"/>
    <mergeCell ref="C230:C231"/>
    <mergeCell ref="C259:C260"/>
    <mergeCell ref="D259:D260"/>
    <mergeCell ref="D316:D318"/>
    <mergeCell ref="D216:D217"/>
    <mergeCell ref="P4:V4"/>
    <mergeCell ref="K5:L5"/>
    <mergeCell ref="T5:T6"/>
    <mergeCell ref="P5:P6"/>
    <mergeCell ref="S5:S6"/>
    <mergeCell ref="U5:U6"/>
    <mergeCell ref="M3:O4"/>
    <mergeCell ref="R5:R6"/>
    <mergeCell ref="Q5:Q6"/>
    <mergeCell ref="N5:O5"/>
    <mergeCell ref="V5:V6"/>
    <mergeCell ref="D309:D310"/>
    <mergeCell ref="D272:D273"/>
    <mergeCell ref="K1:M1"/>
    <mergeCell ref="K2:M2"/>
    <mergeCell ref="H1:I1"/>
    <mergeCell ref="H2:I2"/>
    <mergeCell ref="F3:F6"/>
    <mergeCell ref="G4:G6"/>
    <mergeCell ref="C1:F1"/>
    <mergeCell ref="C2:F2"/>
    <mergeCell ref="H5:H6"/>
    <mergeCell ref="M5:M6"/>
    <mergeCell ref="I5:J5"/>
    <mergeCell ref="E3:E6"/>
    <mergeCell ref="C3:C6"/>
    <mergeCell ref="D3:D6"/>
    <mergeCell ref="D184:D185"/>
    <mergeCell ref="D66:D67"/>
    <mergeCell ref="D150:D151"/>
    <mergeCell ref="D230:D231"/>
    <mergeCell ref="D203:D204"/>
    <mergeCell ref="D76:D77"/>
    <mergeCell ref="D135:D136"/>
    <mergeCell ref="B3:B6"/>
    <mergeCell ref="B66:B67"/>
    <mergeCell ref="B76:B77"/>
    <mergeCell ref="B135:B136"/>
    <mergeCell ref="B150:B151"/>
    <mergeCell ref="B272:B273"/>
    <mergeCell ref="B309:B310"/>
    <mergeCell ref="B316:B318"/>
    <mergeCell ref="B184:B185"/>
    <mergeCell ref="B203:B204"/>
    <mergeCell ref="B216:B217"/>
    <mergeCell ref="B230:B231"/>
    <mergeCell ref="B259:B260"/>
  </mergeCells>
  <conditionalFormatting sqref="E267">
    <cfRule type="expression" dxfId="4" priority="1">
      <formula>COUNTIF($F$267:$O$267,"&gt;0")</formula>
    </cfRule>
  </conditionalFormatting>
  <conditionalFormatting sqref="F170:O170">
    <cfRule type="expression" dxfId="3" priority="3">
      <formula>AND($H$1&lt;&gt;"",$H$1&gt;2010)</formula>
    </cfRule>
  </conditionalFormatting>
  <conditionalFormatting sqref="F267:O267">
    <cfRule type="expression" dxfId="1" priority="6">
      <formula>AND(F267&lt;&gt;"",F267&lt;&gt;0)</formula>
    </cfRule>
  </conditionalFormatting>
  <conditionalFormatting sqref="F316:O316">
    <cfRule type="expression" dxfId="0" priority="11" stopIfTrue="1">
      <formula>AND(F313&lt;&gt;F316,F316&lt;&gt;0)</formula>
    </cfRule>
  </conditionalFormatting>
  <dataValidations count="2">
    <dataValidation allowBlank="1" showErrorMessage="1" prompt="Please make sure that the entered datat is for the right conterpart if so please disregard this message " sqref="G267:O267" xr:uid="{00000000-0002-0000-0300-000000000000}"/>
    <dataValidation type="custom" errorStyle="information" allowBlank="1" showInputMessage="1" showErrorMessage="1" error="please make sure that the data was intedted for the counterpart(s) highlited in red if so please disregard this message" sqref="F267" xr:uid="{00000000-0002-0000-0300-000001000000}">
      <formula1>AND(F267&lt;&gt;"",F267&lt;&gt;0)</formula1>
    </dataValidation>
  </dataValidations>
  <printOptions horizontalCentered="1"/>
  <pageMargins left="0" right="0" top="1" bottom="1" header="0.5" footer="0.5"/>
  <pageSetup scale="61" fitToHeight="6" orientation="landscape" r:id="rId1"/>
  <headerFooter alignWithMargins="0">
    <oddHeader>&amp;L&amp;"Calibri"&amp;10&amp;K000000 [Limited Sharing]&amp;1#_x000D_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00000000-000E-0000-0300-000007000000}">
            <xm:f>AND($E12='Index Page'!$E$4,F12&lt;&gt;"")</xm:f>
            <x14:dxf>
              <fill>
                <patternFill>
                  <bgColor rgb="FFFF0000"/>
                </patternFill>
              </fill>
            </x14:dxf>
          </x14:cfRule>
          <xm:sqref>F263:O270 F12:O64 F70:O74 F80:O133 F139:O148 F154:O182 F188:O201 F207:O214 F220:O228 F234:O257 F276:O307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A3"/>
  <sheetViews>
    <sheetView workbookViewId="0">
      <selection activeCell="A3" sqref="A3"/>
    </sheetView>
  </sheetViews>
  <sheetFormatPr defaultColWidth="9.33203125" defaultRowHeight="12.75" x14ac:dyDescent="0.2"/>
  <cols>
    <col min="1" max="1" width="20" style="3" customWidth="1"/>
    <col min="2" max="16384" width="9.33203125" style="3"/>
  </cols>
  <sheetData>
    <row r="1" spans="1:1" x14ac:dyDescent="0.2">
      <c r="A1" s="3" t="s">
        <v>941</v>
      </c>
    </row>
    <row r="3" spans="1:1" x14ac:dyDescent="0.2">
      <c r="A3" s="3" t="s">
        <v>942</v>
      </c>
    </row>
  </sheetData>
  <sheetProtection password="8F2D" sheet="1" objects="1" scenarios="1" formatCells="0" formatColumns="0" formatRows="0"/>
  <pageMargins left="0.75" right="0.75" top="1" bottom="1" header="0.5" footer="0.5"/>
  <pageSetup orientation="portrait" r:id="rId1"/>
  <headerFooter alignWithMargins="0"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F Word Document" ma:contentTypeID="0x010100309A4E0EF3A2364ABA4ADB257BC59C38000ACFB9E2A92C49408E923599812EC746" ma:contentTypeVersion="4" ma:contentTypeDescription="Create a new document." ma:contentTypeScope="" ma:versionID="3de6f1fb9d06eb29934c06dc128ac9a9">
  <xsd:schema xmlns:xsd="http://www.w3.org/2001/XMLSchema" xmlns:p="http://schemas.microsoft.com/office/2006/metadata/properties" xmlns:ns2="d6aed6fa-2026-4520-beb0-211d75a325c0" xmlns:ns4="fb3f2c80-437a-4cd4-b609-edddfca0a63f" targetNamespace="http://schemas.microsoft.com/office/2006/metadata/properties" ma:root="true" ma:fieldsID="84f13977d79a5dbe00980eb7a84975ae" ns2:_="" ns4:_="">
    <xsd:import namespace="d6aed6fa-2026-4520-beb0-211d75a325c0"/>
    <xsd:import namespace="fb3f2c80-437a-4cd4-b609-edddfca0a63f"/>
    <xsd:element name="properties">
      <xsd:complexType>
        <xsd:sequence>
          <xsd:element name="documentManagement">
            <xsd:complexType>
              <xsd:all>
                <xsd:element ref="ns2:DeptDiv"/>
                <xsd:element ref="ns2:SecurityClassification"/>
                <xsd:element ref="ns2:Countries" minOccurs="0"/>
                <xsd:element ref="ns2:Subjects" minOccurs="0"/>
                <xsd:element ref="ns2:DocumentType"/>
                <xsd:element ref="ns4:Projec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6aed6fa-2026-4520-beb0-211d75a325c0" elementFormDefault="qualified">
    <xsd:import namespace="http://schemas.microsoft.com/office/2006/documentManagement/types"/>
    <xsd:element name="DeptDiv" ma:index="2" ma:displayName="Dept/Div" ma:default="STASI" ma:description="Unit/sub unit responsible for making the information resource available" ma:format="Dropdown" ma:internalName="DeptDiv">
      <xsd:simpleType>
        <xsd:restriction base="dms:Choice">
          <xsd:enumeration value="None"/>
          <xsd:enumeration value="AFR"/>
          <xsd:enumeration value="AFRAI"/>
          <xsd:enumeration value="AFRC1"/>
          <xsd:enumeration value="AFRC2"/>
          <xsd:enumeration value="AFRC3"/>
          <xsd:enumeration value="AFRE1"/>
          <xsd:enumeration value="AFRE2"/>
          <xsd:enumeration value="AFRRS"/>
          <xsd:enumeration value="AFRS1"/>
          <xsd:enumeration value="AFRS2"/>
          <xsd:enumeration value="AFRW1"/>
          <xsd:enumeration value="AFRW2"/>
          <xsd:enumeration value="AFRW3"/>
          <xsd:enumeration value="APD"/>
          <xsd:enumeration value="APDAI"/>
          <xsd:enumeration value="APDD1"/>
          <xsd:enumeration value="APDD2"/>
          <xsd:enumeration value="APDD3"/>
          <xsd:enumeration value="APDD4"/>
          <xsd:enumeration value="APDD5"/>
          <xsd:enumeration value="APDD6"/>
          <xsd:enumeration value="APDD7"/>
          <xsd:enumeration value="APDD8"/>
          <xsd:enumeration value="APDD9"/>
          <xsd:enumeration value="ATB"/>
          <xsd:enumeration value="DMD"/>
          <xsd:enumeration value="DMDAD"/>
          <xsd:enumeration value="DMDND"/>
          <xsd:enumeration value="DMDOD"/>
          <xsd:enumeration value="ETO"/>
          <xsd:enumeration value="EUO"/>
          <xsd:enumeration value="EUOBR"/>
          <xsd:enumeration value="EUOGE"/>
          <xsd:enumeration value="EUOIO"/>
          <xsd:enumeration value="EUOPA"/>
          <xsd:enumeration value="EUR"/>
          <xsd:enumeration value="EURAI"/>
          <xsd:enumeration value="EURE1"/>
          <xsd:enumeration value="EURE2"/>
          <xsd:enumeration value="EURER"/>
          <xsd:enumeration value="EURNM"/>
          <xsd:enumeration value="EUROA"/>
          <xsd:enumeration value="EUROE"/>
          <xsd:enumeration value="EURSE"/>
          <xsd:enumeration value="EXR"/>
          <xsd:enumeration value="EXRAI"/>
          <xsd:enumeration value="EXRCC"/>
          <xsd:enumeration value="EXREP"/>
          <xsd:enumeration value="EXRMR"/>
          <xsd:enumeration value="EXRPO"/>
          <xsd:enumeration value="EXRPU"/>
          <xsd:enumeration value="FAD"/>
          <xsd:enumeration value="FADAI"/>
          <xsd:enumeration value="FADEP"/>
          <xsd:enumeration value="FADF1"/>
          <xsd:enumeration value="FADF2"/>
          <xsd:enumeration value="FADFP"/>
          <xsd:enumeration value="FADM1"/>
          <xsd:enumeration value="FADM2"/>
          <xsd:enumeration value="FADRA"/>
          <xsd:enumeration value="FADTP"/>
          <xsd:enumeration value="FED"/>
          <xsd:enumeration value="FEDAE"/>
          <xsd:enumeration value="FEDAF"/>
          <xsd:enumeration value="FEDAG"/>
          <xsd:enumeration value="FEDAU"/>
          <xsd:enumeration value="FEDBE"/>
          <xsd:enumeration value="FEDBR"/>
          <xsd:enumeration value="FEDCC"/>
          <xsd:enumeration value="FEDCE"/>
          <xsd:enumeration value="FEDCO"/>
          <xsd:enumeration value="FEDFF"/>
          <xsd:enumeration value="FEDGR"/>
          <xsd:enumeration value="FEDIN"/>
          <xsd:enumeration value="FEDIT"/>
          <xsd:enumeration value="FEDJA"/>
          <xsd:enumeration value="FEDMD"/>
          <xsd:enumeration value="FEDMI"/>
          <xsd:enumeration value="FEDNE"/>
          <xsd:enumeration value="FEDNO"/>
          <xsd:enumeration value="FEDRU"/>
          <xsd:enumeration value="FEDSA"/>
          <xsd:enumeration value="FEDST"/>
          <xsd:enumeration value="FEDSZ"/>
          <xsd:enumeration value="FEDUA"/>
          <xsd:enumeration value="FEDUK"/>
          <xsd:enumeration value="FIN"/>
          <xsd:enumeration value="FINAI"/>
          <xsd:enumeration value="FINAX"/>
          <xsd:enumeration value="FINFR"/>
          <xsd:enumeration value="FINGR"/>
          <xsd:enumeration value="FINPH"/>
          <xsd:enumeration value="FINSA"/>
          <xsd:enumeration value="FRI"/>
          <xsd:enumeration value="FUND_ALL"/>
          <xsd:enumeration value="GRC"/>
          <xsd:enumeration value="HRD"/>
          <xsd:enumeration value="HRDAI"/>
          <xsd:enumeration value="HRDCB"/>
          <xsd:enumeration value="HRDRS"/>
          <xsd:enumeration value="HRDSC"/>
          <xsd:enumeration value="HRDSD"/>
          <xsd:enumeration value="HRDSG"/>
          <xsd:enumeration value="IEO"/>
          <xsd:enumeration value="INS"/>
          <xsd:enumeration value="INSAC"/>
          <xsd:enumeration value="INSAI"/>
          <xsd:enumeration value="INSAN"/>
          <xsd:enumeration value="INSAV"/>
          <xsd:enumeration value="INSEU"/>
          <xsd:enumeration value="INSMS"/>
          <xsd:enumeration value="INSWH"/>
          <xsd:enumeration value="INV"/>
          <xsd:enumeration value="JAI"/>
          <xsd:enumeration value="JVI"/>
          <xsd:enumeration value="LEG"/>
          <xsd:enumeration value="MCD"/>
          <xsd:enumeration value="MCDAI"/>
          <xsd:enumeration value="MCDDA"/>
          <xsd:enumeration value="MCDDB"/>
          <xsd:enumeration value="MCDDC"/>
          <xsd:enumeration value="MCDDD"/>
          <xsd:enumeration value="MCDDE"/>
          <xsd:enumeration value="MCDDF"/>
          <xsd:enumeration value="MCDDG"/>
          <xsd:enumeration value="MCDDH"/>
          <xsd:enumeration value="MCDDI"/>
          <xsd:enumeration value="MCM"/>
          <xsd:enumeration value="MCMAI"/>
          <xsd:enumeration value="MCMAL"/>
          <xsd:enumeration value="MCMCB"/>
          <xsd:enumeration value="MCMCD"/>
          <xsd:enumeration value="MCMFP"/>
          <xsd:enumeration value="MCMFR"/>
          <xsd:enumeration value="MCMGA"/>
          <xsd:enumeration value="MCMGS"/>
          <xsd:enumeration value="MCMME"/>
          <xsd:enumeration value="MCMR1"/>
          <xsd:enumeration value="MCMR2"/>
          <xsd:enumeration value="MCMR3"/>
          <xsd:enumeration value="MCMR4"/>
          <xsd:enumeration value="MCMR5"/>
          <xsd:enumeration value="MCMRM"/>
          <xsd:enumeration value="MCMSI"/>
          <xsd:enumeration value="MD TM"/>
          <xsd:enumeration value="OAP"/>
          <xsd:enumeration value="OBP"/>
          <xsd:enumeration value="OBPAI"/>
          <xsd:enumeration value="OBPBR"/>
          <xsd:enumeration value="OBPBS"/>
          <xsd:enumeration value="OED"/>
          <xsd:enumeration value="OEDAE"/>
          <xsd:enumeration value="OEDAF"/>
          <xsd:enumeration value="OEDAG"/>
          <xsd:enumeration value="OEDAU"/>
          <xsd:enumeration value="OEDBE"/>
          <xsd:enumeration value="OEDBR"/>
          <xsd:enumeration value="OEDCC"/>
          <xsd:enumeration value="OEDCE"/>
          <xsd:enumeration value="OEDCO"/>
          <xsd:enumeration value="OEDFF"/>
          <xsd:enumeration value="OEDGR"/>
          <xsd:enumeration value="OEDIN"/>
          <xsd:enumeration value="OEDIT"/>
          <xsd:enumeration value="OEDJA"/>
          <xsd:enumeration value="OEDMD"/>
          <xsd:enumeration value="OEDMI"/>
          <xsd:enumeration value="OEDNE"/>
          <xsd:enumeration value="OEDNO"/>
          <xsd:enumeration value="OEDRU"/>
          <xsd:enumeration value="OEDSA"/>
          <xsd:enumeration value="OEDST"/>
          <xsd:enumeration value="OEDSZ"/>
          <xsd:enumeration value="OEDUA"/>
          <xsd:enumeration value="OEDUK"/>
          <xsd:enumeration value="OIA"/>
          <xsd:enumeration value="OMB"/>
          <xsd:enumeration value="OMD"/>
          <xsd:enumeration value="OTM"/>
          <xsd:enumeration value="REMOTE_ALL"/>
          <xsd:enumeration value="RES"/>
          <xsd:enumeration value="RESAI"/>
          <xsd:enumeration value="RESDM"/>
          <xsd:enumeration value="RESMS"/>
          <xsd:enumeration value="RESOE"/>
          <xsd:enumeration value="RESSI"/>
          <xsd:enumeration value="RESWO"/>
          <xsd:enumeration value="SBF"/>
          <xsd:enumeration value="SEC"/>
          <xsd:enumeration value="SECAI"/>
          <xsd:enumeration value="SECBF"/>
          <xsd:enumeration value="SECOP"/>
          <xsd:enumeration value="SPR"/>
          <xsd:enumeration value="SPRAI"/>
          <xsd:enumeration value="SPRAM"/>
          <xsd:enumeration value="SPRDP"/>
          <xsd:enumeration value="SPREM"/>
          <xsd:enumeration value="SPRLC"/>
          <xsd:enumeration value="SPRSP"/>
          <xsd:enumeration value="SPRTP"/>
          <xsd:enumeration value="SSG"/>
          <xsd:enumeration value="SSGED"/>
          <xsd:enumeration value="SSGPS"/>
          <xsd:enumeration value="STA"/>
          <xsd:enumeration value="STAAI"/>
          <xsd:enumeration value="STABP"/>
          <xsd:enumeration value="STADR"/>
          <xsd:enumeration value="STAFI"/>
          <xsd:enumeration value="STAGO"/>
          <xsd:enumeration value="STARE"/>
          <xsd:enumeration value="STARM"/>
          <xsd:enumeration value="STASI"/>
          <xsd:enumeration value="STI"/>
          <xsd:enumeration value="TGS"/>
          <xsd:enumeration value="TGSAI"/>
          <xsd:enumeration value="TGSDF"/>
          <xsd:enumeration value="TGSDG"/>
          <xsd:enumeration value="TGSDI"/>
          <xsd:enumeration value="TGSDP"/>
          <xsd:enumeration value="TGSIC"/>
          <xsd:enumeration value="TGSIE"/>
          <xsd:enumeration value="TGSIF"/>
          <xsd:enumeration value="TGSIK"/>
          <xsd:enumeration value="TGSIR"/>
          <xsd:enumeration value="TGSLE"/>
          <xsd:enumeration value="TGSLR"/>
          <xsd:enumeration value="TGSMB"/>
          <xsd:enumeration value="TGSSE"/>
          <xsd:enumeration value="UNO"/>
          <xsd:enumeration value="WHD"/>
          <xsd:enumeration value="WHDAI"/>
          <xsd:enumeration value="WHDC1"/>
          <xsd:enumeration value="WHDC2"/>
          <xsd:enumeration value="WHDCA"/>
          <xsd:enumeration value="WHDLC"/>
          <xsd:enumeration value="WHDNB"/>
          <xsd:enumeration value="WHDRS"/>
          <xsd:enumeration value="WHDS1"/>
          <xsd:enumeration value="WHDS2"/>
        </xsd:restriction>
      </xsd:simpleType>
    </xsd:element>
    <xsd:element name="SecurityClassification" ma:index="4" ma:displayName="Security Classification" ma:default="FOR OFFICIAL USE ONLY" ma:description="Information about who can access the resource or an indication of its security status." ma:internalName="SecurityClassification">
      <xsd:simpleType>
        <xsd:restriction base="dms:Choice">
          <xsd:enumeration value="FOR OFFICIAL USE ONLY"/>
          <xsd:enumeration value="Confidential"/>
          <xsd:enumeration value="Strictly Confidential"/>
          <xsd:enumeration value="Unclassified"/>
          <xsd:enumeration value="Personal and Confidential"/>
          <xsd:enumeration value="Personal and Strictly Confidential"/>
        </xsd:restriction>
      </xsd:simpleType>
    </xsd:element>
    <xsd:element name="Countries" ma:index="5" nillable="true" ma:displayName="Country(s)" ma:default="" ma:description="Geographic coverage of site if applicable." ma:format="Dropdown" ma:internalName="Countries">
      <xsd:simpleType>
        <xsd:restriction base="dms:Choice">
          <xsd:enumeration value="All Countries"/>
          <xsd:enumeration value="Afghanistan, I.R. of"/>
          <xsd:enumeration value="Äland Islands"/>
          <xsd:enumeration value="Albania"/>
          <xsd:enumeration value="Algeria"/>
          <xsd:enumeration value="American Samoa"/>
          <xsd:enumeration value="Andorra"/>
          <xsd:enumeration value="Angola"/>
          <xsd:enumeration value="Anguilla"/>
          <xsd:enumeration value="Antigua and Barbuda"/>
          <xsd:enumeration value="Argentina"/>
          <xsd:enumeration value="Armenia"/>
          <xsd:enumeration value="Aruba"/>
          <xsd:enumeration value="Australia"/>
          <xsd:enumeration value="Austria"/>
          <xsd:enumeration value="Azerbaijan"/>
          <xsd:enumeration value="Bahamas, The"/>
          <xsd:enumeration value="Bahrain"/>
          <xsd:enumeration value="Bangladesh"/>
          <xsd:enumeration value="Barbados"/>
          <xsd:enumeration value="Belarus"/>
          <xsd:enumeration value="Belgium"/>
          <xsd:enumeration value="Belize"/>
          <xsd:enumeration value="Benin"/>
          <xsd:enumeration value="Bermuda"/>
          <xsd:enumeration value="Bhutan"/>
          <xsd:enumeration value="Bolivia"/>
          <xsd:enumeration value="Bosnia and Herzegovina"/>
          <xsd:enumeration value="Botswana"/>
          <xsd:enumeration value="Brazil"/>
          <xsd:enumeration value="British Virgin Islands"/>
          <xsd:enumeration value="Brunei Darussalam"/>
          <xsd:enumeration value="Bulgaria"/>
          <xsd:enumeration value="Burkina Faso"/>
          <xsd:enumeration value="Burundi"/>
          <xsd:enumeration value="Cambodia"/>
          <xsd:enumeration value="Cameroon"/>
          <xsd:enumeration value="Canada"/>
          <xsd:enumeration value="Cape Verde"/>
          <xsd:enumeration value="Cayman Islands"/>
          <xsd:enumeration value="Central African Republic"/>
          <xsd:enumeration value="Chad"/>
          <xsd:enumeration value="Chile"/>
          <xsd:enumeration value="China"/>
          <xsd:enumeration value="Colombia"/>
          <xsd:enumeration value="Comoros"/>
          <xsd:enumeration value="Congo, Dem. Rep. of"/>
          <xsd:enumeration value="Congo, Rep. of"/>
          <xsd:enumeration value="Cook Islands"/>
          <xsd:enumeration value="Costa Rica"/>
          <xsd:enumeration value="Côte d'Ivoire"/>
          <xsd:enumeration value="Croatia"/>
          <xsd:enumeration value="Cuba"/>
          <xsd:enumeration value="Cyprus"/>
          <xsd:enumeration value="Czech Republic"/>
          <xsd:enumeration value="Denmark"/>
          <xsd:enumeration value="Djibouti"/>
          <xsd:enumeration value="Dominica"/>
          <xsd:enumeration value="Dominican Republic"/>
          <xsd:enumeration value="Ecuador"/>
          <xsd:enumeration value="Egypt"/>
          <xsd:enumeration value="El Salvador"/>
          <xsd:enumeration value="Equatorial Guinea"/>
          <xsd:enumeration value="Eritrea"/>
          <xsd:enumeration value="Estonia"/>
          <xsd:enumeration value="Ethiopia"/>
          <xsd:enumeration value="Faeroe Islands"/>
          <xsd:enumeration value="Falkland Islands (Malvinas)"/>
          <xsd:enumeration value="Fiji"/>
          <xsd:enumeration value="Finland"/>
          <xsd:enumeration value="France"/>
          <xsd:enumeration value="French Guiana"/>
          <xsd:enumeration value="French Polynesia"/>
          <xsd:enumeration value="Gabon"/>
          <xsd:enumeration value="Gambia, The"/>
          <xsd:enumeration value="Georgia"/>
          <xsd:enumeration value="Germany"/>
          <xsd:enumeration value="Ghana"/>
          <xsd:enumeration value="Gibraltar"/>
          <xsd:enumeration value="Greece"/>
          <xsd:enumeration value="Greenland"/>
          <xsd:enumeration value="Grenada"/>
          <xsd:enumeration value="Guadeloupe"/>
          <xsd:enumeration value="Guam"/>
          <xsd:enumeration value="Guatemala"/>
          <xsd:enumeration value="Guernsey"/>
          <xsd:enumeration value="Guinea"/>
          <xsd:enumeration value="Guinea-Bissau"/>
          <xsd:enumeration value="Guyana"/>
          <xsd:enumeration value="Haiti"/>
          <xsd:enumeration value="Holy See"/>
          <xsd:enumeration value="Honduras"/>
          <xsd:enumeration value="Hong Kong SAR"/>
          <xsd:enumeration value="Hungary"/>
          <xsd:enumeration value="Iceland"/>
          <xsd:enumeration value="India"/>
          <xsd:enumeration value="Indonesia"/>
          <xsd:enumeration value="Iran, I. R. of"/>
          <xsd:enumeration value="Iraq"/>
          <xsd:enumeration value="Ireland"/>
          <xsd:enumeration value="Isle of Man"/>
          <xsd:enumeration value="Israel"/>
          <xsd:enumeration value="Italy"/>
          <xsd:enumeration value="Jamaica"/>
          <xsd:enumeration value="Japan"/>
          <xsd:enumeration value="Jersey"/>
          <xsd:enumeration value="Jordan"/>
          <xsd:enumeration value="Kazakhstan"/>
          <xsd:enumeration value="Kenya"/>
          <xsd:enumeration value="Kiribati"/>
          <xsd:enumeration value="Korea"/>
          <xsd:enumeration value="Korea"/>
          <xsd:enumeration value="Kosovo"/>
          <xsd:enumeration value="Kuwait"/>
          <xsd:enumeration value="Kyrgyz Republic"/>
          <xsd:enumeration value="Labuan (Malaysia)"/>
          <xsd:enumeration value="Lao P.D.R."/>
          <xsd:enumeration value="Latvia"/>
          <xsd:enumeration value="Lebanon"/>
          <xsd:enumeration value="Lesotho"/>
          <xsd:enumeration value="Liberia"/>
          <xsd:enumeration value="Libya"/>
          <xsd:enumeration value="Liechtenstein"/>
          <xsd:enumeration value="Lithuania"/>
          <xsd:enumeration value="Luxembourg"/>
          <xsd:enumeration value="Macao SAR"/>
          <xsd:enumeration value="Macedonia, former Yugoslav Republic of"/>
          <xsd:enumeration value="Madagascar"/>
          <xsd:enumeration value="Malawi"/>
          <xsd:enumeration value="Malaysia"/>
          <xsd:enumeration value="Maldives"/>
          <xsd:enumeration value="Mali"/>
          <xsd:enumeration value="Malta"/>
          <xsd:enumeration value="Marshall Islands"/>
          <xsd:enumeration value="Martinique"/>
          <xsd:enumeration value="Mauritania"/>
          <xsd:enumeration value="Mauritius"/>
          <xsd:enumeration value="Mayotte"/>
          <xsd:enumeration value="Mexico"/>
          <xsd:enumeration value="Micronesia"/>
          <xsd:enumeration value="Moldova"/>
          <xsd:enumeration value="Monaco"/>
          <xsd:enumeration value="Mongolia"/>
          <xsd:enumeration value="Montenegro"/>
          <xsd:enumeration value="Montserrat"/>
          <xsd:enumeration value="Morocco"/>
          <xsd:enumeration value="Mozambique"/>
          <xsd:enumeration value="Myanmar"/>
          <xsd:enumeration value="Namibia"/>
          <xsd:enumeration value="Nauru"/>
          <xsd:enumeration value="Nepal"/>
          <xsd:enumeration value="Netherlands"/>
          <xsd:enumeration value="Netherlands Antilles"/>
          <xsd:enumeration value="New Caledonia"/>
          <xsd:enumeration value="New Zealand"/>
          <xsd:enumeration value="Nicaragua"/>
          <xsd:enumeration value="Niger"/>
          <xsd:enumeration value="Nigeria"/>
          <xsd:enumeration value="Niue"/>
          <xsd:enumeration value="Norfolk Island"/>
          <xsd:enumeration value="Northern Mariana Islands"/>
          <xsd:enumeration value="Norway"/>
          <xsd:enumeration value="Oman"/>
          <xsd:enumeration value="Pakistan"/>
          <xsd:enumeration value="Palau"/>
          <xsd:enumeration value="Panama"/>
          <xsd:enumeration value="Papua New Guinea"/>
          <xsd:enumeration value="Paraguay"/>
          <xsd:enumeration value="Peru"/>
          <xsd:enumeration value="Philippines"/>
          <xsd:enumeration value="Pitcairn"/>
          <xsd:enumeration value="Poland"/>
          <xsd:enumeration value="Portugal"/>
          <xsd:enumeration value="Puerto Rico"/>
          <xsd:enumeration value="Qatar"/>
          <xsd:enumeration value="Réunion"/>
          <xsd:enumeration value="Romania"/>
          <xsd:enumeration value="Russian Federation"/>
          <xsd:enumeration value="Rwanda"/>
          <xsd:enumeration value="Saint Helena"/>
          <xsd:enumeration value="Saint Kitts and Nevis"/>
          <xsd:enumeration value="Saint Lucia"/>
          <xsd:enumeration value="Saint Pierre and Miquelon"/>
          <xsd:enumeration value="Saint Vincent and the Grenadines"/>
          <xsd:enumeration value="Samoa"/>
          <xsd:enumeration value="San Marino"/>
          <xsd:enumeration value="Säo Tomé and Príncipe"/>
          <xsd:enumeration value="Saudi Arabia"/>
          <xsd:enumeration value="Senegal"/>
          <xsd:enumeration value="Serbia"/>
          <xsd:enumeration value="Seychelles"/>
          <xsd:enumeration value="Sierra Leone"/>
          <xsd:enumeration value="Singapore"/>
          <xsd:enumeration value="Slovak Republic"/>
          <xsd:enumeration value="Slovenia"/>
          <xsd:enumeration value="Solomon Islands"/>
          <xsd:enumeration value="Somalia"/>
          <xsd:enumeration value="South Africa"/>
          <xsd:enumeration value="Spain"/>
          <xsd:enumeration value="Sri Lanka"/>
          <xsd:enumeration value="Sudan"/>
          <xsd:enumeration value="Suriname"/>
          <xsd:enumeration value="Svalbard and Jan Mayen Islands"/>
          <xsd:enumeration value="Swaziland"/>
          <xsd:enumeration value="Sweden"/>
          <xsd:enumeration value="Switzerland"/>
          <xsd:enumeration value="Syrian Arab Republic"/>
          <xsd:enumeration value="Taiwan Province of China"/>
          <xsd:enumeration value="Tajikistan"/>
          <xsd:enumeration value="Tanzania"/>
          <xsd:enumeration value="Thailand"/>
          <xsd:enumeration value="Timor-Leste"/>
          <xsd:enumeration value="Togo"/>
          <xsd:enumeration value="Tokelau"/>
          <xsd:enumeration value="Tonga"/>
          <xsd:enumeration value="Trinidad and Tobago"/>
          <xsd:enumeration value="Tunisia"/>
          <xsd:enumeration value="Turkey"/>
          <xsd:enumeration value="Turkmenistan"/>
          <xsd:enumeration value="Turks and Caicos Islands"/>
          <xsd:enumeration value="Tuvalu"/>
          <xsd:enumeration value="Uganda"/>
          <xsd:enumeration value="Ukraine"/>
          <xsd:enumeration value="United Arab Emirates"/>
          <xsd:enumeration value="United Kingdom"/>
          <xsd:enumeration value="United States"/>
          <xsd:enumeration value="United States Virgin Islands"/>
          <xsd:enumeration value="Uruguay"/>
          <xsd:enumeration value="Uzbekistan"/>
          <xsd:enumeration value="Vanuatu"/>
          <xsd:enumeration value="Venezuela"/>
          <xsd:enumeration value="Vietnam"/>
          <xsd:enumeration value="Wallis and Futuna Islands"/>
          <xsd:enumeration value="West Bank and Gaza"/>
          <xsd:enumeration value="Yemen"/>
          <xsd:enumeration value="Zambia"/>
          <xsd:enumeration value="Zimbabwe"/>
        </xsd:restriction>
      </xsd:simpleType>
    </xsd:element>
    <xsd:element name="Subjects" ma:index="6" nillable="true" ma:displayName="Subject(s)" ma:default="" ma:description="The topic of the content of the site." ma:internalName="Subjects">
      <xsd:simpleType>
        <xsd:union memberTypes="dms:Text">
          <xsd:simpleType>
            <xsd:restriction base="dms:Choice">
              <xsd:enumeration value="No Subject"/>
            </xsd:restriction>
          </xsd:simpleType>
        </xsd:union>
      </xsd:simpleType>
    </xsd:element>
    <xsd:element name="DocumentType" ma:index="7" ma:displayName="Document Type" ma:default="Basic Data" ma:format="Dropdown" ma:internalName="DocumentType">
      <xsd:simpleType>
        <xsd:restriction base="dms:Choice">
          <xsd:enumeration value="Agenda"/>
          <xsd:enumeration value="Aide-Memoire"/>
          <xsd:enumeration value="Annual Performance Review"/>
          <xsd:enumeration value="Attachment"/>
          <xsd:enumeration value="Basic Data"/>
          <xsd:enumeration value="Briefing"/>
          <xsd:enumeration value="Back to Office Report"/>
          <xsd:enumeration value="Contracts/Agreements/Leases"/>
          <xsd:enumeration value="Course, Seminar"/>
          <xsd:enumeration value="Curriculum Vitae"/>
          <xsd:enumeration value="Executive Board Document"/>
          <xsd:enumeration value="Email Message"/>
          <xsd:enumeration value="Facsimile"/>
          <xsd:enumeration value="Figures and Charts"/>
          <xsd:enumeration value="Folder"/>
          <xsd:enumeration value="Form"/>
          <xsd:enumeration value="Itinerary"/>
          <xsd:enumeration value="Laws/Legal matter"/>
          <xsd:enumeration value="List"/>
          <xsd:enumeration value="Letter"/>
          <xsd:enumeration value="Manuals &amp; Guides"/>
          <xsd:enumeration value="Memorandum"/>
          <xsd:enumeration value="Memorandum for Files"/>
          <xsd:enumeration value="Minute"/>
          <xsd:enumeration value="Note"/>
          <xsd:enumeration value="Plan"/>
          <xsd:enumeration value="Paper"/>
          <xsd:enumeration value="Press Releases"/>
          <xsd:enumeration value="Presentation"/>
          <xsd:enumeration value="Publication, Booklet, Leaflet"/>
          <xsd:enumeration value="Questionnaire"/>
          <xsd:enumeration value="Request for Proposal"/>
          <xsd:enumeration value="Report"/>
          <xsd:enumeration value="Review Comments"/>
          <xsd:enumeration value="Speech"/>
          <xsd:enumeration value="Statements to the Board"/>
          <xsd:enumeration value="Summary/Summing Up"/>
          <xsd:enumeration value="Table"/>
          <xsd:enumeration value="Terms of Reference"/>
          <xsd:enumeration value="Translation Services"/>
        </xsd:restriction>
      </xsd:simpleType>
    </xsd:element>
  </xsd:schema>
  <xsd:schema xmlns:xsd="http://www.w3.org/2001/XMLSchema" xmlns:dms="http://schemas.microsoft.com/office/2006/documentManagement/types" targetNamespace="fb3f2c80-437a-4cd4-b609-edddfca0a63f" elementFormDefault="qualified">
    <xsd:import namespace="http://schemas.microsoft.com/office/2006/documentManagement/types"/>
    <xsd:element name="Project" ma:index="14" nillable="true" ma:displayName="Project" ma:default="Government Finance (HF)" ma:format="Dropdown" ma:internalName="Project">
      <xsd:simpleType>
        <xsd:union memberTypes="dms:Text">
          <xsd:simpleType>
            <xsd:restriction base="dms:Choice">
              <xsd:enumeration value="Government Finance (HF)"/>
              <xsd:enumeration value="Government Finance (GFSY)"/>
              <xsd:enumeration value="Financial Soundness Indicator"/>
              <xsd:enumeration value="Monetary and Financial Statistics: SRF Graduation"/>
              <xsd:enumeration value="Financial Access Survey"/>
              <xsd:enumeration value="Coordinated Direct Investment Survey"/>
              <xsd:enumeration value="BPM6"/>
              <xsd:enumeration value="General Application"/>
              <xsd:enumeration value="Principal Global Indicator"/>
              <xsd:enumeration value="Log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Author(s)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Project xmlns="fb3f2c80-437a-4cd4-b609-edddfca0a63f">Coordinated Direct Investment Survey</Project>
    <DeptDiv xmlns="d6aed6fa-2026-4520-beb0-211d75a325c0">STASI</DeptDiv>
    <SecurityClassification xmlns="d6aed6fa-2026-4520-beb0-211d75a325c0">FOR OFFICIAL USE ONLY</SecurityClassification>
    <Subjects xmlns="d6aed6fa-2026-4520-beb0-211d75a325c0" xsi:nil="true"/>
    <Countries xmlns="d6aed6fa-2026-4520-beb0-211d75a325c0" xsi:nil="true"/>
    <DocumentType xmlns="d6aed6fa-2026-4520-beb0-211d75a325c0">Basic Data</DocumentType>
  </documentManagement>
</p:properties>
</file>

<file path=customXml/itemProps1.xml><?xml version="1.0" encoding="utf-8"?>
<ds:datastoreItem xmlns:ds="http://schemas.openxmlformats.org/officeDocument/2006/customXml" ds:itemID="{9BFB3BDD-EF2B-4E5E-A00B-B6637502A6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C828D5-53C5-48A6-A528-9C97B679C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ed6fa-2026-4520-beb0-211d75a325c0"/>
    <ds:schemaRef ds:uri="fb3f2c80-437a-4cd4-b609-edddfca0a63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3C7D27-93C7-4559-A69D-FC14DF6D80F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275779E-0F0B-49ED-9B06-6AA0ACEA3C14}">
  <ds:schemaRefs>
    <ds:schemaRef ds:uri="http://purl.org/dc/elements/1.1/"/>
    <ds:schemaRef ds:uri="fb3f2c80-437a-4cd4-b609-edddfca0a63f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d6aed6fa-2026-4520-beb0-211d75a325c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Instructions</vt:lpstr>
      <vt:lpstr>Index Page</vt:lpstr>
      <vt:lpstr>Inward</vt:lpstr>
      <vt:lpstr>Outward</vt:lpstr>
      <vt:lpstr>Report Form</vt:lpstr>
      <vt:lpstr>Data_INWARD</vt:lpstr>
      <vt:lpstr>Data_OUTWARD</vt:lpstr>
      <vt:lpstr>Inward!Print_Area</vt:lpstr>
      <vt:lpstr>Outward!Print_Area</vt:lpstr>
      <vt:lpstr>Report_Version_Number</vt:lpstr>
      <vt:lpstr>Report_Version_Tag</vt:lpstr>
      <vt:lpstr>Reporting_Country_Code</vt:lpstr>
      <vt:lpstr>Reporting_Country_Name</vt:lpstr>
      <vt:lpstr>Reporting_Currency_Code</vt:lpstr>
      <vt:lpstr>Reporting_Currency_Name</vt:lpstr>
      <vt:lpstr>Reporting_Period_Code</vt:lpstr>
      <vt:lpstr>Reporting_Scale_Name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Mharzi, Ayoub</dc:creator>
  <cp:keywords/>
  <dc:description/>
  <cp:lastModifiedBy>Chandrasiri ABCG</cp:lastModifiedBy>
  <cp:lastPrinted>2024-05-27T05:27:49Z</cp:lastPrinted>
  <dcterms:created xsi:type="dcterms:W3CDTF">2017-08-24T15:44:54Z</dcterms:created>
  <dcterms:modified xsi:type="dcterms:W3CDTF">2024-05-27T08:36:55Z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eDOCS AutoSave">
    <vt:lpwstr>20221206070438184</vt:lpwstr>
  </property>
  <property fmtid="{D5CDD505-2E9C-101B-9397-08002B2CF9AE}" pid="4" name="MSIP_Label_83c4ab6a-b8f9-4a41-a9e3-9d9b3c522aed_Enabled">
    <vt:lpwstr>true</vt:lpwstr>
  </property>
  <property fmtid="{D5CDD505-2E9C-101B-9397-08002B2CF9AE}" pid="5" name="MSIP_Label_83c4ab6a-b8f9-4a41-a9e3-9d9b3c522aed_SetDate">
    <vt:lpwstr>2024-05-27T03:56:44Z</vt:lpwstr>
  </property>
  <property fmtid="{D5CDD505-2E9C-101B-9397-08002B2CF9AE}" pid="6" name="MSIP_Label_83c4ab6a-b8f9-4a41-a9e3-9d9b3c522aed_Method">
    <vt:lpwstr>Standard</vt:lpwstr>
  </property>
  <property fmtid="{D5CDD505-2E9C-101B-9397-08002B2CF9AE}" pid="7" name="MSIP_Label_83c4ab6a-b8f9-4a41-a9e3-9d9b3c522aed_Name">
    <vt:lpwstr>83c4ab6a-b8f9-4a41-a9e3-9d9b3c522aed</vt:lpwstr>
  </property>
  <property fmtid="{D5CDD505-2E9C-101B-9397-08002B2CF9AE}" pid="8" name="MSIP_Label_83c4ab6a-b8f9-4a41-a9e3-9d9b3c522aed_SiteId">
    <vt:lpwstr>deb56736-e31c-4f83-a094-a8aee555a992</vt:lpwstr>
  </property>
  <property fmtid="{D5CDD505-2E9C-101B-9397-08002B2CF9AE}" pid="9" name="MSIP_Label_83c4ab6a-b8f9-4a41-a9e3-9d9b3c522aed_ActionId">
    <vt:lpwstr>ce29f30f-c4e1-4d2a-bfa1-521e1d4c1b5d</vt:lpwstr>
  </property>
  <property fmtid="{D5CDD505-2E9C-101B-9397-08002B2CF9AE}" pid="10" name="MSIP_Label_83c4ab6a-b8f9-4a41-a9e3-9d9b3c522aed_ContentBits">
    <vt:lpwstr>1</vt:lpwstr>
  </property>
</Properties>
</file>