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hidePivotFieldList="1" defaultThemeVersion="124226"/>
  <mc:AlternateContent xmlns:mc="http://schemas.openxmlformats.org/markup-compatibility/2006">
    <mc:Choice Requires="x15">
      <x15ac:absPath xmlns:x15ac="http://schemas.microsoft.com/office/spreadsheetml/2010/11/ac" url="\\datastore-a\std$\EI Division\ESS Publication\ESS_2026\ESS_Final\Sec. 2\"/>
    </mc:Choice>
  </mc:AlternateContent>
  <xr:revisionPtr revIDLastSave="0" documentId="13_ncr:1_{D7B5FDB2-04DF-42D4-A7FC-458F12F6DD70}" xr6:coauthVersionLast="47" xr6:coauthVersionMax="47" xr10:uidLastSave="{00000000-0000-0000-0000-000000000000}"/>
  <bookViews>
    <workbookView xWindow="-120" yWindow="-120" windowWidth="24240" windowHeight="13020" tabRatio="682" activeTab="2" xr2:uid="{00000000-000D-0000-FFFF-FFFF00000000}"/>
  </bookViews>
  <sheets>
    <sheet name="Contents" sheetId="239" r:id="rId1"/>
    <sheet name="Table 2.1" sheetId="4" r:id="rId2"/>
    <sheet name="Table 2.2" sheetId="8" r:id="rId3"/>
    <sheet name="Table 2.3" sheetId="12" r:id="rId4"/>
    <sheet name="Table 2.4" sheetId="17" r:id="rId5"/>
    <sheet name="Table 2.5" sheetId="21" r:id="rId6"/>
    <sheet name="Table 2.6" sheetId="25" r:id="rId7"/>
    <sheet name="Table 2.7" sheetId="28" r:id="rId8"/>
    <sheet name="Table 2.8" sheetId="32" r:id="rId9"/>
    <sheet name="Table 2.9" sheetId="36" r:id="rId10"/>
    <sheet name="Table 2.10" sheetId="39" r:id="rId11"/>
    <sheet name="Table 2.11" sheetId="44" r:id="rId12"/>
    <sheet name="Table 2.12" sheetId="52" r:id="rId13"/>
    <sheet name="Table 2.13" sheetId="59" r:id="rId14"/>
    <sheet name="Table 2.14" sheetId="65" r:id="rId15"/>
    <sheet name="Table 2.15" sheetId="76" r:id="rId16"/>
    <sheet name="Table 2.16" sheetId="80" r:id="rId17"/>
    <sheet name="Table 2.17" sheetId="91" r:id="rId18"/>
    <sheet name="Table 2.18" sheetId="101" r:id="rId19"/>
    <sheet name="Table 2.19" sheetId="118" r:id="rId20"/>
    <sheet name="Table 2.20" sheetId="122" r:id="rId21"/>
    <sheet name="Table 2.21" sheetId="126" r:id="rId22"/>
    <sheet name="Table 2.22" sheetId="138" r:id="rId23"/>
    <sheet name="Table 2.23" sheetId="142" r:id="rId24"/>
    <sheet name="Table 2.24" sheetId="150" r:id="rId25"/>
    <sheet name="Table 2.25" sheetId="153" r:id="rId26"/>
    <sheet name="Table 2.26" sheetId="155" r:id="rId27"/>
    <sheet name="Table 2.27" sheetId="157" r:id="rId28"/>
    <sheet name="Table 2.28" sheetId="160" r:id="rId29"/>
    <sheet name="Table 2.29" sheetId="165" r:id="rId30"/>
    <sheet name="Table 2.30" sheetId="170" r:id="rId31"/>
    <sheet name="Table 2.31" sheetId="175" r:id="rId32"/>
    <sheet name="Table 2.32" sheetId="187" r:id="rId33"/>
    <sheet name="Table 2.33" sheetId="191" r:id="rId34"/>
    <sheet name="Table 2.34" sheetId="195" r:id="rId35"/>
    <sheet name="Table 2.35" sheetId="200" r:id="rId36"/>
    <sheet name="Table 2.36" sheetId="203" r:id="rId37"/>
    <sheet name="Table 2.37" sheetId="206" r:id="rId38"/>
    <sheet name="Table 2.38" sheetId="209" r:id="rId39"/>
    <sheet name="Table 2.39" sheetId="214" r:id="rId40"/>
    <sheet name="Table 2.40" sheetId="217" r:id="rId41"/>
    <sheet name="Table 2.41" sheetId="220" r:id="rId42"/>
    <sheet name="Table 2.42" sheetId="224" r:id="rId43"/>
    <sheet name="Table 2.43" sheetId="227" r:id="rId44"/>
    <sheet name="Table 2.44" sheetId="230" r:id="rId45"/>
    <sheet name="Table 2.45" sheetId="234" r:id="rId46"/>
    <sheet name="Table 2.46" sheetId="238" r:id="rId4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4" l="1"/>
  <c r="L38" i="12"/>
  <c r="O24" i="206"/>
  <c r="N24" i="206"/>
  <c r="M24" i="206"/>
  <c r="L24" i="206"/>
  <c r="K24" i="206"/>
  <c r="J24" i="206"/>
  <c r="I24" i="206"/>
  <c r="H24" i="206"/>
  <c r="G24" i="206"/>
  <c r="L53" i="12"/>
  <c r="L52" i="12"/>
  <c r="L51" i="12"/>
  <c r="L50" i="12"/>
  <c r="L49" i="12"/>
  <c r="L48" i="12"/>
  <c r="H147" i="8"/>
  <c r="H146" i="8"/>
  <c r="C145" i="8"/>
  <c r="D145" i="8"/>
  <c r="E145" i="8"/>
  <c r="F145" i="8"/>
  <c r="G145" i="8"/>
  <c r="H144" i="8"/>
  <c r="H143" i="8"/>
  <c r="F142" i="8"/>
  <c r="E142" i="8"/>
  <c r="D142" i="8"/>
  <c r="C142" i="8"/>
  <c r="C139" i="8"/>
  <c r="D139" i="8"/>
  <c r="E139" i="8"/>
  <c r="F139" i="8"/>
  <c r="H138" i="8"/>
  <c r="H137" i="8"/>
  <c r="G136" i="8"/>
  <c r="F136" i="8"/>
  <c r="E136" i="8"/>
  <c r="D136" i="8"/>
  <c r="C136" i="8"/>
  <c r="C132" i="8"/>
  <c r="D132" i="8"/>
  <c r="E132" i="8"/>
  <c r="F132" i="8"/>
  <c r="H131" i="8"/>
  <c r="H130" i="8"/>
  <c r="H129" i="8"/>
  <c r="F126" i="8"/>
  <c r="E126" i="8"/>
  <c r="D126" i="8"/>
  <c r="C126" i="8"/>
  <c r="H125" i="8"/>
  <c r="H124" i="8"/>
  <c r="H123" i="8"/>
  <c r="G122" i="8"/>
  <c r="F122" i="8"/>
  <c r="E122" i="8"/>
  <c r="D122" i="8"/>
  <c r="C122" i="8"/>
  <c r="C118" i="8"/>
  <c r="D118" i="8"/>
  <c r="E118" i="8"/>
  <c r="F118" i="8"/>
  <c r="H120" i="8"/>
  <c r="H119" i="8"/>
  <c r="H117" i="8"/>
  <c r="H116" i="8"/>
  <c r="H115" i="8"/>
  <c r="G114" i="8"/>
  <c r="F114" i="8"/>
  <c r="E114" i="8"/>
  <c r="D114" i="8"/>
  <c r="C114" i="8"/>
  <c r="H145" i="8" l="1"/>
  <c r="H142" i="8"/>
  <c r="H136" i="8"/>
  <c r="H126" i="8"/>
  <c r="H122" i="8"/>
  <c r="H114" i="8"/>
  <c r="H139" i="8"/>
  <c r="H132" i="8"/>
  <c r="H118" i="8"/>
  <c r="G109" i="8"/>
  <c r="L58" i="12"/>
  <c r="L60" i="12"/>
  <c r="L57" i="12"/>
  <c r="H135" i="8"/>
  <c r="H140" i="8"/>
  <c r="H141" i="8"/>
  <c r="H134" i="8" l="1"/>
  <c r="H133" i="8"/>
  <c r="L75" i="17"/>
  <c r="L74" i="17"/>
  <c r="L76" i="17"/>
  <c r="L77" i="17"/>
  <c r="L78" i="17"/>
  <c r="L79" i="17"/>
  <c r="L80" i="17"/>
  <c r="L81" i="17"/>
  <c r="L73" i="17"/>
  <c r="L62" i="17"/>
  <c r="K71" i="17"/>
  <c r="G71" i="17"/>
  <c r="E82" i="17"/>
  <c r="F82" i="17"/>
  <c r="G82" i="17"/>
  <c r="H82" i="17"/>
  <c r="I82" i="17"/>
  <c r="J82" i="17"/>
  <c r="K82" i="17"/>
  <c r="D82" i="17"/>
  <c r="C82" i="17"/>
  <c r="C71" i="17"/>
  <c r="O22" i="118"/>
  <c r="N22" i="118"/>
  <c r="N20" i="118" s="1"/>
  <c r="O20" i="118"/>
  <c r="L82" i="17" l="1"/>
  <c r="M14" i="118"/>
  <c r="N14" i="118"/>
  <c r="N6" i="118"/>
  <c r="O6" i="118"/>
  <c r="M6" i="118"/>
  <c r="H121" i="8" l="1"/>
  <c r="X40" i="122"/>
  <c r="W40" i="122"/>
  <c r="U40" i="122"/>
  <c r="V40" i="122"/>
  <c r="O14" i="118"/>
  <c r="L59" i="12" l="1"/>
  <c r="L56" i="12"/>
  <c r="L55" i="12"/>
  <c r="S40" i="122" l="1"/>
  <c r="T40" i="122"/>
  <c r="M22" i="118"/>
  <c r="M20" i="118" s="1"/>
  <c r="J71" i="17" l="1"/>
  <c r="I71" i="17"/>
  <c r="H71" i="17"/>
  <c r="F71" i="17"/>
  <c r="E71" i="17"/>
  <c r="D71" i="17"/>
  <c r="K60" i="17"/>
  <c r="L70" i="17" l="1"/>
  <c r="L69" i="17"/>
  <c r="L68" i="17"/>
  <c r="L67" i="17"/>
  <c r="L66" i="17"/>
  <c r="L65" i="17"/>
  <c r="L64" i="17"/>
  <c r="L63" i="17"/>
  <c r="L34" i="12"/>
  <c r="L35" i="12"/>
  <c r="L39" i="12"/>
  <c r="L71" i="17" l="1"/>
  <c r="F103" i="8"/>
  <c r="G86" i="8"/>
  <c r="G100" i="8"/>
  <c r="H79" i="8"/>
  <c r="H80" i="8"/>
  <c r="H81" i="8"/>
  <c r="H83" i="8"/>
  <c r="H84" i="8"/>
  <c r="H85" i="8"/>
  <c r="C109" i="8"/>
  <c r="F109" i="8"/>
  <c r="E109" i="8"/>
  <c r="D109" i="8"/>
  <c r="H111" i="8"/>
  <c r="H110" i="8"/>
  <c r="H108" i="8"/>
  <c r="H107" i="8"/>
  <c r="F106" i="8"/>
  <c r="E106" i="8"/>
  <c r="D106" i="8"/>
  <c r="C106" i="8"/>
  <c r="H105" i="8"/>
  <c r="H104" i="8"/>
  <c r="E103" i="8"/>
  <c r="D103" i="8"/>
  <c r="C103" i="8"/>
  <c r="H102" i="8"/>
  <c r="H101" i="8"/>
  <c r="F100" i="8"/>
  <c r="E100" i="8"/>
  <c r="D100" i="8"/>
  <c r="C100" i="8"/>
  <c r="H99" i="8"/>
  <c r="H98" i="8"/>
  <c r="H97" i="8"/>
  <c r="F96" i="8"/>
  <c r="E96" i="8"/>
  <c r="D96" i="8"/>
  <c r="C96" i="8"/>
  <c r="H95" i="8"/>
  <c r="H94" i="8"/>
  <c r="H93" i="8"/>
  <c r="F90" i="8"/>
  <c r="E90" i="8"/>
  <c r="H89" i="8"/>
  <c r="H88" i="8"/>
  <c r="H87" i="8"/>
  <c r="F86" i="8"/>
  <c r="E86" i="8"/>
  <c r="D86" i="8"/>
  <c r="C86" i="8"/>
  <c r="F82" i="8"/>
  <c r="E82" i="8"/>
  <c r="D82" i="8"/>
  <c r="C82" i="8"/>
  <c r="G78" i="8"/>
  <c r="F78" i="8"/>
  <c r="E78" i="8"/>
  <c r="D78" i="8"/>
  <c r="C78" i="8"/>
  <c r="H90" i="8" l="1"/>
  <c r="H109" i="8"/>
  <c r="H86" i="8"/>
  <c r="H78" i="8"/>
  <c r="H82" i="8"/>
  <c r="H106" i="8"/>
  <c r="H103" i="8"/>
  <c r="H100" i="8"/>
  <c r="H96" i="8"/>
  <c r="H75" i="8"/>
  <c r="L6" i="118"/>
  <c r="H54" i="142" l="1"/>
  <c r="H42" i="142"/>
  <c r="H75" i="142"/>
  <c r="H74" i="142"/>
  <c r="H73" i="142"/>
  <c r="H72" i="142"/>
  <c r="H71" i="142"/>
  <c r="H70" i="142"/>
  <c r="H69" i="142"/>
  <c r="H68" i="142"/>
  <c r="H67" i="142"/>
  <c r="H66" i="142"/>
  <c r="H65" i="142"/>
  <c r="H64" i="142"/>
  <c r="H63" i="142"/>
  <c r="H62" i="142"/>
  <c r="H61" i="142"/>
  <c r="H60" i="142"/>
  <c r="H59" i="142"/>
  <c r="H58" i="142"/>
  <c r="H57" i="142"/>
  <c r="H56" i="142"/>
  <c r="H55" i="142"/>
  <c r="H53" i="142"/>
  <c r="H52" i="142"/>
  <c r="H51" i="142"/>
  <c r="H50" i="142"/>
  <c r="H49" i="142"/>
  <c r="H48" i="142"/>
  <c r="H47" i="142"/>
  <c r="H46" i="142"/>
  <c r="H45" i="142"/>
  <c r="H44" i="142"/>
  <c r="H43" i="142"/>
  <c r="H76" i="142"/>
  <c r="E50" i="142"/>
  <c r="E76" i="142"/>
  <c r="E75" i="142"/>
  <c r="E74" i="142"/>
  <c r="E73" i="142"/>
  <c r="E72" i="142"/>
  <c r="E71" i="142"/>
  <c r="E70" i="142"/>
  <c r="E69" i="142"/>
  <c r="E68" i="142"/>
  <c r="E67" i="142"/>
  <c r="E66" i="142"/>
  <c r="E65" i="142"/>
  <c r="E64" i="142"/>
  <c r="E63" i="142"/>
  <c r="E62" i="142"/>
  <c r="E61" i="142"/>
  <c r="E60" i="142"/>
  <c r="E59" i="142"/>
  <c r="E58" i="142"/>
  <c r="E57" i="142"/>
  <c r="E56" i="142"/>
  <c r="E55" i="142"/>
  <c r="E54" i="142"/>
  <c r="E53" i="142"/>
  <c r="E52" i="142"/>
  <c r="E51" i="142"/>
  <c r="E49" i="142"/>
  <c r="E48" i="142"/>
  <c r="E47" i="142"/>
  <c r="E46" i="142"/>
  <c r="E45" i="142"/>
  <c r="E44" i="142"/>
  <c r="E43" i="142"/>
  <c r="E42" i="142"/>
  <c r="H43" i="138"/>
  <c r="H44" i="138"/>
  <c r="H45" i="138"/>
  <c r="H46" i="138"/>
  <c r="H47" i="138"/>
  <c r="H48" i="138"/>
  <c r="H49" i="138"/>
  <c r="H50" i="138"/>
  <c r="H51" i="138"/>
  <c r="H52" i="138"/>
  <c r="H53" i="138"/>
  <c r="H54" i="138"/>
  <c r="H55" i="138"/>
  <c r="H56" i="138"/>
  <c r="H57" i="138"/>
  <c r="H58" i="138"/>
  <c r="H59" i="138"/>
  <c r="H60" i="138"/>
  <c r="H61" i="138"/>
  <c r="H62" i="138"/>
  <c r="H63" i="138"/>
  <c r="H64" i="138"/>
  <c r="H65" i="138"/>
  <c r="H66" i="138"/>
  <c r="H67" i="138"/>
  <c r="H68" i="138"/>
  <c r="H69" i="138"/>
  <c r="H70" i="138"/>
  <c r="H71" i="138"/>
  <c r="H72" i="138"/>
  <c r="H73" i="138"/>
  <c r="H74" i="138"/>
  <c r="H75" i="138"/>
  <c r="H76" i="138"/>
  <c r="H42" i="138"/>
  <c r="H40" i="138"/>
  <c r="H39" i="138"/>
  <c r="H38" i="138"/>
  <c r="H37" i="138"/>
  <c r="H36" i="138"/>
  <c r="H35" i="138"/>
  <c r="H34" i="138"/>
  <c r="H33" i="138"/>
  <c r="H32" i="138"/>
  <c r="H31" i="138"/>
  <c r="H30" i="138"/>
  <c r="H29" i="138"/>
  <c r="H28" i="138"/>
  <c r="H27" i="138"/>
  <c r="H26" i="138"/>
  <c r="H25" i="138"/>
  <c r="H24" i="138"/>
  <c r="H23" i="138"/>
  <c r="H22" i="138"/>
  <c r="H21" i="138"/>
  <c r="H20" i="138"/>
  <c r="H19" i="138"/>
  <c r="H18" i="138"/>
  <c r="H17" i="138"/>
  <c r="H16" i="138"/>
  <c r="H15" i="138"/>
  <c r="H14" i="138"/>
  <c r="H13" i="138"/>
  <c r="H12" i="138"/>
  <c r="H11" i="138"/>
  <c r="H10" i="138"/>
  <c r="H9" i="138"/>
  <c r="H8" i="138"/>
  <c r="H7" i="138"/>
  <c r="H6" i="138"/>
  <c r="R40" i="122"/>
  <c r="Q40" i="122"/>
  <c r="L22" i="118" l="1"/>
  <c r="L20" i="118" s="1"/>
  <c r="L16" i="118"/>
  <c r="L14" i="118" s="1"/>
  <c r="F34" i="8" l="1"/>
  <c r="C34" i="8" l="1"/>
  <c r="C31" i="8"/>
  <c r="G37" i="8"/>
  <c r="F37" i="8"/>
  <c r="E37" i="8"/>
  <c r="C37" i="8"/>
  <c r="D37" i="8"/>
  <c r="H39" i="8"/>
  <c r="H38" i="8"/>
  <c r="H37" i="8" l="1"/>
  <c r="F49" i="17" l="1"/>
  <c r="D49" i="17"/>
  <c r="E49" i="17"/>
  <c r="G49" i="17"/>
  <c r="H49" i="17"/>
  <c r="I49" i="17"/>
  <c r="J49" i="17"/>
  <c r="K49" i="17"/>
  <c r="C49" i="17"/>
  <c r="L40" i="17"/>
  <c r="D60" i="17" l="1"/>
  <c r="E60" i="17"/>
  <c r="F60" i="17"/>
  <c r="G60" i="17"/>
  <c r="H60" i="17"/>
  <c r="I60" i="17"/>
  <c r="J60" i="17"/>
  <c r="C60" i="17"/>
  <c r="L51" i="17"/>
  <c r="L59" i="17"/>
  <c r="L58" i="17"/>
  <c r="L57" i="17"/>
  <c r="L56" i="17"/>
  <c r="L55" i="17"/>
  <c r="L54" i="17"/>
  <c r="L53" i="17"/>
  <c r="L52" i="17"/>
  <c r="L41" i="17"/>
  <c r="L42" i="17"/>
  <c r="L43" i="17"/>
  <c r="L44" i="17"/>
  <c r="L45" i="17"/>
  <c r="L46" i="17"/>
  <c r="L47" i="17"/>
  <c r="L48" i="17"/>
  <c r="L60" i="17" l="1"/>
  <c r="L49" i="17"/>
  <c r="L37" i="12"/>
  <c r="L36" i="12"/>
  <c r="C24" i="8"/>
  <c r="H27" i="8"/>
  <c r="H26" i="8"/>
  <c r="H25" i="8"/>
  <c r="F24" i="8"/>
  <c r="E24" i="8"/>
  <c r="D24" i="8"/>
  <c r="H24" i="8" l="1"/>
  <c r="L46" i="12"/>
  <c r="F18" i="8"/>
  <c r="E18" i="8"/>
  <c r="H13" i="8"/>
  <c r="H12" i="8"/>
  <c r="H11" i="8"/>
  <c r="F10" i="8"/>
  <c r="E10" i="8"/>
  <c r="D10" i="8"/>
  <c r="C10" i="8"/>
  <c r="H9" i="8"/>
  <c r="H8" i="8"/>
  <c r="H7" i="8"/>
  <c r="G6" i="8"/>
  <c r="G42" i="8"/>
  <c r="F6" i="8"/>
  <c r="E6" i="8"/>
  <c r="D6" i="8"/>
  <c r="C6" i="8"/>
  <c r="H36" i="8"/>
  <c r="H35" i="8"/>
  <c r="E34" i="8"/>
  <c r="D34" i="8"/>
  <c r="H33" i="8"/>
  <c r="H32" i="8"/>
  <c r="F31" i="8"/>
  <c r="E31" i="8"/>
  <c r="D31" i="8"/>
  <c r="H30" i="8"/>
  <c r="H29" i="8"/>
  <c r="F28" i="8"/>
  <c r="E28" i="8"/>
  <c r="D28" i="8"/>
  <c r="C28" i="8"/>
  <c r="H23" i="8"/>
  <c r="H22" i="8"/>
  <c r="H21" i="8"/>
  <c r="H17" i="8"/>
  <c r="H16" i="8"/>
  <c r="H15" i="8"/>
  <c r="F14" i="8"/>
  <c r="E14" i="8"/>
  <c r="D14" i="8"/>
  <c r="C14" i="8"/>
  <c r="L44" i="12"/>
  <c r="L43" i="12"/>
  <c r="E42" i="8"/>
  <c r="F42" i="8"/>
  <c r="E50" i="8"/>
  <c r="F50" i="8"/>
  <c r="H10" i="8" l="1"/>
  <c r="H34" i="8"/>
  <c r="H31" i="8"/>
  <c r="H28" i="8"/>
  <c r="H18" i="8"/>
  <c r="H14" i="8"/>
  <c r="H6" i="8"/>
  <c r="L42" i="12" l="1"/>
  <c r="L45" i="12"/>
  <c r="L41" i="12"/>
  <c r="H74" i="8"/>
  <c r="H72" i="8"/>
  <c r="H71" i="8"/>
  <c r="H69" i="8"/>
  <c r="H68" i="8"/>
  <c r="H66" i="8"/>
  <c r="H65" i="8"/>
  <c r="H62" i="8"/>
  <c r="H63" i="8"/>
  <c r="H61" i="8"/>
  <c r="H59" i="8"/>
  <c r="H57" i="8"/>
  <c r="H58" i="8"/>
  <c r="H53" i="8"/>
  <c r="H52" i="8"/>
  <c r="H51" i="8"/>
  <c r="H47" i="8"/>
  <c r="H49" i="8"/>
  <c r="H48" i="8"/>
  <c r="H43" i="8"/>
  <c r="H44" i="8"/>
  <c r="H45" i="8"/>
  <c r="F46" i="8"/>
  <c r="E46" i="8"/>
  <c r="F67" i="8"/>
  <c r="E67" i="8"/>
  <c r="F60" i="8"/>
  <c r="E60" i="8"/>
  <c r="F64" i="8"/>
  <c r="E64" i="8"/>
  <c r="F73" i="8"/>
  <c r="E73" i="8"/>
  <c r="F70" i="8"/>
  <c r="E70" i="8"/>
  <c r="F54" i="8"/>
  <c r="E54" i="8"/>
  <c r="H54" i="8" l="1"/>
  <c r="D73" i="8"/>
  <c r="C73" i="8"/>
  <c r="D70" i="8"/>
  <c r="C70" i="8"/>
  <c r="D67" i="8"/>
  <c r="C67" i="8"/>
  <c r="D64" i="8"/>
  <c r="C64" i="8"/>
  <c r="D60" i="8"/>
  <c r="C60" i="8"/>
  <c r="D50" i="8"/>
  <c r="C50" i="8"/>
  <c r="D46" i="8"/>
  <c r="C46" i="8"/>
  <c r="D42" i="8"/>
  <c r="C42" i="8"/>
  <c r="H46" i="8" l="1"/>
  <c r="H64" i="8"/>
  <c r="H50" i="8"/>
  <c r="H67" i="8"/>
  <c r="H60" i="8"/>
  <c r="H70" i="8"/>
  <c r="H73" i="8"/>
  <c r="H42" i="8"/>
</calcChain>
</file>

<file path=xl/sharedStrings.xml><?xml version="1.0" encoding="utf-8"?>
<sst xmlns="http://schemas.openxmlformats.org/spreadsheetml/2006/main" count="4641" uniqueCount="1320">
  <si>
    <r>
      <rPr>
        <sz val="11"/>
        <color rgb="FF231F20"/>
        <rFont val="Calibri"/>
        <family val="2"/>
        <scheme val="minor"/>
      </rPr>
      <t>Year</t>
    </r>
  </si>
  <si>
    <r>
      <rPr>
        <sz val="11"/>
        <color rgb="FF231F20"/>
        <rFont val="Calibri"/>
        <family val="2"/>
        <scheme val="minor"/>
      </rPr>
      <t>Total</t>
    </r>
  </si>
  <si>
    <t>Road Network</t>
  </si>
  <si>
    <t>Kilinochchi</t>
  </si>
  <si>
    <t>Jaffna</t>
  </si>
  <si>
    <t>Provincial Road Development Authorities</t>
  </si>
  <si>
    <t>“D” Class      –    Gravelled road with 8ft. – 10ft. width surface generally motorable during dry weather only.</t>
  </si>
  <si>
    <t>“C” Class      –    Other roads such as agricultural roads and local roads (Single carriage way of 12ft. width and a platform width of 22ft. mostly metalled but with a small percentage gravelled).</t>
  </si>
  <si>
    <t>“B” Class      –    Main roads connecting other important towns and also providing important links within the trunk route system (Metalled and bitumen with a small percentage gravelled).</t>
  </si>
  <si>
    <t>“A” Class      –    All roads within the network of Trunk Roads connecting the national capital with the provincial capitals and also connecting these capitals with one another. Also included are other major roads (all roads paved and bitumen surfaced with carriage way between 24ft. to 36ft. and  platform width 36ft. to 56ft.).</t>
  </si>
  <si>
    <r>
      <rPr>
        <sz val="11"/>
        <color rgb="FF231F20"/>
        <rFont val="Calibri"/>
        <family val="2"/>
        <scheme val="minor"/>
      </rPr>
      <t>Western</t>
    </r>
  </si>
  <si>
    <r>
      <rPr>
        <sz val="11"/>
        <color rgb="FF231F20"/>
        <rFont val="Calibri"/>
        <family val="2"/>
        <scheme val="minor"/>
      </rPr>
      <t>Central</t>
    </r>
  </si>
  <si>
    <r>
      <rPr>
        <sz val="11"/>
        <color rgb="FF231F20"/>
        <rFont val="Calibri"/>
        <family val="2"/>
        <scheme val="minor"/>
      </rPr>
      <t>Southern</t>
    </r>
  </si>
  <si>
    <r>
      <rPr>
        <sz val="11"/>
        <color rgb="FF231F20"/>
        <rFont val="Calibri"/>
        <family val="2"/>
        <scheme val="minor"/>
      </rPr>
      <t>Northern</t>
    </r>
  </si>
  <si>
    <r>
      <rPr>
        <sz val="11"/>
        <color rgb="FF231F20"/>
        <rFont val="Calibri"/>
        <family val="2"/>
        <scheme val="minor"/>
      </rPr>
      <t>Eastern</t>
    </r>
  </si>
  <si>
    <r>
      <rPr>
        <sz val="11"/>
        <color rgb="FF231F20"/>
        <rFont val="Calibri"/>
        <family val="2"/>
        <scheme val="minor"/>
      </rPr>
      <t>North Western</t>
    </r>
  </si>
  <si>
    <r>
      <rPr>
        <sz val="11"/>
        <color rgb="FF231F20"/>
        <rFont val="Calibri"/>
        <family val="2"/>
        <scheme val="minor"/>
      </rPr>
      <t>North Central</t>
    </r>
  </si>
  <si>
    <r>
      <rPr>
        <sz val="11"/>
        <color rgb="FF231F20"/>
        <rFont val="Calibri"/>
        <family val="2"/>
        <scheme val="minor"/>
      </rPr>
      <t>Uva</t>
    </r>
  </si>
  <si>
    <r>
      <rPr>
        <sz val="11"/>
        <color rgb="FF231F20"/>
        <rFont val="Calibri"/>
        <family val="2"/>
        <scheme val="minor"/>
      </rPr>
      <t>All Island</t>
    </r>
  </si>
  <si>
    <t xml:space="preserve">“C” Class      –    Other roads such as agricultural roads and local roads (Single carriage way of 12ft. width and a platform width of 22ft. mostly metalled but with a small percentage gravelled). </t>
  </si>
  <si>
    <t>“B” Class      –    Main roads connecting other important towns and also providing important links within the trunk route system (Metalled and bitumen with a small percentage gravelled)</t>
  </si>
  <si>
    <t>“A” Class      –    All roads within the network of Trunk Roads connecting the national capital with the provincial capitals and also connecting these capitals with one another. Also included are other major roads (all roads paved and bitumen surfaced with carriage way between 24ft. to 36ft. and platform width 36ft. to 56ft.).</t>
  </si>
  <si>
    <r>
      <rPr>
        <sz val="11"/>
        <color rgb="FF231F20"/>
        <rFont val="Calibri"/>
        <family val="2"/>
        <scheme val="minor"/>
      </rPr>
      <t>Item</t>
    </r>
  </si>
  <si>
    <r>
      <rPr>
        <sz val="11"/>
        <color rgb="FF231F20"/>
        <rFont val="Calibri"/>
        <family val="2"/>
        <scheme val="minor"/>
      </rPr>
      <t>2022</t>
    </r>
    <r>
      <rPr>
        <vertAlign val="superscript"/>
        <sz val="11"/>
        <color rgb="FF231F20"/>
        <rFont val="Calibri"/>
        <family val="2"/>
        <scheme val="minor"/>
      </rPr>
      <t>(a)</t>
    </r>
  </si>
  <si>
    <t>New Registration of Motor Vehicles</t>
  </si>
  <si>
    <t>Number</t>
  </si>
  <si>
    <t>Kilometres</t>
  </si>
  <si>
    <t>Sri Lanka Transport Board</t>
  </si>
  <si>
    <t>n.a. – not available</t>
  </si>
  <si>
    <t>Sri Lanka Railways</t>
  </si>
  <si>
    <t>Aviation: SriLankan Airlines</t>
  </si>
  <si>
    <t>Hambantota International Port Group (Pvt) Ltd.</t>
  </si>
  <si>
    <t>Selected Public Transport Indicators by Province</t>
  </si>
  <si>
    <t>Rs.</t>
  </si>
  <si>
    <t>%</t>
  </si>
  <si>
    <t>HIES Survey Period</t>
  </si>
  <si>
    <t>National Level Findings of the Household Income and Expenditure Survey (HIES) by Survey Period – Sri Lanka</t>
  </si>
  <si>
    <t>Expenditure on liquor, narcotic drugs and tobacco</t>
  </si>
  <si>
    <t>Food Ratio  (as a percentage)</t>
  </si>
  <si>
    <t>Poverty Head Count Ratio (2002 based)</t>
  </si>
  <si>
    <t>– </t>
  </si>
  <si>
    <t>Variable</t>
  </si>
  <si>
    <t>Unit</t>
  </si>
  <si>
    <t>1985/86</t>
  </si>
  <si>
    <t>1990/91</t>
  </si>
  <si>
    <t>1995/96</t>
  </si>
  <si>
    <t>2006/07</t>
  </si>
  <si>
    <t>2009/10</t>
  </si>
  <si>
    <t>2012/13</t>
  </si>
  <si>
    <t>Mean household income per month</t>
  </si>
  <si>
    <t>Median household income per month</t>
  </si>
  <si>
    <t>Mean per capita income per month</t>
  </si>
  <si>
    <t>Income receivers mean income per month</t>
  </si>
  <si>
    <t>No. of income receivers per household</t>
  </si>
  <si>
    <t>No.</t>
  </si>
  <si>
    <t>Household size</t>
  </si>
  <si>
    <t>Monetary income per month per household</t>
  </si>
  <si>
    <t>Non-Monetary income per month per household</t>
  </si>
  <si>
    <t>Gini coefficient of household income</t>
  </si>
  <si>
    <t>Gini coefficient of household expenditure</t>
  </si>
  <si>
    <t>–</t>
  </si>
  <si>
    <t>Gini coefficient of income receivers income</t>
  </si>
  <si>
    <t>Mean household expenditure per month</t>
  </si>
  <si>
    <t>Expenditure on food and drink</t>
  </si>
  <si>
    <t>Expenditure on non food items (excluding liquor, narcotic drugs and tobacco)</t>
  </si>
  <si>
    <t>Expenditure Group</t>
  </si>
  <si>
    <t>Average Monthly Expenditure, Rs</t>
  </si>
  <si>
    <t>Food Expenditure</t>
  </si>
  <si>
    <t>Average Monthly Expenditure  (% share)</t>
  </si>
  <si>
    <t>Housing</t>
  </si>
  <si>
    <t>Non-Food Expenditure</t>
  </si>
  <si>
    <t>Average Monthly Household Expenditure on Selected Food/Non-Food Items by HIES Survey Period – Sri Lanka</t>
  </si>
  <si>
    <t>Poverty Head Count Index (Percentage) by HIES Survey Period</t>
  </si>
  <si>
    <t>Poor Household Percentage</t>
  </si>
  <si>
    <t>Poverty Indicators by Sector, Province and District</t>
  </si>
  <si>
    <r>
      <rPr>
        <sz val="11"/>
        <color rgb="FF231F20"/>
        <rFont val="Calibri"/>
        <family val="2"/>
        <scheme val="minor"/>
      </rPr>
      <t>Sector / Province / District</t>
    </r>
  </si>
  <si>
    <r>
      <rPr>
        <sz val="11"/>
        <color rgb="FF231F20"/>
        <rFont val="Calibri"/>
        <family val="2"/>
        <scheme val="minor"/>
      </rPr>
      <t>2019</t>
    </r>
    <r>
      <rPr>
        <vertAlign val="superscript"/>
        <sz val="11"/>
        <color rgb="FF231F20"/>
        <rFont val="Calibri"/>
        <family val="2"/>
        <scheme val="minor"/>
      </rPr>
      <t>(a)</t>
    </r>
  </si>
  <si>
    <t>Poor Households</t>
  </si>
  <si>
    <t>Non-Poor Households</t>
  </si>
  <si>
    <t>All Households</t>
  </si>
  <si>
    <t>Sector / Province / District</t>
  </si>
  <si>
    <t>Kilo Calories</t>
  </si>
  <si>
    <t>Daily Average Dietary Energy Consumption per Person by Poverty Status, Sector, Province and District 2016 and 2019</t>
  </si>
  <si>
    <t>Sri Lanka</t>
  </si>
  <si>
    <t>Housing Conditions and Ownership of Durable Goods by Sector 2012/13, 2016 and 2019</t>
  </si>
  <si>
    <t>Percent</t>
  </si>
  <si>
    <t>Safe</t>
  </si>
  <si>
    <t>Main Source of Drinking Water</t>
  </si>
  <si>
    <t>Electricity</t>
  </si>
  <si>
    <t>Lighting</t>
  </si>
  <si>
    <t>Fixed Telephone Lines only</t>
  </si>
  <si>
    <t>Telecommunication Facilities</t>
  </si>
  <si>
    <t>Radio / Cassette Players</t>
  </si>
  <si>
    <t>Semi Permanent</t>
  </si>
  <si>
    <t>Other</t>
  </si>
  <si>
    <t>Kerosene</t>
  </si>
  <si>
    <t>Solar Energy</t>
  </si>
  <si>
    <t>Cooking Fuel</t>
  </si>
  <si>
    <t>Firewood</t>
  </si>
  <si>
    <t>Gas</t>
  </si>
  <si>
    <t>Garbage Disposal</t>
  </si>
  <si>
    <t>Collected by Local Authorities</t>
  </si>
  <si>
    <t>Buried / Burned</t>
  </si>
  <si>
    <t>Process for Fertiliser</t>
  </si>
  <si>
    <t>Dumped within premises</t>
  </si>
  <si>
    <t>Thrown away outside premises</t>
  </si>
  <si>
    <t>Mobile only</t>
  </si>
  <si>
    <t>Fixed and Mobile Connections</t>
  </si>
  <si>
    <t>No Telephone Facilities</t>
  </si>
  <si>
    <t>Sewing Machines</t>
  </si>
  <si>
    <t>Domestic Electrical Items</t>
  </si>
  <si>
    <t>Bicycle</t>
  </si>
  <si>
    <t>Vehicle Ownership</t>
  </si>
  <si>
    <t>Household Characteristics</t>
  </si>
  <si>
    <t>Number of Income Receivers per Household</t>
  </si>
  <si>
    <t>Number of Individuals per Household</t>
  </si>
  <si>
    <t>By Gender, %</t>
  </si>
  <si>
    <t>Population Distribution</t>
  </si>
  <si>
    <t>Female</t>
  </si>
  <si>
    <t>Male</t>
  </si>
  <si>
    <t>0 – 14 Years</t>
  </si>
  <si>
    <t>By Age Group, %</t>
  </si>
  <si>
    <t>By Educational Attainment, %</t>
  </si>
  <si>
    <t>No Schooling</t>
  </si>
  <si>
    <t>Mean Income, Rs. per Month</t>
  </si>
  <si>
    <t>Income</t>
  </si>
  <si>
    <t>Median Income, Rs. per Month</t>
  </si>
  <si>
    <t>Per Household</t>
  </si>
  <si>
    <t>Income Share by Households, %</t>
  </si>
  <si>
    <t>Richest 20%</t>
  </si>
  <si>
    <t>Expenditure, Rs. per Month</t>
  </si>
  <si>
    <t>Household Expenditure Share, %</t>
  </si>
  <si>
    <t>Key Socio-Economic Indicators by Sector 2012/13, 2016 and 2019</t>
  </si>
  <si>
    <t>Per Person</t>
  </si>
  <si>
    <t>Gini Coefficient, One Month Income</t>
  </si>
  <si>
    <t>Gini Coefficient (Households)</t>
  </si>
  <si>
    <t>Non-Durable Household Goods
 &amp; Services</t>
  </si>
  <si>
    <t xml:space="preserve">Number of Individuals per Household </t>
  </si>
  <si>
    <t>Number of Income Receivers per 
Household</t>
  </si>
  <si>
    <t>Sabaragamuwa</t>
  </si>
  <si>
    <t>Non-Durable Household Goods 
&amp; Services</t>
  </si>
  <si>
    <t>General Education</t>
  </si>
  <si>
    <r>
      <rPr>
        <sz val="11"/>
        <color rgb="FF231F20"/>
        <rFont val="Calibri"/>
        <family val="2"/>
        <scheme val="minor"/>
      </rPr>
      <t>Province / District</t>
    </r>
  </si>
  <si>
    <t>Government School Teachers and Pupils by Province and District</t>
  </si>
  <si>
    <t>’000</t>
  </si>
  <si>
    <t>T : Teachers</t>
  </si>
  <si>
    <t>P : Pupils</t>
  </si>
  <si>
    <t>n.a. - not available</t>
  </si>
  <si>
    <r>
      <rPr>
        <sz val="11"/>
        <color rgb="FF231F20"/>
        <rFont val="Calibri"/>
        <family val="2"/>
        <scheme val="minor"/>
      </rPr>
      <t>Province/District</t>
    </r>
  </si>
  <si>
    <t>Year 2023</t>
  </si>
  <si>
    <r>
      <rPr>
        <sz val="11"/>
        <color rgb="FF231F20"/>
        <rFont val="Calibri"/>
        <family val="2"/>
        <scheme val="minor"/>
      </rPr>
      <t>Sinhala Medium</t>
    </r>
  </si>
  <si>
    <r>
      <rPr>
        <sz val="11"/>
        <color rgb="FF231F20"/>
        <rFont val="Calibri"/>
        <family val="2"/>
        <scheme val="minor"/>
      </rPr>
      <t>Tamil Medium</t>
    </r>
  </si>
  <si>
    <r>
      <rPr>
        <sz val="11"/>
        <color rgb="FF231F20"/>
        <rFont val="Calibri"/>
        <family val="2"/>
        <scheme val="minor"/>
      </rPr>
      <t>English Medium</t>
    </r>
  </si>
  <si>
    <r>
      <rPr>
        <sz val="11"/>
        <color rgb="FF231F20"/>
        <rFont val="Calibri"/>
        <family val="2"/>
        <scheme val="minor"/>
      </rPr>
      <t>All Students</t>
    </r>
  </si>
  <si>
    <r>
      <rPr>
        <b/>
        <sz val="11"/>
        <color rgb="FF3358A6"/>
        <rFont val="Calibri"/>
        <family val="2"/>
        <scheme val="minor"/>
      </rPr>
      <t>Government  Schools  by  Type,  Pupils  and  Teachers</t>
    </r>
  </si>
  <si>
    <r>
      <rPr>
        <sz val="11"/>
        <color rgb="FF231F20"/>
        <rFont val="Calibri"/>
        <family val="2"/>
        <scheme val="minor"/>
      </rPr>
      <t>Type of Schools having classes</t>
    </r>
  </si>
  <si>
    <r>
      <rPr>
        <sz val="11"/>
        <color rgb="FF231F20"/>
        <rFont val="Calibri"/>
        <family val="2"/>
        <scheme val="minor"/>
      </rPr>
      <t>Pupils per Teacher</t>
    </r>
  </si>
  <si>
    <t>GCE (A/L) Arts/Commerce (Other than Science) (1C)</t>
  </si>
  <si>
    <r>
      <rPr>
        <b/>
        <sz val="11"/>
        <color rgb="FF3358A6"/>
        <rFont val="Calibri"/>
        <family val="2"/>
        <scheme val="minor"/>
      </rPr>
      <t>Performance  of  Candidates  –  GCE  (O/L)</t>
    </r>
    <r>
      <rPr>
        <b/>
        <vertAlign val="superscript"/>
        <sz val="11"/>
        <color rgb="FF3358A6"/>
        <rFont val="Calibri"/>
        <family val="2"/>
        <scheme val="minor"/>
      </rPr>
      <t xml:space="preserve">(a)  </t>
    </r>
    <r>
      <rPr>
        <b/>
        <sz val="11"/>
        <color rgb="FF3358A6"/>
        <rFont val="Calibri"/>
        <family val="2"/>
        <scheme val="minor"/>
      </rPr>
      <t xml:space="preserve">and  GCE  (A/L)
</t>
    </r>
    <r>
      <rPr>
        <sz val="11"/>
        <color rgb="FF231F20"/>
        <rFont val="Calibri"/>
        <family val="2"/>
        <scheme val="minor"/>
      </rPr>
      <t xml:space="preserve">
</t>
    </r>
  </si>
  <si>
    <r>
      <rPr>
        <sz val="11"/>
        <color rgb="FF231F20"/>
        <rFont val="Calibri"/>
        <family val="2"/>
        <scheme val="minor"/>
      </rPr>
      <t>Province</t>
    </r>
  </si>
  <si>
    <r>
      <rPr>
        <sz val="11"/>
        <color rgb="FF231F20"/>
        <rFont val="Calibri"/>
        <family val="2"/>
        <scheme val="minor"/>
      </rPr>
      <t>No. Sat (5 or more subjects)</t>
    </r>
  </si>
  <si>
    <r>
      <rPr>
        <sz val="11"/>
        <color rgb="FF231F20"/>
        <rFont val="Calibri"/>
        <family val="2"/>
        <scheme val="minor"/>
      </rPr>
      <t xml:space="preserve">2019 </t>
    </r>
    <r>
      <rPr>
        <vertAlign val="superscript"/>
        <sz val="11"/>
        <color rgb="FF231F20"/>
        <rFont val="Calibri"/>
        <family val="2"/>
        <scheme val="minor"/>
      </rPr>
      <t>(a)</t>
    </r>
  </si>
  <si>
    <t>GCE  (A/L)  Examination Performance  of  School  Candidates</t>
  </si>
  <si>
    <t>No. Sat</t>
  </si>
  <si>
    <t>Qualified for University Entrance</t>
  </si>
  <si>
    <r>
      <t>University  Education</t>
    </r>
    <r>
      <rPr>
        <b/>
        <vertAlign val="superscript"/>
        <sz val="11"/>
        <color rgb="FF3358A6"/>
        <rFont val="Calibri"/>
        <family val="2"/>
        <scheme val="minor"/>
      </rPr>
      <t>(a)</t>
    </r>
  </si>
  <si>
    <t>Arts &amp; Oriental Studies– B.A./B.A. Special</t>
  </si>
  <si>
    <t>Commerce &amp; Mgt. Studies– B.Sc./B.Com./B.B.A.</t>
  </si>
  <si>
    <t>Architecture and Quantity Surveying B.Sc.</t>
  </si>
  <si>
    <r>
      <t>Eligibility,  Admission  and  Enrolment  of  Students  for  University  Education</t>
    </r>
    <r>
      <rPr>
        <b/>
        <vertAlign val="superscript"/>
        <sz val="11"/>
        <color rgb="FF3358A6"/>
        <rFont val="Calibri"/>
        <family val="2"/>
        <scheme val="minor"/>
      </rPr>
      <t>(a)</t>
    </r>
  </si>
  <si>
    <r>
      <rPr>
        <sz val="11"/>
        <color rgb="FF231F20"/>
        <rFont val="Calibri"/>
        <family val="2"/>
        <scheme val="minor"/>
      </rPr>
      <t>2015/ 2016</t>
    </r>
  </si>
  <si>
    <r>
      <rPr>
        <sz val="11"/>
        <color rgb="FF231F20"/>
        <rFont val="Calibri"/>
        <family val="2"/>
        <scheme val="minor"/>
      </rPr>
      <t>2016/ 2017</t>
    </r>
  </si>
  <si>
    <r>
      <rPr>
        <sz val="11"/>
        <color rgb="FF231F20"/>
        <rFont val="Calibri"/>
        <family val="2"/>
        <scheme val="minor"/>
      </rPr>
      <t>2017/ 2018</t>
    </r>
  </si>
  <si>
    <r>
      <rPr>
        <sz val="11"/>
        <color rgb="FF231F20"/>
        <rFont val="Calibri"/>
        <family val="2"/>
        <scheme val="minor"/>
      </rPr>
      <t>2018/ 2019</t>
    </r>
  </si>
  <si>
    <r>
      <rPr>
        <sz val="11"/>
        <color rgb="FF231F20"/>
        <rFont val="Calibri"/>
        <family val="2"/>
        <scheme val="minor"/>
      </rPr>
      <t>2019/ 2020</t>
    </r>
  </si>
  <si>
    <r>
      <rPr>
        <sz val="11"/>
        <color rgb="FF231F20"/>
        <rFont val="Calibri"/>
        <family val="2"/>
        <scheme val="minor"/>
      </rPr>
      <t>2020/ 2021</t>
    </r>
  </si>
  <si>
    <r>
      <rPr>
        <sz val="11"/>
        <color rgb="FF231F20"/>
        <rFont val="Calibri"/>
        <family val="2"/>
        <scheme val="minor"/>
      </rPr>
      <t>Arts</t>
    </r>
  </si>
  <si>
    <r>
      <rPr>
        <sz val="11"/>
        <color rgb="FF231F20"/>
        <rFont val="Calibri"/>
        <family val="2"/>
        <scheme val="minor"/>
      </rPr>
      <t xml:space="preserve">Other </t>
    </r>
    <r>
      <rPr>
        <vertAlign val="superscript"/>
        <sz val="11"/>
        <color rgb="FF231F20"/>
        <rFont val="Calibri"/>
        <family val="2"/>
        <scheme val="minor"/>
      </rPr>
      <t>(d)</t>
    </r>
  </si>
  <si>
    <t>University  Admissions  by  Province  and  District</t>
  </si>
  <si>
    <r>
      <rPr>
        <sz val="11"/>
        <color rgb="FF231F20"/>
        <rFont val="Calibri"/>
        <family val="2"/>
        <scheme val="minor"/>
      </rPr>
      <t>2013/14</t>
    </r>
  </si>
  <si>
    <r>
      <rPr>
        <sz val="11"/>
        <color rgb="FF231F20"/>
        <rFont val="Calibri"/>
        <family val="2"/>
        <scheme val="minor"/>
      </rPr>
      <t>2014/15</t>
    </r>
  </si>
  <si>
    <r>
      <rPr>
        <sz val="11"/>
        <color rgb="FF231F20"/>
        <rFont val="Calibri"/>
        <family val="2"/>
        <scheme val="minor"/>
      </rPr>
      <t>2015/16</t>
    </r>
  </si>
  <si>
    <r>
      <rPr>
        <sz val="11"/>
        <color rgb="FF231F20"/>
        <rFont val="Calibri"/>
        <family val="2"/>
        <scheme val="minor"/>
      </rPr>
      <t>2016/17</t>
    </r>
  </si>
  <si>
    <r>
      <rPr>
        <sz val="11"/>
        <color rgb="FF231F20"/>
        <rFont val="Calibri"/>
        <family val="2"/>
        <scheme val="minor"/>
      </rPr>
      <t>2017/18</t>
    </r>
  </si>
  <si>
    <r>
      <rPr>
        <sz val="11"/>
        <color rgb="FF231F20"/>
        <rFont val="Calibri"/>
        <family val="2"/>
        <scheme val="minor"/>
      </rPr>
      <t>2018/2019</t>
    </r>
  </si>
  <si>
    <r>
      <rPr>
        <sz val="11"/>
        <color rgb="FF231F20"/>
        <rFont val="Calibri"/>
        <family val="2"/>
        <scheme val="minor"/>
      </rPr>
      <t xml:space="preserve">2019/2020 </t>
    </r>
    <r>
      <rPr>
        <vertAlign val="superscript"/>
        <sz val="11"/>
        <color rgb="FF231F20"/>
        <rFont val="Calibri"/>
        <family val="2"/>
        <scheme val="minor"/>
      </rPr>
      <t>(a)</t>
    </r>
  </si>
  <si>
    <r>
      <rPr>
        <sz val="11"/>
        <color rgb="FF231F20"/>
        <rFont val="Calibri"/>
        <family val="2"/>
        <scheme val="minor"/>
      </rPr>
      <t xml:space="preserve">2020/2021 </t>
    </r>
    <r>
      <rPr>
        <vertAlign val="superscript"/>
        <sz val="11"/>
        <color rgb="FF231F20"/>
        <rFont val="Calibri"/>
        <family val="2"/>
        <scheme val="minor"/>
      </rPr>
      <t>(a)</t>
    </r>
  </si>
  <si>
    <t>Note: Information given herein are only with regard to universities and Higher Educational Institutes established under the Universities Act.</t>
  </si>
  <si>
    <r>
      <rPr>
        <sz val="11"/>
        <color rgb="FF231F20"/>
        <rFont val="Calibri"/>
        <family val="2"/>
        <scheme val="minor"/>
      </rPr>
      <t>District</t>
    </r>
  </si>
  <si>
    <t>Law</t>
  </si>
  <si>
    <t>Medicine</t>
  </si>
  <si>
    <t>Veterinary Science</t>
  </si>
  <si>
    <t>Dentistry</t>
  </si>
  <si>
    <t>Agriculture</t>
  </si>
  <si>
    <t>Engineering</t>
  </si>
  <si>
    <t>Total</t>
  </si>
  <si>
    <t>Management and Commerce</t>
  </si>
  <si>
    <t>Total Admissions</t>
  </si>
  <si>
    <t>A – Merit     B – Other (students admitted under district quota and underprivileged district quota)</t>
  </si>
  <si>
    <t>Note : Information given herein are only with regard to Universities and Higher Educational Institutes established under the Universities Act</t>
  </si>
  <si>
    <t>Note : Information given herein are only with regard to Universities and Higher Educational Institutes established under the Universities Act.</t>
  </si>
  <si>
    <t>University  Admissions  by  Academic  Stream  and  Ethnicity</t>
  </si>
  <si>
    <r>
      <rPr>
        <sz val="11"/>
        <color rgb="FF231F20"/>
        <rFont val="Calibri"/>
        <family val="2"/>
        <scheme val="minor"/>
      </rPr>
      <t>Ethnicity</t>
    </r>
  </si>
  <si>
    <r>
      <rPr>
        <sz val="11"/>
        <color rgb="FF231F20"/>
        <rFont val="Calibri"/>
        <family val="2"/>
        <scheme val="minor"/>
      </rPr>
      <t>Management &amp; Commerce</t>
    </r>
  </si>
  <si>
    <r>
      <rPr>
        <sz val="11"/>
        <color rgb="FF231F20"/>
        <rFont val="Calibri"/>
        <family val="2"/>
        <scheme val="minor"/>
      </rPr>
      <t>Law</t>
    </r>
  </si>
  <si>
    <r>
      <rPr>
        <sz val="11"/>
        <color rgb="FF231F20"/>
        <rFont val="Calibri"/>
        <family val="2"/>
        <scheme val="minor"/>
      </rPr>
      <t xml:space="preserve">Science </t>
    </r>
    <r>
      <rPr>
        <vertAlign val="superscript"/>
        <sz val="11"/>
        <color rgb="FF231F20"/>
        <rFont val="Calibri"/>
        <family val="2"/>
        <scheme val="minor"/>
      </rPr>
      <t>(a)</t>
    </r>
  </si>
  <si>
    <r>
      <rPr>
        <sz val="11"/>
        <color rgb="FF231F20"/>
        <rFont val="Calibri"/>
        <family val="2"/>
        <scheme val="minor"/>
      </rPr>
      <t>Medicine</t>
    </r>
  </si>
  <si>
    <r>
      <rPr>
        <sz val="11"/>
        <color rgb="FF231F20"/>
        <rFont val="Calibri"/>
        <family val="2"/>
        <scheme val="minor"/>
      </rPr>
      <t>Dentistry</t>
    </r>
  </si>
  <si>
    <r>
      <rPr>
        <sz val="11"/>
        <color rgb="FF231F20"/>
        <rFont val="Calibri"/>
        <family val="2"/>
        <scheme val="minor"/>
      </rPr>
      <t>Sinhalese</t>
    </r>
  </si>
  <si>
    <r>
      <rPr>
        <sz val="11"/>
        <color rgb="FF231F20"/>
        <rFont val="Calibri"/>
        <family val="2"/>
        <scheme val="minor"/>
      </rPr>
      <t>Veterinary Science</t>
    </r>
  </si>
  <si>
    <r>
      <rPr>
        <sz val="11"/>
        <color rgb="FF231F20"/>
        <rFont val="Calibri"/>
        <family val="2"/>
        <scheme val="minor"/>
      </rPr>
      <t>Agriculture</t>
    </r>
  </si>
  <si>
    <r>
      <rPr>
        <sz val="11"/>
        <color rgb="FF231F20"/>
        <rFont val="Calibri"/>
        <family val="2"/>
        <scheme val="minor"/>
      </rPr>
      <t>Engineering</t>
    </r>
  </si>
  <si>
    <r>
      <rPr>
        <sz val="11"/>
        <color rgb="FF231F20"/>
        <rFont val="Calibri"/>
        <family val="2"/>
        <scheme val="minor"/>
      </rPr>
      <t xml:space="preserve">Architecture / Quantity Surveying </t>
    </r>
    <r>
      <rPr>
        <vertAlign val="superscript"/>
        <sz val="11"/>
        <color rgb="FF231F20"/>
        <rFont val="Calibri"/>
        <family val="2"/>
        <scheme val="minor"/>
      </rPr>
      <t>(b)</t>
    </r>
  </si>
  <si>
    <r>
      <rPr>
        <sz val="11"/>
        <color rgb="FF231F20"/>
        <rFont val="Calibri"/>
        <family val="2"/>
        <scheme val="minor"/>
      </rPr>
      <t xml:space="preserve">Computer Science.
/ MIT/IT/ICT </t>
    </r>
    <r>
      <rPr>
        <vertAlign val="superscript"/>
        <sz val="11"/>
        <color rgb="FF231F20"/>
        <rFont val="Calibri"/>
        <family val="2"/>
        <scheme val="minor"/>
      </rPr>
      <t>(c)</t>
    </r>
  </si>
  <si>
    <t>Technical  Colleges</t>
  </si>
  <si>
    <r>
      <rPr>
        <sz val="11"/>
        <color rgb="FF231F20"/>
        <rFont val="Calibri"/>
        <family val="2"/>
        <scheme val="minor"/>
      </rPr>
      <t>College of Technology</t>
    </r>
    <r>
      <rPr>
        <vertAlign val="superscript"/>
        <sz val="11"/>
        <color rgb="FF231F20"/>
        <rFont val="Calibri"/>
        <family val="2"/>
        <scheme val="minor"/>
      </rPr>
      <t>(a)</t>
    </r>
  </si>
  <si>
    <r>
      <rPr>
        <sz val="11"/>
        <color rgb="FF231F20"/>
        <rFont val="Calibri"/>
        <family val="2"/>
        <scheme val="minor"/>
      </rPr>
      <t>Technical College</t>
    </r>
  </si>
  <si>
    <t>Year</t>
  </si>
  <si>
    <t>NVQ – National Vocational Qualification</t>
  </si>
  <si>
    <t>Information  of  Libraries  in  Sri  Lanka</t>
  </si>
  <si>
    <r>
      <rPr>
        <sz val="11"/>
        <color rgb="FF231F20"/>
        <rFont val="Calibri"/>
        <family val="2"/>
        <scheme val="minor"/>
      </rPr>
      <t>University Libraries</t>
    </r>
  </si>
  <si>
    <r>
      <rPr>
        <sz val="11"/>
        <color rgb="FF231F20"/>
        <rFont val="Calibri"/>
        <family val="2"/>
        <scheme val="minor"/>
      </rPr>
      <t>Technical College Libraries</t>
    </r>
  </si>
  <si>
    <r>
      <rPr>
        <sz val="11"/>
        <color rgb="FF231F20"/>
        <rFont val="Calibri"/>
        <family val="2"/>
        <scheme val="minor"/>
      </rPr>
      <t>Colleges of Technology Libraries</t>
    </r>
  </si>
  <si>
    <t>Public Libraries</t>
  </si>
  <si>
    <t>Formal</t>
  </si>
  <si>
    <t>Temporary</t>
  </si>
  <si>
    <t>Teacher Training College Libraries</t>
  </si>
  <si>
    <r>
      <rPr>
        <sz val="11"/>
        <color rgb="FF231F20"/>
        <rFont val="Calibri"/>
        <family val="2"/>
        <scheme val="minor"/>
      </rPr>
      <t>Pirivenas Libraries</t>
    </r>
  </si>
  <si>
    <t>National  Library  Data  of  Sri  Lanka</t>
  </si>
  <si>
    <t>Health  Services</t>
  </si>
  <si>
    <r>
      <rPr>
        <sz val="11"/>
        <color rgb="FF231F20"/>
        <rFont val="Calibri"/>
        <family val="2"/>
        <scheme val="minor"/>
      </rPr>
      <t>Public Health</t>
    </r>
  </si>
  <si>
    <r>
      <rPr>
        <sz val="11"/>
        <color rgb="FF231F20"/>
        <rFont val="Calibri"/>
        <family val="2"/>
        <scheme val="minor"/>
      </rPr>
      <t>Hospital Midwives</t>
    </r>
  </si>
  <si>
    <t>Reg. / Asst. Medical Officers</t>
  </si>
  <si>
    <t>Public Health</t>
  </si>
  <si>
    <t>Selected  Public  Health  Personnel</t>
  </si>
  <si>
    <t>ECG Recordists</t>
  </si>
  <si>
    <t>EEG Recordists</t>
  </si>
  <si>
    <t>Dispensers</t>
  </si>
  <si>
    <t>Pharmacists</t>
  </si>
  <si>
    <t>Medical Lab Technologists</t>
  </si>
  <si>
    <t>Radiographers</t>
  </si>
  <si>
    <t>Physiotherapists</t>
  </si>
  <si>
    <t>School Dental Therapists</t>
  </si>
  <si>
    <t>Anti-Leprosy Campaign</t>
  </si>
  <si>
    <t>Activities of Health Campaigns</t>
  </si>
  <si>
    <t>Anti-Malaria Campaign</t>
  </si>
  <si>
    <t>Respiratory Disease Control Programme</t>
  </si>
  <si>
    <t>Anti-Filariasis Campaign</t>
  </si>
  <si>
    <t>Postal  Services</t>
  </si>
  <si>
    <t>Area Served by a Post Office (Sq. km.)</t>
  </si>
  <si>
    <t>Population Served by a Post Office</t>
  </si>
  <si>
    <t>Newspapers &amp; Printed Materials</t>
  </si>
  <si>
    <t>Parcels (Ordinary) Other</t>
  </si>
  <si>
    <t>Foreign Mail (Outward), ’000</t>
  </si>
  <si>
    <t>Telecommunication  Services</t>
  </si>
  <si>
    <t>Sri Lanka Press Council</t>
  </si>
  <si>
    <r>
      <rPr>
        <b/>
        <sz val="11"/>
        <color rgb="FF3358A6"/>
        <rFont val="Calibri"/>
        <family val="2"/>
        <scheme val="minor"/>
      </rPr>
      <t>Mass  Media</t>
    </r>
  </si>
  <si>
    <t>Prisoners</t>
  </si>
  <si>
    <t>Prisoners  by  District</t>
  </si>
  <si>
    <t>Trespass, House Breaking &amp; Possession of House Breaking Tools</t>
  </si>
  <si>
    <t>Selected  Demography  of  Prisoners</t>
  </si>
  <si>
    <t xml:space="preserve">   Average Daily, No.</t>
  </si>
  <si>
    <t xml:space="preserve">   (Average Daily), No.</t>
  </si>
  <si>
    <t>Average Passenger Journey, km</t>
  </si>
  <si>
    <t>-</t>
  </si>
  <si>
    <t>Year 2021</t>
  </si>
  <si>
    <r>
      <t>2023</t>
    </r>
    <r>
      <rPr>
        <vertAlign val="superscript"/>
        <sz val="11"/>
        <color rgb="FF000000"/>
        <rFont val="Calibri"/>
        <family val="2"/>
        <scheme val="minor"/>
      </rPr>
      <t>(a)</t>
    </r>
  </si>
  <si>
    <r>
      <t>2023</t>
    </r>
    <r>
      <rPr>
        <vertAlign val="superscript"/>
        <sz val="11"/>
        <color rgb="FF000000"/>
        <rFont val="Calibri"/>
        <family val="2"/>
        <scheme val="minor"/>
      </rPr>
      <t>(b)</t>
    </r>
  </si>
  <si>
    <t>Estate</t>
  </si>
  <si>
    <r>
      <t>2023</t>
    </r>
    <r>
      <rPr>
        <vertAlign val="superscript"/>
        <sz val="11"/>
        <color rgb="FF231F20"/>
        <rFont val="Calibri"/>
        <family val="2"/>
        <scheme val="minor"/>
      </rPr>
      <t>(a)</t>
    </r>
  </si>
  <si>
    <t>n.a.</t>
  </si>
  <si>
    <t>Passed Grade 5</t>
  </si>
  <si>
    <t>Kegalle</t>
  </si>
  <si>
    <t>Ratnapura</t>
  </si>
  <si>
    <t>2, 499.6</t>
  </si>
  <si>
    <t>Government Schools by Size of Student Population</t>
  </si>
  <si>
    <t>Year 2022</t>
  </si>
  <si>
    <t xml:space="preserve">Government School Teachers by Category of Appointment </t>
  </si>
  <si>
    <t>New  Admissions  in  Government  Schools</t>
  </si>
  <si>
    <r>
      <t>Medical Officers</t>
    </r>
    <r>
      <rPr>
        <vertAlign val="superscript"/>
        <sz val="11"/>
        <color rgb="FF231F20"/>
        <rFont val="Calibri"/>
        <family val="2"/>
        <scheme val="minor"/>
      </rPr>
      <t xml:space="preserve"> (a)</t>
    </r>
  </si>
  <si>
    <r>
      <t>Nurses</t>
    </r>
    <r>
      <rPr>
        <vertAlign val="superscript"/>
        <sz val="11"/>
        <color rgb="FF231F20"/>
        <rFont val="Calibri"/>
        <family val="2"/>
        <scheme val="minor"/>
      </rPr>
      <t>(c)</t>
    </r>
  </si>
  <si>
    <t xml:space="preserve">Public  Health  Personnel  by  District </t>
  </si>
  <si>
    <t>(g)</t>
  </si>
  <si>
    <t>(a)</t>
  </si>
  <si>
    <t>(b)</t>
  </si>
  <si>
    <t>(c)</t>
  </si>
  <si>
    <t>(d)</t>
  </si>
  <si>
    <t>(e)</t>
  </si>
  <si>
    <t>(f)</t>
  </si>
  <si>
    <t>Provisional</t>
  </si>
  <si>
    <t>Includes quadricycles and motor homes</t>
  </si>
  <si>
    <t>Revised</t>
  </si>
  <si>
    <t>This figure includes the data related to the inter-provincial permits issued by the National Transport Commission as well.</t>
  </si>
  <si>
    <t>Buses under Sri Lanka Tourist Transport Service (SLTTS), are included in Western Province.</t>
  </si>
  <si>
    <t>Includes Fixed Wireline Services and Fixed Wireless Services only</t>
  </si>
  <si>
    <t>Includes mobile internet connections</t>
  </si>
  <si>
    <t>Includes only campaign staff</t>
  </si>
  <si>
    <t>Including Regional Medical Officers</t>
  </si>
  <si>
    <t xml:space="preserve">Excluding Northern Province
</t>
  </si>
  <si>
    <t>Total of Jaffna and Kilinochchi districts</t>
  </si>
  <si>
    <t>Motor Vehicles with valid revenue licenses</t>
  </si>
  <si>
    <t>Buses owned  by SLTB and private buses with route permits</t>
  </si>
  <si>
    <t>Other private buses and coaches without route permits</t>
  </si>
  <si>
    <t>Total Revenue / Average Fare per Kilometre</t>
  </si>
  <si>
    <t>Operated Kilometres × Average Capacity</t>
  </si>
  <si>
    <t>Per Bus per Day</t>
  </si>
  <si>
    <t>Maintainable Stock</t>
  </si>
  <si>
    <t>Available Locomotives</t>
  </si>
  <si>
    <t>Number of passengers travelled × distance travelled</t>
  </si>
  <si>
    <t>Number of tons hauled × distance hauled</t>
  </si>
  <si>
    <t>(h)</t>
  </si>
  <si>
    <t>Locomotives include all engines, steam and diesel and power sets and rail cars</t>
  </si>
  <si>
    <t>Number of journeys taken by passengers holding ordinary tickets (or number of ordinary ticket holders)</t>
  </si>
  <si>
    <t>Number of season ticket holders multiplied by 40 (assuming that a season ticket holder usually takes 40 numbers of journey for a month)</t>
  </si>
  <si>
    <t>Ports of Colombo, Galle, Trincomalee and Hambantota International Port</t>
  </si>
  <si>
    <t>From 2018 onwards total revenue does not include revenue from the Hambantota Port</t>
  </si>
  <si>
    <t>From 2019 onwards, employment data relevant to the ports of Colombo, Galle, Trincomalee were obtained from the SLPA, while that of the Hambantota Port were obtained from the Hambantota International Port Group (Pvt) Ltd.</t>
  </si>
  <si>
    <t>Old poverty line (based on 2002 CCPI)</t>
  </si>
  <si>
    <t>Updated poverty line (based on 2012/13 NCPI)</t>
  </si>
  <si>
    <t>Permanent – Cement, Terrazzo/Tile/ Granite/Wood (finished), Concrete
Semi Permanent – Mud, Wood, Sand, Other</t>
  </si>
  <si>
    <t>Permanent – Tile, Asbestos, Concrete, Metal sheet Semi Permanent – Tin sheet, Cadjan, Palmyrah/ Straw, etc.</t>
  </si>
  <si>
    <t>…  Negligible</t>
  </si>
  <si>
    <t>Government schools only</t>
  </si>
  <si>
    <t>Includes only Government schools, Piriven schools and Private schools</t>
  </si>
  <si>
    <t>Five or more subjects</t>
  </si>
  <si>
    <t>Includes candidates of both new and old syllabuses</t>
  </si>
  <si>
    <t>Includes both new and old syllabuses</t>
  </si>
  <si>
    <t>Information given herein are only with regard to Universities and Higher Educational Institutes (HEIs) established under the Universities Act. In addition, there are universities established under various other acts of Parliament, such as Buddhasravaka Bhikshu University, Buddhist and Pali University of Sri Lanka, General Sir John Kothalawala Defence University and University of Vocational Technology.</t>
  </si>
  <si>
    <t>Includes postgraduate institutes and Higher Educational Institutions which are under UGC. Out of these institutions only 4 institutions namely Institute of Indigenous Medicine, University of Colombo School of Computing, Gampaha Wickramarachchi Ayurveda Institute and Swamy Vipulananda Institute of Aesthetic Studies admit students for undergraduate programmes under the UGC intake.</t>
  </si>
  <si>
    <t>Gampaha Wickramarachchi Ayurveda Institute was uplifted to Gampaha Wickramarachchi University of Indigenous Medicine with effect from 01.03.2021</t>
  </si>
  <si>
    <t>Excludes external degree courses.</t>
  </si>
  <si>
    <t>In year 2012, student enrolment has been decreased compared to the year 2011 due to new intake (2011 A/L) of students was not admitted. However, the decrease is not significant as the final exams and academic terms of some universities were not completed due to Academic and Non-Academic strikes in 2012.</t>
  </si>
  <si>
    <t>Excluding the Open University of Sri Lanka and external degree courses.</t>
  </si>
  <si>
    <t>(i)</t>
  </si>
  <si>
    <t>Including 5,182 students admitted in addition to the normal intake due to court cases filed before the Supreme Court challenging the methodology used to calculate the Z-score.</t>
  </si>
  <si>
    <t>(j)</t>
  </si>
  <si>
    <t>Admission in 2012 includes the intake from the 2011 GCE (A/L) but has been admitted only in 2013, while the admissions in 2013 shows the undergraduates admitted in the First Quarter of 2014.</t>
  </si>
  <si>
    <t>(k)</t>
  </si>
  <si>
    <t>2013 shows the number of undergraduates admitted in First Quarter of 2014 which relevant to the year 2013 [intake of GCE (A/L) – 2012].</t>
  </si>
  <si>
    <t>(l)</t>
  </si>
  <si>
    <t>Includes External &amp; Open University also.</t>
  </si>
  <si>
    <t>(m)</t>
  </si>
  <si>
    <t>Number graduated has been decreased in 2012 as final exams were not been held in several faculties due to Academic and Non-Academic strikes in 2012.</t>
  </si>
  <si>
    <t>(n)</t>
  </si>
  <si>
    <t>Result have not been released for few exams.</t>
  </si>
  <si>
    <t>(o)</t>
  </si>
  <si>
    <t>No main examination was held.</t>
  </si>
  <si>
    <t>Total expenditure on University Education provides actual expenditure including expenditure from generated income and other projects.</t>
  </si>
  <si>
    <t>Information given herein are only with regard to universities and Higher Educational Institutes established under the Universities Act.</t>
  </si>
  <si>
    <t>‘Eligible’ refers to all the candidates who attained the minimum requirements laid down by the UGC for Admission to the Universities at the GCE (A/L) examination.</t>
  </si>
  <si>
    <t>The Technology Stream are offered from academic year 2015/2016.</t>
  </si>
  <si>
    <t>"Other" refers to odd subject combinations introduced from GCE (A/L) 2011.</t>
  </si>
  <si>
    <t>Excludes 21 students who admitted under foreign intake and teachers intake.</t>
  </si>
  <si>
    <t>Includes admission numbers of both new and old syllabuses.</t>
  </si>
  <si>
    <t>1.  Arts – Arts / Social Science and Humanities, Mass Media / Visual and performing Arts.</t>
  </si>
  <si>
    <t>Includes Biological Sciences, Physical Sciences, Food Sciences, Fisheries &amp; Marine Sciences and Physical Education courses.</t>
  </si>
  <si>
    <t>Includes all other courses conducted in the Architecture Faculty such as Design, Town &amp; Country Planning, Landscape Architecture and Facilities Management.</t>
  </si>
  <si>
    <t>2.  Admission to Arts degree programme is purely on merit. However, policy ensures the number selected from each district to be not less than the number admitted in 1993/94 or 2002/03, whichever is greater. This adjustment is shown under the Other Courses category.</t>
  </si>
  <si>
    <t>“Special &amp; Additional Intake” refers to the students admitted on the basis of Special Categories such as Blind and Differently abled, excelled in fields other than Studies, Armed Forces, Foreign, Teachers, etc., on the recommendation of the Appeals Committee and Additional Intakes for special subjects in Arts such as Japanese, English, History, etc.</t>
  </si>
  <si>
    <t>Includes   the   Management   &amp;   Information   Technology,   Information   Technology,   Information   &amp; Communication  Technology,  Information  Technology  &amp;  Management,  Computation  &amp;  Management, Business Information Systems, etc.</t>
  </si>
  <si>
    <t>Other Courses – Fashion Design/Transport &amp; Logistic Management, Indigenous Medicine, Paramedical Studies. Paramedical Studies includes Nursing, Pharmacy, Medical Laboratories Sciences, Radiography, Physiotherapy and Speech &amp; Hearing Sciences.</t>
  </si>
  <si>
    <t>Includes Biological Sciences, Physical Sciences, Surveying Science, Food Sciences, Fisheries &amp; Marine Sciences and Physical Education courses</t>
  </si>
  <si>
    <t>Includes the Management &amp; Information Technology, Information Technology, Information &amp; Communication Technology, Information Technology &amp; Management, Artificial Intelligence, Business Information Systems,  Information Systems,  Computer Science &amp; Technology, Electronics &amp; Computer Science, Accounting Information Systems etc.</t>
  </si>
  <si>
    <t>Other Courses – Commerce, Fashion Design/Transport &amp; Logistic Management, Technology, Indigenous Medicine, Allied Health Sciences. Allied Health Sciences includes  Nursing,  Pharmacy,  Medical  Laboratories  Sciences,  Radiography,  Physiotherapy,  Speech  &amp;  Hearing  Sciences,  Occupational Therapy,  Optometry, Indigenous Pharmaceutical Technology and, Yoga &amp; Parapsychology.</t>
  </si>
  <si>
    <t>Nine Technical Colleges have been upgraded to the level of "College of Technology" since 2007.</t>
  </si>
  <si>
    <t>With the NVQ Framework, all NVQ Level 5 and 6 courses are considered as National Diploma courses. Therefore, for the purpose of preparing this report, NVQ Level 6 courses are considered as "Higher Dip./Diploma (NVQ 5 &amp; 6)" and NVQ Level 5 courses are considered as "National Diploma" since 2018.</t>
  </si>
  <si>
    <t>Statistical Handbook on Libraries 2018 was prepared according to the year plan of the Institution. But actual data has been collected from 2018.</t>
  </si>
  <si>
    <t>Includes Medical Officers in Administrative Grade and Specialists.</t>
  </si>
  <si>
    <t>Includes Regional Dental Surgeons and Consultant Dental Surgeons.</t>
  </si>
  <si>
    <t>Includes Supervising Public Health Nursing Sisters, Public Health Nursing Sisters and Pupil Nurses.</t>
  </si>
  <si>
    <t>Includes Supervising Public Health Nursing Sisters</t>
  </si>
  <si>
    <t>Includes Supervising Public Health Inspectors</t>
  </si>
  <si>
    <t>Includes Supervising Public Health Midwives</t>
  </si>
  <si>
    <t>Includes Supervising Public Health Nursing Sisters.</t>
  </si>
  <si>
    <t>Includes Supervising Public Health Inspectors.</t>
  </si>
  <si>
    <t>Includes Supervising Public Health Midwives.</t>
  </si>
  <si>
    <t>National newspapers only</t>
  </si>
  <si>
    <t>Graduate Trained</t>
  </si>
  <si>
    <t>Graduate</t>
  </si>
  <si>
    <t>Trained</t>
  </si>
  <si>
    <t>Untrained</t>
  </si>
  <si>
    <t>02. ECONOMIC AND SOCIAL INFRASTRUCTURE</t>
  </si>
  <si>
    <t>TABLE 2.1</t>
  </si>
  <si>
    <t>TABLE 2.2</t>
  </si>
  <si>
    <t>TABLE 2.3</t>
  </si>
  <si>
    <t>TABLE 2.4</t>
  </si>
  <si>
    <t>TABLE 2.5</t>
  </si>
  <si>
    <t>TABLE 2.6</t>
  </si>
  <si>
    <t>TABLE 2.7</t>
  </si>
  <si>
    <t>TABLE 2.8</t>
  </si>
  <si>
    <t>TABLE 2.9</t>
  </si>
  <si>
    <t>TABLE 2.10</t>
  </si>
  <si>
    <t>TABLE 2.11</t>
  </si>
  <si>
    <t>TABLE 2.12</t>
  </si>
  <si>
    <t>TABLE 2.13</t>
  </si>
  <si>
    <t>TABLE 2.14</t>
  </si>
  <si>
    <t>TABLE 2.17</t>
  </si>
  <si>
    <t>TABLE 2.19</t>
  </si>
  <si>
    <t>TABLE 2.20</t>
  </si>
  <si>
    <t>TABLE 2.21</t>
  </si>
  <si>
    <t>TABLE 2.22</t>
  </si>
  <si>
    <t>TABLE 2.23</t>
  </si>
  <si>
    <t>TABLE 2.24</t>
  </si>
  <si>
    <t>TABLE 2.25</t>
  </si>
  <si>
    <t>TABLE 2.26</t>
  </si>
  <si>
    <t>TABLE 2.27</t>
  </si>
  <si>
    <t>TABLE 2.28</t>
  </si>
  <si>
    <t>TABLE 2.30</t>
  </si>
  <si>
    <t>TABLE 2.31</t>
  </si>
  <si>
    <t>TABLE 2.32</t>
  </si>
  <si>
    <t>TABLE 2.33</t>
  </si>
  <si>
    <t>TABLE 2.34</t>
  </si>
  <si>
    <t>TABLE 2.35</t>
  </si>
  <si>
    <t>TABLE 2.36</t>
  </si>
  <si>
    <t>TABLE 2.37</t>
  </si>
  <si>
    <t>TABLE 2.38</t>
  </si>
  <si>
    <t>TABLE 2.39</t>
  </si>
  <si>
    <t>TABLE 2.40</t>
  </si>
  <si>
    <t>TABLE 2.41</t>
  </si>
  <si>
    <t>TABLE 2.42</t>
  </si>
  <si>
    <t>TABLE 2.43</t>
  </si>
  <si>
    <t>TABLE 2.44</t>
  </si>
  <si>
    <t>TABLE 2.15</t>
  </si>
  <si>
    <t>TABLE 2.29</t>
  </si>
  <si>
    <t xml:space="preserve">University  Admissions  by  Academic  Stream  and  District  </t>
  </si>
  <si>
    <r>
      <t>Arts</t>
    </r>
    <r>
      <rPr>
        <vertAlign val="superscript"/>
        <sz val="11"/>
        <color rgb="FF000000"/>
        <rFont val="Calibri"/>
        <family val="2"/>
        <scheme val="minor"/>
      </rPr>
      <t>(a)</t>
    </r>
  </si>
  <si>
    <r>
      <t>Science</t>
    </r>
    <r>
      <rPr>
        <vertAlign val="superscript"/>
        <sz val="11"/>
        <color rgb="FF000000"/>
        <rFont val="Calibri"/>
        <family val="2"/>
        <scheme val="minor"/>
      </rPr>
      <t>(b)</t>
    </r>
  </si>
  <si>
    <r>
      <t>Architecture / Quantity Surveying</t>
    </r>
    <r>
      <rPr>
        <vertAlign val="superscript"/>
        <sz val="11"/>
        <color rgb="FF000000"/>
        <rFont val="Calibri"/>
        <family val="2"/>
        <scheme val="minor"/>
      </rPr>
      <t>(c)</t>
    </r>
  </si>
  <si>
    <r>
      <t>Other Courses</t>
    </r>
    <r>
      <rPr>
        <vertAlign val="superscript"/>
        <sz val="11"/>
        <color rgb="FF000000"/>
        <rFont val="Calibri"/>
        <family val="2"/>
        <scheme val="minor"/>
      </rPr>
      <t>(e)</t>
    </r>
  </si>
  <si>
    <t xml:space="preserve">Libraries  in  Sri  Lanka  By  Province  </t>
  </si>
  <si>
    <t>TABLE 2.45</t>
  </si>
  <si>
    <t>TABLE 2.46</t>
  </si>
  <si>
    <t>2018/19</t>
  </si>
  <si>
    <r>
      <rPr>
        <sz val="10"/>
        <color rgb="FF231F20"/>
        <rFont val="Calibri"/>
        <family val="2"/>
        <scheme val="minor"/>
      </rPr>
      <t>–</t>
    </r>
  </si>
  <si>
    <r>
      <rPr>
        <sz val="10"/>
        <color rgb="FF231F20"/>
        <rFont val="Calibri"/>
        <family val="2"/>
        <scheme val="minor"/>
      </rPr>
      <t>9,565</t>
    </r>
    <r>
      <rPr>
        <vertAlign val="superscript"/>
        <sz val="10"/>
        <color rgb="FF231F20"/>
        <rFont val="Calibri"/>
        <family val="2"/>
        <scheme val="minor"/>
      </rPr>
      <t>(a)</t>
    </r>
  </si>
  <si>
    <r>
      <rPr>
        <sz val="10"/>
        <color rgb="FF231F20"/>
        <rFont val="Calibri"/>
        <family val="2"/>
        <scheme val="minor"/>
      </rPr>
      <t>5,412</t>
    </r>
    <r>
      <rPr>
        <vertAlign val="superscript"/>
        <sz val="10"/>
        <color rgb="FF231F20"/>
        <rFont val="Calibri"/>
        <family val="2"/>
        <scheme val="minor"/>
      </rPr>
      <t>(a)</t>
    </r>
  </si>
  <si>
    <r>
      <rPr>
        <sz val="10"/>
        <color rgb="FF231F20"/>
        <rFont val="Calibri"/>
        <family val="2"/>
        <scheme val="minor"/>
      </rPr>
      <t>26,750</t>
    </r>
    <r>
      <rPr>
        <vertAlign val="superscript"/>
        <sz val="10"/>
        <color rgb="FF231F20"/>
        <rFont val="Calibri"/>
        <family val="2"/>
        <scheme val="minor"/>
      </rPr>
      <t>(a)</t>
    </r>
  </si>
  <si>
    <r>
      <rPr>
        <sz val="10"/>
        <color rgb="FF231F20"/>
        <rFont val="Calibri"/>
        <family val="2"/>
        <scheme val="minor"/>
      </rPr>
      <t>9,575</t>
    </r>
    <r>
      <rPr>
        <vertAlign val="superscript"/>
        <sz val="10"/>
        <color rgb="FF231F20"/>
        <rFont val="Calibri"/>
        <family val="2"/>
        <scheme val="minor"/>
      </rPr>
      <t>(a)</t>
    </r>
  </si>
  <si>
    <r>
      <rPr>
        <sz val="10"/>
        <color rgb="FF231F20"/>
        <rFont val="Calibri"/>
        <family val="2"/>
        <scheme val="minor"/>
      </rPr>
      <t>5,418</t>
    </r>
    <r>
      <rPr>
        <vertAlign val="superscript"/>
        <sz val="10"/>
        <color rgb="FF231F20"/>
        <rFont val="Calibri"/>
        <family val="2"/>
        <scheme val="minor"/>
      </rPr>
      <t>(a)</t>
    </r>
  </si>
  <si>
    <r>
      <rPr>
        <sz val="10"/>
        <color rgb="FF231F20"/>
        <rFont val="Calibri"/>
        <family val="2"/>
        <scheme val="minor"/>
      </rPr>
      <t>26,867</t>
    </r>
    <r>
      <rPr>
        <vertAlign val="superscript"/>
        <sz val="10"/>
        <color rgb="FF231F20"/>
        <rFont val="Calibri"/>
        <family val="2"/>
        <scheme val="minor"/>
      </rPr>
      <t>(a)</t>
    </r>
  </si>
  <si>
    <r>
      <rPr>
        <sz val="10"/>
        <color rgb="FF231F20"/>
        <rFont val="Calibri"/>
        <family val="2"/>
        <scheme val="minor"/>
      </rPr>
      <t>9,552</t>
    </r>
    <r>
      <rPr>
        <vertAlign val="superscript"/>
        <sz val="10"/>
        <color rgb="FF231F20"/>
        <rFont val="Calibri"/>
        <family val="2"/>
        <scheme val="minor"/>
      </rPr>
      <t>(a)</t>
    </r>
  </si>
  <si>
    <r>
      <rPr>
        <sz val="10"/>
        <color rgb="FF231F20"/>
        <rFont val="Calibri"/>
        <family val="2"/>
        <scheme val="minor"/>
      </rPr>
      <t>5,546</t>
    </r>
    <r>
      <rPr>
        <vertAlign val="superscript"/>
        <sz val="10"/>
        <color rgb="FF231F20"/>
        <rFont val="Calibri"/>
        <family val="2"/>
        <scheme val="minor"/>
      </rPr>
      <t>(a)</t>
    </r>
  </si>
  <si>
    <r>
      <rPr>
        <sz val="10"/>
        <color rgb="FF231F20"/>
        <rFont val="Calibri"/>
        <family val="2"/>
        <scheme val="minor"/>
      </rPr>
      <t>26,988</t>
    </r>
    <r>
      <rPr>
        <vertAlign val="superscript"/>
        <sz val="10"/>
        <color rgb="FF231F20"/>
        <rFont val="Calibri"/>
        <family val="2"/>
        <scheme val="minor"/>
      </rPr>
      <t>(a)</t>
    </r>
  </si>
  <si>
    <r>
      <rPr>
        <b/>
        <sz val="10"/>
        <color rgb="FF3358A6"/>
        <rFont val="Calibri"/>
        <family val="2"/>
        <scheme val="minor"/>
      </rPr>
      <t>Prisoners by Age Groups</t>
    </r>
  </si>
  <si>
    <r>
      <rPr>
        <sz val="10"/>
        <color rgb="FF231F20"/>
        <rFont val="Calibri"/>
        <family val="2"/>
        <scheme val="minor"/>
      </rPr>
      <t>Under 16 years</t>
    </r>
  </si>
  <si>
    <r>
      <rPr>
        <sz val="10"/>
        <color rgb="FF231F20"/>
        <rFont val="Calibri"/>
        <family val="2"/>
        <scheme val="minor"/>
      </rPr>
      <t>16 to 40 years</t>
    </r>
  </si>
  <si>
    <r>
      <rPr>
        <sz val="10"/>
        <color rgb="FF231F20"/>
        <rFont val="Calibri"/>
        <family val="2"/>
        <scheme val="minor"/>
      </rPr>
      <t>41 to 60 years</t>
    </r>
  </si>
  <si>
    <r>
      <rPr>
        <sz val="10"/>
        <color rgb="FF231F20"/>
        <rFont val="Calibri"/>
        <family val="2"/>
        <scheme val="minor"/>
      </rPr>
      <t>Above 60 years</t>
    </r>
  </si>
  <si>
    <r>
      <rPr>
        <b/>
        <sz val="10"/>
        <color rgb="FF3358A6"/>
        <rFont val="Calibri"/>
        <family val="2"/>
        <scheme val="minor"/>
      </rPr>
      <t>Prisoners by Educational Status</t>
    </r>
  </si>
  <si>
    <r>
      <rPr>
        <sz val="10"/>
        <color rgb="FF231F20"/>
        <rFont val="Calibri"/>
        <family val="2"/>
        <scheme val="minor"/>
      </rPr>
      <t>No Schooling</t>
    </r>
  </si>
  <si>
    <r>
      <rPr>
        <sz val="10"/>
        <color rgb="FF231F20"/>
        <rFont val="Calibri"/>
        <family val="2"/>
        <scheme val="minor"/>
      </rPr>
      <t>Grade 1–5</t>
    </r>
  </si>
  <si>
    <r>
      <rPr>
        <sz val="10"/>
        <color rgb="FF231F20"/>
        <rFont val="Calibri"/>
        <family val="2"/>
        <scheme val="minor"/>
      </rPr>
      <t>Passed Grade 8</t>
    </r>
  </si>
  <si>
    <r>
      <rPr>
        <sz val="10"/>
        <color rgb="FF231F20"/>
        <rFont val="Calibri"/>
        <family val="2"/>
        <scheme val="minor"/>
      </rPr>
      <t>Passed GCE (O/L)</t>
    </r>
  </si>
  <si>
    <r>
      <rPr>
        <sz val="10"/>
        <color rgb="FF231F20"/>
        <rFont val="Calibri"/>
        <family val="2"/>
        <scheme val="minor"/>
      </rPr>
      <t>Passed GCE (A/L)</t>
    </r>
  </si>
  <si>
    <r>
      <rPr>
        <sz val="10"/>
        <color rgb="FF231F20"/>
        <rFont val="Calibri"/>
        <family val="2"/>
        <scheme val="minor"/>
      </rPr>
      <t>Graduates</t>
    </r>
  </si>
  <si>
    <r>
      <rPr>
        <sz val="10"/>
        <color rgb="FF231F20"/>
        <rFont val="Calibri"/>
        <family val="2"/>
        <scheme val="minor"/>
      </rPr>
      <t>Other</t>
    </r>
  </si>
  <si>
    <r>
      <rPr>
        <b/>
        <sz val="10"/>
        <color rgb="FF3358A6"/>
        <rFont val="Calibri"/>
        <family val="2"/>
        <scheme val="minor"/>
      </rPr>
      <t>Prisoners by Marital Status</t>
    </r>
  </si>
  <si>
    <r>
      <rPr>
        <sz val="10"/>
        <color rgb="FF231F20"/>
        <rFont val="Calibri"/>
        <family val="2"/>
        <scheme val="minor"/>
      </rPr>
      <t>Never Married</t>
    </r>
  </si>
  <si>
    <r>
      <rPr>
        <sz val="10"/>
        <color rgb="FF231F20"/>
        <rFont val="Calibri"/>
        <family val="2"/>
        <scheme val="minor"/>
      </rPr>
      <t>Married</t>
    </r>
  </si>
  <si>
    <r>
      <rPr>
        <sz val="10"/>
        <color rgb="FF231F20"/>
        <rFont val="Calibri"/>
        <family val="2"/>
        <scheme val="minor"/>
      </rPr>
      <t>Widowed</t>
    </r>
  </si>
  <si>
    <r>
      <rPr>
        <sz val="10"/>
        <color rgb="FF231F20"/>
        <rFont val="Calibri"/>
        <family val="2"/>
        <scheme val="minor"/>
      </rPr>
      <t>Divorced</t>
    </r>
  </si>
  <si>
    <r>
      <rPr>
        <sz val="10"/>
        <color rgb="FF231F20"/>
        <rFont val="Calibri"/>
        <family val="2"/>
        <scheme val="minor"/>
      </rPr>
      <t>Legally Separated</t>
    </r>
  </si>
  <si>
    <r>
      <rPr>
        <b/>
        <sz val="10"/>
        <color rgb="FF3358A6"/>
        <rFont val="Calibri"/>
        <family val="2"/>
        <scheme val="minor"/>
      </rPr>
      <t>Prisoners by Ethnicity</t>
    </r>
  </si>
  <si>
    <r>
      <rPr>
        <sz val="10"/>
        <color rgb="FF231F20"/>
        <rFont val="Calibri"/>
        <family val="2"/>
        <scheme val="minor"/>
      </rPr>
      <t>Sinhalese</t>
    </r>
  </si>
  <si>
    <r>
      <rPr>
        <sz val="10"/>
        <color rgb="FF231F20"/>
        <rFont val="Calibri"/>
        <family val="2"/>
        <scheme val="minor"/>
      </rPr>
      <t>Tamil</t>
    </r>
  </si>
  <si>
    <r>
      <rPr>
        <sz val="10"/>
        <color rgb="FF231F20"/>
        <rFont val="Calibri"/>
        <family val="2"/>
        <scheme val="minor"/>
      </rPr>
      <t>Moor</t>
    </r>
  </si>
  <si>
    <r>
      <rPr>
        <sz val="10"/>
        <color rgb="FF231F20"/>
        <rFont val="Calibri"/>
        <family val="2"/>
        <scheme val="minor"/>
      </rPr>
      <t>Malay</t>
    </r>
  </si>
  <si>
    <r>
      <rPr>
        <sz val="10"/>
        <color rgb="FF231F20"/>
        <rFont val="Calibri"/>
        <family val="2"/>
        <scheme val="minor"/>
      </rPr>
      <t>Burgher</t>
    </r>
  </si>
  <si>
    <r>
      <rPr>
        <b/>
        <sz val="10"/>
        <color rgb="FF3358A6"/>
        <rFont val="Calibri"/>
        <family val="2"/>
        <scheme val="minor"/>
      </rPr>
      <t>Prisoners by Religion</t>
    </r>
  </si>
  <si>
    <r>
      <rPr>
        <sz val="10"/>
        <color rgb="FF231F20"/>
        <rFont val="Calibri"/>
        <family val="2"/>
        <scheme val="minor"/>
      </rPr>
      <t>Buddhist</t>
    </r>
  </si>
  <si>
    <r>
      <rPr>
        <sz val="10"/>
        <color rgb="FF231F20"/>
        <rFont val="Calibri"/>
        <family val="2"/>
        <scheme val="minor"/>
      </rPr>
      <t>Hindu</t>
    </r>
  </si>
  <si>
    <r>
      <rPr>
        <sz val="10"/>
        <color rgb="FF231F20"/>
        <rFont val="Calibri"/>
        <family val="2"/>
        <scheme val="minor"/>
      </rPr>
      <t>Islam</t>
    </r>
  </si>
  <si>
    <r>
      <rPr>
        <sz val="10"/>
        <color rgb="FF231F20"/>
        <rFont val="Calibri"/>
        <family val="2"/>
        <scheme val="minor"/>
      </rPr>
      <t>Roman Catholic</t>
    </r>
  </si>
  <si>
    <r>
      <rPr>
        <sz val="10"/>
        <color rgb="FF231F20"/>
        <rFont val="Calibri"/>
        <family val="2"/>
        <scheme val="minor"/>
      </rPr>
      <t>Other Christians</t>
    </r>
  </si>
  <si>
    <r>
      <rPr>
        <sz val="10"/>
        <color rgb="FF231F20"/>
        <rFont val="Calibri"/>
        <family val="2"/>
        <scheme val="minor"/>
      </rPr>
      <t>Others</t>
    </r>
  </si>
  <si>
    <r>
      <rPr>
        <b/>
        <sz val="10"/>
        <color rgb="FF3358A6"/>
        <rFont val="Calibri"/>
        <family val="2"/>
        <scheme val="minor"/>
      </rPr>
      <t>Total Convicted Prisoners</t>
    </r>
  </si>
  <si>
    <r>
      <rPr>
        <sz val="10"/>
        <color rgb="FF231F20"/>
        <rFont val="Calibri"/>
        <family val="2"/>
        <scheme val="minor"/>
      </rPr>
      <t>Colombo</t>
    </r>
  </si>
  <si>
    <r>
      <rPr>
        <sz val="10"/>
        <color rgb="FF231F20"/>
        <rFont val="Calibri"/>
        <family val="2"/>
        <scheme val="minor"/>
      </rPr>
      <t>Gampaha</t>
    </r>
  </si>
  <si>
    <r>
      <rPr>
        <sz val="10"/>
        <color rgb="FF231F20"/>
        <rFont val="Calibri"/>
        <family val="2"/>
        <scheme val="minor"/>
      </rPr>
      <t>Kalutara</t>
    </r>
  </si>
  <si>
    <r>
      <rPr>
        <sz val="10"/>
        <color rgb="FF231F20"/>
        <rFont val="Calibri"/>
        <family val="2"/>
        <scheme val="minor"/>
      </rPr>
      <t>Kandy</t>
    </r>
  </si>
  <si>
    <r>
      <rPr>
        <sz val="10"/>
        <color rgb="FF231F20"/>
        <rFont val="Calibri"/>
        <family val="2"/>
        <scheme val="minor"/>
      </rPr>
      <t>Matale</t>
    </r>
  </si>
  <si>
    <r>
      <rPr>
        <sz val="10"/>
        <color rgb="FF231F20"/>
        <rFont val="Calibri"/>
        <family val="2"/>
        <scheme val="minor"/>
      </rPr>
      <t>Nuwara Eliya</t>
    </r>
  </si>
  <si>
    <r>
      <rPr>
        <sz val="10"/>
        <color rgb="FF231F20"/>
        <rFont val="Calibri"/>
        <family val="2"/>
        <scheme val="minor"/>
      </rPr>
      <t>Galle</t>
    </r>
  </si>
  <si>
    <r>
      <rPr>
        <sz val="10"/>
        <color rgb="FF231F20"/>
        <rFont val="Calibri"/>
        <family val="2"/>
        <scheme val="minor"/>
      </rPr>
      <t>Matara</t>
    </r>
  </si>
  <si>
    <r>
      <rPr>
        <sz val="10"/>
        <color rgb="FF231F20"/>
        <rFont val="Calibri"/>
        <family val="2"/>
        <scheme val="minor"/>
      </rPr>
      <t>Hambantota</t>
    </r>
  </si>
  <si>
    <r>
      <rPr>
        <sz val="10"/>
        <color rgb="FF231F20"/>
        <rFont val="Calibri"/>
        <family val="2"/>
        <scheme val="minor"/>
      </rPr>
      <t>Jaffna</t>
    </r>
  </si>
  <si>
    <r>
      <rPr>
        <sz val="10"/>
        <color rgb="FF231F20"/>
        <rFont val="Calibri"/>
        <family val="2"/>
        <scheme val="minor"/>
      </rPr>
      <t>Mannar</t>
    </r>
  </si>
  <si>
    <r>
      <rPr>
        <sz val="10"/>
        <color rgb="FF231F20"/>
        <rFont val="Calibri"/>
        <family val="2"/>
        <scheme val="minor"/>
      </rPr>
      <t>Vavuniya</t>
    </r>
  </si>
  <si>
    <r>
      <rPr>
        <sz val="10"/>
        <color rgb="FF231F20"/>
        <rFont val="Calibri"/>
        <family val="2"/>
        <scheme val="minor"/>
      </rPr>
      <t>Mullaitivu</t>
    </r>
  </si>
  <si>
    <r>
      <rPr>
        <sz val="10"/>
        <color rgb="FF231F20"/>
        <rFont val="Calibri"/>
        <family val="2"/>
        <scheme val="minor"/>
      </rPr>
      <t>Kilinochchi</t>
    </r>
  </si>
  <si>
    <r>
      <rPr>
        <sz val="10"/>
        <color rgb="FF231F20"/>
        <rFont val="Calibri"/>
        <family val="2"/>
        <scheme val="minor"/>
      </rPr>
      <t>Batticaloa</t>
    </r>
  </si>
  <si>
    <r>
      <rPr>
        <sz val="10"/>
        <color rgb="FF231F20"/>
        <rFont val="Calibri"/>
        <family val="2"/>
        <scheme val="minor"/>
      </rPr>
      <t>Ampara</t>
    </r>
  </si>
  <si>
    <r>
      <rPr>
        <sz val="10"/>
        <color rgb="FF231F20"/>
        <rFont val="Calibri"/>
        <family val="2"/>
        <scheme val="minor"/>
      </rPr>
      <t>Trincomalee</t>
    </r>
  </si>
  <si>
    <r>
      <rPr>
        <sz val="10"/>
        <color rgb="FF231F20"/>
        <rFont val="Calibri"/>
        <family val="2"/>
        <scheme val="minor"/>
      </rPr>
      <t>Kurunegala</t>
    </r>
  </si>
  <si>
    <r>
      <rPr>
        <sz val="10"/>
        <color rgb="FF231F20"/>
        <rFont val="Calibri"/>
        <family val="2"/>
        <scheme val="minor"/>
      </rPr>
      <t>Puttalam</t>
    </r>
  </si>
  <si>
    <r>
      <rPr>
        <sz val="10"/>
        <color rgb="FF231F20"/>
        <rFont val="Calibri"/>
        <family val="2"/>
        <scheme val="minor"/>
      </rPr>
      <t>Anuradhapura</t>
    </r>
  </si>
  <si>
    <r>
      <rPr>
        <sz val="10"/>
        <color rgb="FF231F20"/>
        <rFont val="Calibri"/>
        <family val="2"/>
        <scheme val="minor"/>
      </rPr>
      <t>Polonnaruwa</t>
    </r>
  </si>
  <si>
    <r>
      <rPr>
        <sz val="10"/>
        <color rgb="FF231F20"/>
        <rFont val="Calibri"/>
        <family val="2"/>
        <scheme val="minor"/>
      </rPr>
      <t>Badulla</t>
    </r>
  </si>
  <si>
    <r>
      <rPr>
        <sz val="10"/>
        <color rgb="FF231F20"/>
        <rFont val="Calibri"/>
        <family val="2"/>
        <scheme val="minor"/>
      </rPr>
      <t>Moneragala</t>
    </r>
  </si>
  <si>
    <r>
      <rPr>
        <sz val="10"/>
        <color rgb="FF231F20"/>
        <rFont val="Calibri"/>
        <family val="2"/>
        <scheme val="minor"/>
      </rPr>
      <t>Ratnapura</t>
    </r>
  </si>
  <si>
    <r>
      <rPr>
        <sz val="10"/>
        <color rgb="FF231F20"/>
        <rFont val="Calibri"/>
        <family val="2"/>
        <scheme val="minor"/>
      </rPr>
      <t>Kegalle</t>
    </r>
  </si>
  <si>
    <r>
      <rPr>
        <b/>
        <sz val="10"/>
        <color rgb="FF231F20"/>
        <rFont val="Calibri"/>
        <family val="2"/>
        <scheme val="minor"/>
      </rPr>
      <t>Total</t>
    </r>
  </si>
  <si>
    <r>
      <rPr>
        <sz val="10"/>
        <color rgb="FF231F20"/>
        <rFont val="Calibri"/>
        <family val="2"/>
        <scheme val="minor"/>
      </rPr>
      <t>Admission</t>
    </r>
  </si>
  <si>
    <r>
      <rPr>
        <sz val="10"/>
        <color rgb="FF231F20"/>
        <rFont val="Calibri"/>
        <family val="2"/>
        <scheme val="minor"/>
      </rPr>
      <t>Average Daily Population</t>
    </r>
  </si>
  <si>
    <r>
      <rPr>
        <b/>
        <sz val="10"/>
        <color rgb="FF3358A6"/>
        <rFont val="Calibri"/>
        <family val="2"/>
        <scheme val="minor"/>
      </rPr>
      <t>Admission to Prisons by Offence</t>
    </r>
  </si>
  <si>
    <r>
      <rPr>
        <sz val="10"/>
        <color rgb="FF231F20"/>
        <rFont val="Calibri"/>
        <family val="2"/>
        <scheme val="minor"/>
      </rPr>
      <t>Murder</t>
    </r>
  </si>
  <si>
    <r>
      <rPr>
        <sz val="10"/>
        <color rgb="FF231F20"/>
        <rFont val="Calibri"/>
        <family val="2"/>
        <scheme val="minor"/>
      </rPr>
      <t>Attempted Murder</t>
    </r>
  </si>
  <si>
    <r>
      <rPr>
        <sz val="10"/>
        <color rgb="FF231F20"/>
        <rFont val="Calibri"/>
        <family val="2"/>
        <scheme val="minor"/>
      </rPr>
      <t>Attempted Culpable Homicide</t>
    </r>
  </si>
  <si>
    <r>
      <rPr>
        <sz val="10"/>
        <color rgb="FF231F20"/>
        <rFont val="Calibri"/>
        <family val="2"/>
        <scheme val="minor"/>
      </rPr>
      <t>Culpable Homicide</t>
    </r>
  </si>
  <si>
    <r>
      <rPr>
        <sz val="10"/>
        <color rgb="FF231F20"/>
        <rFont val="Calibri"/>
        <family val="2"/>
        <scheme val="minor"/>
      </rPr>
      <t>Kidnapping</t>
    </r>
  </si>
  <si>
    <r>
      <rPr>
        <sz val="10"/>
        <color rgb="FF231F20"/>
        <rFont val="Calibri"/>
        <family val="2"/>
        <scheme val="minor"/>
      </rPr>
      <t>Rape</t>
    </r>
  </si>
  <si>
    <r>
      <rPr>
        <sz val="10"/>
        <color rgb="FF231F20"/>
        <rFont val="Calibri"/>
        <family val="2"/>
        <scheme val="minor"/>
      </rPr>
      <t>Simple &amp; Grievous Hurt</t>
    </r>
  </si>
  <si>
    <r>
      <rPr>
        <sz val="10"/>
        <color rgb="FF231F20"/>
        <rFont val="Calibri"/>
        <family val="2"/>
        <scheme val="minor"/>
      </rPr>
      <t>Criminal Force &amp; Intimidation</t>
    </r>
  </si>
  <si>
    <r>
      <rPr>
        <sz val="10"/>
        <color rgb="FF231F20"/>
        <rFont val="Calibri"/>
        <family val="2"/>
        <scheme val="minor"/>
      </rPr>
      <t>Unlawful Intercourse &amp; Attempt</t>
    </r>
  </si>
  <si>
    <r>
      <rPr>
        <sz val="10"/>
        <color rgb="FF231F20"/>
        <rFont val="Calibri"/>
        <family val="2"/>
        <scheme val="minor"/>
      </rPr>
      <t>Attempt Suicide &amp; Abetment of Suicide</t>
    </r>
  </si>
  <si>
    <r>
      <rPr>
        <sz val="10"/>
        <color rgb="FF231F20"/>
        <rFont val="Calibri"/>
        <family val="2"/>
        <scheme val="minor"/>
      </rPr>
      <t>Burglary &amp; Robbery</t>
    </r>
  </si>
  <si>
    <r>
      <rPr>
        <sz val="10"/>
        <color rgb="FF231F20"/>
        <rFont val="Calibri"/>
        <family val="2"/>
        <scheme val="minor"/>
      </rPr>
      <t>Extortion &amp; Looting</t>
    </r>
  </si>
  <si>
    <r>
      <rPr>
        <sz val="10"/>
        <color rgb="FF231F20"/>
        <rFont val="Calibri"/>
        <family val="2"/>
        <scheme val="minor"/>
      </rPr>
      <t>Cheating &amp; Criminal Breach of Trust</t>
    </r>
  </si>
  <si>
    <r>
      <rPr>
        <sz val="10"/>
        <color rgb="FF231F20"/>
        <rFont val="Calibri"/>
        <family val="2"/>
        <scheme val="minor"/>
      </rPr>
      <t>Theft</t>
    </r>
  </si>
  <si>
    <r>
      <rPr>
        <sz val="10"/>
        <color rgb="FF231F20"/>
        <rFont val="Calibri"/>
        <family val="2"/>
        <scheme val="minor"/>
      </rPr>
      <t>Other Offences</t>
    </r>
  </si>
  <si>
    <r>
      <rPr>
        <b/>
        <sz val="10"/>
        <color rgb="FF3358A6"/>
        <rFont val="Calibri"/>
        <family val="2"/>
        <scheme val="minor"/>
      </rPr>
      <t>Admissions to Prisons by Length of Sentence</t>
    </r>
  </si>
  <si>
    <r>
      <rPr>
        <sz val="10"/>
        <color rgb="FF231F20"/>
        <rFont val="Calibri"/>
        <family val="2"/>
        <scheme val="minor"/>
      </rPr>
      <t>Under one Month</t>
    </r>
  </si>
  <si>
    <r>
      <rPr>
        <sz val="10"/>
        <color rgb="FF231F20"/>
        <rFont val="Calibri"/>
        <family val="2"/>
        <scheme val="minor"/>
      </rPr>
      <t>One Month to Six Months</t>
    </r>
  </si>
  <si>
    <r>
      <rPr>
        <sz val="10"/>
        <color rgb="FF231F20"/>
        <rFont val="Calibri"/>
        <family val="2"/>
        <scheme val="minor"/>
      </rPr>
      <t>Six Month to One Year</t>
    </r>
  </si>
  <si>
    <r>
      <rPr>
        <sz val="10"/>
        <color rgb="FF231F20"/>
        <rFont val="Calibri"/>
        <family val="2"/>
        <scheme val="minor"/>
      </rPr>
      <t>One Year to Two Years</t>
    </r>
  </si>
  <si>
    <r>
      <rPr>
        <sz val="10"/>
        <color rgb="FF231F20"/>
        <rFont val="Calibri"/>
        <family val="2"/>
        <scheme val="minor"/>
      </rPr>
      <t>Two Years to Five Years</t>
    </r>
  </si>
  <si>
    <r>
      <rPr>
        <sz val="10"/>
        <color rgb="FF231F20"/>
        <rFont val="Calibri"/>
        <family val="2"/>
        <scheme val="minor"/>
      </rPr>
      <t>Five Years to Ten Years</t>
    </r>
  </si>
  <si>
    <r>
      <rPr>
        <sz val="10"/>
        <color rgb="FF231F20"/>
        <rFont val="Calibri"/>
        <family val="2"/>
        <scheme val="minor"/>
      </rPr>
      <t>Over Ten Years &amp; Death Sentences</t>
    </r>
  </si>
  <si>
    <r>
      <rPr>
        <b/>
        <sz val="10"/>
        <color rgb="FF3358A6"/>
        <rFont val="Calibri"/>
        <family val="2"/>
        <scheme val="minor"/>
      </rPr>
      <t>Death Sentences</t>
    </r>
  </si>
  <si>
    <r>
      <rPr>
        <b/>
        <sz val="10"/>
        <color rgb="FF231F20"/>
        <rFont val="Calibri"/>
        <family val="2"/>
        <scheme val="minor"/>
      </rPr>
      <t>Sentenced to Death</t>
    </r>
  </si>
  <si>
    <r>
      <rPr>
        <sz val="10"/>
        <color rgb="FF231F20"/>
        <rFont val="Calibri"/>
        <family val="2"/>
        <scheme val="minor"/>
      </rPr>
      <t>Death Sentences Commuted to Imprisonment</t>
    </r>
  </si>
  <si>
    <r>
      <rPr>
        <sz val="10"/>
        <color rgb="FF231F20"/>
        <rFont val="Calibri"/>
        <family val="2"/>
        <scheme val="minor"/>
      </rPr>
      <t>Awaiting Execution or Final Decision for Commutation or Execution</t>
    </r>
  </si>
  <si>
    <r>
      <rPr>
        <sz val="10"/>
        <color rgb="FF231F20"/>
        <rFont val="Calibri"/>
        <family val="2"/>
        <scheme val="minor"/>
      </rPr>
      <t>Daily Newspapers</t>
    </r>
  </si>
  <si>
    <r>
      <rPr>
        <sz val="10"/>
        <color rgb="FF231F20"/>
        <rFont val="Calibri"/>
        <family val="2"/>
        <scheme val="minor"/>
      </rPr>
      <t>Sinhala</t>
    </r>
  </si>
  <si>
    <r>
      <rPr>
        <sz val="10"/>
        <color rgb="FF231F20"/>
        <rFont val="Calibri"/>
        <family val="2"/>
        <scheme val="minor"/>
      </rPr>
      <t>English</t>
    </r>
  </si>
  <si>
    <r>
      <rPr>
        <sz val="10"/>
        <color rgb="FF231F20"/>
        <rFont val="Calibri"/>
        <family val="2"/>
        <scheme val="minor"/>
      </rPr>
      <t>Weekly Newspapers</t>
    </r>
  </si>
  <si>
    <r>
      <rPr>
        <sz val="10"/>
        <color rgb="FF231F20"/>
        <rFont val="Calibri"/>
        <family val="2"/>
        <scheme val="minor"/>
      </rPr>
      <t>No. of TV Channels</t>
    </r>
  </si>
  <si>
    <r>
      <rPr>
        <sz val="10"/>
        <color rgb="FF231F20"/>
        <rFont val="Calibri"/>
        <family val="2"/>
        <scheme val="minor"/>
      </rPr>
      <t>No. of Radio Services</t>
    </r>
  </si>
  <si>
    <r>
      <rPr>
        <b/>
        <sz val="10"/>
        <color rgb="FF231F20"/>
        <rFont val="Calibri"/>
        <family val="2"/>
        <scheme val="minor"/>
      </rPr>
      <t>Subscriber Base (’000)</t>
    </r>
  </si>
  <si>
    <r>
      <rPr>
        <sz val="10"/>
        <color rgb="FF231F20"/>
        <rFont val="Calibri"/>
        <family val="2"/>
        <scheme val="minor"/>
      </rPr>
      <t>Wireline Telephones in Service (’000)</t>
    </r>
  </si>
  <si>
    <r>
      <rPr>
        <sz val="10"/>
        <color rgb="FF231F20"/>
        <rFont val="Calibri"/>
        <family val="2"/>
        <scheme val="minor"/>
      </rPr>
      <t>Wireless Local Loop Telephones (’000)</t>
    </r>
  </si>
  <si>
    <r>
      <rPr>
        <sz val="10"/>
        <color rgb="FF231F20"/>
        <rFont val="Calibri"/>
        <family val="2"/>
        <scheme val="minor"/>
      </rPr>
      <t>Growth Rate of the Subscribers</t>
    </r>
  </si>
  <si>
    <r>
      <rPr>
        <sz val="10"/>
        <color rgb="FF231F20"/>
        <rFont val="Calibri"/>
        <family val="2"/>
        <scheme val="minor"/>
      </rPr>
      <t>Cellular Phones (’000)</t>
    </r>
  </si>
  <si>
    <r>
      <rPr>
        <sz val="10"/>
        <color rgb="FF231F20"/>
        <rFont val="Calibri"/>
        <family val="2"/>
        <scheme val="minor"/>
      </rPr>
      <t>Public Pay Phone Booths</t>
    </r>
  </si>
  <si>
    <r>
      <rPr>
        <sz val="10"/>
        <color rgb="FF231F20"/>
        <rFont val="Calibri"/>
        <family val="2"/>
        <scheme val="minor"/>
      </rPr>
      <t>Sub Post Offices (No.)</t>
    </r>
  </si>
  <si>
    <r>
      <rPr>
        <sz val="10"/>
        <color rgb="FF231F20"/>
        <rFont val="Calibri"/>
        <family val="2"/>
        <scheme val="minor"/>
      </rPr>
      <t>Agency Post Offices (No.)</t>
    </r>
  </si>
  <si>
    <r>
      <rPr>
        <sz val="10"/>
        <color rgb="FF231F20"/>
        <rFont val="Calibri"/>
        <family val="2"/>
        <scheme val="minor"/>
      </rPr>
      <t>Delivery Areas (No.)</t>
    </r>
  </si>
  <si>
    <r>
      <rPr>
        <sz val="10"/>
        <color rgb="FF231F20"/>
        <rFont val="Calibri"/>
        <family val="2"/>
        <scheme val="minor"/>
      </rPr>
      <t>Letters Per Inhabitant</t>
    </r>
  </si>
  <si>
    <r>
      <rPr>
        <sz val="10"/>
        <color rgb="FF231F20"/>
        <rFont val="Calibri"/>
        <family val="2"/>
        <scheme val="minor"/>
      </rPr>
      <t>Letters</t>
    </r>
  </si>
  <si>
    <r>
      <rPr>
        <sz val="10"/>
        <color rgb="FF231F20"/>
        <rFont val="Calibri"/>
        <family val="2"/>
        <scheme val="minor"/>
      </rPr>
      <t>Post Cards</t>
    </r>
  </si>
  <si>
    <r>
      <rPr>
        <sz val="10"/>
        <color rgb="FF231F20"/>
        <rFont val="Calibri"/>
        <family val="2"/>
        <scheme val="minor"/>
      </rPr>
      <t>Express</t>
    </r>
  </si>
  <si>
    <r>
      <rPr>
        <sz val="10"/>
        <color rgb="FF231F20"/>
        <rFont val="Calibri"/>
        <family val="2"/>
        <scheme val="minor"/>
      </rPr>
      <t>Insured</t>
    </r>
  </si>
  <si>
    <r>
      <rPr>
        <sz val="10"/>
        <color rgb="FF231F20"/>
        <rFont val="Calibri"/>
        <family val="2"/>
        <scheme val="minor"/>
      </rPr>
      <t>Registered</t>
    </r>
  </si>
  <si>
    <r>
      <rPr>
        <sz val="10"/>
        <color rgb="FF231F20"/>
        <rFont val="Calibri"/>
        <family val="2"/>
        <scheme val="minor"/>
      </rPr>
      <t>Parcels (Ordinary) Paid</t>
    </r>
  </si>
  <si>
    <r>
      <rPr>
        <sz val="10"/>
        <color rgb="FF231F20"/>
        <rFont val="Calibri"/>
        <family val="2"/>
        <scheme val="minor"/>
      </rPr>
      <t>Sea</t>
    </r>
  </si>
  <si>
    <r>
      <rPr>
        <sz val="10"/>
        <color rgb="FF231F20"/>
        <rFont val="Calibri"/>
        <family val="2"/>
        <scheme val="minor"/>
      </rPr>
      <t>Small Packets / Parcels</t>
    </r>
  </si>
  <si>
    <r>
      <rPr>
        <sz val="10"/>
        <color rgb="FF231F20"/>
        <rFont val="Calibri"/>
        <family val="2"/>
        <scheme val="minor"/>
      </rPr>
      <t>Air</t>
    </r>
  </si>
  <si>
    <r>
      <rPr>
        <sz val="10"/>
        <color rgb="FF231F20"/>
        <rFont val="Calibri"/>
        <family val="2"/>
        <scheme val="minor"/>
      </rPr>
      <t>Foreign Mail (Inward), ’000</t>
    </r>
  </si>
  <si>
    <r>
      <rPr>
        <sz val="10"/>
        <color rgb="FF231F20"/>
        <rFont val="Calibri"/>
        <family val="2"/>
        <scheme val="minor"/>
      </rPr>
      <t>1,607</t>
    </r>
    <r>
      <rPr>
        <vertAlign val="superscript"/>
        <sz val="10"/>
        <color rgb="FF231F20"/>
        <rFont val="Calibri"/>
        <family val="2"/>
        <scheme val="minor"/>
      </rPr>
      <t>(a)</t>
    </r>
  </si>
  <si>
    <r>
      <rPr>
        <sz val="10"/>
        <color rgb="FF231F20"/>
        <rFont val="Calibri"/>
        <family val="2"/>
        <scheme val="minor"/>
      </rPr>
      <t>Patients Examined, ’000</t>
    </r>
  </si>
  <si>
    <r>
      <rPr>
        <sz val="10"/>
        <color rgb="FF231F20"/>
        <rFont val="Calibri"/>
        <family val="2"/>
        <scheme val="minor"/>
      </rPr>
      <t>Positive Cases, ’000</t>
    </r>
  </si>
  <si>
    <r>
      <rPr>
        <sz val="10"/>
        <color rgb="FF231F20"/>
        <rFont val="Calibri"/>
        <family val="2"/>
        <scheme val="minor"/>
      </rPr>
      <t>Personnel Strength  –  Doctors</t>
    </r>
  </si>
  <si>
    <r>
      <rPr>
        <sz val="10"/>
        <color rgb="FF231F20"/>
        <rFont val="Calibri"/>
        <family val="2"/>
        <scheme val="minor"/>
      </rPr>
      <t>Expenditure, Rs. mn</t>
    </r>
  </si>
  <si>
    <r>
      <rPr>
        <b/>
        <sz val="10"/>
        <color rgb="FF3358A6"/>
        <rFont val="Calibri"/>
        <family val="2"/>
        <scheme val="minor"/>
      </rPr>
      <t>Malaria</t>
    </r>
  </si>
  <si>
    <r>
      <rPr>
        <b/>
        <sz val="10"/>
        <color rgb="FF3358A6"/>
        <rFont val="Calibri"/>
        <family val="2"/>
        <scheme val="minor"/>
      </rPr>
      <t>Leprosy</t>
    </r>
  </si>
  <si>
    <r>
      <rPr>
        <sz val="10"/>
        <color rgb="FF231F20"/>
        <rFont val="Calibri"/>
        <family val="2"/>
        <scheme val="minor"/>
      </rPr>
      <t>n.a.</t>
    </r>
  </si>
  <si>
    <r>
      <rPr>
        <sz val="10"/>
        <color rgb="FF231F20"/>
        <rFont val="Calibri"/>
        <family val="2"/>
        <scheme val="minor"/>
      </rPr>
      <t>Sputum Positive TB Patients, ’000</t>
    </r>
  </si>
  <si>
    <r>
      <rPr>
        <b/>
        <sz val="10"/>
        <color rgb="FF3358A6"/>
        <rFont val="Calibri"/>
        <family val="2"/>
        <scheme val="minor"/>
      </rPr>
      <t>Filariasis</t>
    </r>
  </si>
  <si>
    <r>
      <rPr>
        <sz val="10"/>
        <color rgb="FF231F20"/>
        <rFont val="Calibri"/>
        <family val="2"/>
        <scheme val="minor"/>
      </rPr>
      <t>Kalmunai</t>
    </r>
  </si>
  <si>
    <r>
      <rPr>
        <sz val="10"/>
        <color rgb="FF231F20"/>
        <rFont val="Calibri"/>
        <family val="2"/>
        <scheme val="minor"/>
      </rPr>
      <t>Hospitals</t>
    </r>
  </si>
  <si>
    <r>
      <rPr>
        <sz val="10"/>
        <color rgb="FF231F20"/>
        <rFont val="Calibri"/>
        <family val="2"/>
        <scheme val="minor"/>
      </rPr>
      <t>Primary Healthcare Units</t>
    </r>
  </si>
  <si>
    <r>
      <rPr>
        <sz val="10"/>
        <color rgb="FF231F20"/>
        <rFont val="Calibri"/>
        <family val="2"/>
        <scheme val="minor"/>
      </rPr>
      <t>Hospital Beds</t>
    </r>
  </si>
  <si>
    <r>
      <rPr>
        <sz val="10"/>
        <color rgb="FF231F20"/>
        <rFont val="Calibri"/>
        <family val="2"/>
        <scheme val="minor"/>
      </rPr>
      <t>Nurses</t>
    </r>
  </si>
  <si>
    <r>
      <rPr>
        <sz val="10"/>
        <color rgb="FF231F20"/>
        <rFont val="Calibri"/>
        <family val="2"/>
        <scheme val="minor"/>
      </rPr>
      <t>Attendants</t>
    </r>
  </si>
  <si>
    <r>
      <rPr>
        <sz val="10"/>
        <color rgb="FF231F20"/>
        <rFont val="Calibri"/>
        <family val="2"/>
        <scheme val="minor"/>
      </rPr>
      <t>In Patients Treated, ’000</t>
    </r>
  </si>
  <si>
    <r>
      <rPr>
        <sz val="10"/>
        <color rgb="FF231F20"/>
        <rFont val="Calibri"/>
        <family val="2"/>
        <scheme val="minor"/>
      </rPr>
      <t>Out Patients’ Visits, ’000</t>
    </r>
  </si>
  <si>
    <r>
      <rPr>
        <sz val="10"/>
        <color rgb="FF231F20"/>
        <rFont val="Calibri"/>
        <family val="2"/>
        <scheme val="minor"/>
      </rPr>
      <t>Midwives</t>
    </r>
  </si>
  <si>
    <r>
      <rPr>
        <b/>
        <sz val="10"/>
        <color rgb="FF3358A6"/>
        <rFont val="Calibri"/>
        <family val="2"/>
        <scheme val="minor"/>
      </rPr>
      <t>Family Planning</t>
    </r>
  </si>
  <si>
    <r>
      <rPr>
        <sz val="10"/>
        <color rgb="FF231F20"/>
        <rFont val="Calibri"/>
        <family val="2"/>
        <scheme val="minor"/>
      </rPr>
      <t>New Acceptors (No.)</t>
    </r>
  </si>
  <si>
    <r>
      <rPr>
        <sz val="10"/>
        <color rgb="FF231F20"/>
        <rFont val="Calibri"/>
        <family val="2"/>
        <scheme val="minor"/>
      </rPr>
      <t>Oral Pills</t>
    </r>
  </si>
  <si>
    <r>
      <rPr>
        <sz val="10"/>
        <color rgb="FF231F20"/>
        <rFont val="Calibri"/>
        <family val="2"/>
        <scheme val="minor"/>
      </rPr>
      <t>Sterilizations</t>
    </r>
  </si>
  <si>
    <r>
      <rPr>
        <sz val="10"/>
        <color rgb="FF231F20"/>
        <rFont val="Calibri"/>
        <family val="2"/>
        <scheme val="minor"/>
      </rPr>
      <t>Injectables</t>
    </r>
  </si>
  <si>
    <r>
      <rPr>
        <sz val="10"/>
        <color rgb="FF231F20"/>
        <rFont val="Calibri"/>
        <family val="2"/>
        <scheme val="minor"/>
      </rPr>
      <t>Implant</t>
    </r>
  </si>
  <si>
    <r>
      <rPr>
        <b/>
        <sz val="10"/>
        <color rgb="FF3358A6"/>
        <rFont val="Calibri"/>
        <family val="2"/>
        <scheme val="minor"/>
      </rPr>
      <t>Total Expenditure on</t>
    </r>
  </si>
  <si>
    <r>
      <rPr>
        <sz val="10"/>
        <color rgb="FF231F20"/>
        <rFont val="Calibri"/>
        <family val="2"/>
        <scheme val="minor"/>
      </rPr>
      <t>Imports of Medical and Pharmaceutical Products  (Government and Private), Rs. mn</t>
    </r>
  </si>
  <si>
    <r>
      <rPr>
        <sz val="10"/>
        <color rgb="FF231F20"/>
        <rFont val="Calibri"/>
        <family val="2"/>
        <scheme val="minor"/>
      </rPr>
      <t>Life membership</t>
    </r>
  </si>
  <si>
    <r>
      <rPr>
        <sz val="10"/>
        <color rgb="FF231F20"/>
        <rFont val="Calibri"/>
        <family val="2"/>
        <scheme val="minor"/>
      </rPr>
      <t>Three months membership</t>
    </r>
  </si>
  <si>
    <r>
      <rPr>
        <sz val="10"/>
        <color rgb="FF231F20"/>
        <rFont val="Calibri"/>
        <family val="2"/>
        <scheme val="minor"/>
      </rPr>
      <t>Annual membership</t>
    </r>
  </si>
  <si>
    <r>
      <rPr>
        <sz val="10"/>
        <color rgb="FF231F20"/>
        <rFont val="Calibri"/>
        <family val="2"/>
        <scheme val="minor"/>
      </rPr>
      <t>Free membership provided to mark the National Reading Month</t>
    </r>
  </si>
  <si>
    <r>
      <rPr>
        <sz val="10"/>
        <color rgb="FF231F20"/>
        <rFont val="Calibri"/>
        <family val="2"/>
        <scheme val="minor"/>
      </rPr>
      <t>Free membership For Senior citizens</t>
    </r>
  </si>
  <si>
    <r>
      <rPr>
        <b/>
        <sz val="10"/>
        <color rgb="FF231F20"/>
        <rFont val="Calibri"/>
        <family val="2"/>
        <scheme val="minor"/>
      </rPr>
      <t>Total Number of Members</t>
    </r>
  </si>
  <si>
    <r>
      <rPr>
        <sz val="10"/>
        <color rgb="FF231F20"/>
        <rFont val="Calibri"/>
        <family val="2"/>
        <scheme val="minor"/>
      </rPr>
      <t>International Standards Book Numbers (ISBN)</t>
    </r>
  </si>
  <si>
    <r>
      <rPr>
        <sz val="10"/>
        <color rgb="FF231F20"/>
        <rFont val="Calibri"/>
        <family val="2"/>
        <scheme val="minor"/>
      </rPr>
      <t>International Standards Serial Numbers (ISSN)</t>
    </r>
  </si>
  <si>
    <r>
      <rPr>
        <sz val="10"/>
        <color rgb="FF231F20"/>
        <rFont val="Calibri"/>
        <family val="2"/>
        <scheme val="minor"/>
      </rPr>
      <t>International Standards Music Numbers (ISMN)</t>
    </r>
  </si>
  <si>
    <r>
      <rPr>
        <b/>
        <sz val="10"/>
        <color rgb="FF231F20"/>
        <rFont val="Calibri"/>
        <family val="2"/>
        <scheme val="minor"/>
      </rPr>
      <t>Issued Amount of ISBN, ISSN &amp; ISMN</t>
    </r>
  </si>
  <si>
    <r>
      <rPr>
        <sz val="10"/>
        <color rgb="FF231F20"/>
        <rFont val="Calibri"/>
        <family val="2"/>
        <scheme val="minor"/>
      </rPr>
      <t>Western Province</t>
    </r>
  </si>
  <si>
    <r>
      <rPr>
        <sz val="10"/>
        <color rgb="FF231F20"/>
        <rFont val="Calibri"/>
        <family val="2"/>
        <scheme val="minor"/>
      </rPr>
      <t>Central Province</t>
    </r>
  </si>
  <si>
    <r>
      <rPr>
        <sz val="10"/>
        <color rgb="FF231F20"/>
        <rFont val="Calibri"/>
        <family val="2"/>
        <scheme val="minor"/>
      </rPr>
      <t>Southern Province</t>
    </r>
  </si>
  <si>
    <r>
      <rPr>
        <sz val="10"/>
        <color rgb="FF231F20"/>
        <rFont val="Calibri"/>
        <family val="2"/>
        <scheme val="minor"/>
      </rPr>
      <t>Northern Province</t>
    </r>
  </si>
  <si>
    <r>
      <rPr>
        <sz val="10"/>
        <color rgb="FF231F20"/>
        <rFont val="Calibri"/>
        <family val="2"/>
        <scheme val="minor"/>
      </rPr>
      <t>Eastern  Province</t>
    </r>
  </si>
  <si>
    <r>
      <rPr>
        <sz val="10"/>
        <color rgb="FF231F20"/>
        <rFont val="Calibri"/>
        <family val="2"/>
        <scheme val="minor"/>
      </rPr>
      <t>North  Western Province</t>
    </r>
  </si>
  <si>
    <r>
      <rPr>
        <sz val="10"/>
        <color rgb="FF231F20"/>
        <rFont val="Calibri"/>
        <family val="2"/>
        <scheme val="minor"/>
      </rPr>
      <t>North Central Province</t>
    </r>
  </si>
  <si>
    <r>
      <rPr>
        <sz val="10"/>
        <color rgb="FF231F20"/>
        <rFont val="Calibri"/>
        <family val="2"/>
        <scheme val="minor"/>
      </rPr>
      <t>Uva  Province</t>
    </r>
  </si>
  <si>
    <r>
      <rPr>
        <sz val="10"/>
        <color rgb="FF231F20"/>
        <rFont val="Calibri"/>
        <family val="2"/>
        <scheme val="minor"/>
      </rPr>
      <t>Sabaragamuwa Province</t>
    </r>
  </si>
  <si>
    <r>
      <rPr>
        <sz val="10"/>
        <color rgb="FF231F20"/>
        <rFont val="Calibri"/>
        <family val="2"/>
        <scheme val="minor"/>
      </rPr>
      <t>School Libraries</t>
    </r>
  </si>
  <si>
    <r>
      <rPr>
        <sz val="10"/>
        <color rgb="FF231F20"/>
        <rFont val="Calibri"/>
        <family val="2"/>
        <scheme val="minor"/>
      </rPr>
      <t>Formal</t>
    </r>
  </si>
  <si>
    <r>
      <rPr>
        <sz val="10"/>
        <color rgb="FF231F20"/>
        <rFont val="Calibri"/>
        <family val="2"/>
        <scheme val="minor"/>
      </rPr>
      <t>Temporary</t>
    </r>
  </si>
  <si>
    <r>
      <rPr>
        <sz val="10"/>
        <color rgb="FF231F20"/>
        <rFont val="Calibri"/>
        <family val="2"/>
        <scheme val="minor"/>
      </rPr>
      <t>Total</t>
    </r>
  </si>
  <si>
    <r>
      <rPr>
        <sz val="10"/>
        <color rgb="FF231F20"/>
        <rFont val="Calibri"/>
        <family val="2"/>
        <scheme val="minor"/>
      </rPr>
      <t>Public Libraries</t>
    </r>
  </si>
  <si>
    <r>
      <rPr>
        <sz val="10"/>
        <color rgb="FF231F20"/>
        <rFont val="Calibri"/>
        <family val="2"/>
        <scheme val="minor"/>
      </rPr>
      <t>Pirivena Libraries</t>
    </r>
  </si>
  <si>
    <r>
      <rPr>
        <sz val="10"/>
        <color rgb="FF231F20"/>
        <rFont val="Calibri"/>
        <family val="2"/>
        <scheme val="minor"/>
      </rPr>
      <t>Teacher Training College Libraries</t>
    </r>
  </si>
  <si>
    <r>
      <rPr>
        <sz val="10"/>
        <color rgb="FF231F20"/>
        <rFont val="Calibri"/>
        <family val="2"/>
        <scheme val="minor"/>
      </rPr>
      <t>Technical College Libraries</t>
    </r>
  </si>
  <si>
    <r>
      <rPr>
        <sz val="10"/>
        <color rgb="FF231F20"/>
        <rFont val="Calibri"/>
        <family val="2"/>
        <scheme val="minor"/>
      </rPr>
      <t>Colleges of Technology Libraries</t>
    </r>
  </si>
  <si>
    <r>
      <rPr>
        <b/>
        <sz val="10"/>
        <color rgb="FF231F20"/>
        <rFont val="Calibri"/>
        <family val="2"/>
        <scheme val="minor"/>
      </rPr>
      <t>Total Number of Libraries</t>
    </r>
  </si>
  <si>
    <r>
      <rPr>
        <sz val="10"/>
        <color rgb="FF231F20"/>
        <rFont val="Calibri"/>
        <family val="2"/>
        <scheme val="minor"/>
      </rPr>
      <t>Advance  Diploma</t>
    </r>
    <r>
      <rPr>
        <vertAlign val="superscript"/>
        <sz val="10"/>
        <color rgb="FF231F20"/>
        <rFont val="Calibri"/>
        <family val="2"/>
        <scheme val="minor"/>
      </rPr>
      <t xml:space="preserve">(b)  </t>
    </r>
    <r>
      <rPr>
        <sz val="10"/>
        <color rgb="FF231F20"/>
        <rFont val="Calibri"/>
        <family val="2"/>
        <scheme val="minor"/>
      </rPr>
      <t>(NVQ Level 5&amp;6)</t>
    </r>
  </si>
  <si>
    <r>
      <rPr>
        <sz val="10"/>
        <color rgb="FF231F20"/>
        <rFont val="Calibri"/>
        <family val="2"/>
        <scheme val="minor"/>
      </rPr>
      <t xml:space="preserve">National Diploma </t>
    </r>
    <r>
      <rPr>
        <vertAlign val="superscript"/>
        <sz val="10"/>
        <color rgb="FF231F20"/>
        <rFont val="Calibri"/>
        <family val="2"/>
        <scheme val="minor"/>
      </rPr>
      <t>(b)</t>
    </r>
  </si>
  <si>
    <r>
      <rPr>
        <sz val="10"/>
        <color rgb="FF231F20"/>
        <rFont val="Calibri"/>
        <family val="2"/>
        <scheme val="minor"/>
      </rPr>
      <t>2018/19</t>
    </r>
  </si>
  <si>
    <r>
      <rPr>
        <sz val="10"/>
        <color rgb="FF231F20"/>
        <rFont val="Calibri"/>
        <family val="2"/>
        <scheme val="minor"/>
      </rPr>
      <t>2019/20</t>
    </r>
  </si>
  <si>
    <r>
      <rPr>
        <sz val="10"/>
        <color rgb="FF231F20"/>
        <rFont val="Calibri"/>
        <family val="2"/>
        <scheme val="minor"/>
      </rPr>
      <t>2020/21</t>
    </r>
  </si>
  <si>
    <r>
      <rPr>
        <sz val="10"/>
        <color rgb="FF231F20"/>
        <rFont val="Calibri"/>
        <family val="2"/>
        <scheme val="minor"/>
      </rPr>
      <t>2017/18</t>
    </r>
  </si>
  <si>
    <r>
      <rPr>
        <sz val="10"/>
        <color rgb="FF231F20"/>
        <rFont val="Calibri"/>
        <family val="2"/>
        <scheme val="minor"/>
      </rPr>
      <t>2020/21</t>
    </r>
    <r>
      <rPr>
        <vertAlign val="superscript"/>
        <sz val="10"/>
        <color rgb="FF231F20"/>
        <rFont val="Calibri"/>
        <family val="2"/>
        <scheme val="minor"/>
      </rPr>
      <t>(e)</t>
    </r>
  </si>
  <si>
    <r>
      <t>Academic  Year  2019/20</t>
    </r>
    <r>
      <rPr>
        <b/>
        <vertAlign val="superscript"/>
        <sz val="10"/>
        <color rgb="FF3358A6"/>
        <rFont val="Calibri"/>
        <family val="2"/>
        <scheme val="minor"/>
      </rPr>
      <t>(f)(g)</t>
    </r>
  </si>
  <si>
    <r>
      <t>Special and Additional Intake</t>
    </r>
    <r>
      <rPr>
        <vertAlign val="superscript"/>
        <sz val="10"/>
        <color rgb="FF231F20"/>
        <rFont val="Calibri"/>
        <family val="2"/>
        <scheme val="minor"/>
      </rPr>
      <t>(h)</t>
    </r>
  </si>
  <si>
    <r>
      <t>Academic  Year  2020/21</t>
    </r>
    <r>
      <rPr>
        <b/>
        <vertAlign val="superscript"/>
        <sz val="10"/>
        <color rgb="FF3358A6"/>
        <rFont val="Calibri"/>
        <family val="2"/>
        <scheme val="minor"/>
      </rPr>
      <t>(f)(g)</t>
    </r>
  </si>
  <si>
    <r>
      <rPr>
        <b/>
        <sz val="10"/>
        <color rgb="FF231F20"/>
        <rFont val="Calibri"/>
        <family val="2"/>
        <scheme val="minor"/>
      </rPr>
      <t>Central</t>
    </r>
  </si>
  <si>
    <r>
      <rPr>
        <b/>
        <sz val="10"/>
        <color rgb="FF231F20"/>
        <rFont val="Calibri"/>
        <family val="2"/>
        <scheme val="minor"/>
      </rPr>
      <t>Southern</t>
    </r>
  </si>
  <si>
    <r>
      <rPr>
        <b/>
        <sz val="10"/>
        <color rgb="FF231F20"/>
        <rFont val="Calibri"/>
        <family val="2"/>
        <scheme val="minor"/>
      </rPr>
      <t>Northern</t>
    </r>
  </si>
  <si>
    <r>
      <rPr>
        <b/>
        <sz val="10"/>
        <color rgb="FF231F20"/>
        <rFont val="Calibri"/>
        <family val="2"/>
        <scheme val="minor"/>
      </rPr>
      <t>Eastern</t>
    </r>
  </si>
  <si>
    <r>
      <rPr>
        <b/>
        <sz val="10"/>
        <color rgb="FF231F20"/>
        <rFont val="Calibri"/>
        <family val="2"/>
        <scheme val="minor"/>
      </rPr>
      <t>North Western</t>
    </r>
  </si>
  <si>
    <r>
      <rPr>
        <b/>
        <sz val="10"/>
        <color rgb="FF231F20"/>
        <rFont val="Calibri"/>
        <family val="2"/>
        <scheme val="minor"/>
      </rPr>
      <t>North Central</t>
    </r>
  </si>
  <si>
    <r>
      <rPr>
        <b/>
        <sz val="10"/>
        <color rgb="FF231F20"/>
        <rFont val="Calibri"/>
        <family val="2"/>
        <scheme val="minor"/>
      </rPr>
      <t>Uva</t>
    </r>
  </si>
  <si>
    <r>
      <rPr>
        <b/>
        <sz val="10"/>
        <color rgb="FF231F20"/>
        <rFont val="Calibri"/>
        <family val="2"/>
        <scheme val="minor"/>
      </rPr>
      <t>Sabaragamuwa</t>
    </r>
  </si>
  <si>
    <r>
      <rPr>
        <sz val="10"/>
        <color rgb="FF231F20"/>
        <rFont val="Calibri"/>
        <family val="2"/>
        <scheme val="minor"/>
      </rPr>
      <t>Arts</t>
    </r>
  </si>
  <si>
    <r>
      <rPr>
        <sz val="10"/>
        <color rgb="FF231F20"/>
        <rFont val="Calibri"/>
        <family val="2"/>
        <scheme val="minor"/>
      </rPr>
      <t>Male</t>
    </r>
  </si>
  <si>
    <r>
      <rPr>
        <sz val="10"/>
        <color rgb="FF231F20"/>
        <rFont val="Calibri"/>
        <family val="2"/>
        <scheme val="minor"/>
      </rPr>
      <t>Female</t>
    </r>
  </si>
  <si>
    <r>
      <rPr>
        <sz val="10"/>
        <color rgb="FF231F20"/>
        <rFont val="Calibri"/>
        <family val="2"/>
        <scheme val="minor"/>
      </rPr>
      <t>Commerce</t>
    </r>
  </si>
  <si>
    <r>
      <rPr>
        <sz val="10"/>
        <color rgb="FF231F20"/>
        <rFont val="Calibri"/>
        <family val="2"/>
        <scheme val="minor"/>
      </rPr>
      <t>Science</t>
    </r>
  </si>
  <si>
    <r>
      <rPr>
        <b/>
        <sz val="10"/>
        <color rgb="FF231F20"/>
        <rFont val="Calibri"/>
        <family val="2"/>
        <scheme val="minor"/>
      </rPr>
      <t>Male</t>
    </r>
  </si>
  <si>
    <r>
      <rPr>
        <b/>
        <sz val="10"/>
        <color rgb="FF231F20"/>
        <rFont val="Calibri"/>
        <family val="2"/>
        <scheme val="minor"/>
      </rPr>
      <t>Female</t>
    </r>
  </si>
  <si>
    <r>
      <rPr>
        <sz val="10"/>
        <color rgb="FF231F20"/>
        <rFont val="Calibri"/>
        <family val="2"/>
        <scheme val="minor"/>
      </rPr>
      <t>University</t>
    </r>
  </si>
  <si>
    <r>
      <rPr>
        <sz val="10"/>
        <color rgb="FF231F20"/>
        <rFont val="Calibri"/>
        <family val="2"/>
        <scheme val="minor"/>
      </rPr>
      <t>Institutes</t>
    </r>
  </si>
  <si>
    <r>
      <rPr>
        <sz val="10"/>
        <color rgb="FF231F20"/>
        <rFont val="Calibri"/>
        <family val="2"/>
        <scheme val="minor"/>
      </rPr>
      <t>Open University</t>
    </r>
  </si>
  <si>
    <r>
      <rPr>
        <sz val="10"/>
        <color rgb="FF231F20"/>
        <rFont val="Calibri"/>
        <family val="2"/>
        <scheme val="minor"/>
      </rPr>
      <t>No. of Lecturers</t>
    </r>
  </si>
  <si>
    <r>
      <rPr>
        <sz val="10"/>
        <color rgb="FF231F20"/>
        <rFont val="Calibri"/>
        <family val="2"/>
        <scheme val="minor"/>
      </rPr>
      <t>Law L.L.B.</t>
    </r>
  </si>
  <si>
    <r>
      <rPr>
        <sz val="10"/>
        <color rgb="FF231F20"/>
        <rFont val="Calibri"/>
        <family val="2"/>
        <scheme val="minor"/>
      </rPr>
      <t>Science B.Sc.</t>
    </r>
  </si>
  <si>
    <r>
      <rPr>
        <sz val="10"/>
        <color rgb="FF231F20"/>
        <rFont val="Calibri"/>
        <family val="2"/>
        <scheme val="minor"/>
      </rPr>
      <t>Engineering B.Sc. (Eng.)</t>
    </r>
  </si>
  <si>
    <r>
      <rPr>
        <sz val="10"/>
        <color rgb="FF231F20"/>
        <rFont val="Calibri"/>
        <family val="2"/>
        <scheme val="minor"/>
      </rPr>
      <t>Medicine M.B.B.S.</t>
    </r>
  </si>
  <si>
    <r>
      <rPr>
        <sz val="10"/>
        <color rgb="FF231F20"/>
        <rFont val="Calibri"/>
        <family val="2"/>
        <scheme val="minor"/>
      </rPr>
      <t>Dental Surgery B.D.S.</t>
    </r>
  </si>
  <si>
    <r>
      <rPr>
        <sz val="10"/>
        <color rgb="FF231F20"/>
        <rFont val="Calibri"/>
        <family val="2"/>
        <scheme val="minor"/>
      </rPr>
      <t>Agriculture B.Sc.</t>
    </r>
  </si>
  <si>
    <r>
      <rPr>
        <sz val="10"/>
        <color rgb="FF231F20"/>
        <rFont val="Calibri"/>
        <family val="2"/>
        <scheme val="minor"/>
      </rPr>
      <t>Veterinary Science B.V. Sc.</t>
    </r>
  </si>
  <si>
    <r>
      <rPr>
        <sz val="10"/>
        <color rgb="FF231F20"/>
        <rFont val="Calibri"/>
        <family val="2"/>
        <scheme val="minor"/>
      </rPr>
      <t>Computer Science/IT/ICT/MIT</t>
    </r>
  </si>
  <si>
    <r>
      <rPr>
        <sz val="10"/>
        <color rgb="FF231F20"/>
        <rFont val="Calibri"/>
        <family val="2"/>
        <scheme val="minor"/>
      </rPr>
      <t>Indigenous Medicine</t>
    </r>
  </si>
  <si>
    <r>
      <rPr>
        <sz val="10"/>
        <color rgb="FF231F20"/>
        <rFont val="Calibri"/>
        <family val="2"/>
        <scheme val="minor"/>
      </rPr>
      <t>Paramedical Studies/Allied Health Sciences</t>
    </r>
  </si>
  <si>
    <r>
      <rPr>
        <sz val="10"/>
        <color rgb="FF231F20"/>
        <rFont val="Calibri"/>
        <family val="2"/>
        <scheme val="minor"/>
      </rPr>
      <t>Capital Expenditure</t>
    </r>
  </si>
  <si>
    <r>
      <rPr>
        <sz val="10"/>
        <color rgb="FF231F20"/>
        <rFont val="Calibri"/>
        <family val="2"/>
        <scheme val="minor"/>
      </rPr>
      <t>Recurrent Expenditure</t>
    </r>
  </si>
  <si>
    <r>
      <rPr>
        <sz val="10"/>
        <color rgb="FF231F20"/>
        <rFont val="Calibri"/>
        <family val="2"/>
        <scheme val="minor"/>
      </rPr>
      <t>Western</t>
    </r>
  </si>
  <si>
    <r>
      <rPr>
        <sz val="10"/>
        <color rgb="FF231F20"/>
        <rFont val="Calibri"/>
        <family val="2"/>
        <scheme val="minor"/>
      </rPr>
      <t>Central</t>
    </r>
  </si>
  <si>
    <r>
      <rPr>
        <sz val="10"/>
        <color rgb="FF231F20"/>
        <rFont val="Calibri"/>
        <family val="2"/>
        <scheme val="minor"/>
      </rPr>
      <t>Southern</t>
    </r>
  </si>
  <si>
    <r>
      <rPr>
        <sz val="10"/>
        <color rgb="FF231F20"/>
        <rFont val="Calibri"/>
        <family val="2"/>
        <scheme val="minor"/>
      </rPr>
      <t>Northern</t>
    </r>
  </si>
  <si>
    <r>
      <rPr>
        <sz val="10"/>
        <color rgb="FF231F20"/>
        <rFont val="Calibri"/>
        <family val="2"/>
        <scheme val="minor"/>
      </rPr>
      <t>Eastern</t>
    </r>
  </si>
  <si>
    <r>
      <rPr>
        <sz val="10"/>
        <color rgb="FF231F20"/>
        <rFont val="Calibri"/>
        <family val="2"/>
        <scheme val="minor"/>
      </rPr>
      <t>North Western</t>
    </r>
  </si>
  <si>
    <r>
      <rPr>
        <sz val="10"/>
        <color rgb="FF231F20"/>
        <rFont val="Calibri"/>
        <family val="2"/>
        <scheme val="minor"/>
      </rPr>
      <t>North Central</t>
    </r>
  </si>
  <si>
    <r>
      <rPr>
        <sz val="10"/>
        <color rgb="FF231F20"/>
        <rFont val="Calibri"/>
        <family val="2"/>
        <scheme val="minor"/>
      </rPr>
      <t>Uva</t>
    </r>
  </si>
  <si>
    <r>
      <rPr>
        <sz val="10"/>
        <color rgb="FF231F20"/>
        <rFont val="Calibri"/>
        <family val="2"/>
        <scheme val="minor"/>
      </rPr>
      <t>Sabaragamuwa</t>
    </r>
  </si>
  <si>
    <r>
      <rPr>
        <b/>
        <sz val="10"/>
        <color rgb="FF231F20"/>
        <rFont val="Calibri"/>
        <family val="2"/>
        <scheme val="minor"/>
      </rPr>
      <t>Sri Lanka</t>
    </r>
  </si>
  <si>
    <r>
      <rPr>
        <sz val="10"/>
        <color rgb="FF231F20"/>
        <rFont val="Calibri"/>
        <family val="2"/>
        <scheme val="minor"/>
      </rPr>
      <t>School candidates sat for GCE (O/L)</t>
    </r>
  </si>
  <si>
    <r>
      <rPr>
        <sz val="10"/>
        <color rgb="FF231F20"/>
        <rFont val="Calibri"/>
        <family val="2"/>
        <scheme val="minor"/>
      </rPr>
      <t>All candidates sat for GCE (O/L)</t>
    </r>
  </si>
  <si>
    <r>
      <rPr>
        <sz val="10"/>
        <color rgb="FF231F20"/>
        <rFont val="Calibri"/>
        <family val="2"/>
        <scheme val="minor"/>
      </rPr>
      <t>School candidates sat for GCE (A/L)</t>
    </r>
  </si>
  <si>
    <r>
      <rPr>
        <sz val="10"/>
        <color rgb="FF231F20"/>
        <rFont val="Calibri"/>
        <family val="2"/>
        <scheme val="minor"/>
      </rPr>
      <t>235,550</t>
    </r>
    <r>
      <rPr>
        <vertAlign val="superscript"/>
        <sz val="10"/>
        <color rgb="FF231F20"/>
        <rFont val="Calibri"/>
        <family val="2"/>
        <scheme val="minor"/>
      </rPr>
      <t>(b)</t>
    </r>
  </si>
  <si>
    <r>
      <rPr>
        <sz val="10"/>
        <color rgb="FF231F20"/>
        <rFont val="Calibri"/>
        <family val="2"/>
        <scheme val="minor"/>
      </rPr>
      <t>154,924</t>
    </r>
    <r>
      <rPr>
        <vertAlign val="superscript"/>
        <sz val="10"/>
        <color rgb="FF231F20"/>
        <rFont val="Calibri"/>
        <family val="2"/>
        <scheme val="minor"/>
      </rPr>
      <t>(b)</t>
    </r>
  </si>
  <si>
    <r>
      <rPr>
        <sz val="10"/>
        <color rgb="FF231F20"/>
        <rFont val="Calibri"/>
        <family val="2"/>
        <scheme val="minor"/>
      </rPr>
      <t>65.77</t>
    </r>
    <r>
      <rPr>
        <vertAlign val="superscript"/>
        <sz val="10"/>
        <color rgb="FF231F20"/>
        <rFont val="Calibri"/>
        <family val="2"/>
        <scheme val="minor"/>
      </rPr>
      <t>(b)</t>
    </r>
  </si>
  <si>
    <r>
      <rPr>
        <sz val="10"/>
        <color rgb="FF231F20"/>
        <rFont val="Calibri"/>
        <family val="2"/>
        <scheme val="minor"/>
      </rPr>
      <t>All candidates sat for GCE (A/L)</t>
    </r>
  </si>
  <si>
    <r>
      <rPr>
        <sz val="10"/>
        <color rgb="FF231F20"/>
        <rFont val="Calibri"/>
        <family val="2"/>
        <scheme val="minor"/>
      </rPr>
      <t>281,786</t>
    </r>
    <r>
      <rPr>
        <vertAlign val="superscript"/>
        <sz val="10"/>
        <color rgb="FF231F20"/>
        <rFont val="Calibri"/>
        <family val="2"/>
        <scheme val="minor"/>
      </rPr>
      <t>(b)</t>
    </r>
  </si>
  <si>
    <r>
      <rPr>
        <sz val="10"/>
        <color rgb="FF231F20"/>
        <rFont val="Calibri"/>
        <family val="2"/>
        <scheme val="minor"/>
      </rPr>
      <t>301,771</t>
    </r>
    <r>
      <rPr>
        <vertAlign val="superscript"/>
        <sz val="10"/>
        <color rgb="FF231F20"/>
        <rFont val="Calibri"/>
        <family val="2"/>
        <scheme val="minor"/>
      </rPr>
      <t>(b)</t>
    </r>
  </si>
  <si>
    <r>
      <rPr>
        <sz val="10"/>
        <color rgb="FF231F20"/>
        <rFont val="Calibri"/>
        <family val="2"/>
        <scheme val="minor"/>
      </rPr>
      <t>181,126</t>
    </r>
    <r>
      <rPr>
        <vertAlign val="superscript"/>
        <sz val="10"/>
        <color rgb="FF231F20"/>
        <rFont val="Calibri"/>
        <family val="2"/>
        <scheme val="minor"/>
      </rPr>
      <t>(b)</t>
    </r>
  </si>
  <si>
    <r>
      <rPr>
        <sz val="10"/>
        <color rgb="FF231F20"/>
        <rFont val="Calibri"/>
        <family val="2"/>
        <scheme val="minor"/>
      </rPr>
      <t>194,297</t>
    </r>
    <r>
      <rPr>
        <vertAlign val="superscript"/>
        <sz val="10"/>
        <color rgb="FF231F20"/>
        <rFont val="Calibri"/>
        <family val="2"/>
        <scheme val="minor"/>
      </rPr>
      <t>(b)</t>
    </r>
  </si>
  <si>
    <r>
      <rPr>
        <sz val="10"/>
        <color rgb="FF231F20"/>
        <rFont val="Calibri"/>
        <family val="2"/>
        <scheme val="minor"/>
      </rPr>
      <t>64.28</t>
    </r>
    <r>
      <rPr>
        <vertAlign val="superscript"/>
        <sz val="10"/>
        <color rgb="FF231F20"/>
        <rFont val="Calibri"/>
        <family val="2"/>
        <scheme val="minor"/>
      </rPr>
      <t>(b)</t>
    </r>
  </si>
  <si>
    <r>
      <rPr>
        <sz val="10"/>
        <color rgb="FF231F20"/>
        <rFont val="Calibri"/>
        <family val="2"/>
        <scheme val="minor"/>
      </rPr>
      <t>64.39</t>
    </r>
    <r>
      <rPr>
        <vertAlign val="superscript"/>
        <sz val="10"/>
        <color rgb="FF231F20"/>
        <rFont val="Calibri"/>
        <family val="2"/>
        <scheme val="minor"/>
      </rPr>
      <t>(b)</t>
    </r>
  </si>
  <si>
    <r>
      <rPr>
        <b/>
        <sz val="10"/>
        <color rgb="FF3358A6"/>
        <rFont val="Calibri"/>
        <family val="2"/>
        <scheme val="minor"/>
      </rPr>
      <t>Year 2021</t>
    </r>
  </si>
  <si>
    <r>
      <rPr>
        <sz val="10"/>
        <color rgb="FF231F20"/>
        <rFont val="Calibri"/>
        <family val="2"/>
        <scheme val="minor"/>
      </rPr>
      <t>GCE (A/L) Science (1AB)</t>
    </r>
  </si>
  <si>
    <r>
      <rPr>
        <sz val="10"/>
        <color rgb="FF231F20"/>
        <rFont val="Calibri"/>
        <family val="2"/>
        <scheme val="minor"/>
      </rPr>
      <t>Upto Year 11 (Type 2)</t>
    </r>
  </si>
  <si>
    <r>
      <rPr>
        <sz val="10"/>
        <color rgb="FF231F20"/>
        <rFont val="Calibri"/>
        <family val="2"/>
        <scheme val="minor"/>
      </rPr>
      <t>From Years 1 to 5 or Years</t>
    </r>
    <r>
      <rPr>
        <sz val="10"/>
        <rFont val="Calibri"/>
        <family val="2"/>
        <scheme val="minor"/>
      </rPr>
      <t xml:space="preserve"> 1 to 8 (Type 3)</t>
    </r>
  </si>
  <si>
    <r>
      <rPr>
        <b/>
        <sz val="10"/>
        <color rgb="FF231F20"/>
        <rFont val="Calibri"/>
        <family val="2"/>
        <scheme val="minor"/>
      </rPr>
      <t>All Government Schools</t>
    </r>
  </si>
  <si>
    <r>
      <rPr>
        <b/>
        <sz val="10"/>
        <color rgb="FF231F20"/>
        <rFont val="Calibri"/>
        <family val="2"/>
        <scheme val="minor"/>
      </rPr>
      <t>Western</t>
    </r>
  </si>
  <si>
    <r>
      <rPr>
        <sz val="10"/>
        <color rgb="FF231F20"/>
        <rFont val="Calibri"/>
        <family val="2"/>
        <scheme val="minor"/>
      </rPr>
      <t>Killinochchi</t>
    </r>
  </si>
  <si>
    <r>
      <rPr>
        <sz val="10"/>
        <color rgb="FF231F20"/>
        <rFont val="Calibri"/>
        <family val="2"/>
        <scheme val="minor"/>
      </rPr>
      <t>Government Schools</t>
    </r>
  </si>
  <si>
    <r>
      <rPr>
        <sz val="10"/>
        <color rgb="FF231F20"/>
        <rFont val="Calibri"/>
        <family val="2"/>
        <scheme val="minor"/>
      </rPr>
      <t>Other Schools</t>
    </r>
  </si>
  <si>
    <r>
      <rPr>
        <sz val="10"/>
        <color rgb="FF231F20"/>
        <rFont val="Calibri"/>
        <family val="2"/>
        <scheme val="minor"/>
      </rPr>
      <t>Pirivena Schools</t>
    </r>
  </si>
  <si>
    <r>
      <rPr>
        <sz val="10"/>
        <color rgb="FF231F20"/>
        <rFont val="Calibri"/>
        <family val="2"/>
        <scheme val="minor"/>
      </rPr>
      <t>Private and Special Schools</t>
    </r>
  </si>
  <si>
    <r>
      <t xml:space="preserve">Classification of Government Schools </t>
    </r>
    <r>
      <rPr>
        <b/>
        <vertAlign val="superscript"/>
        <sz val="10"/>
        <color rgb="FF3358A6"/>
        <rFont val="Calibri"/>
        <family val="2"/>
        <scheme val="minor"/>
      </rPr>
      <t>(c)</t>
    </r>
  </si>
  <si>
    <r>
      <rPr>
        <sz val="10"/>
        <color rgb="FF231F20"/>
        <rFont val="Calibri"/>
        <family val="2"/>
        <scheme val="minor"/>
      </rPr>
      <t>1A &amp; B Schools</t>
    </r>
  </si>
  <si>
    <r>
      <rPr>
        <sz val="10"/>
        <color rgb="FF231F20"/>
        <rFont val="Calibri"/>
        <family val="2"/>
        <scheme val="minor"/>
      </rPr>
      <t>1C Schools</t>
    </r>
  </si>
  <si>
    <r>
      <rPr>
        <sz val="10"/>
        <color rgb="FF231F20"/>
        <rFont val="Calibri"/>
        <family val="2"/>
        <scheme val="minor"/>
      </rPr>
      <t>Type 2 Schools</t>
    </r>
  </si>
  <si>
    <r>
      <rPr>
        <sz val="10"/>
        <color rgb="FF231F20"/>
        <rFont val="Calibri"/>
        <family val="2"/>
        <scheme val="minor"/>
      </rPr>
      <t>Type 3 Schools</t>
    </r>
  </si>
  <si>
    <r>
      <rPr>
        <b/>
        <sz val="10"/>
        <color rgb="FF3358A6"/>
        <rFont val="Calibri"/>
        <family val="2"/>
        <scheme val="minor"/>
      </rPr>
      <t>Total No. of Pupils</t>
    </r>
  </si>
  <si>
    <r>
      <t xml:space="preserve">New Admissions </t>
    </r>
    <r>
      <rPr>
        <b/>
        <vertAlign val="superscript"/>
        <sz val="10"/>
        <color rgb="FF3358A6"/>
        <rFont val="Calibri"/>
        <family val="2"/>
        <scheme val="minor"/>
      </rPr>
      <t>(d)</t>
    </r>
  </si>
  <si>
    <r>
      <rPr>
        <b/>
        <sz val="10"/>
        <color rgb="FF3358A6"/>
        <rFont val="Calibri"/>
        <family val="2"/>
        <scheme val="minor"/>
      </rPr>
      <t>Total No. of Teachers</t>
    </r>
  </si>
  <si>
    <r>
      <rPr>
        <b/>
        <sz val="10"/>
        <color rgb="FF3358A6"/>
        <rFont val="Calibri"/>
        <family val="2"/>
        <scheme val="minor"/>
      </rPr>
      <t>Pupil / Teacher Ratio</t>
    </r>
  </si>
  <si>
    <r>
      <t>All Schools</t>
    </r>
    <r>
      <rPr>
        <b/>
        <vertAlign val="superscript"/>
        <sz val="10"/>
        <color rgb="FF231F20"/>
        <rFont val="Calibri"/>
        <family val="2"/>
        <scheme val="minor"/>
      </rPr>
      <t>(e)</t>
    </r>
  </si>
  <si>
    <r>
      <rPr>
        <b/>
        <sz val="10"/>
        <color rgb="FF3358A6"/>
        <rFont val="Calibri"/>
        <family val="2"/>
        <scheme val="minor"/>
      </rPr>
      <t>Population Distribution</t>
    </r>
  </si>
  <si>
    <r>
      <rPr>
        <b/>
        <sz val="10"/>
        <color rgb="FF231F20"/>
        <rFont val="Calibri"/>
        <family val="2"/>
        <scheme val="minor"/>
      </rPr>
      <t>By Age Group, %</t>
    </r>
  </si>
  <si>
    <r>
      <rPr>
        <sz val="10"/>
        <color rgb="FF231F20"/>
        <rFont val="Calibri"/>
        <family val="2"/>
        <scheme val="minor"/>
      </rPr>
      <t>0 – 14 Years</t>
    </r>
  </si>
  <si>
    <r>
      <rPr>
        <sz val="10"/>
        <color rgb="FF231F20"/>
        <rFont val="Calibri"/>
        <family val="2"/>
        <scheme val="minor"/>
      </rPr>
      <t>15 – 59 Years</t>
    </r>
  </si>
  <si>
    <r>
      <rPr>
        <sz val="10"/>
        <color rgb="FF231F20"/>
        <rFont val="Calibri"/>
        <family val="2"/>
        <scheme val="minor"/>
      </rPr>
      <t>Over 59 Years</t>
    </r>
  </si>
  <si>
    <r>
      <rPr>
        <sz val="10"/>
        <color rgb="FF231F20"/>
        <rFont val="Calibri"/>
        <family val="2"/>
        <scheme val="minor"/>
      </rPr>
      <t>Up to Grade 5</t>
    </r>
  </si>
  <si>
    <r>
      <rPr>
        <sz val="10"/>
        <color rgb="FF231F20"/>
        <rFont val="Calibri"/>
        <family val="2"/>
        <scheme val="minor"/>
      </rPr>
      <t>Grade 6 – 10</t>
    </r>
  </si>
  <si>
    <r>
      <rPr>
        <sz val="10"/>
        <color rgb="FF231F20"/>
        <rFont val="Calibri"/>
        <family val="2"/>
        <scheme val="minor"/>
      </rPr>
      <t>Passed G.C.E. (O/L)</t>
    </r>
  </si>
  <si>
    <r>
      <rPr>
        <sz val="10"/>
        <color rgb="FF231F20"/>
        <rFont val="Calibri"/>
        <family val="2"/>
        <scheme val="minor"/>
      </rPr>
      <t>Passed G.C.E. (A/L) and Above</t>
    </r>
  </si>
  <si>
    <r>
      <rPr>
        <sz val="10"/>
        <color rgb="FF231F20"/>
        <rFont val="Calibri"/>
        <family val="2"/>
        <scheme val="minor"/>
      </rPr>
      <t>Per Household</t>
    </r>
  </si>
  <si>
    <r>
      <rPr>
        <sz val="10"/>
        <color rgb="FF231F20"/>
        <rFont val="Calibri"/>
        <family val="2"/>
        <scheme val="minor"/>
      </rPr>
      <t>Per Person</t>
    </r>
  </si>
  <si>
    <r>
      <rPr>
        <sz val="10"/>
        <color rgb="FF231F20"/>
        <rFont val="Calibri"/>
        <family val="2"/>
        <scheme val="minor"/>
      </rPr>
      <t>Per Income Receiver</t>
    </r>
  </si>
  <si>
    <r>
      <rPr>
        <sz val="10"/>
        <color rgb="FF231F20"/>
        <rFont val="Calibri"/>
        <family val="2"/>
        <scheme val="minor"/>
      </rPr>
      <t>Poorest 20%</t>
    </r>
  </si>
  <si>
    <r>
      <rPr>
        <sz val="10"/>
        <color rgb="FF231F20"/>
        <rFont val="Calibri"/>
        <family val="2"/>
        <scheme val="minor"/>
      </rPr>
      <t>Middle 60%</t>
    </r>
  </si>
  <si>
    <r>
      <rPr>
        <sz val="10"/>
        <color rgb="FF231F20"/>
        <rFont val="Calibri"/>
        <family val="2"/>
        <scheme val="minor"/>
      </rPr>
      <t>Gini Coefficient (Per Person)</t>
    </r>
  </si>
  <si>
    <r>
      <rPr>
        <sz val="10"/>
        <color rgb="FF231F20"/>
        <rFont val="Calibri"/>
        <family val="2"/>
        <scheme val="minor"/>
      </rPr>
      <t>Gini Coefficient (Income Receivers)</t>
    </r>
  </si>
  <si>
    <r>
      <rPr>
        <b/>
        <sz val="10"/>
        <color rgb="FF3358A6"/>
        <rFont val="Calibri"/>
        <family val="2"/>
        <scheme val="minor"/>
      </rPr>
      <t>Expenditure, Rs. per Month</t>
    </r>
  </si>
  <si>
    <r>
      <rPr>
        <b/>
        <sz val="10"/>
        <color rgb="FF3358A6"/>
        <rFont val="Calibri"/>
        <family val="2"/>
        <scheme val="minor"/>
      </rPr>
      <t>Household Expenditure Share, %</t>
    </r>
  </si>
  <si>
    <r>
      <rPr>
        <b/>
        <sz val="10"/>
        <color rgb="FF231F20"/>
        <rFont val="Calibri"/>
        <family val="2"/>
        <scheme val="minor"/>
      </rPr>
      <t>All Food</t>
    </r>
  </si>
  <si>
    <r>
      <rPr>
        <sz val="10"/>
        <color rgb="FF231F20"/>
        <rFont val="Calibri"/>
        <family val="2"/>
        <scheme val="minor"/>
      </rPr>
      <t>Cereal</t>
    </r>
  </si>
  <si>
    <r>
      <rPr>
        <sz val="10"/>
        <color rgb="FF231F20"/>
        <rFont val="Calibri"/>
        <family val="2"/>
        <scheme val="minor"/>
      </rPr>
      <t>Prepared Foods</t>
    </r>
  </si>
  <si>
    <r>
      <rPr>
        <sz val="10"/>
        <color rgb="FF231F20"/>
        <rFont val="Calibri"/>
        <family val="2"/>
        <scheme val="minor"/>
      </rPr>
      <t>Pulses</t>
    </r>
  </si>
  <si>
    <r>
      <rPr>
        <sz val="10"/>
        <color rgb="FF231F20"/>
        <rFont val="Calibri"/>
        <family val="2"/>
        <scheme val="minor"/>
      </rPr>
      <t>Vegetables</t>
    </r>
  </si>
  <si>
    <r>
      <rPr>
        <sz val="10"/>
        <color rgb="FF231F20"/>
        <rFont val="Calibri"/>
        <family val="2"/>
        <scheme val="minor"/>
      </rPr>
      <t>Meat</t>
    </r>
  </si>
  <si>
    <r>
      <rPr>
        <sz val="10"/>
        <color rgb="FF231F20"/>
        <rFont val="Calibri"/>
        <family val="2"/>
        <scheme val="minor"/>
      </rPr>
      <t>Fish</t>
    </r>
  </si>
  <si>
    <r>
      <rPr>
        <sz val="10"/>
        <color rgb="FF231F20"/>
        <rFont val="Calibri"/>
        <family val="2"/>
        <scheme val="minor"/>
      </rPr>
      <t>Dried Fish</t>
    </r>
  </si>
  <si>
    <r>
      <rPr>
        <sz val="10"/>
        <color rgb="FF231F20"/>
        <rFont val="Calibri"/>
        <family val="2"/>
        <scheme val="minor"/>
      </rPr>
      <t>Eggs</t>
    </r>
  </si>
  <si>
    <r>
      <rPr>
        <sz val="10"/>
        <color rgb="FF231F20"/>
        <rFont val="Calibri"/>
        <family val="2"/>
        <scheme val="minor"/>
      </rPr>
      <t>Coconut</t>
    </r>
  </si>
  <si>
    <r>
      <rPr>
        <sz val="10"/>
        <color rgb="FF231F20"/>
        <rFont val="Calibri"/>
        <family val="2"/>
        <scheme val="minor"/>
      </rPr>
      <t>Condiments</t>
    </r>
  </si>
  <si>
    <r>
      <rPr>
        <sz val="10"/>
        <color rgb="FF231F20"/>
        <rFont val="Calibri"/>
        <family val="2"/>
        <scheme val="minor"/>
      </rPr>
      <t>Milk &amp; Milk Products</t>
    </r>
  </si>
  <si>
    <r>
      <rPr>
        <sz val="10"/>
        <color rgb="FF231F20"/>
        <rFont val="Calibri"/>
        <family val="2"/>
        <scheme val="minor"/>
      </rPr>
      <t>Fat and Oil</t>
    </r>
  </si>
  <si>
    <r>
      <rPr>
        <sz val="10"/>
        <color rgb="FF231F20"/>
        <rFont val="Calibri"/>
        <family val="2"/>
        <scheme val="minor"/>
      </rPr>
      <t>Sugar, Juggery &amp; Treacle</t>
    </r>
  </si>
  <si>
    <r>
      <rPr>
        <sz val="10"/>
        <color rgb="FF231F20"/>
        <rFont val="Calibri"/>
        <family val="2"/>
        <scheme val="minor"/>
      </rPr>
      <t>Fruits</t>
    </r>
  </si>
  <si>
    <r>
      <rPr>
        <b/>
        <sz val="10"/>
        <color rgb="FF231F20"/>
        <rFont val="Calibri"/>
        <family val="2"/>
        <scheme val="minor"/>
      </rPr>
      <t>All Non-Food</t>
    </r>
  </si>
  <si>
    <r>
      <rPr>
        <sz val="10"/>
        <color rgb="FF231F20"/>
        <rFont val="Calibri"/>
        <family val="2"/>
        <scheme val="minor"/>
      </rPr>
      <t>Housing</t>
    </r>
  </si>
  <si>
    <r>
      <rPr>
        <sz val="10"/>
        <color rgb="FF231F20"/>
        <rFont val="Calibri"/>
        <family val="2"/>
        <scheme val="minor"/>
      </rPr>
      <t>Fuel and Light</t>
    </r>
  </si>
  <si>
    <r>
      <rPr>
        <sz val="10"/>
        <color rgb="FF231F20"/>
        <rFont val="Calibri"/>
        <family val="2"/>
        <scheme val="minor"/>
      </rPr>
      <t>Personal Care and Health Expenses</t>
    </r>
  </si>
  <si>
    <r>
      <rPr>
        <sz val="10"/>
        <color rgb="FF231F20"/>
        <rFont val="Calibri"/>
        <family val="2"/>
        <scheme val="minor"/>
      </rPr>
      <t>Transport</t>
    </r>
  </si>
  <si>
    <r>
      <rPr>
        <sz val="10"/>
        <color rgb="FF231F20"/>
        <rFont val="Calibri"/>
        <family val="2"/>
        <scheme val="minor"/>
      </rPr>
      <t>Communication</t>
    </r>
  </si>
  <si>
    <r>
      <rPr>
        <sz val="10"/>
        <color rgb="FF231F20"/>
        <rFont val="Calibri"/>
        <family val="2"/>
        <scheme val="minor"/>
      </rPr>
      <t>Education</t>
    </r>
  </si>
  <si>
    <r>
      <rPr>
        <sz val="10"/>
        <color rgb="FF231F20"/>
        <rFont val="Calibri"/>
        <family val="2"/>
        <scheme val="minor"/>
      </rPr>
      <t>Cultural Activities and Entertainment</t>
    </r>
  </si>
  <si>
    <r>
      <rPr>
        <sz val="10"/>
        <color rgb="FF231F20"/>
        <rFont val="Calibri"/>
        <family val="2"/>
        <scheme val="minor"/>
      </rPr>
      <t>Clothing, Textile and Footwear</t>
    </r>
  </si>
  <si>
    <r>
      <rPr>
        <sz val="10"/>
        <color rgb="FF231F20"/>
        <rFont val="Calibri"/>
        <family val="2"/>
        <scheme val="minor"/>
      </rPr>
      <t>Durable Household Goods</t>
    </r>
  </si>
  <si>
    <r>
      <rPr>
        <sz val="10"/>
        <color rgb="FF231F20"/>
        <rFont val="Calibri"/>
        <family val="2"/>
        <scheme val="minor"/>
      </rPr>
      <t>Other Miscellaneous Expenses</t>
    </r>
  </si>
  <si>
    <r>
      <rPr>
        <sz val="10"/>
        <color rgb="FF231F20"/>
        <rFont val="Calibri"/>
        <family val="2"/>
        <scheme val="minor"/>
      </rPr>
      <t>Other Rare Expenses</t>
    </r>
  </si>
  <si>
    <r>
      <rPr>
        <sz val="10"/>
        <color rgb="FF231F20"/>
        <rFont val="Calibri"/>
        <family val="2"/>
        <scheme val="minor"/>
      </rPr>
      <t>Liquor, Narcotic Drugs and Tobacco</t>
    </r>
  </si>
  <si>
    <r>
      <rPr>
        <sz val="10"/>
        <color rgb="FF231F20"/>
        <rFont val="Calibri"/>
        <family val="2"/>
        <scheme val="minor"/>
      </rPr>
      <t>Number of Individuals per Household</t>
    </r>
  </si>
  <si>
    <r>
      <rPr>
        <sz val="10"/>
        <color rgb="FF231F20"/>
        <rFont val="Calibri"/>
        <family val="2"/>
        <scheme val="minor"/>
      </rPr>
      <t>Number of Income Receivers per Household</t>
    </r>
  </si>
  <si>
    <r>
      <rPr>
        <b/>
        <sz val="10"/>
        <color rgb="FF231F20"/>
        <rFont val="Calibri"/>
        <family val="2"/>
        <scheme val="minor"/>
      </rPr>
      <t>Income Shares by Deciles of Households, %</t>
    </r>
  </si>
  <si>
    <r>
      <t>1</t>
    </r>
    <r>
      <rPr>
        <vertAlign val="superscript"/>
        <sz val="10"/>
        <color rgb="FF231F20"/>
        <rFont val="Calibri"/>
        <family val="2"/>
        <scheme val="minor"/>
      </rPr>
      <t xml:space="preserve">st </t>
    </r>
    <r>
      <rPr>
        <sz val="10"/>
        <color rgb="FF231F20"/>
        <rFont val="Calibri"/>
        <family val="2"/>
        <scheme val="minor"/>
      </rPr>
      <t>Decile</t>
    </r>
  </si>
  <si>
    <r>
      <rPr>
        <sz val="10"/>
        <color rgb="FF231F20"/>
        <rFont val="Calibri"/>
        <family val="2"/>
        <scheme val="minor"/>
      </rPr>
      <t>2</t>
    </r>
    <r>
      <rPr>
        <vertAlign val="superscript"/>
        <sz val="10"/>
        <color rgb="FF231F20"/>
        <rFont val="Calibri"/>
        <family val="2"/>
        <scheme val="minor"/>
      </rPr>
      <t xml:space="preserve">nd </t>
    </r>
    <r>
      <rPr>
        <sz val="10"/>
        <color rgb="FF231F20"/>
        <rFont val="Calibri"/>
        <family val="2"/>
        <scheme val="minor"/>
      </rPr>
      <t>Decile</t>
    </r>
  </si>
  <si>
    <r>
      <rPr>
        <sz val="10"/>
        <color rgb="FF231F20"/>
        <rFont val="Calibri"/>
        <family val="2"/>
        <scheme val="minor"/>
      </rPr>
      <t>3</t>
    </r>
    <r>
      <rPr>
        <vertAlign val="superscript"/>
        <sz val="10"/>
        <color rgb="FF231F20"/>
        <rFont val="Calibri"/>
        <family val="2"/>
        <scheme val="minor"/>
      </rPr>
      <t xml:space="preserve">rd </t>
    </r>
    <r>
      <rPr>
        <sz val="10"/>
        <color rgb="FF231F20"/>
        <rFont val="Calibri"/>
        <family val="2"/>
        <scheme val="minor"/>
      </rPr>
      <t>Decile</t>
    </r>
  </si>
  <si>
    <r>
      <rPr>
        <sz val="10"/>
        <color rgb="FF231F20"/>
        <rFont val="Calibri"/>
        <family val="2"/>
        <scheme val="minor"/>
      </rPr>
      <t>4</t>
    </r>
    <r>
      <rPr>
        <vertAlign val="superscript"/>
        <sz val="10"/>
        <color rgb="FF231F20"/>
        <rFont val="Calibri"/>
        <family val="2"/>
        <scheme val="minor"/>
      </rPr>
      <t xml:space="preserve">th </t>
    </r>
    <r>
      <rPr>
        <sz val="10"/>
        <color rgb="FF231F20"/>
        <rFont val="Calibri"/>
        <family val="2"/>
        <scheme val="minor"/>
      </rPr>
      <t>Decile</t>
    </r>
  </si>
  <si>
    <r>
      <rPr>
        <sz val="10"/>
        <color rgb="FF231F20"/>
        <rFont val="Calibri"/>
        <family val="2"/>
        <scheme val="minor"/>
      </rPr>
      <t>5</t>
    </r>
    <r>
      <rPr>
        <vertAlign val="superscript"/>
        <sz val="10"/>
        <color rgb="FF231F20"/>
        <rFont val="Calibri"/>
        <family val="2"/>
        <scheme val="minor"/>
      </rPr>
      <t xml:space="preserve">th </t>
    </r>
    <r>
      <rPr>
        <sz val="10"/>
        <color rgb="FF231F20"/>
        <rFont val="Calibri"/>
        <family val="2"/>
        <scheme val="minor"/>
      </rPr>
      <t>Decile</t>
    </r>
  </si>
  <si>
    <r>
      <rPr>
        <sz val="10"/>
        <color rgb="FF231F20"/>
        <rFont val="Calibri"/>
        <family val="2"/>
        <scheme val="minor"/>
      </rPr>
      <t>6</t>
    </r>
    <r>
      <rPr>
        <vertAlign val="superscript"/>
        <sz val="10"/>
        <color rgb="FF231F20"/>
        <rFont val="Calibri"/>
        <family val="2"/>
        <scheme val="minor"/>
      </rPr>
      <t xml:space="preserve">th </t>
    </r>
    <r>
      <rPr>
        <sz val="10"/>
        <color rgb="FF231F20"/>
        <rFont val="Calibri"/>
        <family val="2"/>
        <scheme val="minor"/>
      </rPr>
      <t>Decile</t>
    </r>
  </si>
  <si>
    <r>
      <rPr>
        <sz val="10"/>
        <color rgb="FF231F20"/>
        <rFont val="Calibri"/>
        <family val="2"/>
        <scheme val="minor"/>
      </rPr>
      <t>7</t>
    </r>
    <r>
      <rPr>
        <vertAlign val="superscript"/>
        <sz val="10"/>
        <color rgb="FF231F20"/>
        <rFont val="Calibri"/>
        <family val="2"/>
        <scheme val="minor"/>
      </rPr>
      <t xml:space="preserve">th </t>
    </r>
    <r>
      <rPr>
        <sz val="10"/>
        <color rgb="FF231F20"/>
        <rFont val="Calibri"/>
        <family val="2"/>
        <scheme val="minor"/>
      </rPr>
      <t>Decile</t>
    </r>
  </si>
  <si>
    <r>
      <rPr>
        <sz val="10"/>
        <color rgb="FF231F20"/>
        <rFont val="Calibri"/>
        <family val="2"/>
        <scheme val="minor"/>
      </rPr>
      <t>8</t>
    </r>
    <r>
      <rPr>
        <vertAlign val="superscript"/>
        <sz val="10"/>
        <color rgb="FF231F20"/>
        <rFont val="Calibri"/>
        <family val="2"/>
        <scheme val="minor"/>
      </rPr>
      <t xml:space="preserve">th </t>
    </r>
    <r>
      <rPr>
        <sz val="10"/>
        <color rgb="FF231F20"/>
        <rFont val="Calibri"/>
        <family val="2"/>
        <scheme val="minor"/>
      </rPr>
      <t>Decile</t>
    </r>
  </si>
  <si>
    <r>
      <rPr>
        <sz val="10"/>
        <color rgb="FF231F20"/>
        <rFont val="Calibri"/>
        <family val="2"/>
        <scheme val="minor"/>
      </rPr>
      <t>9</t>
    </r>
    <r>
      <rPr>
        <vertAlign val="superscript"/>
        <sz val="10"/>
        <color rgb="FF231F20"/>
        <rFont val="Calibri"/>
        <family val="2"/>
        <scheme val="minor"/>
      </rPr>
      <t xml:space="preserve">th </t>
    </r>
    <r>
      <rPr>
        <sz val="10"/>
        <color rgb="FF231F20"/>
        <rFont val="Calibri"/>
        <family val="2"/>
        <scheme val="minor"/>
      </rPr>
      <t>Decile</t>
    </r>
  </si>
  <si>
    <r>
      <rPr>
        <sz val="10"/>
        <color rgb="FF231F20"/>
        <rFont val="Calibri"/>
        <family val="2"/>
        <scheme val="minor"/>
      </rPr>
      <t>10</t>
    </r>
    <r>
      <rPr>
        <vertAlign val="superscript"/>
        <sz val="10"/>
        <color rgb="FF231F20"/>
        <rFont val="Calibri"/>
        <family val="2"/>
        <scheme val="minor"/>
      </rPr>
      <t xml:space="preserve">th </t>
    </r>
    <r>
      <rPr>
        <sz val="10"/>
        <color rgb="FF231F20"/>
        <rFont val="Calibri"/>
        <family val="2"/>
        <scheme val="minor"/>
      </rPr>
      <t>Decile</t>
    </r>
  </si>
  <si>
    <r>
      <rPr>
        <b/>
        <sz val="10"/>
        <color rgb="FF3358A6"/>
        <rFont val="Calibri"/>
        <family val="2"/>
        <scheme val="minor"/>
      </rPr>
      <t>Gini Coefficient, One Month Income</t>
    </r>
  </si>
  <si>
    <r>
      <rPr>
        <sz val="10"/>
        <color rgb="FF231F20"/>
        <rFont val="Calibri"/>
        <family val="2"/>
        <scheme val="minor"/>
      </rPr>
      <t>Gini Coefficient (Households)</t>
    </r>
  </si>
  <si>
    <r>
      <rPr>
        <sz val="10"/>
        <color rgb="FF231F20"/>
        <rFont val="Calibri"/>
        <family val="2"/>
        <scheme val="minor"/>
      </rPr>
      <t>Food</t>
    </r>
  </si>
  <si>
    <r>
      <rPr>
        <sz val="10"/>
        <color rgb="FF231F20"/>
        <rFont val="Calibri"/>
        <family val="2"/>
        <scheme val="minor"/>
      </rPr>
      <t>Cultural Activities and Entertainments</t>
    </r>
  </si>
  <si>
    <r>
      <rPr>
        <sz val="10"/>
        <color rgb="FF231F20"/>
        <rFont val="Calibri"/>
        <family val="2"/>
        <scheme val="minor"/>
      </rPr>
      <t>Non-Durable Household Goods</t>
    </r>
  </si>
  <si>
    <r>
      <rPr>
        <sz val="10"/>
        <color rgb="FF231F20"/>
        <rFont val="Calibri"/>
        <family val="2"/>
        <scheme val="minor"/>
      </rPr>
      <t>and Services</t>
    </r>
  </si>
  <si>
    <r>
      <rPr>
        <sz val="10"/>
        <color rgb="FF231F20"/>
        <rFont val="Calibri"/>
        <family val="2"/>
        <scheme val="minor"/>
      </rPr>
      <t>Clothing Textile and Footwear</t>
    </r>
  </si>
  <si>
    <r>
      <rPr>
        <b/>
        <sz val="10"/>
        <color rgb="FF231F20"/>
        <rFont val="Calibri"/>
        <family val="2"/>
        <scheme val="minor"/>
      </rPr>
      <t>Wall Type</t>
    </r>
    <r>
      <rPr>
        <b/>
        <vertAlign val="superscript"/>
        <sz val="10"/>
        <color rgb="FF231F20"/>
        <rFont val="Calibri"/>
        <family val="2"/>
        <scheme val="minor"/>
      </rPr>
      <t>(a)</t>
    </r>
  </si>
  <si>
    <r>
      <rPr>
        <sz val="10"/>
        <color rgb="FF231F20"/>
        <rFont val="Calibri"/>
        <family val="2"/>
        <scheme val="minor"/>
      </rPr>
      <t>Permanent</t>
    </r>
  </si>
  <si>
    <r>
      <rPr>
        <sz val="10"/>
        <color rgb="FF231F20"/>
        <rFont val="Calibri"/>
        <family val="2"/>
        <scheme val="minor"/>
      </rPr>
      <t>Semi Permanent</t>
    </r>
  </si>
  <si>
    <r>
      <rPr>
        <b/>
        <sz val="10"/>
        <color rgb="FF231F20"/>
        <rFont val="Calibri"/>
        <family val="2"/>
        <scheme val="minor"/>
      </rPr>
      <t>Floor Type</t>
    </r>
    <r>
      <rPr>
        <b/>
        <vertAlign val="superscript"/>
        <sz val="10"/>
        <color rgb="FF231F20"/>
        <rFont val="Calibri"/>
        <family val="2"/>
        <scheme val="minor"/>
      </rPr>
      <t>(b)</t>
    </r>
  </si>
  <si>
    <r>
      <rPr>
        <b/>
        <sz val="10"/>
        <color rgb="FF231F20"/>
        <rFont val="Calibri"/>
        <family val="2"/>
        <scheme val="minor"/>
      </rPr>
      <t>Roof Type</t>
    </r>
    <r>
      <rPr>
        <b/>
        <vertAlign val="superscript"/>
        <sz val="10"/>
        <color rgb="FF231F20"/>
        <rFont val="Calibri"/>
        <family val="2"/>
        <scheme val="minor"/>
      </rPr>
      <t>(c)</t>
    </r>
  </si>
  <si>
    <r>
      <rPr>
        <sz val="10"/>
        <color rgb="FF231F20"/>
        <rFont val="Calibri"/>
        <family val="2"/>
        <scheme val="minor"/>
      </rPr>
      <t>Safe</t>
    </r>
  </si>
  <si>
    <r>
      <rPr>
        <sz val="10"/>
        <color rgb="FF231F20"/>
        <rFont val="Calibri"/>
        <family val="2"/>
        <scheme val="minor"/>
      </rPr>
      <t>Not Safe</t>
    </r>
  </si>
  <si>
    <r>
      <rPr>
        <b/>
        <sz val="10"/>
        <color rgb="FF231F20"/>
        <rFont val="Calibri"/>
        <family val="2"/>
        <scheme val="minor"/>
      </rPr>
      <t>Toilet Facilities</t>
    </r>
  </si>
  <si>
    <r>
      <rPr>
        <sz val="10"/>
        <color rgb="FF231F20"/>
        <rFont val="Calibri"/>
        <family val="2"/>
        <scheme val="minor"/>
      </rPr>
      <t>Exclusive for the Household</t>
    </r>
  </si>
  <si>
    <r>
      <rPr>
        <sz val="10"/>
        <color rgb="FF231F20"/>
        <rFont val="Calibri"/>
        <family val="2"/>
        <scheme val="minor"/>
      </rPr>
      <t>Sharing with another Household</t>
    </r>
  </si>
  <si>
    <r>
      <rPr>
        <sz val="10"/>
        <color rgb="FF231F20"/>
        <rFont val="Calibri"/>
        <family val="2"/>
        <scheme val="minor"/>
      </rPr>
      <t>Public Toilet Facilities</t>
    </r>
  </si>
  <si>
    <r>
      <rPr>
        <sz val="10"/>
        <color rgb="FF231F20"/>
        <rFont val="Calibri"/>
        <family val="2"/>
        <scheme val="minor"/>
      </rPr>
      <t>No Toilet Facilities</t>
    </r>
  </si>
  <si>
    <r>
      <rPr>
        <b/>
        <sz val="10"/>
        <color rgb="FF231F20"/>
        <rFont val="Calibri"/>
        <family val="2"/>
        <scheme val="minor"/>
      </rPr>
      <t>Lighting</t>
    </r>
  </si>
  <si>
    <r>
      <rPr>
        <b/>
        <sz val="10"/>
        <color rgb="FF231F20"/>
        <rFont val="Calibri"/>
        <family val="2"/>
        <scheme val="minor"/>
      </rPr>
      <t>Telecommunication Facilities</t>
    </r>
  </si>
  <si>
    <r>
      <rPr>
        <sz val="10"/>
        <color rgb="FF231F20"/>
        <rFont val="Calibri"/>
        <family val="2"/>
        <scheme val="minor"/>
      </rPr>
      <t>Radio / Cassette Players</t>
    </r>
  </si>
  <si>
    <r>
      <rPr>
        <sz val="10"/>
        <color rgb="FF231F20"/>
        <rFont val="Calibri"/>
        <family val="2"/>
        <scheme val="minor"/>
      </rPr>
      <t>Televisions</t>
    </r>
  </si>
  <si>
    <r>
      <rPr>
        <sz val="10"/>
        <color rgb="FF231F20"/>
        <rFont val="Calibri"/>
        <family val="2"/>
        <scheme val="minor"/>
      </rPr>
      <t>VCD / DVD Players</t>
    </r>
  </si>
  <si>
    <r>
      <rPr>
        <sz val="10"/>
        <color rgb="FF231F20"/>
        <rFont val="Calibri"/>
        <family val="2"/>
        <scheme val="minor"/>
      </rPr>
      <t>Personal Computers</t>
    </r>
  </si>
  <si>
    <r>
      <rPr>
        <sz val="10"/>
        <color rgb="FF231F20"/>
        <rFont val="Calibri"/>
        <family val="2"/>
        <scheme val="minor"/>
      </rPr>
      <t>Not using any of these</t>
    </r>
  </si>
  <si>
    <r>
      <rPr>
        <sz val="10"/>
        <color rgb="FF231F20"/>
        <rFont val="Calibri"/>
        <family val="2"/>
        <scheme val="minor"/>
      </rPr>
      <t>Washing Machines</t>
    </r>
  </si>
  <si>
    <r>
      <rPr>
        <sz val="10"/>
        <color rgb="FF231F20"/>
        <rFont val="Calibri"/>
        <family val="2"/>
        <scheme val="minor"/>
      </rPr>
      <t>Refrigerators</t>
    </r>
  </si>
  <si>
    <r>
      <rPr>
        <sz val="10"/>
        <color rgb="FF231F20"/>
        <rFont val="Calibri"/>
        <family val="2"/>
        <scheme val="minor"/>
      </rPr>
      <t>Cookers (Gas / Electric / Kerosene)</t>
    </r>
  </si>
  <si>
    <r>
      <rPr>
        <sz val="10"/>
        <color rgb="FF231F20"/>
        <rFont val="Calibri"/>
        <family val="2"/>
        <scheme val="minor"/>
      </rPr>
      <t>Electric Fans</t>
    </r>
  </si>
  <si>
    <r>
      <rPr>
        <sz val="10"/>
        <color rgb="FF231F20"/>
        <rFont val="Calibri"/>
        <family val="2"/>
        <scheme val="minor"/>
      </rPr>
      <t>Motor Cycles / Scooters</t>
    </r>
  </si>
  <si>
    <r>
      <rPr>
        <sz val="10"/>
        <color rgb="FF231F20"/>
        <rFont val="Calibri"/>
        <family val="2"/>
        <scheme val="minor"/>
      </rPr>
      <t>Three Wheelers</t>
    </r>
  </si>
  <si>
    <r>
      <rPr>
        <sz val="10"/>
        <color rgb="FF231F20"/>
        <rFont val="Calibri"/>
        <family val="2"/>
        <scheme val="minor"/>
      </rPr>
      <t>Motor Cars / Vans</t>
    </r>
  </si>
  <si>
    <r>
      <rPr>
        <sz val="10"/>
        <color rgb="FF231F20"/>
        <rFont val="Calibri"/>
        <family val="2"/>
        <scheme val="minor"/>
      </rPr>
      <t>Buses / Lorries</t>
    </r>
  </si>
  <si>
    <r>
      <rPr>
        <sz val="10"/>
        <color rgb="FF231F20"/>
        <rFont val="Calibri"/>
        <family val="2"/>
        <scheme val="minor"/>
      </rPr>
      <t>No Vehicle</t>
    </r>
  </si>
  <si>
    <r>
      <rPr>
        <sz val="10"/>
        <color rgb="FF231F20"/>
        <rFont val="Calibri"/>
        <family val="2"/>
        <scheme val="minor"/>
      </rPr>
      <t>-</t>
    </r>
  </si>
  <si>
    <r>
      <rPr>
        <sz val="10"/>
        <color rgb="FF231F20"/>
        <rFont val="Calibri"/>
        <family val="2"/>
        <scheme val="minor"/>
      </rPr>
      <t>Electricity</t>
    </r>
  </si>
  <si>
    <r>
      <rPr>
        <sz val="10"/>
        <color rgb="FF231F20"/>
        <rFont val="Calibri"/>
        <family val="2"/>
        <scheme val="minor"/>
      </rPr>
      <t>Kerosene</t>
    </r>
  </si>
  <si>
    <r>
      <rPr>
        <sz val="10"/>
        <color rgb="FF231F20"/>
        <rFont val="Calibri"/>
        <family val="2"/>
        <scheme val="minor"/>
      </rPr>
      <t>Solar Energy</t>
    </r>
  </si>
  <si>
    <r>
      <rPr>
        <b/>
        <sz val="10"/>
        <color rgb="FF231F20"/>
        <rFont val="Calibri"/>
        <family val="2"/>
        <scheme val="minor"/>
      </rPr>
      <t>Cooking Fuel</t>
    </r>
  </si>
  <si>
    <r>
      <rPr>
        <sz val="10"/>
        <color rgb="FF231F20"/>
        <rFont val="Calibri"/>
        <family val="2"/>
        <scheme val="minor"/>
      </rPr>
      <t>Firewood</t>
    </r>
  </si>
  <si>
    <r>
      <rPr>
        <sz val="10"/>
        <color rgb="FF231F20"/>
        <rFont val="Calibri"/>
        <family val="2"/>
        <scheme val="minor"/>
      </rPr>
      <t>Gas</t>
    </r>
  </si>
  <si>
    <r>
      <rPr>
        <b/>
        <sz val="10"/>
        <color rgb="FF231F20"/>
        <rFont val="Calibri"/>
        <family val="2"/>
        <scheme val="minor"/>
      </rPr>
      <t>Garbage Disposal</t>
    </r>
  </si>
  <si>
    <r>
      <rPr>
        <sz val="10"/>
        <color rgb="FF231F20"/>
        <rFont val="Calibri"/>
        <family val="2"/>
        <scheme val="minor"/>
      </rPr>
      <t>Collected by Local Authorities</t>
    </r>
  </si>
  <si>
    <r>
      <rPr>
        <sz val="10"/>
        <color rgb="FF231F20"/>
        <rFont val="Calibri"/>
        <family val="2"/>
        <scheme val="minor"/>
      </rPr>
      <t>Buried / Burned</t>
    </r>
  </si>
  <si>
    <r>
      <rPr>
        <sz val="10"/>
        <color rgb="FF231F20"/>
        <rFont val="Calibri"/>
        <family val="2"/>
        <scheme val="minor"/>
      </rPr>
      <t>Process for Fertiliser</t>
    </r>
  </si>
  <si>
    <r>
      <rPr>
        <sz val="10"/>
        <color rgb="FF231F20"/>
        <rFont val="Calibri"/>
        <family val="2"/>
        <scheme val="minor"/>
      </rPr>
      <t>Dumped within premises</t>
    </r>
  </si>
  <si>
    <r>
      <rPr>
        <sz val="10"/>
        <color rgb="FF231F20"/>
        <rFont val="Calibri"/>
        <family val="2"/>
        <scheme val="minor"/>
      </rPr>
      <t>Thrown away outside premises</t>
    </r>
  </si>
  <si>
    <r>
      <rPr>
        <sz val="10"/>
        <color rgb="FF231F20"/>
        <rFont val="Calibri"/>
        <family val="2"/>
        <scheme val="minor"/>
      </rPr>
      <t>Fixed Telephone Lines only</t>
    </r>
  </si>
  <si>
    <r>
      <rPr>
        <sz val="10"/>
        <color rgb="FF231F20"/>
        <rFont val="Calibri"/>
        <family val="2"/>
        <scheme val="minor"/>
      </rPr>
      <t>Mobile only</t>
    </r>
  </si>
  <si>
    <r>
      <rPr>
        <sz val="10"/>
        <color rgb="FF231F20"/>
        <rFont val="Calibri"/>
        <family val="2"/>
        <scheme val="minor"/>
      </rPr>
      <t>Fixed and Mobile Connections</t>
    </r>
  </si>
  <si>
    <r>
      <rPr>
        <sz val="10"/>
        <color rgb="FF231F20"/>
        <rFont val="Calibri"/>
        <family val="2"/>
        <scheme val="minor"/>
      </rPr>
      <t>No Telephone Facilities</t>
    </r>
  </si>
  <si>
    <r>
      <rPr>
        <b/>
        <sz val="10"/>
        <color rgb="FF231F20"/>
        <rFont val="Calibri"/>
        <family val="2"/>
        <scheme val="minor"/>
      </rPr>
      <t>Domestic Electrical Items</t>
    </r>
  </si>
  <si>
    <r>
      <rPr>
        <sz val="10"/>
        <color rgb="FF231F20"/>
        <rFont val="Calibri"/>
        <family val="2"/>
        <scheme val="minor"/>
      </rPr>
      <t>Sewing Machines</t>
    </r>
  </si>
  <si>
    <r>
      <rPr>
        <b/>
        <sz val="10"/>
        <color rgb="FF231F20"/>
        <rFont val="Calibri"/>
        <family val="2"/>
        <scheme val="minor"/>
      </rPr>
      <t>Vehicle Ownership</t>
    </r>
  </si>
  <si>
    <r>
      <rPr>
        <sz val="10"/>
        <color rgb="FF231F20"/>
        <rFont val="Calibri"/>
        <family val="2"/>
        <scheme val="minor"/>
      </rPr>
      <t>Bicycle</t>
    </r>
  </si>
  <si>
    <r>
      <rPr>
        <sz val="10"/>
        <color rgb="FF231F20"/>
        <rFont val="Calibri"/>
        <family val="2"/>
        <scheme val="minor"/>
      </rPr>
      <t>Urban</t>
    </r>
  </si>
  <si>
    <r>
      <rPr>
        <sz val="10"/>
        <color rgb="FF231F20"/>
        <rFont val="Calibri"/>
        <family val="2"/>
        <scheme val="minor"/>
      </rPr>
      <t>Rural</t>
    </r>
  </si>
  <si>
    <r>
      <rPr>
        <sz val="10"/>
        <color rgb="FF231F20"/>
        <rFont val="Calibri"/>
        <family val="2"/>
        <scheme val="minor"/>
      </rPr>
      <t>Estate</t>
    </r>
  </si>
  <si>
    <r>
      <rPr>
        <sz val="10"/>
        <color rgb="FF231F20"/>
        <rFont val="Calibri"/>
        <family val="2"/>
        <scheme val="minor"/>
      </rPr>
      <t>All Island</t>
    </r>
  </si>
  <si>
    <r>
      <rPr>
        <sz val="10"/>
        <color rgb="FF231F20"/>
        <rFont val="Calibri"/>
        <family val="2"/>
        <scheme val="minor"/>
      </rPr>
      <t>…</t>
    </r>
  </si>
  <si>
    <r>
      <rPr>
        <b/>
        <sz val="10"/>
        <color rgb="FF3358A6"/>
        <rFont val="Calibri"/>
        <family val="2"/>
        <scheme val="minor"/>
      </rPr>
      <t>Sri Lanka</t>
    </r>
  </si>
  <si>
    <r>
      <rPr>
        <b/>
        <sz val="10"/>
        <color rgb="FF3358A6"/>
        <rFont val="Calibri"/>
        <family val="2"/>
        <scheme val="minor"/>
      </rPr>
      <t>Sector</t>
    </r>
  </si>
  <si>
    <r>
      <rPr>
        <b/>
        <sz val="10"/>
        <color rgb="FF3358A6"/>
        <rFont val="Calibri"/>
        <family val="2"/>
        <scheme val="minor"/>
      </rPr>
      <t>Province</t>
    </r>
  </si>
  <si>
    <r>
      <rPr>
        <b/>
        <sz val="10"/>
        <color rgb="FF3358A6"/>
        <rFont val="Calibri"/>
        <family val="2"/>
        <scheme val="minor"/>
      </rPr>
      <t>District</t>
    </r>
  </si>
  <si>
    <r>
      <rPr>
        <sz val="10"/>
        <color rgb="FF231F20"/>
        <rFont val="Calibri"/>
        <family val="2"/>
        <scheme val="minor"/>
      </rPr>
      <t>Rice</t>
    </r>
  </si>
  <si>
    <r>
      <rPr>
        <sz val="10"/>
        <color rgb="FF231F20"/>
        <rFont val="Calibri"/>
        <family val="2"/>
        <scheme val="minor"/>
      </rPr>
      <t>Wheat Flour</t>
    </r>
  </si>
  <si>
    <r>
      <rPr>
        <sz val="10"/>
        <color rgb="FF231F20"/>
        <rFont val="Calibri"/>
        <family val="2"/>
        <scheme val="minor"/>
      </rPr>
      <t>Bread</t>
    </r>
  </si>
  <si>
    <r>
      <rPr>
        <sz val="10"/>
        <color rgb="FF231F20"/>
        <rFont val="Calibri"/>
        <family val="2"/>
        <scheme val="minor"/>
      </rPr>
      <t>Coconuts</t>
    </r>
  </si>
  <si>
    <r>
      <rPr>
        <sz val="10"/>
        <color rgb="FF231F20"/>
        <rFont val="Calibri"/>
        <family val="2"/>
        <scheme val="minor"/>
      </rPr>
      <t>Fruit</t>
    </r>
  </si>
  <si>
    <r>
      <rPr>
        <sz val="10"/>
        <color rgb="FF231F20"/>
        <rFont val="Calibri"/>
        <family val="2"/>
        <scheme val="minor"/>
      </rPr>
      <t>Sugar</t>
    </r>
  </si>
  <si>
    <r>
      <rPr>
        <sz val="10"/>
        <color rgb="FF231F20"/>
        <rFont val="Calibri"/>
        <family val="2"/>
        <scheme val="minor"/>
      </rPr>
      <t>Other Food &amp; Drinks</t>
    </r>
  </si>
  <si>
    <r>
      <rPr>
        <b/>
        <sz val="10"/>
        <color rgb="FF3358A6"/>
        <rFont val="Calibri"/>
        <family val="2"/>
        <scheme val="minor"/>
      </rPr>
      <t>Non-Food Expenditure</t>
    </r>
  </si>
  <si>
    <r>
      <rPr>
        <sz val="10"/>
        <color rgb="FF231F20"/>
        <rFont val="Calibri"/>
        <family val="2"/>
        <scheme val="minor"/>
      </rPr>
      <t>Clothing and Textile and Foot-Wear</t>
    </r>
  </si>
  <si>
    <r>
      <rPr>
        <sz val="10"/>
        <color rgb="FF231F20"/>
        <rFont val="Calibri"/>
        <family val="2"/>
        <scheme val="minor"/>
      </rPr>
      <t>Personal Care and Health</t>
    </r>
  </si>
  <si>
    <r>
      <rPr>
        <sz val="10"/>
        <color rgb="FF231F20"/>
        <rFont val="Calibri"/>
        <family val="2"/>
        <scheme val="minor"/>
      </rPr>
      <t>Transport and Communication</t>
    </r>
  </si>
  <si>
    <r>
      <rPr>
        <sz val="10"/>
        <color rgb="FF231F20"/>
        <rFont val="Calibri"/>
        <family val="2"/>
        <scheme val="minor"/>
      </rPr>
      <t>Cultural and Entertainment</t>
    </r>
  </si>
  <si>
    <r>
      <rPr>
        <sz val="10"/>
        <color rgb="FF231F20"/>
        <rFont val="Calibri"/>
        <family val="2"/>
        <scheme val="minor"/>
      </rPr>
      <t>Consumer Durables</t>
    </r>
  </si>
  <si>
    <r>
      <rPr>
        <sz val="10"/>
        <color rgb="FF231F20"/>
        <rFont val="Calibri"/>
        <family val="2"/>
        <scheme val="minor"/>
      </rPr>
      <t>Other Non-Consumer Expenditure</t>
    </r>
  </si>
  <si>
    <r>
      <rPr>
        <sz val="10"/>
        <color rgb="FF231F20"/>
        <rFont val="Calibri"/>
        <family val="2"/>
        <scheme val="minor"/>
      </rPr>
      <t>Liquor and Tobacco</t>
    </r>
  </si>
  <si>
    <r>
      <rPr>
        <b/>
        <sz val="10"/>
        <color rgb="FF231F20"/>
        <rFont val="Calibri"/>
        <family val="2"/>
        <scheme val="minor"/>
      </rPr>
      <t>Total</t>
    </r>
    <r>
      <rPr>
        <b/>
        <sz val="10"/>
        <color rgb="FF3358A6"/>
        <rFont val="Calibri"/>
        <family val="2"/>
        <scheme val="minor"/>
      </rPr>
      <t xml:space="preserve"> </t>
    </r>
  </si>
  <si>
    <r>
      <rPr>
        <sz val="10"/>
        <color rgb="FF231F20"/>
        <rFont val="Calibri"/>
        <family val="2"/>
        <scheme val="minor"/>
      </rPr>
      <t>4, 678.1</t>
    </r>
  </si>
  <si>
    <r>
      <rPr>
        <b/>
        <sz val="10"/>
        <color rgb="FF3358A6"/>
        <rFont val="Calibri"/>
        <family val="2"/>
        <scheme val="minor"/>
      </rPr>
      <t>Private Bus Services</t>
    </r>
  </si>
  <si>
    <r>
      <rPr>
        <sz val="10"/>
        <color rgb="FF231F20"/>
        <rFont val="Calibri"/>
        <family val="2"/>
        <scheme val="minor"/>
      </rPr>
      <t>Total Fleet</t>
    </r>
  </si>
  <si>
    <r>
      <t>19,979</t>
    </r>
    <r>
      <rPr>
        <vertAlign val="superscript"/>
        <sz val="10"/>
        <color rgb="FF000000"/>
        <rFont val="Calibri"/>
        <family val="2"/>
        <scheme val="minor"/>
      </rPr>
      <t>(b)</t>
    </r>
  </si>
  <si>
    <r>
      <t>20,123</t>
    </r>
    <r>
      <rPr>
        <vertAlign val="superscript"/>
        <sz val="10"/>
        <color rgb="FF000000"/>
        <rFont val="Calibri"/>
        <family val="2"/>
        <scheme val="minor"/>
      </rPr>
      <t>(b)</t>
    </r>
  </si>
  <si>
    <r>
      <t>20,021</t>
    </r>
    <r>
      <rPr>
        <vertAlign val="superscript"/>
        <sz val="10"/>
        <color rgb="FF000000"/>
        <rFont val="Calibri"/>
        <family val="2"/>
        <scheme val="minor"/>
      </rPr>
      <t>(b)</t>
    </r>
  </si>
  <si>
    <r>
      <t>19,862</t>
    </r>
    <r>
      <rPr>
        <vertAlign val="superscript"/>
        <sz val="10"/>
        <color rgb="FF231F20"/>
        <rFont val="Calibri"/>
        <family val="2"/>
        <scheme val="minor"/>
      </rPr>
      <t>(b)</t>
    </r>
  </si>
  <si>
    <r>
      <t>20,096</t>
    </r>
    <r>
      <rPr>
        <vertAlign val="superscript"/>
        <sz val="10"/>
        <color rgb="FF000000"/>
        <rFont val="Calibri"/>
        <family val="2"/>
        <scheme val="minor"/>
      </rPr>
      <t>(b)</t>
    </r>
  </si>
  <si>
    <r>
      <rPr>
        <sz val="10"/>
        <color rgb="FF231F20"/>
        <rFont val="Calibri"/>
        <family val="2"/>
        <scheme val="minor"/>
      </rPr>
      <t>Buses Operated</t>
    </r>
  </si>
  <si>
    <r>
      <t>18,562</t>
    </r>
    <r>
      <rPr>
        <vertAlign val="superscript"/>
        <sz val="10"/>
        <color rgb="FF000000"/>
        <rFont val="Calibri"/>
        <family val="2"/>
        <scheme val="minor"/>
      </rPr>
      <t>(b)</t>
    </r>
  </si>
  <si>
    <r>
      <t>10,787</t>
    </r>
    <r>
      <rPr>
        <vertAlign val="superscript"/>
        <sz val="10"/>
        <color rgb="FF000000"/>
        <rFont val="Calibri"/>
        <family val="2"/>
        <scheme val="minor"/>
      </rPr>
      <t>(b)</t>
    </r>
  </si>
  <si>
    <r>
      <t>9,053</t>
    </r>
    <r>
      <rPr>
        <vertAlign val="superscript"/>
        <sz val="10"/>
        <color rgb="FF000000"/>
        <rFont val="Calibri"/>
        <family val="2"/>
        <scheme val="minor"/>
      </rPr>
      <t>(b)</t>
    </r>
  </si>
  <si>
    <r>
      <t xml:space="preserve">9,807 </t>
    </r>
    <r>
      <rPr>
        <vertAlign val="superscript"/>
        <sz val="10"/>
        <color rgb="FF000000"/>
        <rFont val="Calibri"/>
        <family val="2"/>
        <scheme val="minor"/>
      </rPr>
      <t>(b)</t>
    </r>
  </si>
  <si>
    <r>
      <t>12,864</t>
    </r>
    <r>
      <rPr>
        <vertAlign val="superscript"/>
        <sz val="10"/>
        <color rgb="FF000000"/>
        <rFont val="Calibri"/>
        <family val="2"/>
        <scheme val="minor"/>
      </rPr>
      <t>(b)</t>
    </r>
  </si>
  <si>
    <r>
      <rPr>
        <sz val="10"/>
        <color rgb="FF231F20"/>
        <rFont val="Calibri"/>
        <family val="2"/>
        <scheme val="minor"/>
      </rPr>
      <t>Seating Capacity</t>
    </r>
  </si>
  <si>
    <r>
      <t>779,604</t>
    </r>
    <r>
      <rPr>
        <vertAlign val="superscript"/>
        <sz val="10"/>
        <color rgb="FF000000"/>
        <rFont val="Calibri"/>
        <family val="2"/>
        <scheme val="minor"/>
      </rPr>
      <t>(b)</t>
    </r>
  </si>
  <si>
    <r>
      <t>465,858</t>
    </r>
    <r>
      <rPr>
        <vertAlign val="superscript"/>
        <sz val="10"/>
        <color rgb="FF000000"/>
        <rFont val="Calibri"/>
        <family val="2"/>
        <scheme val="minor"/>
      </rPr>
      <t>(b)</t>
    </r>
  </si>
  <si>
    <r>
      <t>398,490</t>
    </r>
    <r>
      <rPr>
        <vertAlign val="superscript"/>
        <sz val="10"/>
        <color rgb="FF000000"/>
        <rFont val="Calibri"/>
        <family val="2"/>
        <scheme val="minor"/>
      </rPr>
      <t>(b)</t>
    </r>
  </si>
  <si>
    <r>
      <t>429,282</t>
    </r>
    <r>
      <rPr>
        <vertAlign val="superscript"/>
        <sz val="10"/>
        <color rgb="FF000000"/>
        <rFont val="Calibri"/>
        <family val="2"/>
        <scheme val="minor"/>
      </rPr>
      <t>(b)</t>
    </r>
  </si>
  <si>
    <r>
      <t>564,312</t>
    </r>
    <r>
      <rPr>
        <vertAlign val="superscript"/>
        <sz val="10"/>
        <color rgb="FF000000"/>
        <rFont val="Calibri"/>
        <family val="2"/>
        <scheme val="minor"/>
      </rPr>
      <t>(b)</t>
    </r>
  </si>
  <si>
    <r>
      <t>1,085.2</t>
    </r>
    <r>
      <rPr>
        <vertAlign val="superscript"/>
        <sz val="10"/>
        <color rgb="FF000000"/>
        <rFont val="Calibri"/>
        <family val="2"/>
        <scheme val="minor"/>
      </rPr>
      <t>(b)</t>
    </r>
  </si>
  <si>
    <r>
      <t>381.0</t>
    </r>
    <r>
      <rPr>
        <vertAlign val="superscript"/>
        <sz val="10"/>
        <color rgb="FF000000"/>
        <rFont val="Calibri"/>
        <family val="2"/>
        <scheme val="minor"/>
      </rPr>
      <t>(b)</t>
    </r>
  </si>
  <si>
    <r>
      <t>364.1</t>
    </r>
    <r>
      <rPr>
        <vertAlign val="superscript"/>
        <sz val="10"/>
        <color rgb="FF000000"/>
        <rFont val="Calibri"/>
        <family val="2"/>
        <scheme val="minor"/>
      </rPr>
      <t>(b)</t>
    </r>
  </si>
  <si>
    <r>
      <t>425.4</t>
    </r>
    <r>
      <rPr>
        <vertAlign val="superscript"/>
        <sz val="10"/>
        <color rgb="FF000000"/>
        <rFont val="Calibri"/>
        <family val="2"/>
        <scheme val="minor"/>
      </rPr>
      <t>(b)</t>
    </r>
  </si>
  <si>
    <r>
      <t>54,443</t>
    </r>
    <r>
      <rPr>
        <vertAlign val="superscript"/>
        <sz val="10"/>
        <color rgb="FF000000"/>
        <rFont val="Calibri"/>
        <family val="2"/>
        <scheme val="minor"/>
      </rPr>
      <t>(b)</t>
    </r>
  </si>
  <si>
    <r>
      <t>18,548</t>
    </r>
    <r>
      <rPr>
        <vertAlign val="superscript"/>
        <sz val="10"/>
        <color rgb="FF000000"/>
        <rFont val="Calibri"/>
        <family val="2"/>
        <scheme val="minor"/>
      </rPr>
      <t>(b)</t>
    </r>
  </si>
  <si>
    <r>
      <t>16,292</t>
    </r>
    <r>
      <rPr>
        <vertAlign val="superscript"/>
        <sz val="10"/>
        <color rgb="FF000000"/>
        <rFont val="Calibri"/>
        <family val="2"/>
        <scheme val="minor"/>
      </rPr>
      <t>(b)</t>
    </r>
  </si>
  <si>
    <r>
      <t>19,234</t>
    </r>
    <r>
      <rPr>
        <vertAlign val="superscript"/>
        <sz val="10"/>
        <color rgb="FF000000"/>
        <rFont val="Calibri"/>
        <family val="2"/>
        <scheme val="minor"/>
      </rPr>
      <t>(b)</t>
    </r>
  </si>
  <si>
    <r>
      <t>30,574</t>
    </r>
    <r>
      <rPr>
        <vertAlign val="superscript"/>
        <sz val="10"/>
        <color rgb="FF000000"/>
        <rFont val="Calibri"/>
        <family val="2"/>
        <scheme val="minor"/>
      </rPr>
      <t>(b)</t>
    </r>
  </si>
  <si>
    <r>
      <t xml:space="preserve">Sri Lanka Transport Board </t>
    </r>
    <r>
      <rPr>
        <b/>
        <vertAlign val="superscript"/>
        <sz val="10"/>
        <color rgb="FF3358A6"/>
        <rFont val="Calibri"/>
        <family val="2"/>
        <scheme val="minor"/>
      </rPr>
      <t>(c)</t>
    </r>
  </si>
  <si>
    <r>
      <rPr>
        <b/>
        <sz val="10"/>
        <color rgb="FF3358A6"/>
        <rFont val="Calibri"/>
        <family val="2"/>
        <scheme val="minor"/>
      </rPr>
      <t>Cargo Discharged, MT ’000</t>
    </r>
  </si>
  <si>
    <r>
      <rPr>
        <b/>
        <sz val="10"/>
        <color rgb="FF3358A6"/>
        <rFont val="Calibri"/>
        <family val="2"/>
        <scheme val="minor"/>
      </rPr>
      <t>Cargo Loaded, MT ’000</t>
    </r>
  </si>
  <si>
    <r>
      <rPr>
        <sz val="10"/>
        <color rgb="FF231F20"/>
        <rFont val="Calibri"/>
        <family val="2"/>
        <scheme val="minor"/>
      </rPr>
      <t>Containerised</t>
    </r>
  </si>
  <si>
    <r>
      <rPr>
        <sz val="10"/>
        <color rgb="FF231F20"/>
        <rFont val="Calibri"/>
        <family val="2"/>
        <scheme val="minor"/>
      </rPr>
      <t>Break Bulk</t>
    </r>
  </si>
  <si>
    <r>
      <rPr>
        <sz val="10"/>
        <color rgb="FF231F20"/>
        <rFont val="Calibri"/>
        <family val="2"/>
        <scheme val="minor"/>
      </rPr>
      <t>Dry Bulk</t>
    </r>
  </si>
  <si>
    <r>
      <rPr>
        <sz val="10"/>
        <color rgb="FF231F20"/>
        <rFont val="Calibri"/>
        <family val="2"/>
        <scheme val="minor"/>
      </rPr>
      <t>Liquid Bulk</t>
    </r>
  </si>
  <si>
    <r>
      <rPr>
        <sz val="10"/>
        <color rgb="FF231F20"/>
        <rFont val="Calibri"/>
        <family val="2"/>
        <scheme val="minor"/>
      </rPr>
      <t>Domestic</t>
    </r>
  </si>
  <si>
    <r>
      <rPr>
        <sz val="10"/>
        <color rgb="FF231F20"/>
        <rFont val="Calibri"/>
        <family val="2"/>
        <scheme val="minor"/>
      </rPr>
      <t>Transhipment</t>
    </r>
  </si>
  <si>
    <r>
      <rPr>
        <sz val="10"/>
        <color rgb="FF231F20"/>
        <rFont val="Calibri"/>
        <family val="2"/>
        <scheme val="minor"/>
      </rPr>
      <t>Re-Stowing</t>
    </r>
  </si>
  <si>
    <r>
      <t xml:space="preserve">Revenue </t>
    </r>
    <r>
      <rPr>
        <b/>
        <vertAlign val="superscript"/>
        <sz val="10"/>
        <color rgb="FF3358A6"/>
        <rFont val="Calibri"/>
        <family val="2"/>
        <scheme val="minor"/>
      </rPr>
      <t>(d)</t>
    </r>
    <r>
      <rPr>
        <b/>
        <sz val="10"/>
        <color rgb="FF3358A6"/>
        <rFont val="Calibri"/>
        <family val="2"/>
        <scheme val="minor"/>
      </rPr>
      <t>, Rs. mn</t>
    </r>
  </si>
  <si>
    <r>
      <t>Employees</t>
    </r>
    <r>
      <rPr>
        <b/>
        <vertAlign val="superscript"/>
        <sz val="10"/>
        <color rgb="FF3358A6"/>
        <rFont val="Calibri"/>
        <family val="2"/>
        <scheme val="minor"/>
      </rPr>
      <t>(e)</t>
    </r>
    <r>
      <rPr>
        <b/>
        <sz val="10"/>
        <color rgb="FF3358A6"/>
        <rFont val="Calibri"/>
        <family val="2"/>
        <scheme val="minor"/>
      </rPr>
      <t>, No.</t>
    </r>
  </si>
  <si>
    <r>
      <rPr>
        <sz val="10"/>
        <color rgb="FF231F20"/>
        <rFont val="Calibri"/>
        <family val="2"/>
        <scheme val="minor"/>
      </rPr>
      <t>Kilometres Flown, ’000</t>
    </r>
  </si>
  <si>
    <r>
      <rPr>
        <sz val="10"/>
        <color rgb="FF231F20"/>
        <rFont val="Calibri"/>
        <family val="2"/>
        <scheme val="minor"/>
      </rPr>
      <t>Hours Flown, No.</t>
    </r>
  </si>
  <si>
    <r>
      <rPr>
        <sz val="10"/>
        <color rgb="FF231F20"/>
        <rFont val="Calibri"/>
        <family val="2"/>
        <scheme val="minor"/>
      </rPr>
      <t>Freight Tons Carried, No.</t>
    </r>
  </si>
  <si>
    <r>
      <rPr>
        <sz val="10"/>
        <color rgb="FF231F20"/>
        <rFont val="Calibri"/>
        <family val="2"/>
        <scheme val="minor"/>
      </rPr>
      <t>Passenger Load Factor, %</t>
    </r>
  </si>
  <si>
    <r>
      <rPr>
        <sz val="10"/>
        <color rgb="FF231F20"/>
        <rFont val="Calibri"/>
        <family val="2"/>
        <scheme val="minor"/>
      </rPr>
      <t>Passengers</t>
    </r>
    <r>
      <rPr>
        <sz val="10"/>
        <rFont val="Calibri"/>
        <family val="2"/>
        <scheme val="minor"/>
      </rPr>
      <t xml:space="preserve"> (Including Excess Baggage)</t>
    </r>
  </si>
  <si>
    <r>
      <rPr>
        <sz val="10"/>
        <color rgb="FF231F20"/>
        <rFont val="Calibri"/>
        <family val="2"/>
        <scheme val="minor"/>
      </rPr>
      <t>Freight &amp; Mail</t>
    </r>
  </si>
  <si>
    <r>
      <rPr>
        <sz val="10"/>
        <color rgb="FF231F20"/>
        <rFont val="Calibri"/>
        <family val="2"/>
        <scheme val="minor"/>
      </rPr>
      <t>Employment, No.</t>
    </r>
  </si>
  <si>
    <r>
      <t>As at 31</t>
    </r>
    <r>
      <rPr>
        <vertAlign val="superscript"/>
        <sz val="10"/>
        <color rgb="FF000000"/>
        <rFont val="Calibri"/>
        <family val="2"/>
        <scheme val="minor"/>
      </rPr>
      <t>st</t>
    </r>
    <r>
      <rPr>
        <sz val="10"/>
        <color rgb="FF000000"/>
        <rFont val="Calibri"/>
        <family val="2"/>
        <scheme val="minor"/>
      </rPr>
      <t xml:space="preserve"> March</t>
    </r>
  </si>
  <si>
    <r>
      <rPr>
        <sz val="10"/>
        <color rgb="FF231F20"/>
        <rFont val="Calibri"/>
        <family val="2"/>
        <scheme val="minor"/>
      </rPr>
      <t>Broad Gauge</t>
    </r>
  </si>
  <si>
    <r>
      <rPr>
        <sz val="10"/>
        <color rgb="FF231F20"/>
        <rFont val="Calibri"/>
        <family val="2"/>
        <scheme val="minor"/>
      </rPr>
      <t>Dual Gauge (KV-Line)</t>
    </r>
  </si>
  <si>
    <r>
      <rPr>
        <sz val="10"/>
        <color rgb="FF231F20"/>
        <rFont val="Calibri"/>
        <family val="2"/>
        <scheme val="minor"/>
      </rPr>
      <t>Passenger Coaches</t>
    </r>
  </si>
  <si>
    <r>
      <rPr>
        <sz val="10"/>
        <color rgb="FF231F20"/>
        <rFont val="Calibri"/>
        <family val="2"/>
        <scheme val="minor"/>
      </rPr>
      <t>Goods Wagons</t>
    </r>
  </si>
  <si>
    <r>
      <rPr>
        <b/>
        <sz val="10"/>
        <color rgb="FF3358A6"/>
        <rFont val="Calibri"/>
        <family val="2"/>
        <scheme val="minor"/>
      </rPr>
      <t>Route, km</t>
    </r>
  </si>
  <si>
    <r>
      <rPr>
        <b/>
        <sz val="10"/>
        <color rgb="FF3358A6"/>
        <rFont val="Calibri"/>
        <family val="2"/>
        <scheme val="minor"/>
      </rPr>
      <t>Main Stations, No.</t>
    </r>
  </si>
  <si>
    <r>
      <rPr>
        <b/>
        <sz val="10"/>
        <color rgb="FF3358A6"/>
        <rFont val="Calibri"/>
        <family val="2"/>
        <scheme val="minor"/>
      </rPr>
      <t>Sub Stations, No.</t>
    </r>
  </si>
  <si>
    <r>
      <rPr>
        <b/>
        <sz val="10"/>
        <color rgb="FF3358A6"/>
        <rFont val="Calibri"/>
        <family val="2"/>
        <scheme val="minor"/>
      </rPr>
      <t>Passenger Journeys, mn</t>
    </r>
  </si>
  <si>
    <r>
      <rPr>
        <sz val="10"/>
        <color rgb="FF231F20"/>
        <rFont val="Calibri"/>
        <family val="2"/>
        <scheme val="minor"/>
      </rPr>
      <t>Season Ticket Passengers</t>
    </r>
  </si>
  <si>
    <r>
      <rPr>
        <sz val="10"/>
        <color rgb="FF231F20"/>
        <rFont val="Calibri"/>
        <family val="2"/>
        <scheme val="minor"/>
      </rPr>
      <t>Ordinary Ticket Passengers</t>
    </r>
  </si>
  <si>
    <r>
      <rPr>
        <b/>
        <sz val="10"/>
        <color rgb="FF3358A6"/>
        <rFont val="Calibri"/>
        <family val="2"/>
        <scheme val="minor"/>
      </rPr>
      <t>Revenue from Passenger Traffic, Rs. mn</t>
    </r>
  </si>
  <si>
    <r>
      <rPr>
        <sz val="10"/>
        <color rgb="FF231F20"/>
        <rFont val="Calibri"/>
        <family val="2"/>
        <scheme val="minor"/>
      </rPr>
      <t>Coaching Train Kilometre, mn km</t>
    </r>
  </si>
  <si>
    <r>
      <rPr>
        <sz val="10"/>
        <color rgb="FF231F20"/>
        <rFont val="Calibri"/>
        <family val="2"/>
        <scheme val="minor"/>
      </rPr>
      <t>Goods Hauled, mn Tons</t>
    </r>
  </si>
  <si>
    <r>
      <rPr>
        <sz val="10"/>
        <color rgb="FF231F20"/>
        <rFont val="Calibri"/>
        <family val="2"/>
        <scheme val="minor"/>
      </rPr>
      <t>Receipts from Goods Traffic, Rs. mn</t>
    </r>
  </si>
  <si>
    <r>
      <rPr>
        <sz val="10"/>
        <color rgb="FF231F20"/>
        <rFont val="Calibri"/>
        <family val="2"/>
        <scheme val="minor"/>
      </rPr>
      <t>Goods Train Kilometres, mn km</t>
    </r>
  </si>
  <si>
    <r>
      <rPr>
        <sz val="10"/>
        <color rgb="FF231F20"/>
        <rFont val="Calibri"/>
        <family val="2"/>
        <scheme val="minor"/>
      </rPr>
      <t>Gross Receipts, Rs. mn</t>
    </r>
  </si>
  <si>
    <r>
      <rPr>
        <sz val="10"/>
        <color rgb="FF231F20"/>
        <rFont val="Calibri"/>
        <family val="2"/>
        <scheme val="minor"/>
      </rPr>
      <t>Working Expenditure, Rs. mn</t>
    </r>
  </si>
  <si>
    <r>
      <rPr>
        <sz val="10"/>
        <color rgb="FF231F20"/>
        <rFont val="Calibri"/>
        <family val="2"/>
        <scheme val="minor"/>
      </rPr>
      <t>Personnel Strength, No.</t>
    </r>
  </si>
  <si>
    <r>
      <rPr>
        <sz val="10"/>
        <color rgb="FF231F20"/>
        <rFont val="Calibri"/>
        <family val="2"/>
        <scheme val="minor"/>
      </rPr>
      <t>Passenger Journeys, mn</t>
    </r>
  </si>
  <si>
    <r>
      <rPr>
        <sz val="10"/>
        <color rgb="FF231F20"/>
        <rFont val="Calibri"/>
        <family val="2"/>
        <scheme val="minor"/>
      </rPr>
      <t>Operated Kilometres, mn</t>
    </r>
  </si>
  <si>
    <r>
      <t>Passenger Kilometres</t>
    </r>
    <r>
      <rPr>
        <b/>
        <vertAlign val="superscript"/>
        <sz val="10"/>
        <color theme="4" tint="-0.249977111117893"/>
        <rFont val="Calibri"/>
        <family val="2"/>
        <scheme val="minor"/>
      </rPr>
      <t>(c)</t>
    </r>
    <r>
      <rPr>
        <b/>
        <sz val="10"/>
        <color theme="4" tint="-0.249977111117893"/>
        <rFont val="Calibri"/>
        <family val="2"/>
        <scheme val="minor"/>
      </rPr>
      <t>, mn</t>
    </r>
  </si>
  <si>
    <r>
      <t xml:space="preserve">Seat Kilometres </t>
    </r>
    <r>
      <rPr>
        <b/>
        <vertAlign val="superscript"/>
        <sz val="10"/>
        <color theme="4" tint="-0.249977111117893"/>
        <rFont val="Calibri"/>
        <family val="2"/>
        <scheme val="minor"/>
      </rPr>
      <t>(d)</t>
    </r>
    <r>
      <rPr>
        <b/>
        <sz val="10"/>
        <color theme="4" tint="-0.249977111117893"/>
        <rFont val="Calibri"/>
        <family val="2"/>
        <scheme val="minor"/>
      </rPr>
      <t>, mn</t>
    </r>
  </si>
  <si>
    <r>
      <t xml:space="preserve">Load Factor </t>
    </r>
    <r>
      <rPr>
        <b/>
        <vertAlign val="superscript"/>
        <sz val="10"/>
        <color theme="4" tint="-0.249977111117893"/>
        <rFont val="Calibri"/>
        <family val="2"/>
        <scheme val="minor"/>
      </rPr>
      <t>(e)</t>
    </r>
    <r>
      <rPr>
        <b/>
        <sz val="10"/>
        <color theme="4" tint="-0.249977111117893"/>
        <rFont val="Calibri"/>
        <family val="2"/>
        <scheme val="minor"/>
      </rPr>
      <t>, %</t>
    </r>
  </si>
  <si>
    <r>
      <t xml:space="preserve">Average Vehicle Utilisation </t>
    </r>
    <r>
      <rPr>
        <b/>
        <vertAlign val="superscript"/>
        <sz val="10"/>
        <color theme="4" tint="-0.249977111117893"/>
        <rFont val="Calibri"/>
        <family val="2"/>
        <scheme val="minor"/>
      </rPr>
      <t>(f)</t>
    </r>
    <r>
      <rPr>
        <b/>
        <sz val="10"/>
        <color theme="4" tint="-0.249977111117893"/>
        <rFont val="Calibri"/>
        <family val="2"/>
        <scheme val="minor"/>
      </rPr>
      <t>, km Operated</t>
    </r>
  </si>
  <si>
    <r>
      <rPr>
        <b/>
        <sz val="10"/>
        <color rgb="FF3358A6"/>
        <rFont val="Calibri"/>
        <family val="2"/>
        <scheme val="minor"/>
      </rPr>
      <t>Revenue, Rs. mn</t>
    </r>
  </si>
  <si>
    <r>
      <rPr>
        <i/>
        <sz val="10"/>
        <color rgb="FF231F20"/>
        <rFont val="Calibri"/>
        <family val="2"/>
        <scheme val="minor"/>
      </rPr>
      <t>of which :</t>
    </r>
  </si>
  <si>
    <r>
      <rPr>
        <sz val="10"/>
        <color rgb="FF231F20"/>
        <rFont val="Calibri"/>
        <family val="2"/>
        <scheme val="minor"/>
      </rPr>
      <t>Way Bill Collection</t>
    </r>
  </si>
  <si>
    <r>
      <rPr>
        <sz val="10"/>
        <color rgb="FF231F20"/>
        <rFont val="Calibri"/>
        <family val="2"/>
        <scheme val="minor"/>
      </rPr>
      <t>Sales of Season Tickets</t>
    </r>
  </si>
  <si>
    <r>
      <rPr>
        <b/>
        <sz val="10"/>
        <color rgb="FF3358A6"/>
        <rFont val="Calibri"/>
        <family val="2"/>
        <scheme val="minor"/>
      </rPr>
      <t>Passenger Transport</t>
    </r>
  </si>
  <si>
    <r>
      <rPr>
        <sz val="10"/>
        <color rgb="FF231F20"/>
        <rFont val="Calibri"/>
        <family val="2"/>
        <scheme val="minor"/>
      </rPr>
      <t>Buses and Coaches</t>
    </r>
  </si>
  <si>
    <r>
      <rPr>
        <sz val="10"/>
        <color rgb="FF231F20"/>
        <rFont val="Calibri"/>
        <family val="2"/>
        <scheme val="minor"/>
      </rPr>
      <t>Private Cars</t>
    </r>
  </si>
  <si>
    <r>
      <rPr>
        <sz val="10"/>
        <color rgb="FF231F20"/>
        <rFont val="Calibri"/>
        <family val="2"/>
        <scheme val="minor"/>
      </rPr>
      <t>Motor Cycles</t>
    </r>
  </si>
  <si>
    <r>
      <rPr>
        <b/>
        <sz val="10"/>
        <color rgb="FF3358A6"/>
        <rFont val="Calibri"/>
        <family val="2"/>
        <scheme val="minor"/>
      </rPr>
      <t>Goods Transport</t>
    </r>
  </si>
  <si>
    <r>
      <rPr>
        <sz val="10"/>
        <color rgb="FF231F20"/>
        <rFont val="Calibri"/>
        <family val="2"/>
        <scheme val="minor"/>
      </rPr>
      <t>Lorries</t>
    </r>
  </si>
  <si>
    <r>
      <rPr>
        <sz val="10"/>
        <color rgb="FF231F20"/>
        <rFont val="Calibri"/>
        <family val="2"/>
        <scheme val="minor"/>
      </rPr>
      <t>Dual Purpose Vehicles</t>
    </r>
  </si>
  <si>
    <r>
      <rPr>
        <b/>
        <sz val="10"/>
        <color rgb="FF3358A6"/>
        <rFont val="Calibri"/>
        <family val="2"/>
        <scheme val="minor"/>
      </rPr>
      <t>Land Vehicles</t>
    </r>
  </si>
  <si>
    <r>
      <rPr>
        <sz val="10"/>
        <color rgb="FF231F20"/>
        <rFont val="Calibri"/>
        <family val="2"/>
        <scheme val="minor"/>
      </rPr>
      <t>Tractors</t>
    </r>
  </si>
  <si>
    <r>
      <rPr>
        <sz val="10"/>
        <color rgb="FF231F20"/>
        <rFont val="Calibri"/>
        <family val="2"/>
        <scheme val="minor"/>
      </rPr>
      <t>Hand Tractors</t>
    </r>
  </si>
  <si>
    <r>
      <rPr>
        <sz val="10"/>
        <color rgb="FF231F20"/>
        <rFont val="Calibri"/>
        <family val="2"/>
        <scheme val="minor"/>
      </rPr>
      <t xml:space="preserve">Others </t>
    </r>
    <r>
      <rPr>
        <vertAlign val="superscript"/>
        <sz val="10"/>
        <color rgb="FF231F20"/>
        <rFont val="Calibri"/>
        <family val="2"/>
        <scheme val="minor"/>
      </rPr>
      <t>(b)</t>
    </r>
  </si>
  <si>
    <r>
      <rPr>
        <b/>
        <sz val="10"/>
        <color rgb="FF3358A6"/>
        <rFont val="Calibri"/>
        <family val="2"/>
        <scheme val="minor"/>
      </rPr>
      <t>Total</t>
    </r>
  </si>
  <si>
    <r>
      <rPr>
        <b/>
        <sz val="10"/>
        <color rgb="FF3358A6"/>
        <rFont val="Calibri"/>
        <family val="2"/>
        <scheme val="minor"/>
      </rPr>
      <t>Year 2019</t>
    </r>
  </si>
  <si>
    <r>
      <rPr>
        <sz val="10"/>
        <color rgb="FF231F20"/>
        <rFont val="Calibri"/>
        <family val="2"/>
        <scheme val="minor"/>
      </rPr>
      <t xml:space="preserve">Omnibuses </t>
    </r>
    <r>
      <rPr>
        <vertAlign val="superscript"/>
        <sz val="10"/>
        <color rgb="FF231F20"/>
        <rFont val="Calibri"/>
        <family val="2"/>
        <scheme val="minor"/>
      </rPr>
      <t>(b)</t>
    </r>
  </si>
  <si>
    <r>
      <rPr>
        <sz val="10"/>
        <color rgb="FF231F20"/>
        <rFont val="Calibri"/>
        <family val="2"/>
        <scheme val="minor"/>
      </rPr>
      <t xml:space="preserve">Private Coaches </t>
    </r>
    <r>
      <rPr>
        <vertAlign val="superscript"/>
        <sz val="10"/>
        <color rgb="FF231F20"/>
        <rFont val="Calibri"/>
        <family val="2"/>
        <scheme val="minor"/>
      </rPr>
      <t>(c)</t>
    </r>
  </si>
  <si>
    <r>
      <rPr>
        <sz val="10"/>
        <color rgb="FF231F20"/>
        <rFont val="Calibri"/>
        <family val="2"/>
        <scheme val="minor"/>
      </rPr>
      <t>Land Vehicles</t>
    </r>
  </si>
  <si>
    <r>
      <rPr>
        <sz val="10"/>
        <color rgb="FF231F20"/>
        <rFont val="Calibri"/>
        <family val="2"/>
        <scheme val="minor"/>
      </rPr>
      <t>Goods Transport Vehicles</t>
    </r>
  </si>
  <si>
    <r>
      <rPr>
        <b/>
        <sz val="10"/>
        <color rgb="FF3358A6"/>
        <rFont val="Calibri"/>
        <family val="2"/>
        <scheme val="minor"/>
      </rPr>
      <t>Year 2020</t>
    </r>
  </si>
  <si>
    <r>
      <rPr>
        <b/>
        <sz val="10"/>
        <color rgb="FF3358A6"/>
        <rFont val="Calibri"/>
        <family val="2"/>
        <scheme val="minor"/>
      </rPr>
      <t>Year 2018</t>
    </r>
  </si>
  <si>
    <r>
      <rPr>
        <sz val="10"/>
        <color rgb="FF231F20"/>
        <rFont val="Calibri"/>
        <family val="2"/>
        <scheme val="minor"/>
      </rPr>
      <t>Class  A</t>
    </r>
  </si>
  <si>
    <r>
      <rPr>
        <sz val="10"/>
        <color rgb="FF231F20"/>
        <rFont val="Calibri"/>
        <family val="2"/>
        <scheme val="minor"/>
      </rPr>
      <t>Class  B</t>
    </r>
  </si>
  <si>
    <r>
      <rPr>
        <sz val="10"/>
        <color rgb="FF231F20"/>
        <rFont val="Calibri"/>
        <family val="2"/>
        <scheme val="minor"/>
      </rPr>
      <t>Class  C</t>
    </r>
  </si>
  <si>
    <r>
      <rPr>
        <sz val="10"/>
        <color rgb="FF231F20"/>
        <rFont val="Calibri"/>
        <family val="2"/>
        <scheme val="minor"/>
      </rPr>
      <t>Class  D</t>
    </r>
  </si>
  <si>
    <r>
      <rPr>
        <sz val="10"/>
        <color rgb="FF231F20"/>
        <rFont val="Calibri"/>
        <family val="2"/>
        <scheme val="minor"/>
      </rPr>
      <t>Expressways</t>
    </r>
  </si>
  <si>
    <t>Daily membership</t>
  </si>
  <si>
    <t>Includes only government funding</t>
  </si>
  <si>
    <r>
      <rPr>
        <sz val="10"/>
        <color rgb="FF231F20"/>
        <rFont val="Calibri"/>
        <family val="2"/>
        <scheme val="minor"/>
      </rPr>
      <t>12</t>
    </r>
    <r>
      <rPr>
        <vertAlign val="superscript"/>
        <sz val="10"/>
        <color rgb="FF231F20"/>
        <rFont val="Calibri"/>
        <family val="2"/>
        <scheme val="minor"/>
      </rPr>
      <t>(a)</t>
    </r>
  </si>
  <si>
    <r>
      <t>148</t>
    </r>
    <r>
      <rPr>
        <vertAlign val="superscript"/>
        <sz val="10"/>
        <color rgb="FF231F20"/>
        <rFont val="Calibri"/>
        <family val="2"/>
        <scheme val="minor"/>
      </rPr>
      <t>(a)</t>
    </r>
  </si>
  <si>
    <t xml:space="preserve">Road Development Authority
</t>
  </si>
  <si>
    <t xml:space="preserve">Sources: </t>
  </si>
  <si>
    <t xml:space="preserve">Source: </t>
  </si>
  <si>
    <t>Department of Motor Traffic</t>
  </si>
  <si>
    <t>Family Health Bureau</t>
  </si>
  <si>
    <t>Sri Lanka Customs</t>
  </si>
  <si>
    <t>Ministry of Health</t>
  </si>
  <si>
    <t xml:space="preserve">Sources:  </t>
  </si>
  <si>
    <t>Telecommunications Regulatory Commission of Sri Lanka</t>
  </si>
  <si>
    <t>Department of Census and Statistics</t>
  </si>
  <si>
    <t>Central Bank of Sri Lanka</t>
  </si>
  <si>
    <r>
      <rPr>
        <b/>
        <sz val="10"/>
        <color rgb="FF3358A6"/>
        <rFont val="Calibri"/>
        <family val="2"/>
        <scheme val="minor"/>
      </rPr>
      <t>Training Schools for Youthful Offenders</t>
    </r>
  </si>
  <si>
    <r>
      <rPr>
        <b/>
        <sz val="10"/>
        <color rgb="FF3358A6"/>
        <rFont val="Calibri"/>
        <family val="2"/>
        <scheme val="minor"/>
      </rPr>
      <t>Fixed Access Services</t>
    </r>
  </si>
  <si>
    <r>
      <rPr>
        <sz val="10"/>
        <color rgb="FF231F20"/>
        <rFont val="Calibri"/>
        <family val="2"/>
        <scheme val="minor"/>
      </rPr>
      <t>Main Post Offices (No.)</t>
    </r>
  </si>
  <si>
    <r>
      <rPr>
        <b/>
        <sz val="10"/>
        <color rgb="FF3358A6"/>
        <rFont val="Calibri"/>
        <family val="2"/>
        <scheme val="minor"/>
      </rPr>
      <t>Sexually Transmitted Diseases</t>
    </r>
  </si>
  <si>
    <r>
      <t>Nursing Sisters</t>
    </r>
    <r>
      <rPr>
        <vertAlign val="superscript"/>
        <sz val="10"/>
        <color rgb="FF231F20"/>
        <rFont val="Calibri"/>
        <family val="2"/>
        <scheme val="minor"/>
      </rPr>
      <t>(d)</t>
    </r>
  </si>
  <si>
    <r>
      <rPr>
        <sz val="10"/>
        <color rgb="FF231F20"/>
        <rFont val="Calibri"/>
        <family val="2"/>
        <scheme val="minor"/>
      </rPr>
      <t>Inspectors</t>
    </r>
    <r>
      <rPr>
        <vertAlign val="superscript"/>
        <sz val="10"/>
        <rFont val="Calibri"/>
        <family val="2"/>
        <scheme val="minor"/>
      </rPr>
      <t>(e)</t>
    </r>
  </si>
  <si>
    <r>
      <rPr>
        <sz val="10"/>
        <color rgb="FF231F20"/>
        <rFont val="Calibri"/>
        <family val="2"/>
        <scheme val="minor"/>
      </rPr>
      <t>Midwives</t>
    </r>
    <r>
      <rPr>
        <vertAlign val="superscript"/>
        <sz val="10"/>
        <rFont val="Calibri"/>
        <family val="2"/>
        <scheme val="minor"/>
      </rPr>
      <t xml:space="preserve"> (f)</t>
    </r>
  </si>
  <si>
    <r>
      <rPr>
        <sz val="10"/>
        <color rgb="FF231F20"/>
        <rFont val="Calibri"/>
        <family val="2"/>
        <scheme val="minor"/>
      </rPr>
      <t>University Libraries</t>
    </r>
  </si>
  <si>
    <r>
      <rPr>
        <sz val="10"/>
        <color rgb="FF231F20"/>
        <rFont val="Calibri"/>
        <family val="2"/>
        <scheme val="minor"/>
      </rPr>
      <t>Intake</t>
    </r>
  </si>
  <si>
    <r>
      <rPr>
        <sz val="10"/>
        <color rgb="FF231F20"/>
        <rFont val="Calibri"/>
        <family val="2"/>
        <scheme val="minor"/>
      </rPr>
      <t>Enrolment</t>
    </r>
  </si>
  <si>
    <r>
      <rPr>
        <sz val="10"/>
        <color rgb="FF231F20"/>
        <rFont val="Calibri"/>
        <family val="2"/>
        <scheme val="minor"/>
      </rPr>
      <t>A</t>
    </r>
  </si>
  <si>
    <r>
      <rPr>
        <sz val="10"/>
        <color rgb="FF231F20"/>
        <rFont val="Calibri"/>
        <family val="2"/>
        <scheme val="minor"/>
      </rPr>
      <t>B</t>
    </r>
  </si>
  <si>
    <r>
      <rPr>
        <sz val="10"/>
        <color rgb="FF231F20"/>
        <rFont val="Calibri"/>
        <family val="2"/>
        <scheme val="minor"/>
      </rPr>
      <t>No. of Universities</t>
    </r>
  </si>
  <si>
    <r>
      <rPr>
        <b/>
        <sz val="10"/>
        <color rgb="FF3358A6"/>
        <rFont val="Calibri"/>
        <family val="2"/>
        <scheme val="minor"/>
      </rPr>
      <t>Total No. of Schools</t>
    </r>
  </si>
  <si>
    <r>
      <rPr>
        <b/>
        <sz val="10"/>
        <color rgb="FF3358A6"/>
        <rFont val="Calibri"/>
        <family val="2"/>
        <scheme val="minor"/>
      </rPr>
      <t>Household Characteristics</t>
    </r>
  </si>
  <si>
    <r>
      <rPr>
        <sz val="10"/>
        <color rgb="FF231F20"/>
        <rFont val="Calibri"/>
        <family val="2"/>
        <scheme val="minor"/>
      </rPr>
      <t>2012 / 13</t>
    </r>
  </si>
  <si>
    <r>
      <t>2019</t>
    </r>
    <r>
      <rPr>
        <vertAlign val="superscript"/>
        <sz val="10"/>
        <color rgb="FF231F20"/>
        <rFont val="Calibri"/>
        <family val="2"/>
        <scheme val="minor"/>
      </rPr>
      <t>(a)</t>
    </r>
  </si>
  <si>
    <r>
      <t>2019</t>
    </r>
    <r>
      <rPr>
        <vertAlign val="superscript"/>
        <sz val="10"/>
        <color rgb="FF231F20"/>
        <rFont val="Calibri"/>
        <family val="2"/>
        <scheme val="minor"/>
      </rPr>
      <t>(b)</t>
    </r>
  </si>
  <si>
    <r>
      <rPr>
        <sz val="10"/>
        <color rgb="FF231F20"/>
        <rFont val="Calibri"/>
        <family val="2"/>
        <scheme val="minor"/>
      </rPr>
      <t>2012/13</t>
    </r>
  </si>
  <si>
    <r>
      <rPr>
        <sz val="10"/>
        <color rgb="FF231F20"/>
        <rFont val="Calibri"/>
        <family val="2"/>
        <scheme val="minor"/>
      </rPr>
      <t>2019</t>
    </r>
    <r>
      <rPr>
        <vertAlign val="superscript"/>
        <sz val="10"/>
        <color rgb="FF231F20"/>
        <rFont val="Calibri"/>
        <family val="2"/>
        <scheme val="minor"/>
      </rPr>
      <t>(a)</t>
    </r>
  </si>
  <si>
    <r>
      <rPr>
        <sz val="10"/>
        <color rgb="FF231F20"/>
        <rFont val="Calibri"/>
        <family val="2"/>
        <scheme val="minor"/>
      </rPr>
      <t>2019</t>
    </r>
    <r>
      <rPr>
        <vertAlign val="superscript"/>
        <sz val="10"/>
        <color rgb="FF231F20"/>
        <rFont val="Calibri"/>
        <family val="2"/>
        <scheme val="minor"/>
      </rPr>
      <t>(b)</t>
    </r>
  </si>
  <si>
    <r>
      <rPr>
        <b/>
        <sz val="10"/>
        <color rgb="FF3358A6"/>
        <rFont val="Calibri"/>
        <family val="2"/>
        <scheme val="minor"/>
      </rPr>
      <t>Sri Lanka Railways</t>
    </r>
  </si>
  <si>
    <r>
      <rPr>
        <b/>
        <sz val="10"/>
        <color rgb="FF3358A6"/>
        <rFont val="Calibri"/>
        <family val="2"/>
        <scheme val="minor"/>
      </rPr>
      <t>Vessels Arrived</t>
    </r>
  </si>
  <si>
    <r>
      <rPr>
        <b/>
        <sz val="10"/>
        <color rgb="FF3358A6"/>
        <rFont val="Calibri"/>
        <family val="2"/>
        <scheme val="minor"/>
      </rPr>
      <t>Scheduled Services</t>
    </r>
  </si>
  <si>
    <t>Road Development Authority</t>
  </si>
  <si>
    <t xml:space="preserve">Sources : </t>
  </si>
  <si>
    <t>Province/ District</t>
  </si>
  <si>
    <r>
      <rPr>
        <sz val="11"/>
        <color rgb="FF231F20"/>
        <rFont val="Calibri"/>
        <family val="2"/>
        <scheme val="minor"/>
      </rPr>
      <t>Class A</t>
    </r>
  </si>
  <si>
    <r>
      <rPr>
        <sz val="11"/>
        <color rgb="FF231F20"/>
        <rFont val="Calibri"/>
        <family val="2"/>
        <scheme val="minor"/>
      </rPr>
      <t>Class B</t>
    </r>
  </si>
  <si>
    <r>
      <rPr>
        <sz val="11"/>
        <color rgb="FF231F20"/>
        <rFont val="Calibri"/>
        <family val="2"/>
        <scheme val="minor"/>
      </rPr>
      <t>Class C</t>
    </r>
  </si>
  <si>
    <r>
      <rPr>
        <sz val="11"/>
        <color rgb="FF231F20"/>
        <rFont val="Calibri"/>
        <family val="2"/>
        <scheme val="minor"/>
      </rPr>
      <t>Class D</t>
    </r>
  </si>
  <si>
    <r>
      <rPr>
        <sz val="11"/>
        <color rgb="FF231F20"/>
        <rFont val="Calibri"/>
        <family val="2"/>
        <scheme val="minor"/>
      </rPr>
      <t>Express- ways</t>
    </r>
  </si>
  <si>
    <r>
      <rPr>
        <sz val="11"/>
        <color rgb="FF231F20"/>
        <rFont val="Calibri"/>
        <family val="2"/>
        <scheme val="minor"/>
      </rPr>
      <t>Expressways</t>
    </r>
  </si>
  <si>
    <r>
      <rPr>
        <sz val="11"/>
        <color rgb="FF231F20"/>
        <rFont val="Calibri"/>
        <family val="2"/>
        <scheme val="minor"/>
      </rPr>
      <t>Road Class</t>
    </r>
  </si>
  <si>
    <r>
      <rPr>
        <sz val="11"/>
        <color rgb="FF231F20"/>
        <rFont val="Calibri"/>
        <family val="2"/>
        <scheme val="minor"/>
      </rPr>
      <t>Sabaragamuwa</t>
    </r>
  </si>
  <si>
    <t>Sources:</t>
  </si>
  <si>
    <r>
      <rPr>
        <sz val="11"/>
        <color rgb="FF231F20"/>
        <rFont val="Calibri"/>
        <family val="2"/>
        <scheme val="minor"/>
      </rPr>
      <t>Vehicle Category</t>
    </r>
  </si>
  <si>
    <t>Provincial Departments of Motor Traffic</t>
  </si>
  <si>
    <t xml:space="preserve">Source:  </t>
  </si>
  <si>
    <t>SriLankan Airlines</t>
  </si>
  <si>
    <t xml:space="preserve">Source : </t>
  </si>
  <si>
    <t>Sri Lanka Ports Authority</t>
  </si>
  <si>
    <t xml:space="preserve">National Transport Commission Sri Lanka </t>
  </si>
  <si>
    <t xml:space="preserve">Sources:   </t>
  </si>
  <si>
    <t xml:space="preserve">Source:   </t>
  </si>
  <si>
    <t xml:space="preserve">Household Income and Expenditure Survey Series, Department of Census and Statistics
</t>
  </si>
  <si>
    <t xml:space="preserve">Source:    </t>
  </si>
  <si>
    <t>Uva</t>
  </si>
  <si>
    <r>
      <rPr>
        <sz val="11"/>
        <color rgb="FF231F20"/>
        <rFont val="Calibri"/>
        <family val="2"/>
        <scheme val="minor"/>
      </rPr>
      <t>Urban</t>
    </r>
  </si>
  <si>
    <r>
      <rPr>
        <sz val="11"/>
        <color rgb="FF231F20"/>
        <rFont val="Calibri"/>
        <family val="2"/>
        <scheme val="minor"/>
      </rPr>
      <t>Rural</t>
    </r>
  </si>
  <si>
    <r>
      <rPr>
        <sz val="11"/>
        <color rgb="FF231F20"/>
        <rFont val="Calibri"/>
        <family val="2"/>
        <scheme val="minor"/>
      </rPr>
      <t>Estate</t>
    </r>
  </si>
  <si>
    <t>Ministry of Education</t>
  </si>
  <si>
    <r>
      <rPr>
        <sz val="12"/>
        <color rgb="FF231F20"/>
        <rFont val="Calibri"/>
        <family val="2"/>
        <scheme val="minor"/>
      </rPr>
      <t>Province / District</t>
    </r>
  </si>
  <si>
    <r>
      <rPr>
        <sz val="12"/>
        <color rgb="FF231F20"/>
        <rFont val="Calibri"/>
        <family val="2"/>
        <scheme val="minor"/>
      </rPr>
      <t>Total</t>
    </r>
  </si>
  <si>
    <r>
      <rPr>
        <sz val="12"/>
        <color rgb="FF231F20"/>
        <rFont val="Calibri"/>
        <family val="2"/>
        <scheme val="minor"/>
      </rPr>
      <t>Province/District</t>
    </r>
  </si>
  <si>
    <r>
      <rPr>
        <sz val="12"/>
        <color rgb="FF231F20"/>
        <rFont val="Calibri"/>
        <family val="2"/>
        <scheme val="minor"/>
      </rPr>
      <t>0-100</t>
    </r>
  </si>
  <si>
    <r>
      <rPr>
        <sz val="12"/>
        <color rgb="FF231F20"/>
        <rFont val="Calibri"/>
        <family val="2"/>
        <scheme val="minor"/>
      </rPr>
      <t>101-500</t>
    </r>
  </si>
  <si>
    <r>
      <rPr>
        <sz val="12"/>
        <color rgb="FF231F20"/>
        <rFont val="Calibri"/>
        <family val="2"/>
        <scheme val="minor"/>
      </rPr>
      <t>501-1,000</t>
    </r>
  </si>
  <si>
    <r>
      <rPr>
        <sz val="12"/>
        <color rgb="FF231F20"/>
        <rFont val="Calibri"/>
        <family val="2"/>
        <scheme val="minor"/>
      </rPr>
      <t>1,001-1,500</t>
    </r>
  </si>
  <si>
    <r>
      <rPr>
        <sz val="12"/>
        <color rgb="FF231F20"/>
        <rFont val="Calibri"/>
        <family val="2"/>
        <scheme val="minor"/>
      </rPr>
      <t>1,501-2,000</t>
    </r>
  </si>
  <si>
    <r>
      <rPr>
        <sz val="12"/>
        <color rgb="FF231F20"/>
        <rFont val="Calibri"/>
        <family val="2"/>
        <scheme val="minor"/>
      </rPr>
      <t>2,001-2,500</t>
    </r>
  </si>
  <si>
    <r>
      <rPr>
        <sz val="12"/>
        <color rgb="FF231F20"/>
        <rFont val="Calibri"/>
        <family val="2"/>
        <scheme val="minor"/>
      </rPr>
      <t>2,501-3,000</t>
    </r>
  </si>
  <si>
    <r>
      <rPr>
        <sz val="12"/>
        <color rgb="FF231F20"/>
        <rFont val="Calibri"/>
        <family val="2"/>
        <scheme val="minor"/>
      </rPr>
      <t>3,001-3,500</t>
    </r>
  </si>
  <si>
    <r>
      <rPr>
        <sz val="12"/>
        <color rgb="FF231F20"/>
        <rFont val="Calibri"/>
        <family val="2"/>
        <scheme val="minor"/>
      </rPr>
      <t>Above 3,500</t>
    </r>
  </si>
  <si>
    <r>
      <rPr>
        <sz val="11"/>
        <color rgb="FF231F20"/>
        <rFont val="Calibri"/>
        <family val="2"/>
        <scheme val="minor"/>
      </rPr>
      <t>T</t>
    </r>
  </si>
  <si>
    <r>
      <rPr>
        <sz val="11"/>
        <color rgb="FF231F20"/>
        <rFont val="Calibri"/>
        <family val="2"/>
        <scheme val="minor"/>
      </rPr>
      <t>P</t>
    </r>
  </si>
  <si>
    <r>
      <rPr>
        <sz val="11"/>
        <color rgb="FF231F20"/>
        <rFont val="Calibri"/>
        <family val="2"/>
        <scheme val="minor"/>
      </rPr>
      <t>Schools</t>
    </r>
  </si>
  <si>
    <r>
      <rPr>
        <sz val="11"/>
        <color rgb="FF231F20"/>
        <rFont val="Calibri"/>
        <family val="2"/>
        <scheme val="minor"/>
      </rPr>
      <t>Pupils</t>
    </r>
  </si>
  <si>
    <r>
      <rPr>
        <sz val="11"/>
        <color rgb="FF231F20"/>
        <rFont val="Calibri"/>
        <family val="2"/>
        <scheme val="minor"/>
      </rPr>
      <t>Teachers</t>
    </r>
  </si>
  <si>
    <r>
      <rPr>
        <sz val="11"/>
        <color rgb="FF231F20"/>
        <rFont val="Calibri"/>
        <family val="2"/>
        <scheme val="minor"/>
      </rPr>
      <t>No.</t>
    </r>
  </si>
  <si>
    <r>
      <rPr>
        <sz val="11"/>
        <color rgb="FF231F20"/>
        <rFont val="Calibri"/>
        <family val="2"/>
        <scheme val="minor"/>
      </rPr>
      <t>Percentage</t>
    </r>
  </si>
  <si>
    <t>Department of Examinations</t>
  </si>
  <si>
    <t>Source:</t>
  </si>
  <si>
    <r>
      <rPr>
        <sz val="11"/>
        <color rgb="FF231F20"/>
        <rFont val="Calibri"/>
        <family val="2"/>
        <scheme val="minor"/>
      </rPr>
      <t>Qualified for GCE (A/L)</t>
    </r>
  </si>
  <si>
    <r>
      <rPr>
        <sz val="11"/>
        <color rgb="FF231F20"/>
        <rFont val="Calibri"/>
        <family val="2"/>
        <scheme val="minor"/>
      </rPr>
      <t>%</t>
    </r>
  </si>
  <si>
    <t>University Grants Commission</t>
  </si>
  <si>
    <r>
      <rPr>
        <sz val="11"/>
        <color rgb="FF231F20"/>
        <rFont val="Calibri"/>
        <family val="2"/>
        <scheme val="minor"/>
      </rPr>
      <t>Eligible</t>
    </r>
    <r>
      <rPr>
        <vertAlign val="superscript"/>
        <sz val="11"/>
        <color rgb="FF231F20"/>
        <rFont val="Calibri"/>
        <family val="2"/>
        <scheme val="minor"/>
      </rPr>
      <t>(b)</t>
    </r>
  </si>
  <si>
    <r>
      <rPr>
        <sz val="11"/>
        <color rgb="FF231F20"/>
        <rFont val="Calibri"/>
        <family val="2"/>
        <scheme val="minor"/>
      </rPr>
      <t>Admitted</t>
    </r>
  </si>
  <si>
    <r>
      <rPr>
        <sz val="11"/>
        <color rgb="FF231F20"/>
        <rFont val="Calibri"/>
        <family val="2"/>
        <scheme val="minor"/>
      </rPr>
      <t xml:space="preserve">Eligible </t>
    </r>
    <r>
      <rPr>
        <vertAlign val="superscript"/>
        <sz val="11"/>
        <color rgb="FF231F20"/>
        <rFont val="Calibri"/>
        <family val="2"/>
        <scheme val="minor"/>
      </rPr>
      <t>(b)</t>
    </r>
  </si>
  <si>
    <r>
      <t xml:space="preserve">Admitted </t>
    </r>
    <r>
      <rPr>
        <vertAlign val="superscript"/>
        <sz val="11"/>
        <color rgb="FF231F20"/>
        <rFont val="Calibri"/>
        <family val="2"/>
        <scheme val="minor"/>
      </rPr>
      <t>(c)</t>
    </r>
  </si>
  <si>
    <r>
      <t xml:space="preserve">Admitted </t>
    </r>
    <r>
      <rPr>
        <vertAlign val="superscript"/>
        <sz val="11"/>
        <color rgb="FF231F20"/>
        <rFont val="Calibri"/>
        <family val="2"/>
        <scheme val="minor"/>
      </rPr>
      <t>(d)</t>
    </r>
  </si>
  <si>
    <t>Course</t>
  </si>
  <si>
    <t>Department of Technical Education and Training</t>
  </si>
  <si>
    <t>National Library and Documentation Services Board</t>
  </si>
  <si>
    <r>
      <t xml:space="preserve">Medical Officers  </t>
    </r>
    <r>
      <rPr>
        <vertAlign val="superscript"/>
        <sz val="11"/>
        <color rgb="FF231F20"/>
        <rFont val="Calibri"/>
        <family val="2"/>
        <scheme val="minor"/>
      </rPr>
      <t>(a)</t>
    </r>
  </si>
  <si>
    <r>
      <t xml:space="preserve">Dental Surgeons </t>
    </r>
    <r>
      <rPr>
        <vertAlign val="superscript"/>
        <sz val="11"/>
        <color rgb="FF231F20"/>
        <rFont val="Calibri"/>
        <family val="2"/>
        <scheme val="minor"/>
      </rPr>
      <t>(b)</t>
    </r>
  </si>
  <si>
    <r>
      <rPr>
        <sz val="11"/>
        <color rgb="FF231F20"/>
        <rFont val="Calibri"/>
        <family val="2"/>
        <scheme val="minor"/>
      </rPr>
      <t>Reg. / Asst. Medical Officers</t>
    </r>
  </si>
  <si>
    <r>
      <t xml:space="preserve">Nurses </t>
    </r>
    <r>
      <rPr>
        <vertAlign val="superscript"/>
        <sz val="11"/>
        <color rgb="FF231F20"/>
        <rFont val="Calibri"/>
        <family val="2"/>
        <scheme val="minor"/>
      </rPr>
      <t>(c)</t>
    </r>
  </si>
  <si>
    <r>
      <rPr>
        <sz val="11"/>
        <color rgb="FF231F20"/>
        <rFont val="Calibri"/>
        <family val="2"/>
        <scheme val="minor"/>
      </rPr>
      <t>Nursing Sisters</t>
    </r>
    <r>
      <rPr>
        <vertAlign val="superscript"/>
        <sz val="11"/>
        <rFont val="Calibri"/>
        <family val="2"/>
        <scheme val="minor"/>
      </rPr>
      <t>(d)</t>
    </r>
  </si>
  <si>
    <r>
      <t>Inspectors</t>
    </r>
    <r>
      <rPr>
        <vertAlign val="superscript"/>
        <sz val="11"/>
        <color rgb="FF231F20"/>
        <rFont val="Calibri"/>
        <family val="2"/>
        <scheme val="minor"/>
      </rPr>
      <t>(e)</t>
    </r>
  </si>
  <si>
    <r>
      <rPr>
        <sz val="11"/>
        <color rgb="FF231F20"/>
        <rFont val="Calibri"/>
        <family val="2"/>
        <scheme val="minor"/>
      </rPr>
      <t>Midwives</t>
    </r>
    <r>
      <rPr>
        <vertAlign val="superscript"/>
        <sz val="11"/>
        <rFont val="Calibri"/>
        <family val="2"/>
        <scheme val="minor"/>
      </rPr>
      <t>(f)</t>
    </r>
  </si>
  <si>
    <t>Medical Statistics Unit, Ministry of Health</t>
  </si>
  <si>
    <t>National STD / AIDS Control Programme</t>
  </si>
  <si>
    <t>Department of Post</t>
  </si>
  <si>
    <t>Department of Prisons</t>
  </si>
  <si>
    <r>
      <rPr>
        <sz val="11"/>
        <color rgb="FF231F20"/>
        <rFont val="Calibri"/>
        <family val="2"/>
        <scheme val="minor"/>
      </rPr>
      <t>Female</t>
    </r>
  </si>
  <si>
    <r>
      <rPr>
        <sz val="11"/>
        <color rgb="FF231F20"/>
        <rFont val="Calibri"/>
        <family val="2"/>
        <scheme val="minor"/>
      </rPr>
      <t>Male</t>
    </r>
  </si>
  <si>
    <t>Ministry of Mass Media</t>
  </si>
  <si>
    <t>Estimated value</t>
  </si>
  <si>
    <r>
      <t>Motor Vehicles by Province</t>
    </r>
    <r>
      <rPr>
        <b/>
        <vertAlign val="superscript"/>
        <sz val="11"/>
        <color rgb="FF3358A6"/>
        <rFont val="Calibri"/>
        <family val="2"/>
        <scheme val="minor"/>
      </rPr>
      <t>(a)</t>
    </r>
  </si>
  <si>
    <r>
      <t>Port Services</t>
    </r>
    <r>
      <rPr>
        <b/>
        <vertAlign val="superscript"/>
        <sz val="11"/>
        <color rgb="FF3358A6"/>
        <rFont val="Calibri"/>
        <family val="2"/>
        <scheme val="minor"/>
      </rPr>
      <t>(a)</t>
    </r>
  </si>
  <si>
    <t>Southern</t>
  </si>
  <si>
    <t>Class  A</t>
  </si>
  <si>
    <t>Western</t>
  </si>
  <si>
    <r>
      <t>Special and Additional Intake</t>
    </r>
    <r>
      <rPr>
        <vertAlign val="superscript"/>
        <sz val="10"/>
        <color theme="7" tint="-0.499984740745262"/>
        <rFont val="Calibri"/>
        <family val="2"/>
        <scheme val="minor"/>
      </rPr>
      <t>(h)</t>
    </r>
  </si>
  <si>
    <t>2022/2023</t>
  </si>
  <si>
    <r>
      <t>20,062</t>
    </r>
    <r>
      <rPr>
        <vertAlign val="superscript"/>
        <sz val="10"/>
        <color rgb="FF000000"/>
        <rFont val="Calibri"/>
        <family val="2"/>
        <scheme val="minor"/>
      </rPr>
      <t>(b)</t>
    </r>
  </si>
  <si>
    <r>
      <t>14,790</t>
    </r>
    <r>
      <rPr>
        <vertAlign val="superscript"/>
        <sz val="10"/>
        <color rgb="FF000000"/>
        <rFont val="Calibri"/>
        <family val="2"/>
        <scheme val="minor"/>
      </rPr>
      <t>(b)</t>
    </r>
  </si>
  <si>
    <r>
      <t>648,936</t>
    </r>
    <r>
      <rPr>
        <vertAlign val="superscript"/>
        <sz val="10"/>
        <color rgb="FF000000"/>
        <rFont val="Calibri"/>
        <family val="2"/>
        <scheme val="minor"/>
      </rPr>
      <t>(b)</t>
    </r>
  </si>
  <si>
    <r>
      <t>861.7</t>
    </r>
    <r>
      <rPr>
        <vertAlign val="superscript"/>
        <sz val="10"/>
        <color rgb="FF000000"/>
        <rFont val="Calibri"/>
        <family val="2"/>
        <scheme val="minor"/>
      </rPr>
      <t>(b)</t>
    </r>
  </si>
  <si>
    <r>
      <t>748.9</t>
    </r>
    <r>
      <rPr>
        <vertAlign val="superscript"/>
        <sz val="10"/>
        <color rgb="FF000000"/>
        <rFont val="Calibri"/>
        <family val="2"/>
        <scheme val="minor"/>
      </rPr>
      <t>(b)</t>
    </r>
  </si>
  <si>
    <r>
      <t>35,187</t>
    </r>
    <r>
      <rPr>
        <vertAlign val="superscript"/>
        <sz val="10"/>
        <color rgb="FF000000"/>
        <rFont val="Calibri"/>
        <family val="2"/>
        <scheme val="minor"/>
      </rPr>
      <t>(b)</t>
    </r>
  </si>
  <si>
    <r>
      <t xml:space="preserve">No. of other Higher Educational Institutions </t>
    </r>
    <r>
      <rPr>
        <vertAlign val="superscript"/>
        <sz val="10"/>
        <color rgb="FF231F20"/>
        <rFont val="Calibri"/>
        <family val="2"/>
        <scheme val="minor"/>
      </rPr>
      <t>(c)</t>
    </r>
  </si>
  <si>
    <r>
      <t>19</t>
    </r>
    <r>
      <rPr>
        <vertAlign val="superscript"/>
        <sz val="10"/>
        <color rgb="FF231F20"/>
        <rFont val="Calibri"/>
        <family val="2"/>
        <scheme val="minor"/>
      </rPr>
      <t>(d)</t>
    </r>
  </si>
  <si>
    <r>
      <rPr>
        <sz val="10"/>
        <color rgb="FF231F20"/>
        <rFont val="Calibri"/>
        <family val="2"/>
        <scheme val="minor"/>
      </rPr>
      <t>No. of Students</t>
    </r>
    <r>
      <rPr>
        <vertAlign val="superscript"/>
        <sz val="10"/>
        <color rgb="FF231F20"/>
        <rFont val="Calibri"/>
        <family val="2"/>
        <scheme val="minor"/>
      </rPr>
      <t xml:space="preserve">(e) </t>
    </r>
    <r>
      <rPr>
        <sz val="10"/>
        <color rgb="FF231F20"/>
        <rFont val="Calibri"/>
        <family val="2"/>
        <scheme val="minor"/>
      </rPr>
      <t>(Undergraduates)</t>
    </r>
  </si>
  <si>
    <r>
      <rPr>
        <sz val="10"/>
        <color rgb="FF231F20"/>
        <rFont val="Calibri"/>
        <family val="2"/>
        <scheme val="minor"/>
      </rPr>
      <t xml:space="preserve">88,713 </t>
    </r>
    <r>
      <rPr>
        <vertAlign val="superscript"/>
        <sz val="10"/>
        <color rgb="FF231F20"/>
        <rFont val="Calibri"/>
        <family val="2"/>
        <scheme val="minor"/>
      </rPr>
      <t>(f)</t>
    </r>
  </si>
  <si>
    <t>Technology</t>
  </si>
  <si>
    <t>National Collages of Education Libraries</t>
  </si>
  <si>
    <t>School Libraries</t>
  </si>
  <si>
    <t>National Colleges of Education Libraries</t>
  </si>
  <si>
    <t xml:space="preserve">                                        Others</t>
  </si>
  <si>
    <r>
      <t>2024</t>
    </r>
    <r>
      <rPr>
        <vertAlign val="superscript"/>
        <sz val="11"/>
        <color rgb="FF231F20"/>
        <rFont val="Calibri"/>
        <family val="2"/>
        <scheme val="minor"/>
      </rPr>
      <t>(a)</t>
    </r>
  </si>
  <si>
    <t>Passenger Kilometres / Seat Kilometres) × 100</t>
  </si>
  <si>
    <t>2021/2022</t>
  </si>
  <si>
    <r>
      <t>Computer Science and IT</t>
    </r>
    <r>
      <rPr>
        <vertAlign val="superscript"/>
        <sz val="11"/>
        <color rgb="FF000000"/>
        <rFont val="Calibri"/>
        <family val="2"/>
        <scheme val="minor"/>
      </rPr>
      <t>(d)</t>
    </r>
  </si>
  <si>
    <t>2021/22</t>
  </si>
  <si>
    <t>data pertains only to the Central Leprosy Clinic, Colombo</t>
  </si>
  <si>
    <t>data pertains only to the Anti Malaria Campaign of Ministry of Health.</t>
  </si>
  <si>
    <t>IUD was earlier known as loops</t>
  </si>
  <si>
    <t>Includes Intern Medical Officers</t>
  </si>
  <si>
    <t>Includes Assistant Medical Practitioners</t>
  </si>
  <si>
    <t>Public sector</t>
  </si>
  <si>
    <t>As a result of Ministry of Finance, Economic Stabilisation and National Policies restating fiscal sector statistics of 2019, as announced in the Budget Speech for 2020, data for 2020 are not available. The data for health expenses for 2019 which was published prior to the said restatement have not been revised to reflect the restated fiscal data.</t>
  </si>
  <si>
    <r>
      <t>2024</t>
    </r>
    <r>
      <rPr>
        <vertAlign val="superscript"/>
        <sz val="11"/>
        <color rgb="FF000000"/>
        <rFont val="Calibri"/>
        <family val="2"/>
        <scheme val="minor"/>
      </rPr>
      <t>(b)</t>
    </r>
  </si>
  <si>
    <t>Government  Schools  by  Type,  Pupils  and  Teachers</t>
  </si>
  <si>
    <t xml:space="preserve">Performance  of  Candidates  –  GCE  (O/L)(a)  and  GCE  (A/L)
</t>
  </si>
  <si>
    <t>GCE  (O/L)  Examination Performance  of  School  Candidates  (1st  Attempt)</t>
  </si>
  <si>
    <t>Mass  Media</t>
  </si>
  <si>
    <t>Table/ Sheet no.</t>
  </si>
  <si>
    <t>With regards to Household Income and Expenditure Survey 2016,
Permanent – Cement, Terrazzo/Tile, Concrete, Semi Permanent – Mud, Wood, Sand, Other
With regards to Household Income and Expenditure Survey 2019,
Permanent – Cement, Terrazzo/Tile/ Granite/Wood (finished), Concrete, Semi Permanent – Mud, Wood, Sand, Other</t>
  </si>
  <si>
    <t>With regards to Household Income and Expenditure Survey 2016,
Permanent – Tile, Asbestos, Concrete, Semi Permanent – Takaran, Cadjan/ Palmyrah, Other
With regards to Household Income and Expenditure Survey 2019,
Permanent – Tile, Asbestos, Concrete, Metal sheet, Semi Permanent – Tin sheet, Cadjan, Palmyrah/ Straw, etc.</t>
  </si>
  <si>
    <t>Household Income and Expenditure Survey 2016 &amp; 2019, Department of Census and Statistics</t>
  </si>
  <si>
    <t>TABLE 2.16</t>
  </si>
  <si>
    <t xml:space="preserve">Housing Conditions and Ownership of Durable Goods by Province </t>
  </si>
  <si>
    <t>TABLE 2.18</t>
  </si>
  <si>
    <t>Key Socio-Economic Indicators by Province</t>
  </si>
  <si>
    <t>Table Name</t>
  </si>
  <si>
    <t>Percentage qualified for GCE (A/L)</t>
  </si>
  <si>
    <t>School candidates qualified to enter University</t>
  </si>
  <si>
    <t>Percentage of qualified to enter University</t>
  </si>
  <si>
    <t>All candidates qualified to enter University</t>
  </si>
  <si>
    <r>
      <t>6,874</t>
    </r>
    <r>
      <rPr>
        <vertAlign val="superscript"/>
        <sz val="10"/>
        <color rgb="FF231F20"/>
        <rFont val="Calibri"/>
        <family val="2"/>
        <scheme val="minor"/>
      </rPr>
      <t>(g)</t>
    </r>
  </si>
  <si>
    <r>
      <t>7,022</t>
    </r>
    <r>
      <rPr>
        <vertAlign val="superscript"/>
        <sz val="10"/>
        <color rgb="FF231F20"/>
        <rFont val="Calibri"/>
        <family val="2"/>
        <scheme val="minor"/>
      </rPr>
      <t>(g)</t>
    </r>
  </si>
  <si>
    <r>
      <t xml:space="preserve">New Admissions for basic Degrees </t>
    </r>
    <r>
      <rPr>
        <vertAlign val="superscript"/>
        <sz val="10"/>
        <color rgb="FF231F20"/>
        <rFont val="Calibri"/>
        <family val="2"/>
        <scheme val="minor"/>
      </rPr>
      <t>(h)</t>
    </r>
  </si>
  <si>
    <r>
      <t>28,908</t>
    </r>
    <r>
      <rPr>
        <vertAlign val="superscript"/>
        <sz val="10"/>
        <color rgb="FF231F20"/>
        <rFont val="Calibri"/>
        <family val="2"/>
        <scheme val="minor"/>
      </rPr>
      <t>(i)(j)</t>
    </r>
  </si>
  <si>
    <r>
      <t xml:space="preserve">24,198 </t>
    </r>
    <r>
      <rPr>
        <vertAlign val="superscript"/>
        <sz val="10"/>
        <color rgb="FF231F20"/>
        <rFont val="Calibri"/>
        <family val="2"/>
        <scheme val="minor"/>
      </rPr>
      <t>(k)</t>
    </r>
  </si>
  <si>
    <r>
      <t xml:space="preserve">No. Graduated </t>
    </r>
    <r>
      <rPr>
        <vertAlign val="superscript"/>
        <sz val="10"/>
        <color rgb="FF231F20"/>
        <rFont val="Calibri"/>
        <family val="2"/>
        <scheme val="minor"/>
      </rPr>
      <t>(l)</t>
    </r>
  </si>
  <si>
    <r>
      <t xml:space="preserve">11,614 </t>
    </r>
    <r>
      <rPr>
        <vertAlign val="superscript"/>
        <sz val="10"/>
        <color rgb="FF231F20"/>
        <rFont val="Calibri"/>
        <family val="2"/>
        <scheme val="minor"/>
      </rPr>
      <t>(m)</t>
    </r>
  </si>
  <si>
    <r>
      <t xml:space="preserve">3,427 </t>
    </r>
    <r>
      <rPr>
        <vertAlign val="superscript"/>
        <sz val="10"/>
        <color rgb="FF231F20"/>
        <rFont val="Calibri"/>
        <family val="2"/>
        <scheme val="minor"/>
      </rPr>
      <t>(n)</t>
    </r>
  </si>
  <si>
    <r>
      <t>n.a.</t>
    </r>
    <r>
      <rPr>
        <vertAlign val="superscript"/>
        <sz val="10"/>
        <color rgb="FF231F20"/>
        <rFont val="Calibri"/>
        <family val="2"/>
        <scheme val="minor"/>
      </rPr>
      <t>(o)</t>
    </r>
  </si>
  <si>
    <r>
      <t>687</t>
    </r>
    <r>
      <rPr>
        <vertAlign val="superscript"/>
        <sz val="10"/>
        <color rgb="FF231F20"/>
        <rFont val="Calibri"/>
        <family val="2"/>
        <scheme val="minor"/>
      </rPr>
      <t>(o)</t>
    </r>
  </si>
  <si>
    <r>
      <t>1,314</t>
    </r>
    <r>
      <rPr>
        <vertAlign val="superscript"/>
        <sz val="10"/>
        <color rgb="FF231F20"/>
        <rFont val="Calibri"/>
        <family val="2"/>
        <scheme val="minor"/>
      </rPr>
      <t>(o)</t>
    </r>
  </si>
  <si>
    <r>
      <t>77</t>
    </r>
    <r>
      <rPr>
        <vertAlign val="superscript"/>
        <sz val="10"/>
        <color rgb="FF231F20"/>
        <rFont val="Calibri"/>
        <family val="2"/>
        <scheme val="minor"/>
      </rPr>
      <t>(o)</t>
    </r>
  </si>
  <si>
    <r>
      <t>369</t>
    </r>
    <r>
      <rPr>
        <vertAlign val="superscript"/>
        <sz val="10"/>
        <color rgb="FF231F20"/>
        <rFont val="Calibri"/>
        <family val="2"/>
        <scheme val="minor"/>
      </rPr>
      <t>(o)</t>
    </r>
  </si>
  <si>
    <r>
      <t>731</t>
    </r>
    <r>
      <rPr>
        <vertAlign val="superscript"/>
        <sz val="10"/>
        <color rgb="FF231F20"/>
        <rFont val="Calibri"/>
        <family val="2"/>
        <scheme val="minor"/>
      </rPr>
      <t>(o)</t>
    </r>
  </si>
  <si>
    <r>
      <t>5</t>
    </r>
    <r>
      <rPr>
        <vertAlign val="superscript"/>
        <sz val="10"/>
        <color rgb="FF231F20"/>
        <rFont val="Calibri"/>
        <family val="2"/>
        <scheme val="minor"/>
      </rPr>
      <t xml:space="preserve"> (n)</t>
    </r>
  </si>
  <si>
    <r>
      <t xml:space="preserve">Expenditure on Higher Education, Rs. mn </t>
    </r>
    <r>
      <rPr>
        <vertAlign val="superscript"/>
        <sz val="10"/>
        <color rgb="FF231F20"/>
        <rFont val="Calibri"/>
        <family val="2"/>
        <scheme val="minor"/>
      </rPr>
      <t>(p)</t>
    </r>
  </si>
  <si>
    <t>Permanent staff only</t>
  </si>
  <si>
    <t>(p)</t>
  </si>
  <si>
    <t>Excludes 45 students who admitted under Foreign intake and Teachers intake.</t>
  </si>
  <si>
    <r>
      <t xml:space="preserve">Admitted </t>
    </r>
    <r>
      <rPr>
        <vertAlign val="superscript"/>
        <sz val="11"/>
        <color rgb="FF231F20"/>
        <rFont val="Calibri"/>
        <family val="2"/>
        <scheme val="minor"/>
      </rPr>
      <t>(e)</t>
    </r>
  </si>
  <si>
    <t>Excludes 22 students who admitted under Foreign intake</t>
  </si>
  <si>
    <r>
      <t xml:space="preserve">Admitted </t>
    </r>
    <r>
      <rPr>
        <vertAlign val="superscript"/>
        <sz val="11"/>
        <color rgb="FF231F20"/>
        <rFont val="Calibri"/>
        <family val="2"/>
        <scheme val="minor"/>
      </rPr>
      <t>(f)</t>
    </r>
  </si>
  <si>
    <t>Excludes 26 students who admitted under Foreign intake &amp; 01 student under Teachers intake.</t>
  </si>
  <si>
    <r>
      <t xml:space="preserve">Admitted </t>
    </r>
    <r>
      <rPr>
        <vertAlign val="superscript"/>
        <sz val="11"/>
        <color rgb="FF231F20"/>
        <rFont val="Calibri"/>
        <family val="2"/>
        <scheme val="minor"/>
      </rPr>
      <t>(g)</t>
    </r>
  </si>
  <si>
    <t>Port Services</t>
  </si>
  <si>
    <t>Motor Vehicles by Province</t>
  </si>
  <si>
    <t>University  Education</t>
  </si>
  <si>
    <t>Eligibility,  Admission  and  Enrolment  of  Students  for  University  Education</t>
  </si>
  <si>
    <r>
      <t xml:space="preserve">Special and Additional Intakes </t>
    </r>
    <r>
      <rPr>
        <b/>
        <vertAlign val="superscript"/>
        <sz val="10"/>
        <color rgb="FF231F20"/>
        <rFont val="Calibri"/>
        <family val="2"/>
        <scheme val="minor"/>
      </rPr>
      <t>(b)</t>
    </r>
  </si>
  <si>
    <t>Excludes 541 students who were admitted under foreign (44), teachers (1) intakes and additionally increased students for medicine (109)</t>
  </si>
  <si>
    <t>Excludes 27 students who were admitted under foreign (26) and teachers (1) intakes as their ethnicity-wise details are not available</t>
  </si>
  <si>
    <t>Cellular Phones  (Cellular Phones per 100 persons)</t>
  </si>
  <si>
    <t>Classification of Schools from 1978 is as follows:</t>
  </si>
  <si>
    <t>Grade 1A&amp;B   - Schools having G.C.E.(A/L) Science Classes</t>
  </si>
  <si>
    <t>Type 2   - Schools having classes upto Grade 10 or 6-9/ year 11</t>
  </si>
  <si>
    <t>Type 3   - Schools having classes up to Grade 1 - 5 / year 6</t>
  </si>
  <si>
    <t>Grade 1C Schools having G.C.E.(A/L) Arts / Commerce Classes</t>
  </si>
  <si>
    <t>Road Kilometrage by Province and District</t>
  </si>
  <si>
    <t>Road Kilometrage by Province</t>
  </si>
  <si>
    <t>Aerogrammes</t>
  </si>
  <si>
    <t>Note: Normally academic year starts in July and will end in June in the following year. Hence, students statistics given here refers to the academic years.</t>
  </si>
  <si>
    <t>Includes the Management &amp; Information Technology, Information Technology, Information &amp; Communication Technology, Information Technology and Management,
Artificial Intelligence, Business Information Systems, Computer Science and Technology, Electronics and Computer Science, Accounting Information Systems etc.</t>
  </si>
  <si>
    <t>“Special &amp; Additional Intakes” refers to the students admitted on the basis of Special Categories such as blind and differently abled, excelled in fields other than studies, armed forces, foreign, teachers etc., on the recommendation of the Appeals Committee and the Additional Intake, for special subjects such as Japanese, English, History etc. However, 2019/20 admission data excludes students admitted under Special intake (excelled in fields other than studies) and Teachers intake as those intakes are in progress while including 510 additionally increased number. Further, 2020/21 admission data includes 109 of additionally increased number for Medicine.</t>
  </si>
  <si>
    <t>Note : Undergraduate enrolment is based on the calendar year and admission is based on academic years relevant to their GCE (A/L) Examinations.</t>
  </si>
  <si>
    <t>Excludes students who admitted under Special intake (excelled in fields other than studies), Foreign intake (28) and Teachers intake while including 510 additionally
increased number.</t>
  </si>
  <si>
    <t>Vavuniya</t>
  </si>
  <si>
    <t>Household Equipment</t>
  </si>
  <si>
    <t>With regards to Household Income and Expenditure Survey 2016,
Permanent – Brick, Cabok, Cement Block, Pressed Soil Block, Semi Permanent – Plank/Metal Sheet, Cadjan/Palmyrah, Other
With regards to Household Income and Expenditure Survey 2019,
Permanent – Brick, Cabok, Cement Block, Pressed Soil Block, Stone/Cube stone, Semi Permanent – Cadjan/Palmyrah, Wood/Tin sheets/ Asbestos, Metal Sheet, etc..</t>
  </si>
  <si>
    <t>Permanent – Brick, Cabok, Cement Block, Pressed Soil Block, Stone/Cube stone
Semi Permanent – Cadjan/Palmyrah, Wood/Tin sheets/ Asbestos, Metal Sheet, etc..</t>
  </si>
  <si>
    <t>Operated Kilometres, mn</t>
  </si>
  <si>
    <t>Passenger Kilometres, mn</t>
  </si>
  <si>
    <t>Freight Tonne Kilometres, mn</t>
  </si>
  <si>
    <t>Passenger Kilometres. mn</t>
  </si>
  <si>
    <t>Three wheelers</t>
  </si>
  <si>
    <r>
      <t>381</t>
    </r>
    <r>
      <rPr>
        <vertAlign val="superscript"/>
        <sz val="10"/>
        <color rgb="FF231F20"/>
        <rFont val="Calibri"/>
        <family val="2"/>
        <scheme val="minor"/>
      </rPr>
      <t>(a)</t>
    </r>
  </si>
  <si>
    <r>
      <t>277</t>
    </r>
    <r>
      <rPr>
        <vertAlign val="superscript"/>
        <sz val="10"/>
        <color rgb="FF231F20"/>
        <rFont val="Calibri"/>
        <family val="2"/>
        <scheme val="minor"/>
      </rPr>
      <t>(a)</t>
    </r>
  </si>
  <si>
    <r>
      <t>1,622</t>
    </r>
    <r>
      <rPr>
        <vertAlign val="superscript"/>
        <sz val="10"/>
        <color rgb="FF231F20"/>
        <rFont val="Calibri"/>
        <family val="2"/>
        <scheme val="minor"/>
      </rPr>
      <t xml:space="preserve"> (a)</t>
    </r>
  </si>
  <si>
    <t>Average Capacity of Vehicles Operated, No.</t>
  </si>
  <si>
    <r>
      <t>Overall Load Factor</t>
    </r>
    <r>
      <rPr>
        <vertAlign val="superscript"/>
        <sz val="10"/>
        <color rgb="FF000000"/>
        <rFont val="Calibri"/>
        <family val="2"/>
        <scheme val="minor"/>
      </rPr>
      <t xml:space="preserve"> (b)</t>
    </r>
    <r>
      <rPr>
        <sz val="10"/>
        <color rgb="FF000000"/>
        <rFont val="Calibri"/>
        <family val="2"/>
        <scheme val="minor"/>
      </rPr>
      <t>,  %</t>
    </r>
  </si>
  <si>
    <r>
      <t xml:space="preserve">2024 </t>
    </r>
    <r>
      <rPr>
        <vertAlign val="superscript"/>
        <sz val="11"/>
        <color rgb="FF231F20"/>
        <rFont val="Calibri"/>
        <family val="2"/>
        <scheme val="minor"/>
      </rPr>
      <t>(a)</t>
    </r>
    <r>
      <rPr>
        <sz val="11"/>
        <color rgb="FF231F20"/>
        <rFont val="Calibri"/>
        <family val="2"/>
        <scheme val="minor"/>
      </rPr>
      <t xml:space="preserve"> </t>
    </r>
  </si>
  <si>
    <t>Household Income and Expenditure Survey 2016 and 2019, Department of Census and Statistics</t>
  </si>
  <si>
    <t>Household Income and Expenditure Survey 2012/13, 2016 and 2019, Department of Census and Statistics</t>
  </si>
  <si>
    <t>Household Income and Expenditure Survey 2012/2013, 2016 &amp; 2019, Department of Census and Statistics</t>
  </si>
  <si>
    <t>Housing Conditions and Ownership of Durable Goods by Province</t>
  </si>
  <si>
    <t>Daily Average Dietary Energy Consumption per Person by Poverty Status, Sector, Province and District</t>
  </si>
  <si>
    <t>Housing Conditions and Ownership of Durable Goods by Sector</t>
  </si>
  <si>
    <t>Key Socio-Economic Indicators by Sector</t>
  </si>
  <si>
    <t>Year 2025</t>
  </si>
  <si>
    <t>Year 2024</t>
  </si>
  <si>
    <t>2023/2024</t>
  </si>
  <si>
    <t>2022/23</t>
  </si>
  <si>
    <r>
      <t>2025</t>
    </r>
    <r>
      <rPr>
        <vertAlign val="superscript"/>
        <sz val="11"/>
        <color rgb="FF231F20"/>
        <rFont val="Calibri"/>
        <family val="2"/>
        <scheme val="minor"/>
      </rPr>
      <t>(b)</t>
    </r>
  </si>
  <si>
    <r>
      <t>19,695</t>
    </r>
    <r>
      <rPr>
        <vertAlign val="superscript"/>
        <sz val="10"/>
        <color rgb="FF231F20"/>
        <rFont val="Calibri"/>
        <family val="2"/>
        <scheme val="minor"/>
      </rPr>
      <t>(b)</t>
    </r>
  </si>
  <si>
    <r>
      <t>662,166</t>
    </r>
    <r>
      <rPr>
        <vertAlign val="superscript"/>
        <sz val="10"/>
        <color rgb="FF231F20"/>
        <rFont val="Calibri"/>
        <family val="2"/>
        <scheme val="minor"/>
      </rPr>
      <t>(b)</t>
    </r>
  </si>
  <si>
    <r>
      <t>887.0</t>
    </r>
    <r>
      <rPr>
        <vertAlign val="superscript"/>
        <sz val="10"/>
        <color rgb="FF231F20"/>
        <rFont val="Calibri"/>
        <family val="2"/>
        <scheme val="minor"/>
      </rPr>
      <t>(b)</t>
    </r>
  </si>
  <si>
    <r>
      <t>36,416</t>
    </r>
    <r>
      <rPr>
        <vertAlign val="superscript"/>
        <sz val="10"/>
        <color rgb="FF000000"/>
        <rFont val="Calibri"/>
        <family val="2"/>
        <scheme val="minor"/>
      </rPr>
      <t>(b)</t>
    </r>
  </si>
  <si>
    <r>
      <t>2022</t>
    </r>
    <r>
      <rPr>
        <vertAlign val="superscript"/>
        <sz val="10"/>
        <color rgb="FF000000"/>
        <rFont val="Calibri"/>
        <family val="2"/>
        <scheme val="minor"/>
      </rPr>
      <t>(g)</t>
    </r>
  </si>
  <si>
    <r>
      <t>2024</t>
    </r>
    <r>
      <rPr>
        <vertAlign val="superscript"/>
        <sz val="10"/>
        <color rgb="FF000000"/>
        <rFont val="Calibri"/>
        <family val="2"/>
        <scheme val="minor"/>
      </rPr>
      <t>(g)</t>
    </r>
  </si>
  <si>
    <r>
      <t>Year 2023</t>
    </r>
    <r>
      <rPr>
        <b/>
        <vertAlign val="superscript"/>
        <sz val="10"/>
        <color rgb="FF3358A6"/>
        <rFont val="Calibri"/>
        <family val="2"/>
        <scheme val="minor"/>
      </rPr>
      <t>(g)(h)</t>
    </r>
  </si>
  <si>
    <r>
      <t>Year 2024</t>
    </r>
    <r>
      <rPr>
        <b/>
        <vertAlign val="superscript"/>
        <sz val="10"/>
        <color rgb="FF3358A6"/>
        <rFont val="Calibri"/>
        <family val="2"/>
        <scheme val="minor"/>
      </rPr>
      <t>(h)</t>
    </r>
  </si>
  <si>
    <r>
      <t>15,037</t>
    </r>
    <r>
      <rPr>
        <vertAlign val="superscript"/>
        <sz val="10"/>
        <color rgb="FF000000"/>
        <rFont val="Calibri"/>
        <family val="2"/>
        <scheme val="minor"/>
      </rPr>
      <t>(b)</t>
    </r>
  </si>
  <si>
    <t>Hormonal</t>
  </si>
  <si>
    <t>Non-Hormonal</t>
  </si>
  <si>
    <t>Permanent</t>
  </si>
  <si>
    <t>Respiratory Diseases</t>
  </si>
  <si>
    <r>
      <t>Year 2025</t>
    </r>
    <r>
      <rPr>
        <b/>
        <vertAlign val="superscript"/>
        <sz val="10"/>
        <color rgb="FF3358A6"/>
        <rFont val="Calibri"/>
        <family val="2"/>
        <scheme val="minor"/>
      </rPr>
      <t>(b)</t>
    </r>
  </si>
  <si>
    <r>
      <t>2025</t>
    </r>
    <r>
      <rPr>
        <vertAlign val="superscript"/>
        <sz val="10"/>
        <color rgb="FF000000"/>
        <rFont val="Calibri"/>
        <family val="2"/>
        <scheme val="minor"/>
      </rPr>
      <t>(c)</t>
    </r>
  </si>
  <si>
    <r>
      <t>Year 2025</t>
    </r>
    <r>
      <rPr>
        <b/>
        <vertAlign val="superscript"/>
        <sz val="10"/>
        <color rgb="FF3358A6"/>
        <rFont val="Calibri"/>
        <family val="2"/>
        <scheme val="minor"/>
      </rPr>
      <t>(c)</t>
    </r>
  </si>
  <si>
    <r>
      <t>Year 2024</t>
    </r>
    <r>
      <rPr>
        <b/>
        <vertAlign val="superscript"/>
        <sz val="10"/>
        <color rgb="FF3358A6"/>
        <rFont val="Calibri"/>
        <family val="2"/>
        <scheme val="minor"/>
      </rPr>
      <t>(a)</t>
    </r>
  </si>
  <si>
    <r>
      <t>2024</t>
    </r>
    <r>
      <rPr>
        <vertAlign val="superscript"/>
        <sz val="11"/>
        <color rgb="FF231F20"/>
        <rFont val="Calibri"/>
        <family val="2"/>
        <scheme val="minor"/>
      </rPr>
      <t>(b)</t>
    </r>
  </si>
  <si>
    <r>
      <t>Academic  Year  2021/22</t>
    </r>
    <r>
      <rPr>
        <b/>
        <vertAlign val="superscript"/>
        <sz val="10"/>
        <color rgb="FF3358A6"/>
        <rFont val="Calibri"/>
        <family val="2"/>
        <scheme val="minor"/>
      </rPr>
      <t>(f)(g)</t>
    </r>
  </si>
  <si>
    <r>
      <t>Academic  Year 2022/23</t>
    </r>
    <r>
      <rPr>
        <b/>
        <vertAlign val="superscript"/>
        <sz val="10"/>
        <color rgb="FF3358A6"/>
        <rFont val="Calibri"/>
        <family val="2"/>
        <scheme val="minor"/>
      </rPr>
      <t>(f)(g)</t>
    </r>
  </si>
  <si>
    <r>
      <t>Academic  Year  2023/24</t>
    </r>
    <r>
      <rPr>
        <b/>
        <vertAlign val="superscript"/>
        <sz val="10"/>
        <color rgb="FF3358A6"/>
        <rFont val="Calibri"/>
        <family val="2"/>
        <scheme val="minor"/>
      </rPr>
      <t>(f)(g)</t>
    </r>
  </si>
  <si>
    <t>2023/24</t>
  </si>
  <si>
    <t>Colombo</t>
  </si>
  <si>
    <t>National Craft (Trade) Certificate</t>
  </si>
  <si>
    <r>
      <t>Dental
Surgeons</t>
    </r>
    <r>
      <rPr>
        <vertAlign val="superscript"/>
        <sz val="11"/>
        <color rgb="FF231F20"/>
        <rFont val="Calibri"/>
        <family val="2"/>
        <scheme val="minor"/>
      </rPr>
      <t>(b)</t>
    </r>
  </si>
  <si>
    <t>Excludes Pupil Nurses</t>
  </si>
  <si>
    <t>U Packets</t>
  </si>
  <si>
    <t>Small Packets / Parcels</t>
  </si>
  <si>
    <t>E-Packets</t>
  </si>
  <si>
    <t>Express</t>
  </si>
  <si>
    <r>
      <t>Locomotives</t>
    </r>
    <r>
      <rPr>
        <vertAlign val="superscript"/>
        <sz val="10"/>
        <color rgb="FF231F20"/>
        <rFont val="Calibri"/>
        <family val="2"/>
        <scheme val="minor"/>
      </rPr>
      <t>(c)</t>
    </r>
  </si>
  <si>
    <r>
      <t>125</t>
    </r>
    <r>
      <rPr>
        <vertAlign val="superscript"/>
        <sz val="10"/>
        <color rgb="FF231F20"/>
        <rFont val="Calibri"/>
        <family val="2"/>
        <scheme val="minor"/>
      </rPr>
      <t>(d)</t>
    </r>
  </si>
  <si>
    <r>
      <t>137</t>
    </r>
    <r>
      <rPr>
        <vertAlign val="superscript"/>
        <sz val="10"/>
        <color rgb="FF231F20"/>
        <rFont val="Calibri"/>
        <family val="2"/>
        <scheme val="minor"/>
      </rPr>
      <t>(d)</t>
    </r>
  </si>
  <si>
    <r>
      <t>247</t>
    </r>
    <r>
      <rPr>
        <vertAlign val="superscript"/>
        <sz val="10"/>
        <color rgb="FF231F20"/>
        <rFont val="Calibri"/>
        <family val="2"/>
        <scheme val="minor"/>
      </rPr>
      <t>(d)</t>
    </r>
  </si>
  <si>
    <r>
      <t>72</t>
    </r>
    <r>
      <rPr>
        <vertAlign val="superscript"/>
        <sz val="10"/>
        <color rgb="FF231F20"/>
        <rFont val="Calibri"/>
        <family val="2"/>
        <scheme val="minor"/>
      </rPr>
      <t>(e)</t>
    </r>
  </si>
  <si>
    <r>
      <t>74</t>
    </r>
    <r>
      <rPr>
        <vertAlign val="superscript"/>
        <sz val="10"/>
        <color rgb="FF231F20"/>
        <rFont val="Calibri"/>
        <family val="2"/>
        <scheme val="minor"/>
      </rPr>
      <t>(e)</t>
    </r>
  </si>
  <si>
    <r>
      <t>565</t>
    </r>
    <r>
      <rPr>
        <vertAlign val="superscript"/>
        <sz val="10"/>
        <color rgb="FF231F20"/>
        <rFont val="Calibri"/>
        <family val="2"/>
        <scheme val="minor"/>
      </rPr>
      <t>(e)</t>
    </r>
  </si>
  <si>
    <r>
      <t xml:space="preserve">Ordinary Ticket Passengers </t>
    </r>
    <r>
      <rPr>
        <vertAlign val="superscript"/>
        <sz val="10"/>
        <color rgb="FF231F20"/>
        <rFont val="Calibri"/>
        <family val="2"/>
        <scheme val="minor"/>
      </rPr>
      <t>(f)</t>
    </r>
  </si>
  <si>
    <r>
      <t xml:space="preserve">Passenger Kilometres </t>
    </r>
    <r>
      <rPr>
        <b/>
        <vertAlign val="superscript"/>
        <sz val="10"/>
        <color rgb="FF3358A6"/>
        <rFont val="Calibri"/>
        <family val="2"/>
        <scheme val="minor"/>
      </rPr>
      <t>(g)</t>
    </r>
    <r>
      <rPr>
        <b/>
        <sz val="10"/>
        <color rgb="FF3358A6"/>
        <rFont val="Calibri"/>
        <family val="2"/>
        <scheme val="minor"/>
      </rPr>
      <t>, mn</t>
    </r>
  </si>
  <si>
    <r>
      <t xml:space="preserve">Season Ticket Passengers </t>
    </r>
    <r>
      <rPr>
        <vertAlign val="superscript"/>
        <sz val="10"/>
        <color rgb="FF231F20"/>
        <rFont val="Calibri"/>
        <family val="2"/>
        <scheme val="minor"/>
      </rPr>
      <t>(h)</t>
    </r>
  </si>
  <si>
    <r>
      <t xml:space="preserve">Ton Kilometrage of Goods  Hauled </t>
    </r>
    <r>
      <rPr>
        <vertAlign val="superscript"/>
        <sz val="10"/>
        <color rgb="FF231F20"/>
        <rFont val="Calibri"/>
        <family val="2"/>
        <scheme val="minor"/>
      </rPr>
      <t>(i)</t>
    </r>
    <r>
      <rPr>
        <sz val="10"/>
        <color rgb="FF231F20"/>
        <rFont val="Calibri"/>
        <family val="2"/>
        <scheme val="minor"/>
      </rPr>
      <t>, mn</t>
    </r>
  </si>
  <si>
    <r>
      <t>2025</t>
    </r>
    <r>
      <rPr>
        <vertAlign val="superscript"/>
        <sz val="10"/>
        <color rgb="FF000000"/>
        <rFont val="Calibri"/>
        <family val="2"/>
        <scheme val="minor"/>
      </rPr>
      <t>(a)</t>
    </r>
  </si>
  <si>
    <r>
      <t>2025</t>
    </r>
    <r>
      <rPr>
        <vertAlign val="superscript"/>
        <sz val="11"/>
        <color rgb="FF000000"/>
        <rFont val="Calibri"/>
        <family val="2"/>
        <scheme val="minor"/>
      </rPr>
      <t>(a)</t>
    </r>
  </si>
  <si>
    <r>
      <t>2025</t>
    </r>
    <r>
      <rPr>
        <vertAlign val="superscript"/>
        <sz val="11"/>
        <color rgb="FF231F20"/>
        <rFont val="Calibri"/>
        <family val="2"/>
        <scheme val="minor"/>
      </rPr>
      <t>(a)</t>
    </r>
  </si>
  <si>
    <r>
      <t>Year 2024</t>
    </r>
    <r>
      <rPr>
        <b/>
        <vertAlign val="superscript"/>
        <sz val="10"/>
        <color rgb="FF3358A6"/>
        <rFont val="Calibri"/>
        <family val="2"/>
        <scheme val="minor"/>
      </rPr>
      <t>(d)</t>
    </r>
  </si>
  <si>
    <r>
      <t>Year 2025</t>
    </r>
    <r>
      <rPr>
        <b/>
        <vertAlign val="superscript"/>
        <sz val="10"/>
        <color rgb="FF3358A6"/>
        <rFont val="Calibri"/>
        <family val="2"/>
        <scheme val="minor"/>
      </rPr>
      <t>(e)</t>
    </r>
  </si>
  <si>
    <r>
      <t>Year 2024</t>
    </r>
    <r>
      <rPr>
        <b/>
        <vertAlign val="superscript"/>
        <sz val="10"/>
        <color rgb="FF3358A6"/>
        <rFont val="Calibri"/>
        <family val="2"/>
        <scheme val="minor"/>
      </rPr>
      <t>(b)</t>
    </r>
  </si>
  <si>
    <r>
      <t>2024</t>
    </r>
    <r>
      <rPr>
        <vertAlign val="superscript"/>
        <sz val="10"/>
        <color rgb="FF000000"/>
        <rFont val="Calibri"/>
        <family val="2"/>
        <scheme val="minor"/>
      </rPr>
      <t>(b)</t>
    </r>
  </si>
  <si>
    <r>
      <t>2024</t>
    </r>
    <r>
      <rPr>
        <vertAlign val="superscript"/>
        <sz val="11"/>
        <color rgb="FF000000"/>
        <rFont val="Calibri"/>
        <family val="2"/>
        <scheme val="minor"/>
      </rPr>
      <t>(a)</t>
    </r>
  </si>
  <si>
    <r>
      <t>2025</t>
    </r>
    <r>
      <rPr>
        <vertAlign val="superscript"/>
        <sz val="11"/>
        <color rgb="FF000000"/>
        <rFont val="Calibri"/>
        <family val="2"/>
        <scheme val="minor"/>
      </rPr>
      <t>(b)</t>
    </r>
  </si>
  <si>
    <r>
      <t>1,615</t>
    </r>
    <r>
      <rPr>
        <vertAlign val="superscript"/>
        <sz val="10"/>
        <color rgb="FF231F20"/>
        <rFont val="Calibri"/>
        <family val="2"/>
        <scheme val="minor"/>
      </rPr>
      <t xml:space="preserve"> (a)</t>
    </r>
  </si>
  <si>
    <r>
      <t>2025</t>
    </r>
    <r>
      <rPr>
        <vertAlign val="superscript"/>
        <sz val="11"/>
        <rFont val="Calibri"/>
        <family val="2"/>
        <scheme val="minor"/>
      </rPr>
      <t xml:space="preserve"> (a)</t>
    </r>
  </si>
  <si>
    <r>
      <t>2025</t>
    </r>
    <r>
      <rPr>
        <vertAlign val="superscript"/>
        <sz val="11"/>
        <color rgb="FF000000"/>
        <rFont val="Calibri"/>
        <family val="2"/>
        <scheme val="minor"/>
      </rPr>
      <t>(c)</t>
    </r>
  </si>
  <si>
    <t>TEUs = Twenty - foot  Equivalent Container Units</t>
  </si>
  <si>
    <t>Medical Statistics Unit of the Ministry of Health provides data from 2023 onwards</t>
  </si>
  <si>
    <t>Ministry of Finance, Planning and Economic Development</t>
  </si>
  <si>
    <r>
      <t>Internet Connections (’000)</t>
    </r>
    <r>
      <rPr>
        <vertAlign val="superscript"/>
        <sz val="10"/>
        <color rgb="FF231F20"/>
        <rFont val="Calibri"/>
        <family val="2"/>
        <scheme val="minor"/>
      </rPr>
      <t xml:space="preserve"> (f)</t>
    </r>
  </si>
  <si>
    <r>
      <t>2024</t>
    </r>
    <r>
      <rPr>
        <vertAlign val="superscript"/>
        <sz val="11"/>
        <color rgb="FF000000"/>
        <rFont val="Calibri"/>
        <family val="2"/>
        <scheme val="minor"/>
      </rPr>
      <t xml:space="preserve"> (a)</t>
    </r>
  </si>
  <si>
    <r>
      <t>2025</t>
    </r>
    <r>
      <rPr>
        <vertAlign val="superscript"/>
        <sz val="11"/>
        <color rgb="FF231F20"/>
        <rFont val="Calibri"/>
        <family val="2"/>
        <scheme val="minor"/>
      </rPr>
      <t xml:space="preserve"> (b)</t>
    </r>
  </si>
  <si>
    <r>
      <t>11.9</t>
    </r>
    <r>
      <rPr>
        <vertAlign val="superscript"/>
        <sz val="10"/>
        <color rgb="FF231F20"/>
        <rFont val="Calibri"/>
        <family val="2"/>
        <scheme val="minor"/>
      </rPr>
      <t>(e)</t>
    </r>
  </si>
  <si>
    <r>
      <t>10.6</t>
    </r>
    <r>
      <rPr>
        <vertAlign val="superscript"/>
        <sz val="10"/>
        <color rgb="FF231F20"/>
        <rFont val="Calibri"/>
        <family val="2"/>
        <scheme val="minor"/>
      </rPr>
      <t>(e)</t>
    </r>
  </si>
  <si>
    <r>
      <t>150.8</t>
    </r>
    <r>
      <rPr>
        <vertAlign val="superscript"/>
        <sz val="10"/>
        <color rgb="FF231F20"/>
        <rFont val="Calibri"/>
        <family val="2"/>
        <scheme val="minor"/>
      </rPr>
      <t>(e)</t>
    </r>
  </si>
  <si>
    <r>
      <t>131.1</t>
    </r>
    <r>
      <rPr>
        <vertAlign val="superscript"/>
        <sz val="10"/>
        <color rgb="FF231F20"/>
        <rFont val="Calibri"/>
        <family val="2"/>
        <scheme val="minor"/>
      </rPr>
      <t>(e)</t>
    </r>
  </si>
  <si>
    <r>
      <t>2,361</t>
    </r>
    <r>
      <rPr>
        <vertAlign val="superscript"/>
        <sz val="10"/>
        <color rgb="FF231F20"/>
        <rFont val="Calibri"/>
        <family val="2"/>
        <scheme val="minor"/>
      </rPr>
      <t xml:space="preserve">(c) </t>
    </r>
  </si>
  <si>
    <r>
      <t>Telephone Penetration</t>
    </r>
    <r>
      <rPr>
        <vertAlign val="superscript"/>
        <sz val="10"/>
        <color rgb="FF231F20"/>
        <rFont val="Calibri"/>
        <family val="2"/>
        <scheme val="minor"/>
      </rPr>
      <t xml:space="preserve"> (d)</t>
    </r>
    <r>
      <rPr>
        <sz val="10"/>
        <color rgb="FF231F20"/>
        <rFont val="Calibri"/>
        <family val="2"/>
        <scheme val="minor"/>
      </rPr>
      <t xml:space="preserve"> (Telephones per 100 persons)</t>
    </r>
  </si>
  <si>
    <t>Revised due to rectification in classification</t>
  </si>
  <si>
    <t xml:space="preserve">Updated in line with the revised mid-year population estimates by the Registrar General’s Department </t>
  </si>
  <si>
    <r>
      <t>Aviation: SriLankan Airlines</t>
    </r>
    <r>
      <rPr>
        <b/>
        <vertAlign val="superscript"/>
        <sz val="11"/>
        <color rgb="FF3358A6"/>
        <rFont val="Calibri"/>
        <family val="2"/>
        <scheme val="minor"/>
      </rPr>
      <t>(a)</t>
    </r>
  </si>
  <si>
    <r>
      <t xml:space="preserve">2017 </t>
    </r>
    <r>
      <rPr>
        <vertAlign val="superscript"/>
        <sz val="11"/>
        <color rgb="FF231F20"/>
        <rFont val="Calibri"/>
        <family val="2"/>
        <scheme val="minor"/>
      </rPr>
      <t>(a)</t>
    </r>
  </si>
  <si>
    <r>
      <t xml:space="preserve">2018 </t>
    </r>
    <r>
      <rPr>
        <vertAlign val="superscript"/>
        <sz val="11"/>
        <color rgb="FF231F20"/>
        <rFont val="Calibri"/>
        <family val="2"/>
        <scheme val="minor"/>
      </rPr>
      <t>(a)</t>
    </r>
  </si>
  <si>
    <r>
      <t xml:space="preserve">2019 </t>
    </r>
    <r>
      <rPr>
        <vertAlign val="superscript"/>
        <sz val="11"/>
        <color rgb="FF231F20"/>
        <rFont val="Calibri"/>
        <family val="2"/>
        <scheme val="minor"/>
      </rPr>
      <t>(a)</t>
    </r>
  </si>
  <si>
    <t>Data available only from 2017</t>
  </si>
  <si>
    <t>Passenger Kilometres Flown, Mn</t>
  </si>
  <si>
    <t>Available Seat Kilometres Flown, Mn</t>
  </si>
  <si>
    <r>
      <rPr>
        <sz val="10"/>
        <color rgb="FF231F20"/>
        <rFont val="Calibri"/>
        <family val="2"/>
        <scheme val="minor"/>
      </rPr>
      <t xml:space="preserve">Total Tonne Kilometres </t>
    </r>
    <r>
      <rPr>
        <sz val="10"/>
        <rFont val="Calibri"/>
        <family val="2"/>
        <scheme val="minor"/>
      </rPr>
      <t>Performed, Mn</t>
    </r>
  </si>
  <si>
    <t>Available Tonne Kilometres, Mn</t>
  </si>
  <si>
    <r>
      <rPr>
        <sz val="10"/>
        <color rgb="FF231F20"/>
        <rFont val="Calibri"/>
        <family val="2"/>
        <scheme val="minor"/>
      </rPr>
      <t>Passengers Carried, No.</t>
    </r>
    <r>
      <rPr>
        <sz val="10"/>
        <rFont val="Calibri"/>
        <family val="2"/>
        <scheme val="minor"/>
      </rPr>
      <t>'000</t>
    </r>
  </si>
  <si>
    <r>
      <t>2023</t>
    </r>
    <r>
      <rPr>
        <vertAlign val="superscript"/>
        <sz val="11"/>
        <color rgb="FF231F20"/>
        <rFont val="Calibri"/>
        <family val="2"/>
        <scheme val="minor"/>
      </rPr>
      <t>(b)</t>
    </r>
  </si>
  <si>
    <r>
      <t>2024</t>
    </r>
    <r>
      <rPr>
        <vertAlign val="superscript"/>
        <sz val="11"/>
        <color rgb="FF231F20"/>
        <rFont val="Calibri"/>
        <family val="2"/>
        <scheme val="minor"/>
      </rPr>
      <t>(b)(c)</t>
    </r>
  </si>
  <si>
    <r>
      <rPr>
        <b/>
        <sz val="10"/>
        <color rgb="FF3358A6"/>
        <rFont val="Calibri"/>
        <family val="2"/>
        <scheme val="minor"/>
      </rPr>
      <t xml:space="preserve">Western Medicine </t>
    </r>
    <r>
      <rPr>
        <b/>
        <vertAlign val="superscript"/>
        <sz val="10"/>
        <color rgb="FF3358A6"/>
        <rFont val="Calibri"/>
        <family val="2"/>
        <scheme val="minor"/>
      </rPr>
      <t>(d)</t>
    </r>
  </si>
  <si>
    <r>
      <t xml:space="preserve">Doctors </t>
    </r>
    <r>
      <rPr>
        <vertAlign val="superscript"/>
        <sz val="10"/>
        <color rgb="FF231F20"/>
        <rFont val="Calibri"/>
        <family val="2"/>
        <scheme val="minor"/>
      </rPr>
      <t>(e)</t>
    </r>
  </si>
  <si>
    <r>
      <t>20,446</t>
    </r>
    <r>
      <rPr>
        <vertAlign val="superscript"/>
        <sz val="10"/>
        <color rgb="FF000000"/>
        <rFont val="Calibri"/>
        <family val="2"/>
        <scheme val="minor"/>
      </rPr>
      <t>(f)</t>
    </r>
  </si>
  <si>
    <r>
      <t>IUD</t>
    </r>
    <r>
      <rPr>
        <vertAlign val="superscript"/>
        <sz val="10"/>
        <color rgb="FF231F20"/>
        <rFont val="Calibri"/>
        <family val="2"/>
        <scheme val="minor"/>
      </rPr>
      <t>(g)</t>
    </r>
  </si>
  <si>
    <r>
      <t>Condoms</t>
    </r>
    <r>
      <rPr>
        <vertAlign val="superscript"/>
        <sz val="10"/>
        <color rgb="FF231F20"/>
        <rFont val="Calibri"/>
        <family val="2"/>
        <scheme val="minor"/>
      </rPr>
      <t>(h)</t>
    </r>
  </si>
  <si>
    <r>
      <t>Health, Rs. mn.</t>
    </r>
    <r>
      <rPr>
        <vertAlign val="superscript"/>
        <sz val="10"/>
        <color rgb="FF231F20"/>
        <rFont val="Calibri"/>
        <family val="2"/>
        <scheme val="minor"/>
      </rPr>
      <t>(i)</t>
    </r>
  </si>
  <si>
    <r>
      <t xml:space="preserve">Current Expenditure </t>
    </r>
    <r>
      <rPr>
        <vertAlign val="superscript"/>
        <sz val="10"/>
        <color rgb="FF231F20"/>
        <rFont val="Calibri"/>
        <family val="2"/>
        <scheme val="minor"/>
      </rPr>
      <t>(i)</t>
    </r>
  </si>
  <si>
    <r>
      <t xml:space="preserve">Capital Expenditure </t>
    </r>
    <r>
      <rPr>
        <vertAlign val="superscript"/>
        <sz val="10"/>
        <color rgb="FF231F20"/>
        <rFont val="Calibri"/>
        <family val="2"/>
        <scheme val="minor"/>
      </rPr>
      <t>(i)</t>
    </r>
  </si>
  <si>
    <t>Total Cargo Handled (Port of Colombo), MT ’000</t>
  </si>
  <si>
    <t>Container Throughput (Port of Colombo), TEUs '000</t>
  </si>
  <si>
    <t>Rolling Stock, No.</t>
  </si>
  <si>
    <r>
      <t>2023</t>
    </r>
    <r>
      <rPr>
        <vertAlign val="superscript"/>
        <sz val="10"/>
        <color rgb="FF000000"/>
        <rFont val="Calibri"/>
        <family val="2"/>
        <scheme val="minor"/>
      </rPr>
      <t>(g)(h)</t>
    </r>
  </si>
  <si>
    <r>
      <t>Newspapers</t>
    </r>
    <r>
      <rPr>
        <b/>
        <vertAlign val="superscript"/>
        <sz val="10"/>
        <color rgb="FF3358A6"/>
        <rFont val="Calibri"/>
        <family val="2"/>
        <scheme val="minor"/>
      </rPr>
      <t>(c)</t>
    </r>
  </si>
  <si>
    <t>Televisions</t>
  </si>
  <si>
    <t>Radios</t>
  </si>
  <si>
    <t>Admission Rate (per 100,000 Population)</t>
  </si>
  <si>
    <t>Parcels</t>
  </si>
  <si>
    <t>Newspapers &amp; Magazines</t>
  </si>
  <si>
    <t>Post Cards</t>
  </si>
  <si>
    <r>
      <rPr>
        <sz val="10"/>
        <color rgb="FF231F20"/>
        <rFont val="Calibri"/>
        <family val="2"/>
        <scheme val="minor"/>
      </rPr>
      <t>Domestic Mail, ’000</t>
    </r>
    <r>
      <rPr>
        <vertAlign val="superscript"/>
        <sz val="10"/>
        <rFont val="Calibri"/>
        <family val="2"/>
        <scheme val="minor"/>
      </rPr>
      <t>(a)</t>
    </r>
  </si>
  <si>
    <r>
      <t xml:space="preserve">Admitted </t>
    </r>
    <r>
      <rPr>
        <vertAlign val="superscript"/>
        <sz val="11"/>
        <color rgb="FF231F20"/>
        <rFont val="Calibri"/>
        <family val="2"/>
        <scheme val="minor"/>
      </rPr>
      <t>(h)</t>
    </r>
  </si>
  <si>
    <r>
      <t xml:space="preserve">Other </t>
    </r>
    <r>
      <rPr>
        <vertAlign val="superscript"/>
        <sz val="10"/>
        <color rgb="FF231F20"/>
        <rFont val="Calibri"/>
        <family val="2"/>
        <scheme val="minor"/>
      </rPr>
      <t>(j)</t>
    </r>
  </si>
  <si>
    <r>
      <t>Biosystem Technology</t>
    </r>
    <r>
      <rPr>
        <vertAlign val="superscript"/>
        <sz val="10"/>
        <color rgb="FF231F20"/>
        <rFont val="Calibri"/>
        <family val="2"/>
        <scheme val="minor"/>
      </rPr>
      <t>(i)</t>
    </r>
  </si>
  <si>
    <r>
      <t>Engineering Technology</t>
    </r>
    <r>
      <rPr>
        <vertAlign val="superscript"/>
        <sz val="10"/>
        <color rgb="FF231F20"/>
        <rFont val="Calibri"/>
        <family val="2"/>
        <scheme val="minor"/>
      </rPr>
      <t>(i)</t>
    </r>
  </si>
  <si>
    <t>Excludes 28 students who admitted under Foreign intake &amp; 01 student under Teachers intake.</t>
  </si>
  <si>
    <r>
      <t>2021/22</t>
    </r>
    <r>
      <rPr>
        <vertAlign val="superscript"/>
        <sz val="10"/>
        <rFont val="Calibri"/>
        <family val="2"/>
        <scheme val="minor"/>
      </rPr>
      <t>(f)</t>
    </r>
  </si>
  <si>
    <r>
      <t>2023/24</t>
    </r>
    <r>
      <rPr>
        <vertAlign val="superscript"/>
        <sz val="10"/>
        <rFont val="Calibri"/>
        <family val="2"/>
        <scheme val="minor"/>
      </rPr>
      <t>(g)</t>
    </r>
  </si>
  <si>
    <t>Exclude 28 students who admitted under foreign intake as their ethnicity wise detail is not available.</t>
  </si>
  <si>
    <t>Operational</t>
  </si>
  <si>
    <t>Buses Scheduled</t>
  </si>
  <si>
    <t>Poverty Gap Index (%)</t>
  </si>
  <si>
    <t>Intake</t>
  </si>
  <si>
    <t>National Certificate</t>
  </si>
  <si>
    <t>Short Courses (mainly intended for
self–employment)</t>
  </si>
  <si>
    <t>Short  Courses Offered to Other
Organizations</t>
  </si>
  <si>
    <r>
      <rPr>
        <b/>
        <sz val="10"/>
        <color rgb="FF3358A6"/>
        <rFont val="Calibri"/>
        <family val="2"/>
        <scheme val="minor"/>
      </rPr>
      <t>Other Services                                                   </t>
    </r>
  </si>
  <si>
    <r>
      <t>12</t>
    </r>
    <r>
      <rPr>
        <vertAlign val="superscript"/>
        <sz val="10"/>
        <color rgb="FF231F20"/>
        <rFont val="Calibri"/>
        <family val="2"/>
        <scheme val="minor"/>
      </rPr>
      <t>(d)</t>
    </r>
  </si>
  <si>
    <r>
      <t>11</t>
    </r>
    <r>
      <rPr>
        <vertAlign val="superscript"/>
        <sz val="10"/>
        <color rgb="FF231F20"/>
        <rFont val="Calibri"/>
        <family val="2"/>
        <scheme val="minor"/>
      </rPr>
      <t>(d)</t>
    </r>
  </si>
  <si>
    <r>
      <t>104</t>
    </r>
    <r>
      <rPr>
        <vertAlign val="superscript"/>
        <sz val="10"/>
        <color rgb="FF231F20"/>
        <rFont val="Calibri"/>
        <family val="2"/>
        <scheme val="minor"/>
      </rPr>
      <t>(d)</t>
    </r>
  </si>
  <si>
    <r>
      <t>95</t>
    </r>
    <r>
      <rPr>
        <vertAlign val="superscript"/>
        <sz val="10"/>
        <color rgb="FF231F20"/>
        <rFont val="Calibri"/>
        <family val="2"/>
        <scheme val="minor"/>
      </rPr>
      <t>(d)</t>
    </r>
  </si>
  <si>
    <r>
      <t>82</t>
    </r>
    <r>
      <rPr>
        <vertAlign val="superscript"/>
        <sz val="10"/>
        <color rgb="FF231F20"/>
        <rFont val="Calibri"/>
        <family val="2"/>
        <scheme val="minor"/>
      </rPr>
      <t>(d)</t>
    </r>
  </si>
  <si>
    <r>
      <t>150</t>
    </r>
    <r>
      <rPr>
        <vertAlign val="superscript"/>
        <sz val="10"/>
        <color rgb="FF231F20"/>
        <rFont val="Calibri"/>
        <family val="2"/>
        <scheme val="minor"/>
      </rPr>
      <t>(d)</t>
    </r>
  </si>
  <si>
    <r>
      <t>1.9</t>
    </r>
    <r>
      <rPr>
        <vertAlign val="superscript"/>
        <sz val="10"/>
        <color rgb="FF231F20"/>
        <rFont val="Calibri"/>
        <family val="2"/>
        <scheme val="minor"/>
      </rPr>
      <t>(e)</t>
    </r>
  </si>
  <si>
    <r>
      <rPr>
        <sz val="10"/>
        <color rgb="FF231F20"/>
        <rFont val="Calibri"/>
        <family val="2"/>
        <scheme val="minor"/>
      </rPr>
      <t>0.1</t>
    </r>
    <r>
      <rPr>
        <vertAlign val="superscript"/>
        <sz val="10"/>
        <color rgb="FF231F20"/>
        <rFont val="Calibri"/>
        <family val="2"/>
        <scheme val="minor"/>
      </rPr>
      <t>(e)</t>
    </r>
  </si>
  <si>
    <t>Excludes the no. of patients examined at NBC Narahenpita, Batticaloa-December, Hambanthota-December, Kalutara:October-December, Kurunegala-December, Matara-October-December, Polonnaruwa-December, Puttalam-December</t>
  </si>
  <si>
    <r>
      <t>715.4</t>
    </r>
    <r>
      <rPr>
        <vertAlign val="superscript"/>
        <sz val="10"/>
        <color rgb="FF231F20"/>
        <rFont val="Calibri"/>
        <family val="2"/>
        <scheme val="minor"/>
      </rPr>
      <t>(c)</t>
    </r>
  </si>
  <si>
    <r>
      <t>9</t>
    </r>
    <r>
      <rPr>
        <vertAlign val="superscript"/>
        <sz val="10"/>
        <color rgb="FF231F20"/>
        <rFont val="Calibri"/>
        <family val="2"/>
        <scheme val="minor"/>
      </rPr>
      <t>(d)</t>
    </r>
  </si>
  <si>
    <r>
      <t>77</t>
    </r>
    <r>
      <rPr>
        <vertAlign val="superscript"/>
        <sz val="10"/>
        <color rgb="FF231F20"/>
        <rFont val="Calibri"/>
        <family val="2"/>
        <scheme val="minor"/>
      </rPr>
      <t>(d)</t>
    </r>
  </si>
  <si>
    <r>
      <t>148</t>
    </r>
    <r>
      <rPr>
        <vertAlign val="superscript"/>
        <sz val="10"/>
        <color rgb="FF231F20"/>
        <rFont val="Calibri"/>
        <family val="2"/>
        <scheme val="minor"/>
      </rPr>
      <t>(d)</t>
    </r>
  </si>
  <si>
    <r>
      <t>171</t>
    </r>
    <r>
      <rPr>
        <vertAlign val="superscript"/>
        <sz val="10"/>
        <color rgb="FF231F20"/>
        <rFont val="Calibri"/>
        <family val="2"/>
        <scheme val="minor"/>
      </rPr>
      <t>(d)</t>
    </r>
  </si>
  <si>
    <r>
      <t>175</t>
    </r>
    <r>
      <rPr>
        <vertAlign val="superscript"/>
        <sz val="10"/>
        <color rgb="FF231F20"/>
        <rFont val="Calibri"/>
        <family val="2"/>
        <scheme val="minor"/>
      </rPr>
      <t>(d)</t>
    </r>
  </si>
  <si>
    <t>Approximate numbers</t>
  </si>
  <si>
    <r>
      <t>339.8</t>
    </r>
    <r>
      <rPr>
        <vertAlign val="superscript"/>
        <sz val="10"/>
        <color rgb="FF231F20"/>
        <rFont val="Calibri"/>
        <family val="2"/>
        <scheme val="minor"/>
      </rPr>
      <t>(g)</t>
    </r>
  </si>
  <si>
    <r>
      <t>96.0</t>
    </r>
    <r>
      <rPr>
        <vertAlign val="superscript"/>
        <sz val="10"/>
        <color rgb="FF231F20"/>
        <rFont val="Calibri"/>
        <family val="2"/>
        <scheme val="minor"/>
      </rPr>
      <t>(g)</t>
    </r>
  </si>
  <si>
    <r>
      <t>632.3</t>
    </r>
    <r>
      <rPr>
        <vertAlign val="superscript"/>
        <sz val="10"/>
        <color rgb="FF231F20"/>
        <rFont val="Calibri"/>
        <family val="2"/>
        <scheme val="minor"/>
      </rPr>
      <t>(g)</t>
    </r>
  </si>
  <si>
    <r>
      <t>402.8</t>
    </r>
    <r>
      <rPr>
        <vertAlign val="superscript"/>
        <sz val="10"/>
        <color rgb="FF231F20"/>
        <rFont val="Calibri"/>
        <family val="2"/>
        <scheme val="minor"/>
      </rPr>
      <t>(g)</t>
    </r>
  </si>
  <si>
    <r>
      <rPr>
        <sz val="10"/>
        <color rgb="FF231F20"/>
        <rFont val="Calibri"/>
        <family val="2"/>
        <scheme val="minor"/>
      </rPr>
      <t>320.4</t>
    </r>
    <r>
      <rPr>
        <vertAlign val="superscript"/>
        <sz val="10"/>
        <color rgb="FF231F20"/>
        <rFont val="Calibri"/>
        <family val="2"/>
        <scheme val="minor"/>
      </rPr>
      <t>(g)</t>
    </r>
  </si>
  <si>
    <r>
      <t>60.0</t>
    </r>
    <r>
      <rPr>
        <vertAlign val="superscript"/>
        <sz val="10"/>
        <color rgb="FF231F20"/>
        <rFont val="Calibri"/>
        <family val="2"/>
        <scheme val="minor"/>
      </rPr>
      <t>(f)</t>
    </r>
  </si>
  <si>
    <r>
      <t>65.0</t>
    </r>
    <r>
      <rPr>
        <vertAlign val="superscript"/>
        <sz val="10"/>
        <color rgb="FF231F20"/>
        <rFont val="Calibri"/>
        <family val="2"/>
        <scheme val="minor"/>
      </rPr>
      <t>(f)</t>
    </r>
  </si>
  <si>
    <r>
      <t>Personnel Strength  –  Doctors</t>
    </r>
    <r>
      <rPr>
        <vertAlign val="superscript"/>
        <sz val="10"/>
        <color rgb="FF231F20"/>
        <rFont val="Calibri"/>
        <family val="2"/>
        <scheme val="minor"/>
      </rPr>
      <t>(h)</t>
    </r>
  </si>
  <si>
    <r>
      <t xml:space="preserve">                                                            </t>
    </r>
    <r>
      <rPr>
        <sz val="10"/>
        <color rgb="FF231F20"/>
        <rFont val="Calibri"/>
        <family val="2"/>
        <scheme val="minor"/>
      </rPr>
      <t>Others</t>
    </r>
    <r>
      <rPr>
        <vertAlign val="superscript"/>
        <sz val="10"/>
        <color rgb="FF231F20"/>
        <rFont val="Calibri"/>
        <family val="2"/>
        <scheme val="minor"/>
      </rPr>
      <t>(h)</t>
    </r>
  </si>
  <si>
    <r>
      <t>15</t>
    </r>
    <r>
      <rPr>
        <vertAlign val="superscript"/>
        <sz val="10"/>
        <color rgb="FF231F20"/>
        <rFont val="Calibri"/>
        <family val="2"/>
        <scheme val="minor"/>
      </rPr>
      <t>(i)</t>
    </r>
  </si>
  <si>
    <r>
      <t>16</t>
    </r>
    <r>
      <rPr>
        <vertAlign val="superscript"/>
        <sz val="10"/>
        <color rgb="FF231F20"/>
        <rFont val="Calibri"/>
        <family val="2"/>
        <scheme val="minor"/>
      </rPr>
      <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</si>
</sst>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
    <numFmt numFmtId="166" formatCode="_(* #,##0_);_(* \(#,##0\);_(* &quot;-&quot;??_);_(@_)"/>
    <numFmt numFmtId="167" formatCode="[$-409]General"/>
    <numFmt numFmtId="168" formatCode="0.0000"/>
    <numFmt numFmtId="169" formatCode="#,##0.0_);\(#,##0.0\)"/>
  </numFmts>
  <fonts count="56" x14ac:knownFonts="1">
    <font>
      <sz val="10"/>
      <color rgb="FF000000"/>
      <name val="Times New Roman"/>
      <charset val="204"/>
    </font>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rgb="FF231F20"/>
      <name val="Calibri"/>
      <family val="2"/>
      <scheme val="minor"/>
    </font>
    <font>
      <sz val="11"/>
      <color rgb="FF000000"/>
      <name val="Calibri"/>
      <family val="2"/>
      <scheme val="minor"/>
    </font>
    <font>
      <vertAlign val="superscript"/>
      <sz val="11"/>
      <color rgb="FF231F20"/>
      <name val="Calibri"/>
      <family val="2"/>
      <scheme val="minor"/>
    </font>
    <font>
      <b/>
      <sz val="11"/>
      <color rgb="FF000000"/>
      <name val="Calibri"/>
      <family val="2"/>
      <scheme val="minor"/>
    </font>
    <font>
      <b/>
      <sz val="11"/>
      <name val="Calibri"/>
      <family val="2"/>
      <scheme val="minor"/>
    </font>
    <font>
      <b/>
      <sz val="11"/>
      <color rgb="FF3358A6"/>
      <name val="Calibri"/>
      <family val="2"/>
      <scheme val="minor"/>
    </font>
    <font>
      <b/>
      <vertAlign val="superscript"/>
      <sz val="11"/>
      <color rgb="FF3358A6"/>
      <name val="Calibri"/>
      <family val="2"/>
      <scheme val="minor"/>
    </font>
    <font>
      <b/>
      <sz val="10"/>
      <color rgb="FF000000"/>
      <name val="Times New Roman"/>
      <family val="1"/>
    </font>
    <font>
      <sz val="10"/>
      <color rgb="FF000000"/>
      <name val="Calibri"/>
      <family val="2"/>
      <scheme val="minor"/>
    </font>
    <font>
      <sz val="8"/>
      <name val="Times New Roman"/>
      <family val="1"/>
    </font>
    <font>
      <sz val="10"/>
      <name val="Calibri"/>
      <family val="2"/>
      <scheme val="minor"/>
    </font>
    <font>
      <sz val="8"/>
      <name val="Times New Roman"/>
      <family val="1"/>
    </font>
    <font>
      <vertAlign val="superscript"/>
      <sz val="11"/>
      <color rgb="FF000000"/>
      <name val="Calibri"/>
      <family val="2"/>
      <scheme val="minor"/>
    </font>
    <font>
      <sz val="10"/>
      <color rgb="FF000000"/>
      <name val="Times New Roman"/>
      <family val="1"/>
    </font>
    <font>
      <sz val="11"/>
      <color rgb="FF000000"/>
      <name val="Calibri"/>
      <family val="2"/>
    </font>
    <font>
      <sz val="11"/>
      <color rgb="FF9C0006"/>
      <name val="Calibri"/>
      <family val="2"/>
      <scheme val="minor"/>
    </font>
    <font>
      <sz val="12"/>
      <color rgb="FF000000"/>
      <name val="Calibri"/>
      <family val="2"/>
    </font>
    <font>
      <b/>
      <sz val="12"/>
      <color theme="0"/>
      <name val="Calibri"/>
      <family val="2"/>
    </font>
    <font>
      <sz val="10"/>
      <color theme="1"/>
      <name val="Calibri"/>
      <family val="2"/>
      <scheme val="minor"/>
    </font>
    <font>
      <vertAlign val="superscript"/>
      <sz val="10"/>
      <color rgb="FF000000"/>
      <name val="Calibri"/>
      <family val="2"/>
      <scheme val="minor"/>
    </font>
    <font>
      <sz val="10"/>
      <color rgb="FF231F20"/>
      <name val="Calibri"/>
      <family val="2"/>
      <scheme val="minor"/>
    </font>
    <font>
      <b/>
      <sz val="10"/>
      <color rgb="FF231F20"/>
      <name val="Calibri"/>
      <family val="2"/>
      <scheme val="minor"/>
    </font>
    <font>
      <vertAlign val="superscript"/>
      <sz val="10"/>
      <color rgb="FF231F20"/>
      <name val="Calibri"/>
      <family val="2"/>
      <scheme val="minor"/>
    </font>
    <font>
      <i/>
      <sz val="10"/>
      <color rgb="FF231F20"/>
      <name val="Calibri"/>
      <family val="2"/>
      <scheme val="minor"/>
    </font>
    <font>
      <b/>
      <sz val="10"/>
      <color rgb="FF000000"/>
      <name val="Calibri"/>
      <family val="2"/>
      <scheme val="minor"/>
    </font>
    <font>
      <b/>
      <sz val="10"/>
      <name val="Calibri"/>
      <family val="2"/>
      <scheme val="minor"/>
    </font>
    <font>
      <b/>
      <sz val="10"/>
      <color rgb="FF3358A6"/>
      <name val="Calibri"/>
      <family val="2"/>
      <scheme val="minor"/>
    </font>
    <font>
      <i/>
      <sz val="10"/>
      <color rgb="FF000000"/>
      <name val="Calibri"/>
      <family val="2"/>
      <scheme val="minor"/>
    </font>
    <font>
      <sz val="10"/>
      <color rgb="FF9C0006"/>
      <name val="Calibri"/>
      <family val="2"/>
      <scheme val="minor"/>
    </font>
    <font>
      <b/>
      <vertAlign val="superscript"/>
      <sz val="10"/>
      <color rgb="FF3358A6"/>
      <name val="Calibri"/>
      <family val="2"/>
      <scheme val="minor"/>
    </font>
    <font>
      <b/>
      <vertAlign val="superscript"/>
      <sz val="10"/>
      <color rgb="FF231F20"/>
      <name val="Calibri"/>
      <family val="2"/>
      <scheme val="minor"/>
    </font>
    <font>
      <vertAlign val="superscript"/>
      <sz val="10"/>
      <name val="Calibri"/>
      <family val="2"/>
      <scheme val="minor"/>
    </font>
    <font>
      <b/>
      <sz val="10"/>
      <color theme="4" tint="-0.249977111117893"/>
      <name val="Calibri"/>
      <family val="2"/>
      <scheme val="minor"/>
    </font>
    <font>
      <b/>
      <vertAlign val="superscript"/>
      <sz val="10"/>
      <color theme="4" tint="-0.249977111117893"/>
      <name val="Calibri"/>
      <family val="2"/>
      <scheme val="minor"/>
    </font>
    <font>
      <i/>
      <sz val="10"/>
      <name val="Calibri"/>
      <family val="2"/>
      <scheme val="minor"/>
    </font>
    <font>
      <sz val="11"/>
      <color rgb="FF000000"/>
      <name val="Times New Roman"/>
      <family val="1"/>
    </font>
    <font>
      <vertAlign val="superscript"/>
      <sz val="11"/>
      <name val="Calibri"/>
      <family val="2"/>
      <scheme val="minor"/>
    </font>
    <font>
      <sz val="12"/>
      <color rgb="FF000000"/>
      <name val="Calibri"/>
      <family val="2"/>
      <scheme val="minor"/>
    </font>
    <font>
      <sz val="12"/>
      <name val="Calibri"/>
      <family val="2"/>
      <scheme val="minor"/>
    </font>
    <font>
      <sz val="12"/>
      <color rgb="FF231F20"/>
      <name val="Calibri"/>
      <family val="2"/>
      <scheme val="minor"/>
    </font>
    <font>
      <b/>
      <sz val="12"/>
      <color rgb="FF3358A6"/>
      <name val="Calibri"/>
      <family val="2"/>
      <scheme val="minor"/>
    </font>
    <font>
      <sz val="10"/>
      <color theme="7" tint="-0.499984740745262"/>
      <name val="Calibri"/>
      <family val="2"/>
      <scheme val="minor"/>
    </font>
    <font>
      <vertAlign val="superscript"/>
      <sz val="10"/>
      <color theme="7" tint="-0.499984740745262"/>
      <name val="Calibri"/>
      <family val="2"/>
      <scheme val="minor"/>
    </font>
    <font>
      <u/>
      <sz val="10"/>
      <color theme="10"/>
      <name val="Times New Roman"/>
      <family val="1"/>
    </font>
    <font>
      <u/>
      <sz val="11"/>
      <color theme="10"/>
      <name val="Calibri"/>
      <family val="2"/>
    </font>
    <font>
      <b/>
      <sz val="11"/>
      <color rgb="FF231F20"/>
      <name val="Calibri"/>
      <family val="2"/>
      <scheme val="minor"/>
    </font>
    <font>
      <b/>
      <sz val="12"/>
      <color rgb="FF000000"/>
      <name val="Calibri"/>
      <family val="2"/>
    </font>
    <font>
      <b/>
      <sz val="11"/>
      <color rgb="FF000000"/>
      <name val="Calibri"/>
      <family val="2"/>
    </font>
    <font>
      <sz val="11"/>
      <color indexed="8"/>
      <name val="Times New Roman"/>
      <family val="1"/>
    </font>
    <font>
      <b/>
      <sz val="11"/>
      <color indexed="8"/>
      <name val="Times New Roman"/>
      <family val="1"/>
    </font>
    <font>
      <sz val="8"/>
      <name val="Times New Roman"/>
      <family val="1"/>
    </font>
  </fonts>
  <fills count="5">
    <fill>
      <patternFill patternType="none"/>
    </fill>
    <fill>
      <patternFill patternType="gray125"/>
    </fill>
    <fill>
      <patternFill patternType="solid">
        <fgColor theme="7" tint="0.59999389629810485"/>
        <bgColor indexed="64"/>
      </patternFill>
    </fill>
    <fill>
      <patternFill patternType="solid">
        <fgColor rgb="FFFFC7CE"/>
      </patternFill>
    </fill>
    <fill>
      <patternFill patternType="solid">
        <fgColor theme="7" tint="-0.499984740745262"/>
        <bgColor indexed="64"/>
      </patternFill>
    </fill>
  </fills>
  <borders count="35">
    <border>
      <left/>
      <right/>
      <top/>
      <bottom/>
      <diagonal/>
    </border>
    <border>
      <left/>
      <right/>
      <top style="thin">
        <color rgb="FF3358A6"/>
      </top>
      <bottom style="thin">
        <color rgb="FF3358A6"/>
      </bottom>
      <diagonal/>
    </border>
    <border>
      <left/>
      <right/>
      <top style="thin">
        <color rgb="FF3358A6"/>
      </top>
      <bottom/>
      <diagonal/>
    </border>
    <border>
      <left/>
      <right/>
      <top/>
      <bottom style="thin">
        <color rgb="FF3358A6"/>
      </bottom>
      <diagonal/>
    </border>
    <border>
      <left/>
      <right/>
      <top/>
      <bottom style="thin">
        <color rgb="FF4863AC"/>
      </bottom>
      <diagonal/>
    </border>
    <border>
      <left/>
      <right/>
      <top/>
      <bottom style="thin">
        <color indexed="64"/>
      </bottom>
      <diagonal/>
    </border>
    <border>
      <left/>
      <right/>
      <top style="thin">
        <color indexed="64"/>
      </top>
      <bottom style="thin">
        <color indexed="64"/>
      </bottom>
      <diagonal/>
    </border>
    <border>
      <left/>
      <right/>
      <top/>
      <bottom style="thin">
        <color theme="1"/>
      </bottom>
      <diagonal/>
    </border>
    <border>
      <left/>
      <right/>
      <top style="thin">
        <color theme="1"/>
      </top>
      <bottom style="thin">
        <color theme="1"/>
      </bottom>
      <diagonal/>
    </border>
    <border>
      <left/>
      <right/>
      <top style="thin">
        <color rgb="FF3358A6"/>
      </top>
      <bottom style="thin">
        <color indexed="64"/>
      </bottom>
      <diagonal/>
    </border>
    <border>
      <left style="thin">
        <color indexed="64"/>
      </left>
      <right/>
      <top/>
      <bottom/>
      <diagonal/>
    </border>
    <border>
      <left style="thin">
        <color indexed="64"/>
      </left>
      <right/>
      <top style="thin">
        <color rgb="FF3358A6"/>
      </top>
      <bottom/>
      <diagonal/>
    </border>
    <border>
      <left style="thin">
        <color indexed="64"/>
      </left>
      <right/>
      <top/>
      <bottom style="thin">
        <color rgb="FF4863AC"/>
      </bottom>
      <diagonal/>
    </border>
    <border>
      <left style="thin">
        <color indexed="64"/>
      </left>
      <right/>
      <top style="thin">
        <color rgb="FF3358A6"/>
      </top>
      <bottom style="thin">
        <color rgb="FF3358A6"/>
      </bottom>
      <diagonal/>
    </border>
    <border>
      <left/>
      <right style="thin">
        <color indexed="64"/>
      </right>
      <top/>
      <bottom/>
      <diagonal/>
    </border>
    <border>
      <left/>
      <right style="thin">
        <color indexed="64"/>
      </right>
      <top/>
      <bottom style="thin">
        <color rgb="FF3358A6"/>
      </bottom>
      <diagonal/>
    </border>
    <border>
      <left/>
      <right style="thin">
        <color indexed="64"/>
      </right>
      <top style="thin">
        <color rgb="FF3358A6"/>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rgb="FF3358A6"/>
      </top>
      <bottom style="thin">
        <color rgb="FF3358A6"/>
      </bottom>
      <diagonal/>
    </border>
    <border>
      <left/>
      <right style="thin">
        <color indexed="64"/>
      </right>
      <top/>
      <bottom style="thin">
        <color indexed="64"/>
      </bottom>
      <diagonal/>
    </border>
    <border>
      <left/>
      <right style="thin">
        <color indexed="64"/>
      </right>
      <top style="thin">
        <color rgb="FF3358A6"/>
      </top>
      <bottom style="thin">
        <color indexed="64"/>
      </bottom>
      <diagonal/>
    </border>
    <border>
      <left style="thin">
        <color indexed="64"/>
      </left>
      <right/>
      <top style="thin">
        <color rgb="FF3358A6"/>
      </top>
      <bottom style="thin">
        <color indexed="64"/>
      </bottom>
      <diagonal/>
    </border>
    <border>
      <left style="thin">
        <color indexed="64"/>
      </left>
      <right style="thin">
        <color indexed="64"/>
      </right>
      <top style="thin">
        <color rgb="FF3358A6"/>
      </top>
      <bottom/>
      <diagonal/>
    </border>
    <border>
      <left style="thin">
        <color indexed="64"/>
      </left>
      <right style="thin">
        <color indexed="64"/>
      </right>
      <top/>
      <bottom style="thin">
        <color indexed="64"/>
      </bottom>
      <diagonal/>
    </border>
    <border>
      <left style="thin">
        <color indexed="64"/>
      </left>
      <right style="thin">
        <color indexed="64"/>
      </right>
      <top/>
      <bottom style="thin">
        <color rgb="FF3358A6"/>
      </bottom>
      <diagonal/>
    </border>
    <border>
      <left/>
      <right style="thin">
        <color indexed="64"/>
      </right>
      <top style="thin">
        <color indexed="64"/>
      </top>
      <bottom style="thin">
        <color rgb="FF3358A6"/>
      </bottom>
      <diagonal/>
    </border>
    <border>
      <left/>
      <right/>
      <top style="thin">
        <color indexed="64"/>
      </top>
      <bottom style="thin">
        <color rgb="FF3358A6"/>
      </bottom>
      <diagonal/>
    </border>
    <border>
      <left style="thin">
        <color indexed="64"/>
      </left>
      <right/>
      <top style="thin">
        <color indexed="64"/>
      </top>
      <bottom style="thin">
        <color rgb="FF3358A6"/>
      </bottom>
      <diagonal/>
    </border>
    <border>
      <left/>
      <right style="thin">
        <color indexed="64"/>
      </right>
      <top/>
      <bottom style="thin">
        <color rgb="FF4863AC"/>
      </bottom>
      <diagonal/>
    </border>
    <border>
      <left style="thin">
        <color indexed="64"/>
      </left>
      <right style="thin">
        <color indexed="64"/>
      </right>
      <top style="thin">
        <color rgb="FF3358A6"/>
      </top>
      <bottom style="thin">
        <color rgb="FF3358A6"/>
      </bottom>
      <diagonal/>
    </border>
    <border>
      <left style="thin">
        <color indexed="64"/>
      </left>
      <right/>
      <top/>
      <bottom style="thin">
        <color rgb="FF3358A6"/>
      </bottom>
      <diagonal/>
    </border>
  </borders>
  <cellStyleXfs count="7">
    <xf numFmtId="0" fontId="0" fillId="0" borderId="0"/>
    <xf numFmtId="43" fontId="18" fillId="0" borderId="0" applyFont="0" applyFill="0" applyBorder="0" applyAlignment="0" applyProtection="0"/>
    <xf numFmtId="0" fontId="20" fillId="3" borderId="0" applyNumberFormat="0" applyBorder="0" applyAlignment="0" applyProtection="0"/>
    <xf numFmtId="167" fontId="19" fillId="0" borderId="0" applyBorder="0" applyProtection="0"/>
    <xf numFmtId="43" fontId="18" fillId="0" borderId="0" applyFont="0" applyFill="0" applyBorder="0" applyAlignment="0" applyProtection="0"/>
    <xf numFmtId="0" fontId="18" fillId="0" borderId="0"/>
    <xf numFmtId="0" fontId="48" fillId="0" borderId="0" applyNumberFormat="0" applyFill="0" applyBorder="0" applyAlignment="0" applyProtection="0"/>
  </cellStyleXfs>
  <cellXfs count="582">
    <xf numFmtId="0" fontId="0" fillId="0" borderId="0" xfId="0" applyAlignment="1">
      <alignment horizontal="left" vertical="top"/>
    </xf>
    <xf numFmtId="0" fontId="22" fillId="4" borderId="0" xfId="0" applyFont="1" applyFill="1" applyAlignment="1" applyProtection="1">
      <alignment horizontal="left" vertical="center"/>
      <protection locked="0"/>
    </xf>
    <xf numFmtId="0" fontId="21" fillId="4" borderId="0" xfId="0" applyFont="1" applyFill="1" applyAlignment="1" applyProtection="1">
      <alignment horizontal="left" vertical="top"/>
      <protection locked="0"/>
    </xf>
    <xf numFmtId="0" fontId="22" fillId="4" borderId="0" xfId="0" applyFont="1" applyFill="1" applyAlignment="1" applyProtection="1">
      <alignment horizontal="right" vertical="center"/>
      <protection locked="0"/>
    </xf>
    <xf numFmtId="0" fontId="21"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4" fillId="2" borderId="0" xfId="0" applyFont="1" applyFill="1" applyAlignment="1" applyProtection="1">
      <alignment horizontal="center" vertical="top" wrapText="1"/>
      <protection locked="0"/>
    </xf>
    <xf numFmtId="0" fontId="6" fillId="0" borderId="0" xfId="0" applyFont="1" applyAlignment="1" applyProtection="1">
      <alignment horizontal="center" vertical="top"/>
      <protection locked="0"/>
    </xf>
    <xf numFmtId="1" fontId="25" fillId="0" borderId="0" xfId="0" applyNumberFormat="1" applyFont="1" applyAlignment="1" applyProtection="1">
      <alignment horizontal="left" vertical="top" shrinkToFit="1"/>
      <protection locked="0"/>
    </xf>
    <xf numFmtId="3" fontId="25" fillId="0" borderId="0" xfId="0" applyNumberFormat="1" applyFont="1" applyAlignment="1" applyProtection="1">
      <alignment horizontal="right" vertical="top" shrinkToFit="1"/>
      <protection locked="0"/>
    </xf>
    <xf numFmtId="0" fontId="13" fillId="0" borderId="0" xfId="0" applyFont="1" applyAlignment="1" applyProtection="1">
      <alignment horizontal="left" vertical="top"/>
      <protection locked="0"/>
    </xf>
    <xf numFmtId="0" fontId="13" fillId="0" borderId="0" xfId="0" applyFont="1" applyAlignment="1" applyProtection="1">
      <alignment horizontal="right" vertical="top" wrapText="1"/>
      <protection locked="0"/>
    </xf>
    <xf numFmtId="1" fontId="25" fillId="0" borderId="0" xfId="0" applyNumberFormat="1" applyFont="1" applyAlignment="1" applyProtection="1">
      <alignment horizontal="right" vertical="top" shrinkToFit="1"/>
      <protection locked="0"/>
    </xf>
    <xf numFmtId="3" fontId="25" fillId="0" borderId="0" xfId="0" applyNumberFormat="1" applyFont="1" applyAlignment="1" applyProtection="1">
      <alignment horizontal="right" vertical="top" wrapText="1"/>
      <protection locked="0"/>
    </xf>
    <xf numFmtId="3" fontId="13" fillId="0" borderId="0" xfId="0" applyNumberFormat="1" applyFont="1" applyAlignment="1" applyProtection="1">
      <alignment horizontal="right" vertical="top" wrapText="1"/>
      <protection locked="0"/>
    </xf>
    <xf numFmtId="0" fontId="13" fillId="0" borderId="0" xfId="0" applyFont="1" applyAlignment="1" applyProtection="1">
      <alignment horizontal="left" vertical="top" wrapText="1"/>
      <protection locked="0"/>
    </xf>
    <xf numFmtId="3" fontId="13" fillId="0" borderId="0" xfId="0" applyNumberFormat="1" applyFont="1" applyAlignment="1" applyProtection="1">
      <alignment horizontal="left" vertical="top"/>
      <protection locked="0"/>
    </xf>
    <xf numFmtId="3" fontId="25" fillId="0" borderId="0" xfId="0" applyNumberFormat="1" applyFont="1" applyAlignment="1" applyProtection="1">
      <alignment horizontal="left" vertical="top" shrinkToFit="1"/>
      <protection locked="0"/>
    </xf>
    <xf numFmtId="0" fontId="25" fillId="0" borderId="0" xfId="0" applyFont="1" applyAlignment="1" applyProtection="1">
      <alignment horizontal="left" vertical="top"/>
      <protection locked="0"/>
    </xf>
    <xf numFmtId="0" fontId="28" fillId="0" borderId="0" xfId="0" applyFont="1" applyAlignment="1" applyProtection="1">
      <alignment horizontal="left" vertical="top"/>
      <protection locked="0"/>
    </xf>
    <xf numFmtId="0" fontId="13" fillId="0" borderId="0" xfId="0" applyFont="1" applyAlignment="1" applyProtection="1">
      <alignment horizontal="left"/>
      <protection locked="0"/>
    </xf>
    <xf numFmtId="0" fontId="29" fillId="0" borderId="0" xfId="0" applyFont="1" applyAlignment="1" applyProtection="1">
      <alignment horizontal="left" vertical="center"/>
      <protection locked="0"/>
    </xf>
    <xf numFmtId="0" fontId="29" fillId="0" borderId="0" xfId="0"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left" vertical="center"/>
      <protection locked="0"/>
    </xf>
    <xf numFmtId="4" fontId="29" fillId="0" borderId="0" xfId="0" applyNumberFormat="1" applyFont="1" applyAlignment="1" applyProtection="1">
      <alignment horizontal="center" vertical="center"/>
      <protection locked="0"/>
    </xf>
    <xf numFmtId="3" fontId="25" fillId="0" borderId="0" xfId="0" applyNumberFormat="1" applyFont="1" applyAlignment="1" applyProtection="1">
      <alignment horizontal="right" vertical="top" shrinkToFit="1"/>
      <protection hidden="1"/>
    </xf>
    <xf numFmtId="0" fontId="5" fillId="2" borderId="0" xfId="0" applyFont="1" applyFill="1" applyAlignment="1" applyProtection="1">
      <alignment horizontal="left" vertical="top" wrapText="1"/>
      <protection locked="0"/>
    </xf>
    <xf numFmtId="0" fontId="6" fillId="0" borderId="0" xfId="0" applyFont="1" applyAlignment="1" applyProtection="1">
      <alignment horizontal="left" vertical="top"/>
      <protection locked="0"/>
    </xf>
    <xf numFmtId="0" fontId="30" fillId="0" borderId="0" xfId="0" applyFont="1" applyAlignment="1" applyProtection="1">
      <alignment wrapText="1"/>
      <protection locked="0"/>
    </xf>
    <xf numFmtId="0" fontId="30" fillId="0" borderId="0" xfId="0" applyFont="1" applyAlignment="1" applyProtection="1">
      <alignment horizontal="left" vertical="top" wrapText="1"/>
      <protection locked="0"/>
    </xf>
    <xf numFmtId="166" fontId="26" fillId="0" borderId="0" xfId="1" applyNumberFormat="1" applyFont="1" applyAlignment="1" applyProtection="1">
      <alignment horizontal="right" vertical="top" shrinkToFit="1"/>
      <protection locked="0"/>
    </xf>
    <xf numFmtId="166" fontId="26" fillId="0" borderId="0" xfId="1" applyNumberFormat="1" applyFont="1" applyAlignment="1" applyProtection="1">
      <alignment vertical="top" shrinkToFit="1"/>
      <protection locked="0"/>
    </xf>
    <xf numFmtId="0" fontId="15" fillId="0" borderId="0" xfId="0" applyFont="1" applyAlignment="1" applyProtection="1">
      <alignment horizontal="left" vertical="top" wrapText="1"/>
      <protection locked="0"/>
    </xf>
    <xf numFmtId="166" fontId="25" fillId="0" borderId="0" xfId="1" applyNumberFormat="1" applyFont="1" applyAlignment="1" applyProtection="1">
      <alignment horizontal="right" vertical="top" shrinkToFit="1"/>
      <protection locked="0"/>
    </xf>
    <xf numFmtId="166" fontId="25" fillId="0" borderId="0" xfId="1" applyNumberFormat="1" applyFont="1" applyAlignment="1" applyProtection="1">
      <alignment horizontal="left" vertical="top" shrinkToFit="1"/>
      <protection locked="0"/>
    </xf>
    <xf numFmtId="166" fontId="15" fillId="0" borderId="0" xfId="1" applyNumberFormat="1" applyFont="1" applyAlignment="1" applyProtection="1">
      <alignment horizontal="right" vertical="top" wrapText="1"/>
      <protection locked="0"/>
    </xf>
    <xf numFmtId="166" fontId="30" fillId="0" borderId="0" xfId="1" applyNumberFormat="1" applyFont="1" applyAlignment="1" applyProtection="1">
      <alignment horizontal="right" vertical="top" wrapText="1"/>
      <protection locked="0"/>
    </xf>
    <xf numFmtId="166" fontId="13" fillId="0" borderId="0" xfId="0" applyNumberFormat="1" applyFont="1" applyAlignment="1" applyProtection="1">
      <alignment horizontal="left" vertical="top"/>
      <protection locked="0"/>
    </xf>
    <xf numFmtId="0" fontId="25" fillId="0" borderId="0" xfId="0" applyFont="1" applyAlignment="1" applyProtection="1">
      <alignment horizontal="left" vertical="top" wrapText="1"/>
      <protection locked="0"/>
    </xf>
    <xf numFmtId="1" fontId="13" fillId="0" borderId="0" xfId="0" applyNumberFormat="1" applyFont="1" applyAlignment="1" applyProtection="1">
      <alignment horizontal="left" vertical="top"/>
      <protection locked="0"/>
    </xf>
    <xf numFmtId="0" fontId="13" fillId="0" borderId="0" xfId="0" applyFont="1" applyAlignment="1" applyProtection="1">
      <alignment horizontal="left" wrapText="1"/>
      <protection locked="0"/>
    </xf>
    <xf numFmtId="0" fontId="15" fillId="0" borderId="0" xfId="0" applyFont="1" applyAlignment="1" applyProtection="1">
      <alignment horizontal="left" vertical="top"/>
      <protection locked="0"/>
    </xf>
    <xf numFmtId="0" fontId="32" fillId="0" borderId="0" xfId="0" applyFont="1" applyAlignment="1" applyProtection="1">
      <alignment horizontal="left" vertical="top"/>
      <protection locked="0"/>
    </xf>
    <xf numFmtId="166" fontId="26" fillId="0" borderId="0" xfId="1" applyNumberFormat="1" applyFont="1" applyAlignment="1" applyProtection="1">
      <alignment horizontal="right" vertical="top" shrinkToFit="1"/>
      <protection hidden="1"/>
    </xf>
    <xf numFmtId="166" fontId="26" fillId="0" borderId="0" xfId="1" applyNumberFormat="1" applyFont="1" applyAlignment="1" applyProtection="1">
      <alignment vertical="top" shrinkToFit="1"/>
      <protection hidden="1"/>
    </xf>
    <xf numFmtId="166" fontId="26" fillId="0" borderId="0" xfId="1" applyNumberFormat="1" applyFont="1" applyAlignment="1" applyProtection="1">
      <alignment horizontal="left" vertical="top" shrinkToFit="1"/>
      <protection hidden="1"/>
    </xf>
    <xf numFmtId="166" fontId="25" fillId="0" borderId="0" xfId="1" applyNumberFormat="1" applyFont="1" applyAlignment="1" applyProtection="1">
      <alignment horizontal="right" vertical="top" shrinkToFit="1"/>
      <protection hidden="1"/>
    </xf>
    <xf numFmtId="0" fontId="4" fillId="2" borderId="0" xfId="0" applyFont="1" applyFill="1" applyAlignment="1" applyProtection="1">
      <alignment horizontal="center" vertical="top"/>
      <protection locked="0"/>
    </xf>
    <xf numFmtId="0" fontId="15" fillId="0" borderId="0" xfId="0" applyFont="1" applyAlignment="1" applyProtection="1">
      <alignment wrapText="1"/>
      <protection locked="0"/>
    </xf>
    <xf numFmtId="1" fontId="25" fillId="0" borderId="0" xfId="0" applyNumberFormat="1" applyFont="1" applyAlignment="1" applyProtection="1">
      <alignment shrinkToFit="1"/>
      <protection locked="0"/>
    </xf>
    <xf numFmtId="3" fontId="25" fillId="0" borderId="0" xfId="0" applyNumberFormat="1" applyFont="1" applyAlignment="1" applyProtection="1">
      <alignment shrinkToFit="1"/>
      <protection locked="0"/>
    </xf>
    <xf numFmtId="1" fontId="25" fillId="0" borderId="0" xfId="0" applyNumberFormat="1" applyFont="1" applyAlignment="1" applyProtection="1">
      <alignment horizontal="right" shrinkToFit="1"/>
      <protection locked="0"/>
    </xf>
    <xf numFmtId="0" fontId="15" fillId="0" borderId="0" xfId="0" applyFont="1" applyAlignment="1" applyProtection="1">
      <alignment horizontal="right" wrapText="1"/>
      <protection locked="0"/>
    </xf>
    <xf numFmtId="3" fontId="26" fillId="0" borderId="0" xfId="0" applyNumberFormat="1" applyFont="1" applyAlignment="1" applyProtection="1">
      <alignment shrinkToFit="1"/>
      <protection locked="0"/>
    </xf>
    <xf numFmtId="3" fontId="13" fillId="0" borderId="0" xfId="0" applyNumberFormat="1" applyFont="1" applyAlignment="1" applyProtection="1">
      <alignment horizontal="right" wrapText="1"/>
      <protection locked="0"/>
    </xf>
    <xf numFmtId="0" fontId="13" fillId="0" borderId="0" xfId="0" applyFont="1" applyAlignment="1" applyProtection="1">
      <alignment horizontal="center" wrapText="1"/>
      <protection locked="0"/>
    </xf>
    <xf numFmtId="0" fontId="13" fillId="0" borderId="0" xfId="0" applyFont="1" applyAlignment="1" applyProtection="1">
      <alignment vertical="top"/>
      <protection locked="0"/>
    </xf>
    <xf numFmtId="0" fontId="32" fillId="0" borderId="0" xfId="0" applyFont="1" applyAlignment="1" applyProtection="1">
      <alignment vertical="top"/>
      <protection locked="0"/>
    </xf>
    <xf numFmtId="1" fontId="5" fillId="2" borderId="1" xfId="0" applyNumberFormat="1" applyFont="1" applyFill="1" applyBorder="1" applyAlignment="1" applyProtection="1">
      <alignment horizontal="center" shrinkToFit="1"/>
      <protection locked="0"/>
    </xf>
    <xf numFmtId="0" fontId="6" fillId="2" borderId="1" xfId="0" applyFont="1" applyFill="1" applyBorder="1" applyAlignment="1" applyProtection="1">
      <alignment horizontal="center"/>
      <protection locked="0"/>
    </xf>
    <xf numFmtId="0" fontId="4" fillId="2" borderId="3" xfId="0" applyFont="1" applyFill="1" applyBorder="1" applyAlignment="1" applyProtection="1">
      <alignment horizontal="center"/>
      <protection locked="0"/>
    </xf>
    <xf numFmtId="0" fontId="5" fillId="2" borderId="3" xfId="0" applyFont="1" applyFill="1" applyBorder="1" applyAlignment="1" applyProtection="1">
      <alignment horizontal="center"/>
      <protection locked="0"/>
    </xf>
    <xf numFmtId="0" fontId="4" fillId="2" borderId="15" xfId="0" applyFont="1" applyFill="1" applyBorder="1" applyAlignment="1" applyProtection="1">
      <alignment horizontal="center"/>
      <protection locked="0"/>
    </xf>
    <xf numFmtId="0" fontId="30" fillId="0" borderId="2" xfId="0" applyFont="1" applyBorder="1" applyAlignment="1" applyProtection="1">
      <alignment horizontal="left"/>
      <protection locked="0"/>
    </xf>
    <xf numFmtId="0" fontId="13" fillId="0" borderId="2" xfId="0" applyFont="1" applyBorder="1" applyAlignment="1" applyProtection="1">
      <alignment horizontal="right"/>
      <protection locked="0"/>
    </xf>
    <xf numFmtId="0" fontId="13" fillId="0" borderId="0" xfId="0" applyFont="1" applyAlignment="1" applyProtection="1">
      <alignment horizontal="right"/>
      <protection locked="0"/>
    </xf>
    <xf numFmtId="0" fontId="15" fillId="0" borderId="0" xfId="0" applyFont="1" applyAlignment="1" applyProtection="1">
      <alignment horizontal="left" indent="1"/>
      <protection locked="0"/>
    </xf>
    <xf numFmtId="0" fontId="15" fillId="0" borderId="0" xfId="0" applyFont="1" applyAlignment="1" applyProtection="1">
      <alignment horizontal="right"/>
      <protection locked="0"/>
    </xf>
    <xf numFmtId="3" fontId="25" fillId="0" borderId="0" xfId="0" applyNumberFormat="1" applyFont="1" applyAlignment="1" applyProtection="1">
      <alignment horizontal="right" shrinkToFit="1"/>
      <protection locked="0"/>
    </xf>
    <xf numFmtId="0" fontId="30" fillId="0" borderId="0" xfId="0" applyFont="1" applyAlignment="1" applyProtection="1">
      <alignment horizontal="left"/>
      <protection locked="0"/>
    </xf>
    <xf numFmtId="0" fontId="30" fillId="0" borderId="3" xfId="0" applyFont="1" applyBorder="1" applyAlignment="1" applyProtection="1">
      <alignment horizontal="left"/>
      <protection locked="0"/>
    </xf>
    <xf numFmtId="3" fontId="26" fillId="0" borderId="3" xfId="0" applyNumberFormat="1" applyFont="1" applyBorder="1" applyAlignment="1" applyProtection="1">
      <alignment horizontal="right" shrinkToFit="1"/>
      <protection locked="0"/>
    </xf>
    <xf numFmtId="1" fontId="26" fillId="0" borderId="3" xfId="0" applyNumberFormat="1" applyFont="1" applyBorder="1" applyAlignment="1" applyProtection="1">
      <alignment horizontal="right" shrinkToFit="1"/>
      <protection locked="0"/>
    </xf>
    <xf numFmtId="0" fontId="32" fillId="0" borderId="0" xfId="0" applyFont="1" applyAlignment="1" applyProtection="1">
      <alignment horizontal="left"/>
      <protection locked="0"/>
    </xf>
    <xf numFmtId="0" fontId="32" fillId="0" borderId="0" xfId="0" applyFont="1" applyAlignment="1" applyProtection="1">
      <alignment horizontal="left" vertical="top" wrapText="1"/>
      <protection locked="0"/>
    </xf>
    <xf numFmtId="0" fontId="6" fillId="2" borderId="2" xfId="0" applyFont="1" applyFill="1" applyBorder="1" applyAlignment="1" applyProtection="1">
      <alignment horizontal="center"/>
      <protection locked="0"/>
    </xf>
    <xf numFmtId="0" fontId="5" fillId="2" borderId="15" xfId="0" applyFont="1" applyFill="1" applyBorder="1" applyAlignment="1" applyProtection="1">
      <alignment horizontal="center"/>
      <protection locked="0"/>
    </xf>
    <xf numFmtId="0" fontId="6" fillId="0" borderId="0" xfId="0" applyFont="1" applyProtection="1">
      <protection locked="0"/>
    </xf>
    <xf numFmtId="0" fontId="15" fillId="0" borderId="2" xfId="0" applyFont="1" applyBorder="1" applyProtection="1">
      <protection locked="0"/>
    </xf>
    <xf numFmtId="3" fontId="25" fillId="0" borderId="2" xfId="0" applyNumberFormat="1" applyFont="1" applyBorder="1" applyAlignment="1" applyProtection="1">
      <alignment shrinkToFit="1"/>
      <protection locked="0"/>
    </xf>
    <xf numFmtId="1" fontId="25" fillId="0" borderId="2" xfId="0" applyNumberFormat="1" applyFont="1" applyBorder="1" applyAlignment="1" applyProtection="1">
      <alignment shrinkToFit="1"/>
      <protection locked="0"/>
    </xf>
    <xf numFmtId="0" fontId="13" fillId="0" borderId="0" xfId="0" applyFont="1" applyProtection="1">
      <protection locked="0"/>
    </xf>
    <xf numFmtId="0" fontId="15" fillId="0" borderId="0" xfId="0" applyFont="1" applyProtection="1">
      <protection locked="0"/>
    </xf>
    <xf numFmtId="0" fontId="30" fillId="0" borderId="3" xfId="0" applyFont="1" applyBorder="1" applyProtection="1">
      <protection locked="0"/>
    </xf>
    <xf numFmtId="3" fontId="26" fillId="0" borderId="3" xfId="0" applyNumberFormat="1" applyFont="1" applyBorder="1" applyAlignment="1" applyProtection="1">
      <alignment shrinkToFit="1"/>
      <protection locked="0"/>
    </xf>
    <xf numFmtId="1" fontId="26" fillId="0" borderId="3" xfId="0" applyNumberFormat="1" applyFont="1" applyBorder="1" applyAlignment="1" applyProtection="1">
      <alignment shrinkToFit="1"/>
      <protection locked="0"/>
    </xf>
    <xf numFmtId="0" fontId="13" fillId="0" borderId="0" xfId="0" applyFont="1" applyAlignment="1" applyProtection="1">
      <alignment wrapText="1"/>
      <protection locked="0"/>
    </xf>
    <xf numFmtId="0" fontId="4" fillId="2" borderId="1" xfId="0" applyFont="1" applyFill="1" applyBorder="1" applyAlignment="1" applyProtection="1">
      <alignment horizontal="center"/>
      <protection locked="0"/>
    </xf>
    <xf numFmtId="0" fontId="13" fillId="0" borderId="2" xfId="0" applyFont="1" applyBorder="1" applyAlignment="1" applyProtection="1">
      <alignment horizontal="left"/>
      <protection locked="0"/>
    </xf>
    <xf numFmtId="0" fontId="25" fillId="0" borderId="0" xfId="0" applyFont="1" applyAlignment="1" applyProtection="1">
      <alignment horizontal="left" indent="1"/>
      <protection locked="0"/>
    </xf>
    <xf numFmtId="3" fontId="26" fillId="0" borderId="0" xfId="0" applyNumberFormat="1" applyFont="1" applyAlignment="1" applyProtection="1">
      <alignment horizontal="right" shrinkToFit="1"/>
      <protection locked="0"/>
    </xf>
    <xf numFmtId="0" fontId="30" fillId="0" borderId="0" xfId="0" applyFont="1" applyAlignment="1" applyProtection="1">
      <alignment horizontal="left" indent="1"/>
      <protection locked="0"/>
    </xf>
    <xf numFmtId="1" fontId="26" fillId="0" borderId="0" xfId="0" applyNumberFormat="1" applyFont="1" applyAlignment="1" applyProtection="1">
      <alignment horizontal="right" shrinkToFit="1"/>
      <protection locked="0"/>
    </xf>
    <xf numFmtId="0" fontId="15" fillId="0" borderId="0" xfId="0" applyFont="1" applyAlignment="1" applyProtection="1">
      <alignment horizontal="left" indent="2"/>
      <protection locked="0"/>
    </xf>
    <xf numFmtId="0" fontId="30" fillId="0" borderId="0" xfId="0" applyFont="1" applyAlignment="1" applyProtection="1">
      <alignment horizontal="right"/>
      <protection locked="0"/>
    </xf>
    <xf numFmtId="0" fontId="9" fillId="2" borderId="0" xfId="0" applyFont="1" applyFill="1" applyAlignment="1" applyProtection="1">
      <alignment horizontal="center"/>
      <protection locked="0"/>
    </xf>
    <xf numFmtId="0" fontId="4" fillId="2" borderId="1" xfId="0" applyFont="1" applyFill="1" applyBorder="1" applyAlignment="1" applyProtection="1">
      <alignment horizontal="center" wrapText="1"/>
      <protection locked="0"/>
    </xf>
    <xf numFmtId="0" fontId="6" fillId="2" borderId="1" xfId="0" applyFont="1" applyFill="1" applyBorder="1" applyAlignment="1" applyProtection="1">
      <alignment horizontal="center" wrapText="1"/>
      <protection locked="0"/>
    </xf>
    <xf numFmtId="0" fontId="25" fillId="0" borderId="0" xfId="0" applyFont="1" applyAlignment="1" applyProtection="1">
      <alignment horizontal="right"/>
      <protection locked="0"/>
    </xf>
    <xf numFmtId="0" fontId="15" fillId="0" borderId="3" xfId="0" applyFont="1" applyBorder="1" applyAlignment="1" applyProtection="1">
      <alignment horizontal="left" indent="1"/>
      <protection locked="0"/>
    </xf>
    <xf numFmtId="1" fontId="25" fillId="0" borderId="3" xfId="0" applyNumberFormat="1" applyFont="1" applyBorder="1" applyAlignment="1" applyProtection="1">
      <alignment horizontal="right" shrinkToFit="1"/>
      <protection locked="0"/>
    </xf>
    <xf numFmtId="0" fontId="42" fillId="0" borderId="0" xfId="0" applyFont="1" applyAlignment="1" applyProtection="1">
      <alignment horizontal="left" vertical="top"/>
      <protection locked="0"/>
    </xf>
    <xf numFmtId="0" fontId="5" fillId="2" borderId="1" xfId="0" applyFont="1" applyFill="1" applyBorder="1" applyAlignment="1" applyProtection="1">
      <alignment horizontal="center"/>
      <protection locked="0"/>
    </xf>
    <xf numFmtId="164" fontId="25" fillId="0" borderId="0" xfId="0" applyNumberFormat="1" applyFont="1" applyAlignment="1" applyProtection="1">
      <alignment horizontal="right" shrinkToFit="1"/>
      <protection locked="0"/>
    </xf>
    <xf numFmtId="0" fontId="25" fillId="0" borderId="0" xfId="0" applyFont="1" applyAlignment="1" applyProtection="1">
      <alignment horizontal="left" vertical="center" wrapText="1" indent="1"/>
      <protection locked="0"/>
    </xf>
    <xf numFmtId="0" fontId="32" fillId="0" borderId="0" xfId="0" applyFont="1" applyAlignment="1" applyProtection="1">
      <alignment horizontal="left" wrapText="1"/>
      <protection locked="0"/>
    </xf>
    <xf numFmtId="0" fontId="15" fillId="0" borderId="2" xfId="0" applyFont="1" applyBorder="1" applyAlignment="1" applyProtection="1">
      <alignment horizontal="left"/>
      <protection locked="0"/>
    </xf>
    <xf numFmtId="1" fontId="25" fillId="0" borderId="2" xfId="0" applyNumberFormat="1" applyFont="1" applyBorder="1" applyAlignment="1" applyProtection="1">
      <alignment horizontal="right" shrinkToFit="1"/>
      <protection locked="0"/>
    </xf>
    <xf numFmtId="0" fontId="15" fillId="0" borderId="0" xfId="0" applyFont="1" applyAlignment="1" applyProtection="1">
      <alignment horizontal="left"/>
      <protection locked="0"/>
    </xf>
    <xf numFmtId="0" fontId="25" fillId="0" borderId="0" xfId="0" applyFont="1" applyProtection="1">
      <protection locked="0"/>
    </xf>
    <xf numFmtId="0" fontId="13" fillId="0" borderId="0" xfId="0" applyFont="1" applyAlignment="1" applyProtection="1">
      <alignment horizontal="right" wrapText="1"/>
      <protection locked="0"/>
    </xf>
    <xf numFmtId="0" fontId="25" fillId="0" borderId="0" xfId="0" applyFont="1" applyAlignment="1" applyProtection="1">
      <alignment horizontal="left" indent="2"/>
      <protection locked="0"/>
    </xf>
    <xf numFmtId="0" fontId="25" fillId="0" borderId="0" xfId="0" applyFont="1" applyAlignment="1" applyProtection="1">
      <alignment horizontal="left"/>
      <protection locked="0"/>
    </xf>
    <xf numFmtId="0" fontId="25" fillId="0" borderId="0" xfId="0" applyFont="1" applyAlignment="1" applyProtection="1">
      <alignment horizontal="right" wrapText="1"/>
      <protection locked="0"/>
    </xf>
    <xf numFmtId="0" fontId="15" fillId="0" borderId="0" xfId="0" applyFont="1" applyAlignment="1" applyProtection="1">
      <alignment horizontal="left" wrapText="1" indent="1"/>
      <protection locked="0"/>
    </xf>
    <xf numFmtId="0" fontId="15" fillId="0" borderId="3" xfId="0" applyFont="1" applyBorder="1" applyAlignment="1" applyProtection="1">
      <alignment horizontal="left" indent="2"/>
      <protection locked="0"/>
    </xf>
    <xf numFmtId="3" fontId="25" fillId="0" borderId="3" xfId="0" applyNumberFormat="1" applyFont="1" applyBorder="1" applyAlignment="1" applyProtection="1">
      <alignment horizontal="right" shrinkToFit="1"/>
      <protection locked="0"/>
    </xf>
    <xf numFmtId="0" fontId="0" fillId="0" borderId="0" xfId="0" applyAlignment="1" applyProtection="1">
      <alignment horizontal="center" vertical="top"/>
      <protection locked="0"/>
    </xf>
    <xf numFmtId="165" fontId="25" fillId="0" borderId="0" xfId="0" applyNumberFormat="1" applyFont="1" applyAlignment="1" applyProtection="1">
      <alignment horizontal="right" shrinkToFit="1"/>
      <protection locked="0"/>
    </xf>
    <xf numFmtId="4" fontId="13" fillId="0" borderId="0" xfId="0" applyNumberFormat="1" applyFont="1" applyAlignment="1" applyProtection="1">
      <alignment horizontal="left" vertical="top"/>
      <protection locked="0"/>
    </xf>
    <xf numFmtId="168" fontId="23" fillId="0" borderId="0" xfId="0" applyNumberFormat="1" applyFont="1" applyAlignment="1" applyProtection="1">
      <alignment horizontal="right"/>
      <protection locked="0"/>
    </xf>
    <xf numFmtId="2" fontId="33" fillId="0" borderId="0" xfId="2" applyNumberFormat="1" applyFont="1" applyFill="1" applyBorder="1" applyAlignment="1" applyProtection="1">
      <alignment horizontal="right" vertical="top"/>
      <protection locked="0"/>
    </xf>
    <xf numFmtId="164" fontId="13" fillId="0" borderId="0" xfId="0" applyNumberFormat="1" applyFont="1" applyAlignment="1" applyProtection="1">
      <alignment horizontal="right" vertical="top"/>
      <protection locked="0"/>
    </xf>
    <xf numFmtId="0" fontId="15" fillId="0" borderId="3" xfId="0" applyFont="1" applyBorder="1" applyAlignment="1" applyProtection="1">
      <alignment horizontal="left"/>
      <protection locked="0"/>
    </xf>
    <xf numFmtId="164" fontId="25" fillId="0" borderId="3" xfId="0" applyNumberFormat="1" applyFont="1" applyBorder="1" applyAlignment="1" applyProtection="1">
      <alignment horizontal="right" shrinkToFit="1"/>
      <protection locked="0"/>
    </xf>
    <xf numFmtId="0" fontId="11" fillId="2" borderId="0" xfId="0" applyFont="1" applyFill="1" applyAlignment="1" applyProtection="1">
      <alignment horizontal="center"/>
      <protection locked="0"/>
    </xf>
    <xf numFmtId="0" fontId="6" fillId="2" borderId="0" xfId="0" applyFont="1" applyFill="1" applyAlignment="1" applyProtection="1">
      <alignment horizontal="center"/>
      <protection locked="0"/>
    </xf>
    <xf numFmtId="0" fontId="6" fillId="2" borderId="3" xfId="0" applyFont="1" applyFill="1" applyBorder="1" applyAlignment="1" applyProtection="1">
      <alignment horizontal="center"/>
      <protection locked="0"/>
    </xf>
    <xf numFmtId="0" fontId="40" fillId="0" borderId="0" xfId="0" applyFont="1" applyAlignment="1" applyProtection="1">
      <alignment horizontal="center" vertical="top"/>
      <protection locked="0"/>
    </xf>
    <xf numFmtId="0" fontId="4" fillId="2" borderId="3" xfId="0" applyFont="1" applyFill="1" applyBorder="1" applyAlignment="1" applyProtection="1">
      <alignment horizontal="center" wrapText="1"/>
      <protection locked="0"/>
    </xf>
    <xf numFmtId="0" fontId="5" fillId="2" borderId="3" xfId="0" applyFont="1" applyFill="1" applyBorder="1" applyAlignment="1" applyProtection="1">
      <alignment horizontal="center" wrapText="1"/>
      <protection locked="0"/>
    </xf>
    <xf numFmtId="0" fontId="5" fillId="2" borderId="1" xfId="0" applyFont="1" applyFill="1" applyBorder="1" applyAlignment="1" applyProtection="1">
      <alignment horizontal="center" wrapText="1"/>
      <protection locked="0"/>
    </xf>
    <xf numFmtId="0" fontId="6" fillId="0" borderId="0" xfId="0" applyFont="1" applyAlignment="1" applyProtection="1">
      <alignment horizontal="center" vertical="top" wrapText="1"/>
      <protection locked="0"/>
    </xf>
    <xf numFmtId="0" fontId="30" fillId="0" borderId="0" xfId="0" applyFont="1" applyProtection="1">
      <protection locked="0"/>
    </xf>
    <xf numFmtId="0" fontId="0" fillId="0" borderId="0" xfId="0" applyAlignment="1" applyProtection="1">
      <alignment horizontal="center"/>
      <protection locked="0"/>
    </xf>
    <xf numFmtId="0" fontId="25" fillId="2" borderId="3" xfId="0" applyFont="1" applyFill="1" applyBorder="1" applyAlignment="1" applyProtection="1">
      <alignment horizontal="center"/>
      <protection locked="0"/>
    </xf>
    <xf numFmtId="0" fontId="15" fillId="2" borderId="3" xfId="0" applyFont="1" applyFill="1" applyBorder="1" applyAlignment="1" applyProtection="1">
      <alignment horizontal="center"/>
      <protection locked="0"/>
    </xf>
    <xf numFmtId="0" fontId="13" fillId="0" borderId="0" xfId="0" applyFont="1" applyAlignment="1" applyProtection="1">
      <alignment horizontal="center"/>
      <protection locked="0"/>
    </xf>
    <xf numFmtId="3" fontId="25" fillId="0" borderId="2" xfId="0" applyNumberFormat="1" applyFont="1" applyBorder="1" applyAlignment="1" applyProtection="1">
      <alignment horizontal="right" shrinkToFit="1"/>
      <protection locked="0"/>
    </xf>
    <xf numFmtId="0" fontId="13" fillId="0" borderId="2" xfId="0" applyFont="1" applyBorder="1" applyAlignment="1" applyProtection="1">
      <alignment horizontal="right" wrapText="1"/>
      <protection locked="0"/>
    </xf>
    <xf numFmtId="0" fontId="25" fillId="0" borderId="0" xfId="0" applyFont="1" applyAlignment="1" applyProtection="1">
      <alignment horizontal="left" wrapText="1" indent="1"/>
      <protection locked="0"/>
    </xf>
    <xf numFmtId="0" fontId="15" fillId="0" borderId="0" xfId="0" applyFont="1" applyAlignment="1" applyProtection="1">
      <alignment horizontal="left" wrapText="1"/>
      <protection locked="0"/>
    </xf>
    <xf numFmtId="0" fontId="25" fillId="0" borderId="0" xfId="0" applyFont="1" applyAlignment="1" applyProtection="1">
      <alignment horizontal="left" wrapText="1"/>
      <protection locked="0"/>
    </xf>
    <xf numFmtId="0" fontId="15" fillId="0" borderId="3" xfId="0" applyFont="1" applyBorder="1" applyAlignment="1" applyProtection="1">
      <alignment horizontal="left" wrapText="1"/>
      <protection locked="0"/>
    </xf>
    <xf numFmtId="0" fontId="25" fillId="0" borderId="2" xfId="0" applyFont="1" applyBorder="1" applyProtection="1">
      <protection locked="0"/>
    </xf>
    <xf numFmtId="0" fontId="4" fillId="2" borderId="0" xfId="0" applyFont="1" applyFill="1" applyAlignment="1" applyProtection="1">
      <alignment horizontal="center" wrapText="1"/>
      <protection locked="0"/>
    </xf>
    <xf numFmtId="0" fontId="4" fillId="2" borderId="0" xfId="0" applyFont="1" applyFill="1" applyAlignment="1" applyProtection="1">
      <alignment horizontal="center" vertical="center" wrapText="1"/>
      <protection locked="0"/>
    </xf>
    <xf numFmtId="0" fontId="6" fillId="2" borderId="0" xfId="0" applyFont="1" applyFill="1" applyAlignment="1" applyProtection="1">
      <alignment horizontal="center" wrapText="1"/>
      <protection locked="0"/>
    </xf>
    <xf numFmtId="0" fontId="5" fillId="2" borderId="0" xfId="0" applyFont="1" applyFill="1" applyAlignment="1" applyProtection="1">
      <alignment horizontal="center" wrapText="1"/>
      <protection locked="0"/>
    </xf>
    <xf numFmtId="0" fontId="0" fillId="0" borderId="0" xfId="0" applyAlignment="1" applyProtection="1">
      <alignment horizontal="left" vertical="top" wrapText="1"/>
      <protection locked="0"/>
    </xf>
    <xf numFmtId="0" fontId="13" fillId="2" borderId="0" xfId="0" applyFont="1" applyFill="1" applyAlignment="1" applyProtection="1">
      <alignment horizontal="left" wrapText="1"/>
      <protection locked="0"/>
    </xf>
    <xf numFmtId="0" fontId="15" fillId="0" borderId="2" xfId="0" applyFont="1" applyBorder="1" applyAlignment="1" applyProtection="1">
      <alignment horizontal="right"/>
      <protection locked="0"/>
    </xf>
    <xf numFmtId="0" fontId="15" fillId="0" borderId="3" xfId="0" applyFont="1" applyBorder="1" applyAlignment="1" applyProtection="1">
      <alignment horizontal="center" wrapText="1"/>
      <protection locked="0"/>
    </xf>
    <xf numFmtId="0" fontId="15" fillId="0" borderId="3" xfId="0" applyFont="1" applyBorder="1" applyAlignment="1" applyProtection="1">
      <alignment horizontal="center" vertical="center" wrapText="1"/>
      <protection locked="0"/>
    </xf>
    <xf numFmtId="0" fontId="13" fillId="0" borderId="3" xfId="0" applyFont="1" applyBorder="1" applyAlignment="1" applyProtection="1">
      <alignment horizontal="center" wrapText="1"/>
      <protection locked="0"/>
    </xf>
    <xf numFmtId="0" fontId="25" fillId="0" borderId="3" xfId="0" applyFont="1" applyBorder="1" applyAlignment="1" applyProtection="1">
      <alignment horizontal="center" wrapText="1"/>
      <protection locked="0"/>
    </xf>
    <xf numFmtId="0" fontId="6" fillId="2" borderId="1" xfId="0" applyFont="1" applyFill="1" applyBorder="1" applyAlignment="1" applyProtection="1">
      <alignment horizontal="left"/>
      <protection locked="0"/>
    </xf>
    <xf numFmtId="0" fontId="13" fillId="0" borderId="3" xfId="0" applyFont="1" applyBorder="1" applyAlignment="1" applyProtection="1">
      <alignment horizontal="left"/>
      <protection locked="0"/>
    </xf>
    <xf numFmtId="0" fontId="13" fillId="0" borderId="0" xfId="0" applyFont="1" applyAlignment="1" applyProtection="1">
      <alignment horizontal="left" vertical="center" wrapText="1"/>
      <protection locked="0"/>
    </xf>
    <xf numFmtId="0" fontId="15" fillId="0" borderId="0" xfId="0" applyFont="1" applyAlignment="1" applyProtection="1">
      <alignment horizontal="left" vertical="center" wrapText="1"/>
      <protection locked="0"/>
    </xf>
    <xf numFmtId="0" fontId="10" fillId="0" borderId="0" xfId="0" applyFont="1" applyProtection="1">
      <protection locked="0"/>
    </xf>
    <xf numFmtId="0" fontId="15" fillId="0" borderId="0" xfId="0" applyFont="1" applyAlignment="1" applyProtection="1">
      <alignment horizontal="right" vertical="top"/>
      <protection locked="0"/>
    </xf>
    <xf numFmtId="0" fontId="15" fillId="2" borderId="1" xfId="0" applyFont="1" applyFill="1" applyBorder="1" applyAlignment="1" applyProtection="1">
      <alignment horizontal="center"/>
      <protection locked="0"/>
    </xf>
    <xf numFmtId="0" fontId="15" fillId="2" borderId="22" xfId="0" applyFont="1" applyFill="1" applyBorder="1" applyAlignment="1" applyProtection="1">
      <alignment horizontal="center"/>
      <protection locked="0"/>
    </xf>
    <xf numFmtId="0" fontId="15" fillId="2" borderId="13" xfId="0" applyFont="1" applyFill="1" applyBorder="1" applyAlignment="1" applyProtection="1">
      <alignment horizontal="center"/>
      <protection locked="0"/>
    </xf>
    <xf numFmtId="0" fontId="26" fillId="0" borderId="0" xfId="0" applyFont="1" applyProtection="1">
      <protection locked="0"/>
    </xf>
    <xf numFmtId="0" fontId="13" fillId="0" borderId="0" xfId="0" applyFont="1" applyAlignment="1" applyProtection="1">
      <alignment horizontal="left" vertical="top" indent="3"/>
      <protection locked="0"/>
    </xf>
    <xf numFmtId="0" fontId="13" fillId="0" borderId="0" xfId="0" applyFont="1" applyAlignment="1" applyProtection="1">
      <alignment horizontal="left" vertical="top" wrapText="1" indent="3"/>
      <protection locked="0"/>
    </xf>
    <xf numFmtId="3" fontId="26" fillId="0" borderId="2" xfId="0" applyNumberFormat="1" applyFont="1" applyBorder="1" applyAlignment="1" applyProtection="1">
      <alignment shrinkToFit="1"/>
      <protection locked="0"/>
    </xf>
    <xf numFmtId="1" fontId="26" fillId="0" borderId="0" xfId="0" applyNumberFormat="1" applyFont="1" applyAlignment="1" applyProtection="1">
      <alignment shrinkToFit="1"/>
      <protection locked="0"/>
    </xf>
    <xf numFmtId="0" fontId="32" fillId="0" borderId="0" xfId="0" applyFont="1" applyAlignment="1" applyProtection="1">
      <alignment wrapText="1"/>
      <protection locked="0"/>
    </xf>
    <xf numFmtId="0" fontId="4" fillId="2" borderId="22" xfId="0" applyFont="1" applyFill="1" applyBorder="1" applyAlignment="1" applyProtection="1">
      <alignment horizontal="center"/>
      <protection locked="0"/>
    </xf>
    <xf numFmtId="0" fontId="4" fillId="2" borderId="13" xfId="0" applyFont="1" applyFill="1" applyBorder="1" applyAlignment="1" applyProtection="1">
      <alignment horizontal="center"/>
      <protection locked="0"/>
    </xf>
    <xf numFmtId="0" fontId="6" fillId="2" borderId="13" xfId="0" applyFont="1" applyFill="1" applyBorder="1" applyAlignment="1" applyProtection="1">
      <alignment horizontal="center"/>
      <protection locked="0"/>
    </xf>
    <xf numFmtId="164" fontId="25" fillId="0" borderId="2" xfId="0" applyNumberFormat="1" applyFont="1" applyBorder="1" applyAlignment="1" applyProtection="1">
      <alignment shrinkToFit="1"/>
      <protection locked="0"/>
    </xf>
    <xf numFmtId="3" fontId="25" fillId="0" borderId="11" xfId="0" applyNumberFormat="1" applyFont="1" applyBorder="1" applyAlignment="1" applyProtection="1">
      <alignment shrinkToFit="1"/>
      <protection locked="0"/>
    </xf>
    <xf numFmtId="164" fontId="25" fillId="0" borderId="0" xfId="0" applyNumberFormat="1" applyFont="1" applyAlignment="1" applyProtection="1">
      <alignment shrinkToFit="1"/>
      <protection locked="0"/>
    </xf>
    <xf numFmtId="3" fontId="25" fillId="0" borderId="10" xfId="0" applyNumberFormat="1" applyFont="1" applyBorder="1" applyAlignment="1" applyProtection="1">
      <alignment shrinkToFit="1"/>
      <protection locked="0"/>
    </xf>
    <xf numFmtId="1" fontId="25" fillId="0" borderId="10" xfId="0" applyNumberFormat="1" applyFont="1" applyBorder="1" applyAlignment="1" applyProtection="1">
      <alignment shrinkToFit="1"/>
      <protection locked="0"/>
    </xf>
    <xf numFmtId="164" fontId="26" fillId="0" borderId="0" xfId="0" applyNumberFormat="1" applyFont="1" applyAlignment="1" applyProtection="1">
      <alignment shrinkToFit="1"/>
      <protection locked="0"/>
    </xf>
    <xf numFmtId="3" fontId="26" fillId="0" borderId="10" xfId="0" applyNumberFormat="1" applyFont="1" applyBorder="1" applyAlignment="1" applyProtection="1">
      <alignment shrinkToFit="1"/>
      <protection locked="0"/>
    </xf>
    <xf numFmtId="0" fontId="15" fillId="0" borderId="2" xfId="0" applyFont="1" applyBorder="1" applyAlignment="1" applyProtection="1">
      <alignment horizontal="left" vertical="top"/>
      <protection locked="0"/>
    </xf>
    <xf numFmtId="0" fontId="15" fillId="0" borderId="0" xfId="0" applyFont="1" applyAlignment="1" applyProtection="1">
      <alignment horizontal="left" vertical="top" indent="2"/>
      <protection locked="0"/>
    </xf>
    <xf numFmtId="0" fontId="15" fillId="0" borderId="0" xfId="0" applyFont="1" applyAlignment="1" applyProtection="1">
      <alignment horizontal="left" vertical="top" wrapText="1" indent="2"/>
      <protection locked="0"/>
    </xf>
    <xf numFmtId="0" fontId="25" fillId="0" borderId="0" xfId="0" applyFont="1" applyAlignment="1" applyProtection="1">
      <alignment horizontal="left" vertical="top" indent="1"/>
      <protection locked="0"/>
    </xf>
    <xf numFmtId="0" fontId="15" fillId="0" borderId="0" xfId="0" applyFont="1" applyAlignment="1" applyProtection="1">
      <alignment horizontal="left" vertical="top" indent="1"/>
      <protection locked="0"/>
    </xf>
    <xf numFmtId="0" fontId="15" fillId="0" borderId="3" xfId="0" applyFont="1" applyBorder="1" applyAlignment="1" applyProtection="1">
      <alignment horizontal="left" vertical="top" indent="1"/>
      <protection locked="0"/>
    </xf>
    <xf numFmtId="0" fontId="4" fillId="2" borderId="0" xfId="0" applyFont="1" applyFill="1" applyAlignment="1" applyProtection="1">
      <alignment horizontal="center"/>
      <protection locked="0"/>
    </xf>
    <xf numFmtId="2" fontId="25" fillId="0" borderId="2" xfId="0" applyNumberFormat="1" applyFont="1" applyBorder="1" applyAlignment="1" applyProtection="1">
      <alignment shrinkToFit="1"/>
      <protection locked="0"/>
    </xf>
    <xf numFmtId="2" fontId="25" fillId="0" borderId="14" xfId="0" applyNumberFormat="1" applyFont="1" applyBorder="1" applyAlignment="1" applyProtection="1">
      <alignment shrinkToFit="1"/>
      <protection locked="0"/>
    </xf>
    <xf numFmtId="2" fontId="25" fillId="0" borderId="0" xfId="0" applyNumberFormat="1" applyFont="1" applyAlignment="1" applyProtection="1">
      <alignment shrinkToFit="1"/>
      <protection locked="0"/>
    </xf>
    <xf numFmtId="0" fontId="30" fillId="0" borderId="4" xfId="0" applyFont="1" applyBorder="1" applyProtection="1">
      <protection locked="0"/>
    </xf>
    <xf numFmtId="3" fontId="26" fillId="0" borderId="4" xfId="0" applyNumberFormat="1" applyFont="1" applyBorder="1" applyAlignment="1" applyProtection="1">
      <alignment shrinkToFit="1"/>
      <protection locked="0"/>
    </xf>
    <xf numFmtId="3" fontId="26" fillId="0" borderId="12" xfId="0" applyNumberFormat="1" applyFont="1" applyBorder="1" applyAlignment="1" applyProtection="1">
      <alignment shrinkToFit="1"/>
      <protection locked="0"/>
    </xf>
    <xf numFmtId="4" fontId="26" fillId="0" borderId="32" xfId="0" applyNumberFormat="1" applyFont="1" applyBorder="1" applyAlignment="1" applyProtection="1">
      <alignment shrinkToFit="1"/>
      <protection locked="0"/>
    </xf>
    <xf numFmtId="0" fontId="32" fillId="0" borderId="0" xfId="0" applyFont="1" applyProtection="1">
      <protection locked="0"/>
    </xf>
    <xf numFmtId="1" fontId="5" fillId="2" borderId="1" xfId="0" applyNumberFormat="1" applyFont="1" applyFill="1" applyBorder="1" applyAlignment="1" applyProtection="1">
      <alignment horizontal="right" shrinkToFit="1"/>
      <protection locked="0"/>
    </xf>
    <xf numFmtId="2" fontId="25" fillId="0" borderId="0" xfId="0" applyNumberFormat="1" applyFont="1" applyAlignment="1" applyProtection="1">
      <alignment horizontal="right" shrinkToFit="1"/>
      <protection locked="0"/>
    </xf>
    <xf numFmtId="2" fontId="25" fillId="0" borderId="4" xfId="0" applyNumberFormat="1" applyFont="1" applyBorder="1" applyAlignment="1" applyProtection="1">
      <alignment horizontal="right" shrinkToFit="1"/>
      <protection locked="0"/>
    </xf>
    <xf numFmtId="0" fontId="13" fillId="0" borderId="4" xfId="0" applyFont="1" applyBorder="1" applyAlignment="1" applyProtection="1">
      <alignment horizontal="right"/>
      <protection locked="0"/>
    </xf>
    <xf numFmtId="0" fontId="4" fillId="2" borderId="0" xfId="0" applyFont="1" applyFill="1" applyAlignment="1" applyProtection="1">
      <alignment horizontal="right"/>
      <protection locked="0"/>
    </xf>
    <xf numFmtId="0" fontId="40" fillId="0" borderId="0" xfId="0" applyFont="1" applyAlignment="1" applyProtection="1">
      <alignment horizontal="left" vertical="top"/>
      <protection locked="0"/>
    </xf>
    <xf numFmtId="164" fontId="26" fillId="0" borderId="0" xfId="0" applyNumberFormat="1" applyFont="1" applyAlignment="1" applyProtection="1">
      <alignment horizontal="right" shrinkToFit="1"/>
      <protection locked="0"/>
    </xf>
    <xf numFmtId="0" fontId="39" fillId="0" borderId="0" xfId="0" applyFont="1" applyAlignment="1" applyProtection="1">
      <alignment horizontal="left"/>
      <protection locked="0"/>
    </xf>
    <xf numFmtId="0" fontId="4" fillId="2" borderId="2" xfId="0" applyFont="1" applyFill="1" applyBorder="1" applyProtection="1">
      <protection locked="0"/>
    </xf>
    <xf numFmtId="0" fontId="15" fillId="2" borderId="3" xfId="0" applyFont="1" applyFill="1" applyBorder="1" applyProtection="1">
      <protection locked="0"/>
    </xf>
    <xf numFmtId="0" fontId="15" fillId="2" borderId="1" xfId="0" applyFont="1" applyFill="1" applyBorder="1" applyAlignment="1" applyProtection="1">
      <alignment horizontal="right"/>
      <protection locked="0"/>
    </xf>
    <xf numFmtId="0" fontId="15" fillId="2" borderId="22" xfId="0" applyFont="1" applyFill="1" applyBorder="1" applyAlignment="1" applyProtection="1">
      <alignment horizontal="right"/>
      <protection locked="0"/>
    </xf>
    <xf numFmtId="0" fontId="15" fillId="2" borderId="13" xfId="0" applyFont="1" applyFill="1" applyBorder="1" applyAlignment="1" applyProtection="1">
      <alignment horizontal="right"/>
      <protection locked="0"/>
    </xf>
    <xf numFmtId="3" fontId="26" fillId="0" borderId="2" xfId="0" applyNumberFormat="1" applyFont="1" applyBorder="1" applyAlignment="1" applyProtection="1">
      <alignment horizontal="right" shrinkToFit="1"/>
      <protection locked="0"/>
    </xf>
    <xf numFmtId="1" fontId="26" fillId="0" borderId="2" xfId="0" applyNumberFormat="1" applyFont="1" applyBorder="1" applyAlignment="1" applyProtection="1">
      <alignment horizontal="right" shrinkToFit="1"/>
      <protection locked="0"/>
    </xf>
    <xf numFmtId="0" fontId="13" fillId="0" borderId="0" xfId="0" applyFont="1" applyAlignment="1" applyProtection="1">
      <alignment horizontal="right" vertical="top"/>
      <protection locked="0"/>
    </xf>
    <xf numFmtId="0" fontId="43" fillId="2" borderId="1" xfId="0" applyFont="1" applyFill="1" applyBorder="1" applyAlignment="1" applyProtection="1">
      <alignment horizontal="center"/>
      <protection locked="0"/>
    </xf>
    <xf numFmtId="0" fontId="43" fillId="2" borderId="1" xfId="0" applyFont="1" applyFill="1" applyBorder="1" applyAlignment="1" applyProtection="1">
      <alignment horizontal="center" wrapText="1"/>
      <protection locked="0"/>
    </xf>
    <xf numFmtId="1" fontId="26" fillId="0" borderId="2" xfId="0" applyNumberFormat="1" applyFont="1" applyBorder="1" applyAlignment="1" applyProtection="1">
      <alignment shrinkToFit="1"/>
      <protection locked="0"/>
    </xf>
    <xf numFmtId="0" fontId="43" fillId="2" borderId="1" xfId="0" applyFont="1" applyFill="1" applyBorder="1" applyAlignment="1" applyProtection="1">
      <alignment horizontal="center" vertical="center"/>
      <protection locked="0"/>
    </xf>
    <xf numFmtId="0" fontId="43" fillId="2" borderId="1" xfId="0" applyFont="1" applyFill="1" applyBorder="1" applyAlignment="1" applyProtection="1">
      <alignment horizontal="center" vertical="center" textRotation="90"/>
      <protection locked="0"/>
    </xf>
    <xf numFmtId="0" fontId="42" fillId="0" borderId="0" xfId="0" applyFont="1" applyAlignment="1" applyProtection="1">
      <alignment horizontal="center" vertical="center"/>
      <protection locked="0"/>
    </xf>
    <xf numFmtId="0" fontId="30" fillId="0" borderId="0" xfId="0" applyFont="1" applyAlignment="1" applyProtection="1">
      <alignment horizontal="right" wrapText="1"/>
      <protection locked="0"/>
    </xf>
    <xf numFmtId="0" fontId="30" fillId="0" borderId="2" xfId="0" applyFont="1" applyBorder="1" applyProtection="1">
      <protection locked="0"/>
    </xf>
    <xf numFmtId="1" fontId="15" fillId="0" borderId="0" xfId="0" applyNumberFormat="1" applyFont="1" applyProtection="1">
      <protection locked="0"/>
    </xf>
    <xf numFmtId="1" fontId="30" fillId="0" borderId="0" xfId="0" applyNumberFormat="1" applyFont="1" applyProtection="1">
      <protection locked="0"/>
    </xf>
    <xf numFmtId="0" fontId="31" fillId="0" borderId="0" xfId="0" applyFont="1" applyAlignment="1" applyProtection="1">
      <alignment horizontal="left"/>
      <protection locked="0"/>
    </xf>
    <xf numFmtId="0" fontId="26" fillId="0" borderId="3" xfId="0" applyFont="1" applyBorder="1" applyAlignment="1" applyProtection="1">
      <alignment horizontal="left" indent="1"/>
      <protection locked="0"/>
    </xf>
    <xf numFmtId="164" fontId="26" fillId="0" borderId="3" xfId="0" applyNumberFormat="1" applyFont="1" applyBorder="1" applyAlignment="1" applyProtection="1">
      <alignment horizontal="right" shrinkToFit="1"/>
      <protection locked="0"/>
    </xf>
    <xf numFmtId="0" fontId="13" fillId="0" borderId="0" xfId="0" applyFont="1" applyAlignment="1" applyProtection="1">
      <alignment horizontal="left" indent="1"/>
      <protection locked="0"/>
    </xf>
    <xf numFmtId="0" fontId="26" fillId="0" borderId="0" xfId="0" applyFont="1" applyAlignment="1" applyProtection="1">
      <alignment horizontal="left" indent="1"/>
      <protection locked="0"/>
    </xf>
    <xf numFmtId="0" fontId="13" fillId="0" borderId="0" xfId="0" applyFont="1" applyAlignment="1" applyProtection="1">
      <alignment horizontal="left" indent="2"/>
      <protection locked="0"/>
    </xf>
    <xf numFmtId="0" fontId="26" fillId="0" borderId="0" xfId="0" applyFont="1" applyAlignment="1" applyProtection="1">
      <alignment horizontal="left" wrapText="1" indent="1"/>
      <protection locked="0"/>
    </xf>
    <xf numFmtId="0" fontId="25" fillId="0" borderId="0" xfId="0" applyFont="1" applyAlignment="1" applyProtection="1">
      <alignment horizontal="left" wrapText="1" indent="2"/>
      <protection locked="0"/>
    </xf>
    <xf numFmtId="164" fontId="25" fillId="0" borderId="3" xfId="0" applyNumberFormat="1" applyFont="1" applyBorder="1" applyAlignment="1" applyProtection="1">
      <alignment shrinkToFit="1"/>
      <protection locked="0"/>
    </xf>
    <xf numFmtId="0" fontId="28" fillId="0" borderId="0" xfId="0" applyFont="1" applyAlignment="1" applyProtection="1">
      <alignment horizontal="left"/>
      <protection locked="0"/>
    </xf>
    <xf numFmtId="3" fontId="13" fillId="0" borderId="0" xfId="0" applyNumberFormat="1" applyFont="1" applyProtection="1">
      <protection locked="0"/>
    </xf>
    <xf numFmtId="3" fontId="15" fillId="0" borderId="0" xfId="0" applyNumberFormat="1" applyFont="1" applyAlignment="1" applyProtection="1">
      <alignment wrapText="1"/>
      <protection locked="0"/>
    </xf>
    <xf numFmtId="0" fontId="29" fillId="0" borderId="0" xfId="0" applyFont="1" applyAlignment="1" applyProtection="1">
      <alignment horizontal="left"/>
      <protection locked="0"/>
    </xf>
    <xf numFmtId="0" fontId="15" fillId="2" borderId="1" xfId="0" applyFont="1" applyFill="1" applyBorder="1" applyAlignment="1" applyProtection="1">
      <alignment horizontal="center" wrapText="1"/>
      <protection locked="0"/>
    </xf>
    <xf numFmtId="0" fontId="15" fillId="2" borderId="22" xfId="0" applyFont="1" applyFill="1" applyBorder="1" applyAlignment="1" applyProtection="1">
      <alignment horizontal="center" wrapText="1"/>
      <protection locked="0"/>
    </xf>
    <xf numFmtId="0" fontId="15" fillId="2" borderId="13" xfId="0" applyFont="1" applyFill="1" applyBorder="1" applyAlignment="1" applyProtection="1">
      <alignment horizontal="center" wrapText="1"/>
      <protection locked="0"/>
    </xf>
    <xf numFmtId="0" fontId="25" fillId="2" borderId="1" xfId="0" applyFont="1" applyFill="1" applyBorder="1" applyAlignment="1" applyProtection="1">
      <alignment horizontal="center" wrapText="1"/>
      <protection locked="0"/>
    </xf>
    <xf numFmtId="0" fontId="15" fillId="0" borderId="3" xfId="0" applyFont="1" applyBorder="1" applyAlignment="1" applyProtection="1">
      <alignment horizontal="left" wrapText="1" indent="1"/>
      <protection locked="0"/>
    </xf>
    <xf numFmtId="1" fontId="25" fillId="2" borderId="0" xfId="0" applyNumberFormat="1" applyFont="1" applyFill="1" applyAlignment="1" applyProtection="1">
      <alignment horizontal="center" shrinkToFit="1"/>
      <protection locked="0"/>
    </xf>
    <xf numFmtId="0" fontId="25" fillId="2" borderId="0" xfId="0" applyFont="1" applyFill="1" applyAlignment="1" applyProtection="1">
      <alignment horizontal="center" wrapText="1"/>
      <protection locked="0"/>
    </xf>
    <xf numFmtId="0" fontId="25" fillId="2" borderId="14" xfId="0" applyFont="1" applyFill="1" applyBorder="1" applyAlignment="1" applyProtection="1">
      <alignment horizontal="center" wrapText="1"/>
      <protection locked="0"/>
    </xf>
    <xf numFmtId="0" fontId="25" fillId="2" borderId="10" xfId="0" applyFont="1" applyFill="1" applyBorder="1" applyAlignment="1" applyProtection="1">
      <alignment horizontal="center" wrapText="1"/>
      <protection locked="0"/>
    </xf>
    <xf numFmtId="3" fontId="29" fillId="0" borderId="0" xfId="0" applyNumberFormat="1" applyFont="1" applyProtection="1">
      <protection locked="0"/>
    </xf>
    <xf numFmtId="0" fontId="8" fillId="0" borderId="0" xfId="0" applyFont="1" applyProtection="1">
      <protection locked="0"/>
    </xf>
    <xf numFmtId="0" fontId="15" fillId="2" borderId="0" xfId="0" applyFont="1" applyFill="1" applyAlignment="1" applyProtection="1">
      <alignment horizontal="center"/>
      <protection locked="0"/>
    </xf>
    <xf numFmtId="0" fontId="13" fillId="2" borderId="0" xfId="0" applyFont="1" applyFill="1" applyAlignment="1" applyProtection="1">
      <alignment horizontal="center"/>
      <protection locked="0"/>
    </xf>
    <xf numFmtId="0" fontId="12" fillId="0" borderId="0" xfId="0" applyFont="1" applyAlignment="1" applyProtection="1">
      <alignment horizontal="left" vertical="top"/>
      <protection locked="0"/>
    </xf>
    <xf numFmtId="0" fontId="23" fillId="2" borderId="0" xfId="0" applyFont="1" applyFill="1" applyAlignment="1" applyProtection="1">
      <alignment horizontal="center"/>
      <protection locked="0"/>
    </xf>
    <xf numFmtId="1" fontId="23" fillId="2" borderId="0" xfId="0" applyNumberFormat="1" applyFont="1" applyFill="1" applyAlignment="1" applyProtection="1">
      <alignment horizontal="center" shrinkToFit="1"/>
      <protection locked="0"/>
    </xf>
    <xf numFmtId="1" fontId="23" fillId="0" borderId="0" xfId="0" applyNumberFormat="1" applyFont="1" applyAlignment="1" applyProtection="1">
      <alignment shrinkToFit="1"/>
      <protection locked="0"/>
    </xf>
    <xf numFmtId="0" fontId="29" fillId="0" borderId="0" xfId="0" applyFont="1" applyAlignment="1" applyProtection="1">
      <alignment horizontal="left" wrapText="1" indent="1"/>
      <protection locked="0"/>
    </xf>
    <xf numFmtId="0" fontId="23" fillId="0" borderId="0" xfId="0" applyFont="1" applyAlignment="1" applyProtection="1">
      <alignment horizontal="left"/>
      <protection locked="0"/>
    </xf>
    <xf numFmtId="0" fontId="23" fillId="0" borderId="0" xfId="0" applyFont="1" applyProtection="1">
      <protection locked="0"/>
    </xf>
    <xf numFmtId="3" fontId="23" fillId="0" borderId="0" xfId="0" applyNumberFormat="1" applyFont="1" applyAlignment="1" applyProtection="1">
      <alignment shrinkToFit="1"/>
      <protection locked="0"/>
    </xf>
    <xf numFmtId="164" fontId="23" fillId="0" borderId="0" xfId="0" applyNumberFormat="1" applyFont="1" applyAlignment="1" applyProtection="1">
      <alignment shrinkToFit="1"/>
      <protection locked="0"/>
    </xf>
    <xf numFmtId="2" fontId="23" fillId="0" borderId="0" xfId="0" applyNumberFormat="1" applyFont="1" applyAlignment="1" applyProtection="1">
      <alignment shrinkToFit="1"/>
      <protection locked="0"/>
    </xf>
    <xf numFmtId="0" fontId="23" fillId="0" borderId="0" xfId="0" applyFont="1" applyAlignment="1" applyProtection="1">
      <alignment horizontal="right"/>
      <protection locked="0"/>
    </xf>
    <xf numFmtId="2" fontId="23" fillId="0" borderId="0" xfId="0" applyNumberFormat="1" applyFont="1" applyAlignment="1" applyProtection="1">
      <alignment horizontal="right" shrinkToFit="1"/>
      <protection locked="0"/>
    </xf>
    <xf numFmtId="3" fontId="23" fillId="0" borderId="0" xfId="0" applyNumberFormat="1" applyFont="1" applyAlignment="1" applyProtection="1">
      <alignment horizontal="right" shrinkToFit="1"/>
      <protection locked="0"/>
    </xf>
    <xf numFmtId="0" fontId="23" fillId="0" borderId="0" xfId="0" applyFont="1" applyAlignment="1" applyProtection="1">
      <alignment horizontal="left" indent="1"/>
      <protection locked="0"/>
    </xf>
    <xf numFmtId="1" fontId="23" fillId="0" borderId="0" xfId="0" applyNumberFormat="1" applyFont="1" applyAlignment="1" applyProtection="1">
      <alignment horizontal="right" shrinkToFit="1"/>
      <protection locked="0"/>
    </xf>
    <xf numFmtId="0" fontId="23" fillId="0" borderId="0" xfId="0" applyFont="1" applyAlignment="1" applyProtection="1">
      <alignment horizontal="right" vertical="top"/>
      <protection locked="0"/>
    </xf>
    <xf numFmtId="3" fontId="23" fillId="0" borderId="0" xfId="0" applyNumberFormat="1" applyFont="1" applyProtection="1">
      <protection locked="0"/>
    </xf>
    <xf numFmtId="0" fontId="23" fillId="0" borderId="0" xfId="0" applyFont="1" applyAlignment="1" applyProtection="1">
      <alignment horizontal="left" wrapText="1"/>
      <protection locked="0"/>
    </xf>
    <xf numFmtId="0" fontId="23" fillId="0" borderId="0" xfId="0" applyFont="1" applyAlignment="1" applyProtection="1">
      <alignment vertical="top"/>
      <protection locked="0"/>
    </xf>
    <xf numFmtId="0" fontId="5" fillId="2" borderId="0" xfId="0" applyFont="1" applyFill="1" applyAlignment="1" applyProtection="1">
      <alignment horizontal="center"/>
      <protection locked="0"/>
    </xf>
    <xf numFmtId="1" fontId="25" fillId="0" borderId="0" xfId="0" applyNumberFormat="1" applyFont="1" applyAlignment="1" applyProtection="1">
      <alignment horizontal="left" vertical="top" indent="2" shrinkToFit="1"/>
      <protection locked="0"/>
    </xf>
    <xf numFmtId="0" fontId="13" fillId="0" borderId="0" xfId="0" applyFont="1" applyAlignment="1" applyProtection="1">
      <alignment horizontal="left" vertical="top" wrapText="1" indent="2"/>
      <protection locked="0"/>
    </xf>
    <xf numFmtId="0" fontId="15" fillId="0" borderId="0" xfId="0" applyFont="1" applyAlignment="1" applyProtection="1">
      <alignment horizontal="left" vertical="top" wrapText="1" indent="1"/>
      <protection locked="0"/>
    </xf>
    <xf numFmtId="1" fontId="15" fillId="0" borderId="0" xfId="0" applyNumberFormat="1" applyFont="1" applyAlignment="1" applyProtection="1">
      <alignment horizontal="right" shrinkToFit="1"/>
      <protection locked="0"/>
    </xf>
    <xf numFmtId="164" fontId="13" fillId="0" borderId="0" xfId="0" applyNumberFormat="1" applyFont="1" applyAlignment="1" applyProtection="1">
      <alignment horizontal="left" vertical="top"/>
      <protection locked="0"/>
    </xf>
    <xf numFmtId="2" fontId="13" fillId="0" borderId="0" xfId="0" applyNumberFormat="1" applyFont="1" applyAlignment="1" applyProtection="1">
      <alignment horizontal="left" vertical="top"/>
      <protection locked="0"/>
    </xf>
    <xf numFmtId="1" fontId="15" fillId="0" borderId="0" xfId="0" applyNumberFormat="1" applyFont="1" applyAlignment="1" applyProtection="1">
      <alignment horizontal="left" vertical="top" indent="2" shrinkToFit="1"/>
      <protection locked="0"/>
    </xf>
    <xf numFmtId="1" fontId="5" fillId="2" borderId="0" xfId="0" applyNumberFormat="1" applyFont="1" applyFill="1" applyAlignment="1" applyProtection="1">
      <alignment shrinkToFit="1"/>
      <protection locked="0"/>
    </xf>
    <xf numFmtId="0" fontId="6" fillId="2" borderId="0" xfId="0" applyFont="1" applyFill="1" applyAlignment="1" applyProtection="1">
      <alignment wrapText="1"/>
      <protection locked="0"/>
    </xf>
    <xf numFmtId="0" fontId="6" fillId="2" borderId="0" xfId="0" applyFont="1" applyFill="1" applyAlignment="1" applyProtection="1">
      <alignment horizontal="right" wrapText="1"/>
      <protection locked="0"/>
    </xf>
    <xf numFmtId="0" fontId="6" fillId="2" borderId="0" xfId="0" applyFont="1" applyFill="1" applyProtection="1">
      <protection locked="0"/>
    </xf>
    <xf numFmtId="1" fontId="5" fillId="2" borderId="0" xfId="0" applyNumberFormat="1" applyFont="1" applyFill="1" applyAlignment="1" applyProtection="1">
      <alignment horizontal="right" shrinkToFit="1"/>
      <protection locked="0"/>
    </xf>
    <xf numFmtId="0" fontId="6" fillId="2" borderId="0" xfId="0" applyFont="1" applyFill="1" applyAlignment="1" applyProtection="1">
      <alignment horizontal="right"/>
      <protection locked="0"/>
    </xf>
    <xf numFmtId="0" fontId="4"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center" shrinkToFit="1"/>
      <protection locked="0"/>
    </xf>
    <xf numFmtId="0" fontId="25" fillId="0" borderId="0" xfId="0" applyFont="1" applyAlignment="1" applyProtection="1">
      <alignment wrapText="1"/>
      <protection locked="0"/>
    </xf>
    <xf numFmtId="0" fontId="37" fillId="0" borderId="0" xfId="0" applyFont="1" applyAlignment="1" applyProtection="1">
      <alignment wrapText="1"/>
      <protection locked="0"/>
    </xf>
    <xf numFmtId="0" fontId="39" fillId="0" borderId="0" xfId="0" applyFont="1" applyAlignment="1" applyProtection="1">
      <alignment wrapText="1"/>
      <protection locked="0"/>
    </xf>
    <xf numFmtId="1" fontId="5" fillId="2" borderId="0" xfId="0" applyNumberFormat="1" applyFont="1" applyFill="1" applyAlignment="1" applyProtection="1">
      <alignment horizontal="center" vertical="center" shrinkToFit="1"/>
      <protection locked="0"/>
    </xf>
    <xf numFmtId="0" fontId="6" fillId="2" borderId="0" xfId="0" applyFont="1" applyFill="1" applyAlignment="1" applyProtection="1">
      <alignment horizontal="center" vertical="center" wrapText="1"/>
      <protection locked="0"/>
    </xf>
    <xf numFmtId="3" fontId="26" fillId="0" borderId="0" xfId="0" applyNumberFormat="1" applyFont="1" applyAlignment="1" applyProtection="1">
      <alignment horizontal="right" vertical="top" shrinkToFit="1"/>
      <protection locked="0"/>
    </xf>
    <xf numFmtId="3" fontId="25" fillId="0" borderId="0" xfId="0" applyNumberFormat="1" applyFont="1" applyAlignment="1" applyProtection="1">
      <alignment shrinkToFit="1"/>
      <protection hidden="1"/>
    </xf>
    <xf numFmtId="3" fontId="26" fillId="0" borderId="0" xfId="0" applyNumberFormat="1" applyFont="1" applyAlignment="1" applyProtection="1">
      <alignment shrinkToFit="1"/>
      <protection hidden="1"/>
    </xf>
    <xf numFmtId="1" fontId="25" fillId="0" borderId="0" xfId="0" applyNumberFormat="1" applyFont="1" applyAlignment="1" applyProtection="1">
      <alignment shrinkToFit="1"/>
      <protection hidden="1"/>
    </xf>
    <xf numFmtId="164" fontId="25" fillId="0" borderId="0" xfId="0" applyNumberFormat="1" applyFont="1" applyAlignment="1" applyProtection="1">
      <alignment shrinkToFit="1"/>
      <protection hidden="1"/>
    </xf>
    <xf numFmtId="2" fontId="25" fillId="0" borderId="0" xfId="0" applyNumberFormat="1" applyFont="1" applyAlignment="1" applyProtection="1">
      <alignment shrinkToFit="1"/>
      <protection hidden="1"/>
    </xf>
    <xf numFmtId="3" fontId="26" fillId="0" borderId="2" xfId="0" applyNumberFormat="1" applyFont="1" applyBorder="1" applyAlignment="1" applyProtection="1">
      <alignment horizontal="right" shrinkToFit="1"/>
      <protection hidden="1"/>
    </xf>
    <xf numFmtId="1" fontId="25" fillId="0" borderId="0" xfId="0" applyNumberFormat="1" applyFont="1" applyAlignment="1" applyProtection="1">
      <alignment horizontal="right" shrinkToFit="1"/>
      <protection hidden="1"/>
    </xf>
    <xf numFmtId="3" fontId="26" fillId="0" borderId="0" xfId="0" applyNumberFormat="1" applyFont="1" applyAlignment="1" applyProtection="1">
      <alignment horizontal="right" shrinkToFit="1"/>
      <protection hidden="1"/>
    </xf>
    <xf numFmtId="3" fontId="25" fillId="0" borderId="0" xfId="0" applyNumberFormat="1" applyFont="1" applyAlignment="1" applyProtection="1">
      <alignment horizontal="right" shrinkToFit="1"/>
      <protection hidden="1"/>
    </xf>
    <xf numFmtId="1" fontId="26" fillId="0" borderId="3" xfId="0" applyNumberFormat="1" applyFont="1" applyBorder="1" applyAlignment="1" applyProtection="1">
      <alignment shrinkToFit="1"/>
      <protection hidden="1"/>
    </xf>
    <xf numFmtId="3" fontId="26" fillId="0" borderId="3" xfId="0" applyNumberFormat="1" applyFont="1" applyBorder="1" applyAlignment="1" applyProtection="1">
      <alignment shrinkToFit="1"/>
      <protection hidden="1"/>
    </xf>
    <xf numFmtId="0" fontId="26" fillId="0" borderId="0" xfId="0" applyFont="1" applyAlignment="1" applyProtection="1">
      <alignment horizontal="left" vertical="top" wrapText="1"/>
      <protection locked="0"/>
    </xf>
    <xf numFmtId="0" fontId="6" fillId="2" borderId="21" xfId="0" applyFont="1" applyFill="1" applyBorder="1" applyAlignment="1" applyProtection="1">
      <alignment horizontal="right" wrapText="1"/>
      <protection locked="0"/>
    </xf>
    <xf numFmtId="164" fontId="26" fillId="0" borderId="5" xfId="0" applyNumberFormat="1" applyFont="1" applyBorder="1" applyAlignment="1" applyProtection="1">
      <alignment horizontal="right" shrinkToFit="1"/>
      <protection locked="0"/>
    </xf>
    <xf numFmtId="0" fontId="30" fillId="0" borderId="5" xfId="0" applyFont="1" applyBorder="1" applyAlignment="1" applyProtection="1">
      <alignment horizontal="left"/>
      <protection locked="0"/>
    </xf>
    <xf numFmtId="0" fontId="22" fillId="4" borderId="0" xfId="0" applyFont="1" applyFill="1" applyAlignment="1" applyProtection="1">
      <alignment vertical="center"/>
      <protection locked="0"/>
    </xf>
    <xf numFmtId="0" fontId="46" fillId="0" borderId="0" xfId="0" applyFont="1" applyProtection="1">
      <protection locked="0"/>
    </xf>
    <xf numFmtId="43" fontId="25" fillId="0" borderId="0" xfId="1" applyFont="1" applyAlignment="1" applyProtection="1">
      <alignment horizontal="right" vertical="top" shrinkToFit="1"/>
      <protection locked="0"/>
    </xf>
    <xf numFmtId="0" fontId="27" fillId="0" borderId="0" xfId="0" applyFont="1" applyAlignment="1" applyProtection="1">
      <alignment horizontal="left"/>
      <protection locked="0"/>
    </xf>
    <xf numFmtId="0" fontId="22" fillId="4" borderId="0" xfId="0" applyFont="1" applyFill="1" applyAlignment="1" applyProtection="1">
      <alignment horizontal="center" vertical="center"/>
      <protection locked="0"/>
    </xf>
    <xf numFmtId="0" fontId="21" fillId="4" borderId="0" xfId="0" applyFont="1" applyFill="1" applyAlignment="1" applyProtection="1">
      <alignment horizontal="center" vertical="top"/>
      <protection locked="0"/>
    </xf>
    <xf numFmtId="0" fontId="13" fillId="0" borderId="0" xfId="0" applyFont="1" applyAlignment="1" applyProtection="1">
      <alignment horizontal="center" vertical="top"/>
      <protection locked="0"/>
    </xf>
    <xf numFmtId="0" fontId="4" fillId="2" borderId="33" xfId="0" applyFont="1" applyFill="1" applyBorder="1" applyAlignment="1" applyProtection="1">
      <alignment horizontal="center"/>
      <protection locked="0"/>
    </xf>
    <xf numFmtId="0" fontId="13" fillId="0" borderId="0" xfId="5" applyFont="1" applyAlignment="1" applyProtection="1">
      <alignment horizontal="left" vertical="top"/>
      <protection locked="0"/>
    </xf>
    <xf numFmtId="0" fontId="13" fillId="0" borderId="0" xfId="5" applyFont="1" applyAlignment="1" applyProtection="1">
      <alignment horizontal="left" vertical="top" wrapText="1"/>
      <protection locked="0"/>
    </xf>
    <xf numFmtId="0" fontId="13" fillId="0" borderId="0" xfId="5" applyFont="1" applyProtection="1">
      <protection locked="0"/>
    </xf>
    <xf numFmtId="0" fontId="13" fillId="0" borderId="0" xfId="5" applyFont="1" applyAlignment="1" applyProtection="1">
      <alignment horizontal="left" vertical="top" indent="3"/>
      <protection locked="0"/>
    </xf>
    <xf numFmtId="0" fontId="13" fillId="0" borderId="0" xfId="5" applyFont="1" applyAlignment="1" applyProtection="1">
      <alignment horizontal="left" vertical="top" wrapText="1" indent="3"/>
      <protection locked="0"/>
    </xf>
    <xf numFmtId="0" fontId="32" fillId="0" borderId="0" xfId="5" applyFont="1" applyAlignment="1" applyProtection="1">
      <alignment horizontal="left"/>
      <protection locked="0"/>
    </xf>
    <xf numFmtId="0" fontId="32" fillId="0" borderId="0" xfId="5" applyFont="1" applyAlignment="1" applyProtection="1">
      <alignment horizontal="left" vertical="top" wrapText="1"/>
      <protection locked="0"/>
    </xf>
    <xf numFmtId="0" fontId="6" fillId="0" borderId="0" xfId="0" applyFont="1" applyAlignment="1" applyProtection="1">
      <alignment wrapText="1"/>
      <protection locked="0"/>
    </xf>
    <xf numFmtId="166" fontId="25" fillId="0" borderId="0" xfId="1" applyNumberFormat="1" applyFont="1" applyAlignment="1" applyProtection="1">
      <alignment horizontal="right" shrinkToFit="1"/>
      <protection locked="0"/>
    </xf>
    <xf numFmtId="0" fontId="4"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25" fillId="0" borderId="0" xfId="0" applyFont="1" applyAlignment="1" applyProtection="1">
      <alignment horizontal="right" vertical="top" shrinkToFit="1"/>
      <protection locked="0"/>
    </xf>
    <xf numFmtId="1" fontId="25" fillId="0" borderId="2" xfId="0" applyNumberFormat="1" applyFont="1" applyBorder="1" applyAlignment="1" applyProtection="1">
      <alignment vertical="center" shrinkToFit="1"/>
      <protection locked="0"/>
    </xf>
    <xf numFmtId="3" fontId="25" fillId="0" borderId="2" xfId="0" applyNumberFormat="1" applyFont="1" applyBorder="1" applyAlignment="1" applyProtection="1">
      <alignment vertical="center" shrinkToFit="1"/>
      <protection locked="0"/>
    </xf>
    <xf numFmtId="1" fontId="25" fillId="0" borderId="0" xfId="0" applyNumberFormat="1" applyFont="1" applyAlignment="1" applyProtection="1">
      <alignment vertical="top" shrinkToFit="1"/>
      <protection locked="0"/>
    </xf>
    <xf numFmtId="3" fontId="25" fillId="0" borderId="0" xfId="0" applyNumberFormat="1" applyFont="1" applyAlignment="1" applyProtection="1">
      <alignment vertical="top" shrinkToFit="1"/>
      <protection locked="0"/>
    </xf>
    <xf numFmtId="0" fontId="25" fillId="0" borderId="0" xfId="0" applyFont="1" applyAlignment="1" applyProtection="1">
      <alignment shrinkToFit="1"/>
      <protection locked="0"/>
    </xf>
    <xf numFmtId="0" fontId="25" fillId="0" borderId="0" xfId="0" applyFont="1" applyAlignment="1" applyProtection="1">
      <alignment vertical="top" shrinkToFit="1"/>
      <protection locked="0"/>
    </xf>
    <xf numFmtId="164" fontId="13" fillId="0" borderId="0" xfId="0" applyNumberFormat="1" applyFont="1" applyAlignment="1" applyProtection="1">
      <alignment horizontal="right"/>
      <protection locked="0"/>
    </xf>
    <xf numFmtId="164" fontId="27" fillId="0" borderId="0" xfId="0" applyNumberFormat="1" applyFont="1" applyAlignment="1" applyProtection="1">
      <alignment horizontal="right" shrinkToFit="1"/>
      <protection locked="0"/>
    </xf>
    <xf numFmtId="1" fontId="25" fillId="0" borderId="0" xfId="0" applyNumberFormat="1" applyFont="1" applyAlignment="1" applyProtection="1">
      <alignment horizontal="center" shrinkToFit="1"/>
      <protection locked="0"/>
    </xf>
    <xf numFmtId="0" fontId="19" fillId="0" borderId="0" xfId="0" applyFont="1" applyAlignment="1">
      <alignment horizontal="left" vertical="top"/>
    </xf>
    <xf numFmtId="0" fontId="49" fillId="0" borderId="0" xfId="6" applyFont="1" applyAlignment="1">
      <alignment horizontal="left" vertical="top"/>
    </xf>
    <xf numFmtId="0" fontId="49" fillId="0" borderId="0" xfId="6" applyFont="1" applyAlignment="1">
      <alignment horizontal="left" vertical="top" wrapText="1"/>
    </xf>
    <xf numFmtId="0" fontId="50" fillId="2" borderId="0" xfId="0" applyFont="1" applyFill="1" applyAlignment="1" applyProtection="1">
      <alignment horizontal="left" vertical="center" wrapText="1"/>
      <protection locked="0"/>
    </xf>
    <xf numFmtId="0" fontId="50" fillId="2" borderId="0" xfId="0" applyFont="1" applyFill="1" applyAlignment="1" applyProtection="1">
      <alignment horizontal="center" vertical="center" wrapText="1"/>
      <protection locked="0"/>
    </xf>
    <xf numFmtId="0" fontId="51" fillId="4" borderId="0" xfId="0" applyFont="1" applyFill="1" applyAlignment="1" applyProtection="1">
      <alignment horizontal="left" vertical="top"/>
      <protection locked="0"/>
    </xf>
    <xf numFmtId="0" fontId="52" fillId="0" borderId="0" xfId="0" applyFont="1" applyAlignment="1">
      <alignment horizontal="center" vertical="top"/>
    </xf>
    <xf numFmtId="2" fontId="52" fillId="0" borderId="0" xfId="0" applyNumberFormat="1" applyFont="1" applyAlignment="1">
      <alignment horizontal="center" vertical="top"/>
    </xf>
    <xf numFmtId="0" fontId="25" fillId="0" borderId="4" xfId="0" applyFont="1" applyBorder="1" applyAlignment="1" applyProtection="1">
      <alignment horizontal="left"/>
      <protection locked="0"/>
    </xf>
    <xf numFmtId="0" fontId="26" fillId="0" borderId="0" xfId="0" applyFont="1" applyAlignment="1" applyProtection="1">
      <alignment horizontal="left"/>
      <protection locked="0"/>
    </xf>
    <xf numFmtId="164" fontId="29" fillId="0" borderId="0" xfId="0" applyNumberFormat="1" applyFont="1" applyProtection="1">
      <protection locked="0"/>
    </xf>
    <xf numFmtId="0" fontId="25" fillId="0" borderId="0" xfId="0" applyFont="1" applyAlignment="1" applyProtection="1">
      <alignment horizontal="right" vertical="top" wrapText="1"/>
      <protection locked="0"/>
    </xf>
    <xf numFmtId="3" fontId="13" fillId="0" borderId="0" xfId="0" applyNumberFormat="1" applyFont="1" applyAlignment="1" applyProtection="1">
      <alignment horizontal="left"/>
      <protection locked="0"/>
    </xf>
    <xf numFmtId="1" fontId="25" fillId="0" borderId="2" xfId="0" applyNumberFormat="1" applyFont="1" applyBorder="1" applyAlignment="1" applyProtection="1">
      <alignment horizontal="center" shrinkToFit="1"/>
      <protection locked="0"/>
    </xf>
    <xf numFmtId="0" fontId="4" fillId="2" borderId="19" xfId="0" applyFont="1" applyFill="1" applyBorder="1" applyAlignment="1" applyProtection="1">
      <alignment horizontal="center"/>
      <protection locked="0"/>
    </xf>
    <xf numFmtId="0" fontId="4" fillId="2" borderId="18" xfId="0" applyFont="1" applyFill="1" applyBorder="1" applyAlignment="1" applyProtection="1">
      <alignment horizontal="center"/>
      <protection locked="0"/>
    </xf>
    <xf numFmtId="0" fontId="25" fillId="0" borderId="0" xfId="0" applyFont="1" applyAlignment="1" applyProtection="1">
      <alignment vertical="top"/>
      <protection locked="0"/>
    </xf>
    <xf numFmtId="1" fontId="15" fillId="0" borderId="0" xfId="0" applyNumberFormat="1" applyFont="1" applyAlignment="1" applyProtection="1">
      <alignment horizontal="right"/>
      <protection locked="0"/>
    </xf>
    <xf numFmtId="1" fontId="30" fillId="0" borderId="0" xfId="0" applyNumberFormat="1" applyFont="1" applyAlignment="1" applyProtection="1">
      <alignment horizontal="right"/>
      <protection locked="0"/>
    </xf>
    <xf numFmtId="3" fontId="53" fillId="0" borderId="0" xfId="0" applyNumberFormat="1" applyFont="1"/>
    <xf numFmtId="165" fontId="53" fillId="0" borderId="0" xfId="0" applyNumberFormat="1" applyFont="1"/>
    <xf numFmtId="3" fontId="54" fillId="0" borderId="0" xfId="0" applyNumberFormat="1" applyFont="1"/>
    <xf numFmtId="0" fontId="25" fillId="0" borderId="0" xfId="0" applyFont="1" applyAlignment="1" applyProtection="1">
      <alignment horizontal="left" vertical="top" wrapText="1" indent="1"/>
      <protection locked="0"/>
    </xf>
    <xf numFmtId="0" fontId="4" fillId="2" borderId="21" xfId="0" applyFont="1" applyFill="1" applyBorder="1" applyAlignment="1" applyProtection="1">
      <alignment horizontal="center"/>
      <protection locked="0"/>
    </xf>
    <xf numFmtId="0" fontId="5" fillId="2" borderId="21" xfId="0" applyFont="1" applyFill="1" applyBorder="1" applyAlignment="1" applyProtection="1">
      <alignment horizontal="center"/>
      <protection locked="0"/>
    </xf>
    <xf numFmtId="0" fontId="15" fillId="0" borderId="0" xfId="0" applyFont="1" applyAlignment="1" applyProtection="1">
      <alignment horizontal="left" wrapText="1" indent="2"/>
      <protection locked="0"/>
    </xf>
    <xf numFmtId="1" fontId="30" fillId="0" borderId="2" xfId="0" applyNumberFormat="1" applyFont="1" applyBorder="1" applyProtection="1">
      <protection locked="0"/>
    </xf>
    <xf numFmtId="0" fontId="5" fillId="2" borderId="13" xfId="0" applyFont="1" applyFill="1" applyBorder="1" applyAlignment="1" applyProtection="1">
      <alignment horizontal="center"/>
      <protection locked="0"/>
    </xf>
    <xf numFmtId="0" fontId="1" fillId="2" borderId="1" xfId="0" applyFont="1" applyFill="1" applyBorder="1" applyAlignment="1" applyProtection="1">
      <alignment horizontal="center"/>
      <protection locked="0"/>
    </xf>
    <xf numFmtId="0" fontId="13" fillId="0" borderId="0" xfId="0" applyFont="1" applyAlignment="1" applyProtection="1">
      <alignment vertical="top" wrapText="1"/>
      <protection locked="0"/>
    </xf>
    <xf numFmtId="0" fontId="4" fillId="0" borderId="0" xfId="0" applyFont="1" applyAlignment="1" applyProtection="1">
      <alignment horizontal="center" wrapText="1"/>
      <protection locked="0"/>
    </xf>
    <xf numFmtId="0" fontId="5" fillId="0" borderId="0" xfId="0" applyFont="1" applyAlignment="1" applyProtection="1">
      <alignment horizontal="center" wrapText="1"/>
      <protection locked="0"/>
    </xf>
    <xf numFmtId="37" fontId="26" fillId="0" borderId="0" xfId="0" applyNumberFormat="1" applyFont="1" applyAlignment="1" applyProtection="1">
      <alignment horizontal="right" shrinkToFit="1"/>
      <protection locked="0"/>
    </xf>
    <xf numFmtId="37" fontId="25" fillId="0" borderId="0" xfId="0" applyNumberFormat="1" applyFont="1" applyAlignment="1" applyProtection="1">
      <alignment horizontal="right" shrinkToFit="1"/>
      <protection locked="0"/>
    </xf>
    <xf numFmtId="37" fontId="13" fillId="0" borderId="0" xfId="0" applyNumberFormat="1" applyFont="1" applyAlignment="1" applyProtection="1">
      <alignment horizontal="right"/>
      <protection locked="0"/>
    </xf>
    <xf numFmtId="37" fontId="15" fillId="0" borderId="0" xfId="0" applyNumberFormat="1" applyFont="1" applyAlignment="1" applyProtection="1">
      <alignment horizontal="right"/>
      <protection locked="0"/>
    </xf>
    <xf numFmtId="169" fontId="25" fillId="0" borderId="0" xfId="0" applyNumberFormat="1" applyFont="1" applyAlignment="1" applyProtection="1">
      <alignment horizontal="right" shrinkToFit="1"/>
      <protection locked="0"/>
    </xf>
    <xf numFmtId="0" fontId="30" fillId="0" borderId="0" xfId="0" applyFont="1" applyAlignment="1" applyProtection="1">
      <alignment horizontal="left" wrapText="1" indent="1"/>
      <protection locked="0"/>
    </xf>
    <xf numFmtId="3" fontId="15" fillId="0" borderId="0" xfId="0" applyNumberFormat="1" applyFont="1" applyAlignment="1" applyProtection="1">
      <alignment shrinkToFit="1"/>
      <protection locked="0"/>
    </xf>
    <xf numFmtId="43" fontId="13" fillId="0" borderId="0" xfId="0" applyNumberFormat="1" applyFont="1" applyAlignment="1" applyProtection="1">
      <alignment horizontal="left" vertical="top"/>
      <protection locked="0"/>
    </xf>
    <xf numFmtId="166" fontId="26" fillId="0" borderId="0" xfId="1" applyNumberFormat="1" applyFont="1" applyBorder="1" applyAlignment="1" applyProtection="1">
      <alignment horizontal="right" vertical="top" shrinkToFit="1"/>
      <protection hidden="1"/>
    </xf>
    <xf numFmtId="166" fontId="26" fillId="0" borderId="0" xfId="1" applyNumberFormat="1" applyFont="1" applyBorder="1" applyAlignment="1" applyProtection="1">
      <alignment horizontal="left" vertical="top" shrinkToFit="1"/>
      <protection hidden="1"/>
    </xf>
    <xf numFmtId="0" fontId="25" fillId="0" borderId="2" xfId="0" applyFont="1" applyBorder="1" applyAlignment="1" applyProtection="1">
      <alignment horizontal="left" indent="1"/>
      <protection locked="0"/>
    </xf>
    <xf numFmtId="0" fontId="30" fillId="0" borderId="3" xfId="0" applyFont="1" applyBorder="1" applyAlignment="1" applyProtection="1">
      <alignment horizontal="left" vertical="top" wrapText="1"/>
      <protection locked="0"/>
    </xf>
    <xf numFmtId="0" fontId="31" fillId="0" borderId="3" xfId="0" applyFont="1" applyBorder="1" applyAlignment="1" applyProtection="1">
      <alignment vertical="top"/>
      <protection locked="0"/>
    </xf>
    <xf numFmtId="0" fontId="13" fillId="0" borderId="3" xfId="0" applyFont="1" applyBorder="1" applyAlignment="1" applyProtection="1">
      <alignment horizontal="left" vertical="top" wrapText="1" indent="2"/>
      <protection locked="0"/>
    </xf>
    <xf numFmtId="1" fontId="25" fillId="0" borderId="3" xfId="0" applyNumberFormat="1" applyFont="1" applyBorder="1" applyAlignment="1" applyProtection="1">
      <alignment shrinkToFit="1"/>
      <protection locked="0"/>
    </xf>
    <xf numFmtId="0" fontId="31" fillId="0" borderId="3" xfId="0" applyFont="1" applyBorder="1" applyAlignment="1" applyProtection="1">
      <alignment horizontal="left"/>
      <protection locked="0"/>
    </xf>
    <xf numFmtId="3" fontId="25" fillId="0" borderId="3" xfId="0" applyNumberFormat="1" applyFont="1" applyBorder="1" applyAlignment="1" applyProtection="1">
      <alignment shrinkToFit="1"/>
      <protection locked="0"/>
    </xf>
    <xf numFmtId="0" fontId="31" fillId="0" borderId="3" xfId="0" applyFont="1" applyBorder="1" applyAlignment="1" applyProtection="1">
      <alignment horizontal="left" vertical="top" wrapText="1"/>
      <protection locked="0"/>
    </xf>
    <xf numFmtId="0" fontId="15" fillId="0" borderId="3" xfId="0" applyFont="1" applyBorder="1" applyAlignment="1" applyProtection="1">
      <alignment horizontal="left" vertical="top" wrapText="1"/>
      <protection locked="0"/>
    </xf>
    <xf numFmtId="3" fontId="13" fillId="0" borderId="3" xfId="0" applyNumberFormat="1" applyFont="1" applyBorder="1" applyAlignment="1" applyProtection="1">
      <alignment horizontal="right"/>
      <protection locked="0"/>
    </xf>
    <xf numFmtId="0" fontId="13" fillId="0" borderId="3" xfId="0" applyFont="1" applyBorder="1" applyAlignment="1" applyProtection="1">
      <alignment horizontal="left" vertical="top" wrapText="1"/>
      <protection locked="0"/>
    </xf>
    <xf numFmtId="3" fontId="25" fillId="0" borderId="3" xfId="0" applyNumberFormat="1" applyFont="1" applyBorder="1" applyAlignment="1" applyProtection="1">
      <alignment horizontal="right" vertical="top" shrinkToFit="1"/>
      <protection locked="0"/>
    </xf>
    <xf numFmtId="1" fontId="25" fillId="0" borderId="3" xfId="0" applyNumberFormat="1" applyFont="1" applyBorder="1" applyAlignment="1" applyProtection="1">
      <alignment horizontal="right" vertical="top" shrinkToFit="1"/>
      <protection locked="0"/>
    </xf>
    <xf numFmtId="3" fontId="25" fillId="0" borderId="3" xfId="0" applyNumberFormat="1" applyFont="1" applyBorder="1" applyAlignment="1" applyProtection="1">
      <alignment horizontal="right" vertical="top" shrinkToFit="1"/>
      <protection hidden="1"/>
    </xf>
    <xf numFmtId="166" fontId="25" fillId="0" borderId="3" xfId="1" applyNumberFormat="1" applyFont="1" applyBorder="1" applyAlignment="1" applyProtection="1">
      <alignment horizontal="right" vertical="top" shrinkToFit="1"/>
      <protection locked="0"/>
    </xf>
    <xf numFmtId="166" fontId="25" fillId="0" borderId="3" xfId="1" applyNumberFormat="1" applyFont="1" applyBorder="1" applyAlignment="1" applyProtection="1">
      <alignment horizontal="left" vertical="top" shrinkToFit="1"/>
      <protection locked="0"/>
    </xf>
    <xf numFmtId="166" fontId="25" fillId="0" borderId="3" xfId="1" applyNumberFormat="1" applyFont="1" applyBorder="1" applyAlignment="1" applyProtection="1">
      <alignment horizontal="right" vertical="top" shrinkToFit="1"/>
      <protection hidden="1"/>
    </xf>
    <xf numFmtId="166" fontId="15" fillId="0" borderId="3" xfId="1" applyNumberFormat="1" applyFont="1" applyBorder="1" applyAlignment="1" applyProtection="1">
      <alignment horizontal="right" vertical="top" wrapText="1"/>
      <protection locked="0"/>
    </xf>
    <xf numFmtId="3" fontId="29" fillId="0" borderId="0" xfId="0" applyNumberFormat="1" applyFont="1" applyAlignment="1" applyProtection="1">
      <alignment horizontal="right" wrapText="1"/>
      <protection locked="0"/>
    </xf>
    <xf numFmtId="0" fontId="30" fillId="0" borderId="3" xfId="0" applyFont="1" applyBorder="1" applyAlignment="1" applyProtection="1">
      <alignment wrapText="1"/>
      <protection locked="0"/>
    </xf>
    <xf numFmtId="0" fontId="13" fillId="0" borderId="2" xfId="0" applyFont="1" applyBorder="1" applyAlignment="1" applyProtection="1">
      <alignment horizontal="left" vertical="top"/>
      <protection locked="0"/>
    </xf>
    <xf numFmtId="0" fontId="13" fillId="0" borderId="2" xfId="0" applyFont="1" applyBorder="1" applyAlignment="1" applyProtection="1">
      <alignment wrapText="1"/>
      <protection locked="0"/>
    </xf>
    <xf numFmtId="0" fontId="15" fillId="0" borderId="2" xfId="0" applyFont="1" applyBorder="1" applyAlignment="1" applyProtection="1">
      <alignment horizontal="left" vertical="top" wrapText="1" indent="1"/>
      <protection locked="0"/>
    </xf>
    <xf numFmtId="3" fontId="26" fillId="0" borderId="3" xfId="0" applyNumberFormat="1" applyFont="1" applyBorder="1" applyAlignment="1" applyProtection="1">
      <alignment horizontal="right" vertical="top" shrinkToFit="1"/>
      <protection locked="0"/>
    </xf>
    <xf numFmtId="0" fontId="15" fillId="0" borderId="3" xfId="0" applyFont="1" applyBorder="1" applyAlignment="1" applyProtection="1">
      <alignment wrapText="1"/>
      <protection locked="0"/>
    </xf>
    <xf numFmtId="0" fontId="23" fillId="0" borderId="3" xfId="0" applyFont="1" applyBorder="1" applyAlignment="1" applyProtection="1">
      <alignment horizontal="left" vertical="top"/>
      <protection locked="0"/>
    </xf>
    <xf numFmtId="0" fontId="23" fillId="0" borderId="3" xfId="0" applyFont="1" applyBorder="1" applyAlignment="1" applyProtection="1">
      <alignment vertical="top"/>
      <protection locked="0"/>
    </xf>
    <xf numFmtId="0" fontId="23" fillId="0" borderId="3" xfId="0" applyFont="1" applyBorder="1" applyAlignment="1" applyProtection="1">
      <alignment horizontal="right" vertical="top"/>
      <protection locked="0"/>
    </xf>
    <xf numFmtId="0" fontId="23" fillId="0" borderId="3" xfId="0" applyFont="1" applyBorder="1" applyProtection="1">
      <protection locked="0"/>
    </xf>
    <xf numFmtId="0" fontId="31" fillId="0" borderId="1" xfId="0" applyFont="1" applyBorder="1" applyProtection="1">
      <protection locked="0"/>
    </xf>
    <xf numFmtId="0" fontId="31" fillId="0" borderId="3" xfId="0" applyFont="1" applyBorder="1" applyProtection="1">
      <protection locked="0"/>
    </xf>
    <xf numFmtId="0" fontId="30" fillId="0" borderId="3" xfId="0" applyFont="1" applyBorder="1" applyAlignment="1" applyProtection="1">
      <alignment horizontal="left" indent="1"/>
      <protection locked="0"/>
    </xf>
    <xf numFmtId="0" fontId="30" fillId="0" borderId="1" xfId="0" applyFont="1" applyBorder="1" applyAlignment="1" applyProtection="1">
      <alignment wrapText="1"/>
      <protection locked="0"/>
    </xf>
    <xf numFmtId="0" fontId="31" fillId="0" borderId="3" xfId="0" applyFont="1" applyBorder="1" applyAlignment="1" applyProtection="1">
      <alignment wrapText="1"/>
      <protection locked="0"/>
    </xf>
    <xf numFmtId="0" fontId="31" fillId="0" borderId="0" xfId="0" applyFont="1" applyAlignment="1" applyProtection="1">
      <alignment wrapText="1"/>
      <protection locked="0"/>
    </xf>
    <xf numFmtId="0" fontId="30" fillId="0" borderId="1" xfId="0" applyFont="1" applyBorder="1" applyProtection="1">
      <protection locked="0"/>
    </xf>
    <xf numFmtId="0" fontId="30" fillId="0" borderId="1" xfId="0" applyFont="1" applyBorder="1" applyAlignment="1" applyProtection="1">
      <alignment horizontal="left"/>
      <protection locked="0"/>
    </xf>
    <xf numFmtId="165" fontId="26" fillId="0" borderId="3" xfId="0" applyNumberFormat="1" applyFont="1" applyBorder="1" applyAlignment="1" applyProtection="1">
      <alignment horizontal="right" shrinkToFit="1"/>
      <protection locked="0"/>
    </xf>
    <xf numFmtId="2" fontId="26" fillId="0" borderId="3" xfId="0" applyNumberFormat="1" applyFont="1" applyBorder="1" applyAlignment="1" applyProtection="1">
      <alignment shrinkToFit="1"/>
      <protection locked="0"/>
    </xf>
    <xf numFmtId="0" fontId="13" fillId="0" borderId="3" xfId="0" applyFont="1" applyBorder="1" applyProtection="1">
      <protection locked="0"/>
    </xf>
    <xf numFmtId="164" fontId="26" fillId="0" borderId="3" xfId="0" applyNumberFormat="1" applyFont="1" applyBorder="1" applyAlignment="1" applyProtection="1">
      <alignment shrinkToFit="1"/>
      <protection locked="0"/>
    </xf>
    <xf numFmtId="3" fontId="26" fillId="0" borderId="34" xfId="0" applyNumberFormat="1" applyFont="1" applyBorder="1" applyAlignment="1" applyProtection="1">
      <alignment shrinkToFit="1"/>
      <protection locked="0"/>
    </xf>
    <xf numFmtId="0" fontId="15" fillId="0" borderId="3" xfId="0" applyFont="1" applyBorder="1" applyAlignment="1" applyProtection="1">
      <alignment horizontal="right"/>
      <protection locked="0"/>
    </xf>
    <xf numFmtId="0" fontId="13" fillId="0" borderId="3" xfId="0" applyFont="1" applyBorder="1" applyAlignment="1" applyProtection="1">
      <alignment horizontal="right"/>
      <protection locked="0"/>
    </xf>
    <xf numFmtId="0" fontId="31" fillId="0" borderId="1" xfId="0" applyFont="1" applyBorder="1" applyAlignment="1" applyProtection="1">
      <alignment horizontal="left" wrapText="1"/>
      <protection locked="0"/>
    </xf>
    <xf numFmtId="0" fontId="30" fillId="0" borderId="3" xfId="0" applyFont="1" applyBorder="1" applyAlignment="1" applyProtection="1">
      <alignment horizontal="left" wrapText="1"/>
      <protection locked="0"/>
    </xf>
    <xf numFmtId="0" fontId="25" fillId="0" borderId="3" xfId="0" applyFont="1" applyBorder="1" applyAlignment="1" applyProtection="1">
      <alignment horizontal="left" indent="1"/>
      <protection locked="0"/>
    </xf>
    <xf numFmtId="37" fontId="25" fillId="0" borderId="3" xfId="0" applyNumberFormat="1" applyFont="1" applyBorder="1" applyAlignment="1" applyProtection="1">
      <alignment horizontal="right" shrinkToFit="1"/>
      <protection locked="0"/>
    </xf>
    <xf numFmtId="0" fontId="31" fillId="0" borderId="1" xfId="0" applyFont="1" applyBorder="1" applyAlignment="1" applyProtection="1">
      <alignment horizontal="left"/>
      <protection locked="0"/>
    </xf>
    <xf numFmtId="0" fontId="4" fillId="2" borderId="8" xfId="0" applyFont="1" applyFill="1" applyBorder="1" applyAlignment="1" applyProtection="1">
      <alignment horizontal="center" wrapText="1"/>
      <protection locked="0"/>
    </xf>
    <xf numFmtId="0" fontId="0" fillId="0" borderId="0" xfId="0" applyAlignment="1" applyProtection="1">
      <alignment horizontal="left" wrapText="1"/>
      <protection locked="0"/>
    </xf>
    <xf numFmtId="37" fontId="25" fillId="0" borderId="2" xfId="0" applyNumberFormat="1" applyFont="1" applyBorder="1" applyAlignment="1" applyProtection="1">
      <alignment shrinkToFit="1"/>
      <protection locked="0"/>
    </xf>
    <xf numFmtId="37" fontId="25" fillId="0" borderId="16" xfId="0" applyNumberFormat="1" applyFont="1" applyBorder="1" applyAlignment="1" applyProtection="1">
      <alignment shrinkToFit="1"/>
      <protection locked="0"/>
    </xf>
    <xf numFmtId="37" fontId="25" fillId="0" borderId="0" xfId="0" applyNumberFormat="1" applyFont="1" applyAlignment="1" applyProtection="1">
      <alignment shrinkToFit="1"/>
      <protection locked="0"/>
    </xf>
    <xf numFmtId="37" fontId="25" fillId="0" borderId="14" xfId="0" applyNumberFormat="1" applyFont="1" applyBorder="1" applyAlignment="1" applyProtection="1">
      <alignment shrinkToFit="1"/>
      <protection locked="0"/>
    </xf>
    <xf numFmtId="37" fontId="15" fillId="0" borderId="0" xfId="0" applyNumberFormat="1" applyFont="1" applyProtection="1">
      <protection locked="0"/>
    </xf>
    <xf numFmtId="37" fontId="26" fillId="0" borderId="3" xfId="0" applyNumberFormat="1" applyFont="1" applyBorder="1" applyAlignment="1" applyProtection="1">
      <alignment shrinkToFit="1"/>
      <protection locked="0"/>
    </xf>
    <xf numFmtId="37" fontId="26" fillId="0" borderId="15" xfId="0" applyNumberFormat="1" applyFont="1" applyBorder="1" applyAlignment="1" applyProtection="1">
      <alignment shrinkToFit="1"/>
      <protection locked="0"/>
    </xf>
    <xf numFmtId="0" fontId="10" fillId="2" borderId="5" xfId="0" applyFont="1" applyFill="1" applyBorder="1" applyAlignment="1" applyProtection="1">
      <alignment horizontal="center" vertical="top"/>
      <protection locked="0"/>
    </xf>
    <xf numFmtId="0" fontId="13" fillId="2" borderId="5" xfId="0" applyFont="1" applyFill="1" applyBorder="1" applyAlignment="1" applyProtection="1">
      <alignment horizontal="right"/>
      <protection locked="0"/>
    </xf>
    <xf numFmtId="0" fontId="29" fillId="0" borderId="0" xfId="0"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25" fillId="0" borderId="0" xfId="0" applyFont="1" applyAlignment="1" applyProtection="1">
      <alignment horizontal="right" vertical="center" wrapText="1"/>
      <protection locked="0"/>
    </xf>
    <xf numFmtId="0" fontId="13" fillId="0" borderId="0" xfId="0" applyFont="1" applyAlignment="1" applyProtection="1">
      <alignment horizontal="right" vertical="center" wrapText="1"/>
      <protection locked="0"/>
    </xf>
    <xf numFmtId="0" fontId="13" fillId="0" borderId="0" xfId="0" applyFont="1" applyAlignment="1" applyProtection="1">
      <alignment horizontal="left" vertical="top" wrapText="1"/>
      <protection locked="0"/>
    </xf>
    <xf numFmtId="0" fontId="31" fillId="0" borderId="3" xfId="0" applyFont="1" applyBorder="1" applyAlignment="1" applyProtection="1">
      <alignment horizontal="center" wrapText="1"/>
      <protection locked="0"/>
    </xf>
    <xf numFmtId="0" fontId="30" fillId="0" borderId="3" xfId="0" applyFont="1" applyBorder="1" applyAlignment="1" applyProtection="1">
      <alignment horizontal="center" wrapText="1"/>
      <protection locked="0"/>
    </xf>
    <xf numFmtId="0" fontId="13" fillId="2" borderId="6" xfId="0" applyFont="1" applyFill="1" applyBorder="1" applyAlignment="1" applyProtection="1">
      <alignment horizontal="right"/>
      <protection locked="0"/>
    </xf>
    <xf numFmtId="0" fontId="25" fillId="0" borderId="0" xfId="0" applyFont="1" applyAlignment="1" applyProtection="1">
      <alignment horizontal="left" vertical="top" wrapText="1"/>
      <protection locked="0"/>
    </xf>
    <xf numFmtId="0" fontId="30" fillId="0" borderId="1" xfId="0" applyFont="1" applyBorder="1" applyAlignment="1" applyProtection="1">
      <alignment horizontal="center" wrapText="1"/>
      <protection locked="0"/>
    </xf>
    <xf numFmtId="0" fontId="31" fillId="0" borderId="1" xfId="0" applyFont="1" applyBorder="1" applyAlignment="1" applyProtection="1">
      <alignment horizontal="center" wrapText="1"/>
      <protection locked="0"/>
    </xf>
    <xf numFmtId="0" fontId="13" fillId="0" borderId="1" xfId="0" applyFont="1" applyBorder="1" applyAlignment="1" applyProtection="1">
      <alignment horizontal="center" wrapText="1"/>
      <protection locked="0"/>
    </xf>
    <xf numFmtId="0" fontId="6" fillId="2" borderId="6" xfId="0" applyFont="1" applyFill="1" applyBorder="1" applyAlignment="1" applyProtection="1">
      <alignment horizontal="right"/>
      <protection locked="0"/>
    </xf>
    <xf numFmtId="0" fontId="10" fillId="2" borderId="5" xfId="0" applyFont="1" applyFill="1" applyBorder="1" applyAlignment="1" applyProtection="1">
      <alignment horizontal="center"/>
      <protection locked="0"/>
    </xf>
    <xf numFmtId="0" fontId="31" fillId="0" borderId="0" xfId="0" applyFont="1" applyAlignment="1" applyProtection="1">
      <alignment horizontal="center" wrapText="1"/>
      <protection locked="0"/>
    </xf>
    <xf numFmtId="0" fontId="13" fillId="0" borderId="0" xfId="0" applyFont="1" applyAlignment="1" applyProtection="1">
      <alignment horizontal="center" wrapText="1"/>
      <protection locked="0"/>
    </xf>
    <xf numFmtId="0" fontId="13" fillId="0" borderId="3" xfId="0" applyFont="1" applyBorder="1" applyAlignment="1" applyProtection="1">
      <alignment horizontal="center" wrapText="1"/>
      <protection locked="0"/>
    </xf>
    <xf numFmtId="0" fontId="6" fillId="2" borderId="0" xfId="0" applyFont="1" applyFill="1" applyAlignment="1" applyProtection="1">
      <alignment horizontal="right" vertical="top"/>
      <protection locked="0"/>
    </xf>
    <xf numFmtId="0" fontId="10" fillId="2" borderId="0" xfId="0" applyFont="1" applyFill="1" applyAlignment="1" applyProtection="1">
      <alignment horizontal="center" vertical="top"/>
      <protection locked="0"/>
    </xf>
    <xf numFmtId="0" fontId="10" fillId="2" borderId="0" xfId="0" applyFont="1" applyFill="1" applyAlignment="1" applyProtection="1">
      <alignment horizontal="center"/>
      <protection locked="0"/>
    </xf>
    <xf numFmtId="0" fontId="45" fillId="2" borderId="5" xfId="0" applyFont="1" applyFill="1" applyBorder="1" applyAlignment="1" applyProtection="1">
      <alignment horizontal="center"/>
      <protection locked="0"/>
    </xf>
    <xf numFmtId="0" fontId="2" fillId="2" borderId="0" xfId="0" applyFont="1" applyFill="1" applyAlignment="1" applyProtection="1">
      <alignment horizontal="center" vertical="center"/>
      <protection locked="0"/>
    </xf>
    <xf numFmtId="0" fontId="2" fillId="2" borderId="6" xfId="0" applyFont="1" applyFill="1" applyBorder="1" applyAlignment="1" applyProtection="1">
      <alignment horizontal="center"/>
      <protection locked="0"/>
    </xf>
    <xf numFmtId="0" fontId="31" fillId="0" borderId="3" xfId="0" applyFont="1" applyBorder="1" applyAlignment="1" applyProtection="1">
      <alignment horizontal="center"/>
      <protection locked="0"/>
    </xf>
    <xf numFmtId="0" fontId="5" fillId="2" borderId="0" xfId="0" applyFont="1" applyFill="1" applyAlignment="1" applyProtection="1">
      <alignment horizontal="center" vertical="center"/>
      <protection locked="0"/>
    </xf>
    <xf numFmtId="0" fontId="3" fillId="2" borderId="6" xfId="0" applyFont="1" applyFill="1" applyBorder="1" applyAlignment="1" applyProtection="1">
      <alignment horizontal="center"/>
      <protection locked="0"/>
    </xf>
    <xf numFmtId="0" fontId="4" fillId="2" borderId="17"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5" fillId="2" borderId="19" xfId="0" applyFont="1" applyFill="1" applyBorder="1" applyAlignment="1" applyProtection="1">
      <alignment horizontal="center" wrapText="1"/>
      <protection locked="0"/>
    </xf>
    <xf numFmtId="0" fontId="4" fillId="2" borderId="6" xfId="0" applyFont="1" applyFill="1" applyBorder="1" applyAlignment="1" applyProtection="1">
      <alignment horizontal="center" wrapText="1"/>
      <protection locked="0"/>
    </xf>
    <xf numFmtId="0" fontId="5" fillId="2" borderId="6" xfId="0" applyFont="1" applyFill="1" applyBorder="1" applyAlignment="1" applyProtection="1">
      <alignment horizontal="center" wrapText="1"/>
      <protection locked="0"/>
    </xf>
    <xf numFmtId="1" fontId="25" fillId="2" borderId="0" xfId="0" applyNumberFormat="1" applyFont="1" applyFill="1" applyAlignment="1" applyProtection="1">
      <alignment horizontal="center" shrinkToFit="1"/>
      <protection locked="0"/>
    </xf>
    <xf numFmtId="1" fontId="25" fillId="2" borderId="14" xfId="0" applyNumberFormat="1" applyFont="1" applyFill="1" applyBorder="1" applyAlignment="1" applyProtection="1">
      <alignment horizontal="center" shrinkToFit="1"/>
      <protection locked="0"/>
    </xf>
    <xf numFmtId="0" fontId="25" fillId="2" borderId="20" xfId="0" applyFont="1" applyFill="1" applyBorder="1" applyAlignment="1" applyProtection="1">
      <alignment horizontal="center"/>
      <protection locked="0"/>
    </xf>
    <xf numFmtId="0" fontId="13" fillId="2" borderId="21" xfId="0" applyFont="1" applyFill="1" applyBorder="1" applyAlignment="1" applyProtection="1">
      <alignment horizontal="center"/>
      <protection locked="0"/>
    </xf>
    <xf numFmtId="0" fontId="13" fillId="2" borderId="17" xfId="0" applyFont="1" applyFill="1" applyBorder="1" applyAlignment="1" applyProtection="1">
      <alignment horizontal="center"/>
      <protection locked="0"/>
    </xf>
    <xf numFmtId="0" fontId="25" fillId="2" borderId="21" xfId="0" applyFont="1" applyFill="1" applyBorder="1" applyAlignment="1" applyProtection="1">
      <alignment horizontal="center"/>
      <protection locked="0"/>
    </xf>
    <xf numFmtId="0" fontId="25" fillId="2" borderId="17" xfId="0" applyFont="1" applyFill="1" applyBorder="1" applyAlignment="1" applyProtection="1">
      <alignment horizontal="center"/>
      <protection locked="0"/>
    </xf>
    <xf numFmtId="0" fontId="5" fillId="2" borderId="0" xfId="0" applyFont="1" applyFill="1" applyAlignment="1" applyProtection="1">
      <alignment horizontal="center" vertical="center" wrapText="1"/>
      <protection locked="0"/>
    </xf>
    <xf numFmtId="0" fontId="4" fillId="2" borderId="2" xfId="0" applyFont="1" applyFill="1" applyBorder="1" applyAlignment="1" applyProtection="1">
      <alignment horizontal="center" wrapText="1"/>
      <protection locked="0"/>
    </xf>
    <xf numFmtId="0" fontId="4" fillId="2" borderId="3" xfId="0" applyFont="1" applyFill="1" applyBorder="1" applyAlignment="1" applyProtection="1">
      <alignment horizontal="center" wrapText="1"/>
      <protection locked="0"/>
    </xf>
    <xf numFmtId="0" fontId="15" fillId="2" borderId="1" xfId="0" applyFont="1" applyFill="1" applyBorder="1" applyAlignment="1" applyProtection="1">
      <alignment horizontal="center" wrapText="1"/>
      <protection locked="0"/>
    </xf>
    <xf numFmtId="0" fontId="15" fillId="2" borderId="22" xfId="0" applyFont="1" applyFill="1" applyBorder="1" applyAlignment="1" applyProtection="1">
      <alignment horizontal="center" wrapText="1"/>
      <protection locked="0"/>
    </xf>
    <xf numFmtId="1" fontId="25" fillId="2" borderId="13" xfId="0" applyNumberFormat="1" applyFont="1" applyFill="1" applyBorder="1" applyAlignment="1" applyProtection="1">
      <alignment horizontal="center" shrinkToFit="1"/>
      <protection locked="0"/>
    </xf>
    <xf numFmtId="1" fontId="25" fillId="2" borderId="1" xfId="0" applyNumberFormat="1" applyFont="1" applyFill="1" applyBorder="1" applyAlignment="1" applyProtection="1">
      <alignment horizontal="center" shrinkToFit="1"/>
      <protection locked="0"/>
    </xf>
    <xf numFmtId="1" fontId="25" fillId="2" borderId="22" xfId="0" applyNumberFormat="1" applyFont="1" applyFill="1" applyBorder="1" applyAlignment="1" applyProtection="1">
      <alignment horizontal="center" shrinkToFit="1"/>
      <protection locked="0"/>
    </xf>
    <xf numFmtId="0" fontId="13" fillId="2" borderId="30" xfId="0" applyFont="1" applyFill="1" applyBorder="1" applyAlignment="1" applyProtection="1">
      <alignment horizontal="right"/>
      <protection locked="0"/>
    </xf>
    <xf numFmtId="0" fontId="13" fillId="2" borderId="29" xfId="0" applyFont="1" applyFill="1" applyBorder="1" applyAlignment="1" applyProtection="1">
      <alignment horizontal="right"/>
      <protection locked="0"/>
    </xf>
    <xf numFmtId="0" fontId="10" fillId="0" borderId="7" xfId="0" applyFont="1" applyBorder="1" applyAlignment="1" applyProtection="1">
      <alignment horizontal="center"/>
      <protection locked="0"/>
    </xf>
    <xf numFmtId="0" fontId="13" fillId="0" borderId="0" xfId="0" applyFont="1" applyProtection="1">
      <protection locked="0"/>
    </xf>
    <xf numFmtId="0" fontId="10" fillId="0" borderId="3" xfId="0" applyFont="1" applyBorder="1" applyAlignment="1" applyProtection="1">
      <alignment horizontal="center"/>
      <protection locked="0"/>
    </xf>
    <xf numFmtId="0" fontId="6" fillId="2" borderId="2" xfId="0" applyFont="1" applyFill="1" applyBorder="1" applyAlignment="1" applyProtection="1">
      <alignment horizontal="right"/>
      <protection locked="0"/>
    </xf>
    <xf numFmtId="0" fontId="10" fillId="2" borderId="3" xfId="0" applyFont="1" applyFill="1" applyBorder="1" applyAlignment="1" applyProtection="1">
      <alignment horizontal="center"/>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5" fillId="2" borderId="1" xfId="0" applyFont="1" applyFill="1" applyBorder="1" applyAlignment="1" applyProtection="1">
      <alignment horizontal="center"/>
      <protection locked="0"/>
    </xf>
    <xf numFmtId="0" fontId="4" fillId="2" borderId="1" xfId="0" applyFont="1" applyFill="1" applyBorder="1" applyAlignment="1" applyProtection="1">
      <alignment horizontal="center"/>
      <protection locked="0"/>
    </xf>
    <xf numFmtId="0" fontId="4" fillId="2" borderId="22" xfId="0" applyFont="1" applyFill="1" applyBorder="1" applyAlignment="1" applyProtection="1">
      <alignment horizontal="center"/>
      <protection locked="0"/>
    </xf>
    <xf numFmtId="1" fontId="5" fillId="2" borderId="13" xfId="0" applyNumberFormat="1" applyFont="1" applyFill="1" applyBorder="1" applyAlignment="1" applyProtection="1">
      <alignment horizontal="center" shrinkToFit="1"/>
      <protection locked="0"/>
    </xf>
    <xf numFmtId="1" fontId="5" fillId="2" borderId="1" xfId="0" applyNumberFormat="1" applyFont="1" applyFill="1" applyBorder="1" applyAlignment="1" applyProtection="1">
      <alignment horizontal="center" shrinkToFit="1"/>
      <protection locked="0"/>
    </xf>
    <xf numFmtId="1" fontId="5" fillId="2" borderId="22" xfId="0" applyNumberFormat="1" applyFont="1" applyFill="1" applyBorder="1" applyAlignment="1" applyProtection="1">
      <alignment horizontal="center" shrinkToFit="1"/>
      <protection locked="0"/>
    </xf>
    <xf numFmtId="0" fontId="6" fillId="2" borderId="0" xfId="0" applyFont="1" applyFill="1" applyAlignment="1" applyProtection="1">
      <alignment horizontal="right"/>
      <protection locked="0"/>
    </xf>
    <xf numFmtId="0" fontId="4" fillId="2" borderId="17" xfId="0"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protection locked="0"/>
    </xf>
    <xf numFmtId="1" fontId="5" fillId="2" borderId="3" xfId="0" applyNumberFormat="1" applyFont="1" applyFill="1" applyBorder="1" applyAlignment="1" applyProtection="1">
      <alignment horizontal="center" shrinkToFit="1"/>
      <protection locked="0"/>
    </xf>
    <xf numFmtId="1" fontId="5" fillId="2" borderId="15" xfId="0" applyNumberFormat="1" applyFont="1" applyFill="1" applyBorder="1" applyAlignment="1" applyProtection="1">
      <alignment horizontal="center" shrinkToFit="1"/>
      <protection locked="0"/>
    </xf>
    <xf numFmtId="0" fontId="6" fillId="2" borderId="3" xfId="0" applyFont="1" applyFill="1" applyBorder="1" applyAlignment="1" applyProtection="1">
      <alignment horizontal="center"/>
      <protection locked="0"/>
    </xf>
    <xf numFmtId="0" fontId="6" fillId="2" borderId="15" xfId="0" applyFont="1" applyFill="1" applyBorder="1" applyAlignment="1" applyProtection="1">
      <alignment horizontal="center"/>
      <protection locked="0"/>
    </xf>
    <xf numFmtId="0" fontId="31" fillId="0" borderId="1" xfId="0" applyFont="1" applyBorder="1" applyAlignment="1" applyProtection="1">
      <alignment horizontal="center" vertical="center"/>
      <protection locked="0"/>
    </xf>
    <xf numFmtId="0" fontId="42" fillId="2" borderId="3" xfId="0" applyFont="1" applyFill="1" applyBorder="1" applyAlignment="1" applyProtection="1">
      <alignment horizontal="right"/>
      <protection locked="0"/>
    </xf>
    <xf numFmtId="0" fontId="10" fillId="2" borderId="7" xfId="0" applyFont="1" applyFill="1" applyBorder="1" applyAlignment="1" applyProtection="1">
      <alignment horizontal="center"/>
      <protection locked="0"/>
    </xf>
    <xf numFmtId="0" fontId="31" fillId="0" borderId="1" xfId="0" applyFont="1" applyBorder="1" applyAlignment="1" applyProtection="1">
      <alignment horizontal="center"/>
      <protection locked="0"/>
    </xf>
    <xf numFmtId="0" fontId="42" fillId="2" borderId="1" xfId="0" applyFont="1" applyFill="1" applyBorder="1" applyAlignment="1" applyProtection="1">
      <alignment horizontal="right"/>
      <protection locked="0"/>
    </xf>
    <xf numFmtId="0" fontId="9" fillId="2" borderId="3" xfId="0" applyFont="1" applyFill="1" applyBorder="1" applyAlignment="1" applyProtection="1">
      <alignment horizontal="center"/>
      <protection locked="0"/>
    </xf>
    <xf numFmtId="0" fontId="4" fillId="2" borderId="13" xfId="0" applyFont="1" applyFill="1" applyBorder="1" applyAlignment="1" applyProtection="1">
      <alignment horizontal="center"/>
      <protection locked="0"/>
    </xf>
    <xf numFmtId="0" fontId="4" fillId="2" borderId="25" xfId="0" applyFont="1" applyFill="1" applyBorder="1" applyAlignment="1" applyProtection="1">
      <alignment horizontal="center"/>
      <protection locked="0"/>
    </xf>
    <xf numFmtId="0" fontId="4" fillId="2" borderId="24" xfId="0" applyFont="1" applyFill="1" applyBorder="1" applyAlignment="1" applyProtection="1">
      <alignment horizontal="center"/>
      <protection locked="0"/>
    </xf>
    <xf numFmtId="0" fontId="4" fillId="2" borderId="19" xfId="0" applyFont="1" applyFill="1" applyBorder="1" applyAlignment="1" applyProtection="1">
      <alignment horizontal="center"/>
      <protection locked="0"/>
    </xf>
    <xf numFmtId="0" fontId="4" fillId="2" borderId="18" xfId="0" applyFont="1" applyFill="1" applyBorder="1" applyAlignment="1" applyProtection="1">
      <alignment horizontal="center"/>
      <protection locked="0"/>
    </xf>
    <xf numFmtId="0" fontId="4" fillId="2" borderId="5" xfId="0" applyFont="1" applyFill="1" applyBorder="1" applyAlignment="1" applyProtection="1">
      <alignment horizontal="center" vertical="center"/>
      <protection locked="0"/>
    </xf>
    <xf numFmtId="0" fontId="4" fillId="2" borderId="26" xfId="0" applyFont="1" applyFill="1" applyBorder="1" applyAlignment="1" applyProtection="1">
      <alignment horizontal="center" vertical="center" wrapText="1"/>
      <protection locked="0"/>
    </xf>
    <xf numFmtId="0" fontId="4" fillId="2" borderId="27" xfId="0" applyFont="1" applyFill="1" applyBorder="1" applyAlignment="1" applyProtection="1">
      <alignment horizontal="center" vertical="center" wrapText="1"/>
      <protection locked="0"/>
    </xf>
    <xf numFmtId="0" fontId="30" fillId="0" borderId="30" xfId="0" applyFont="1" applyBorder="1" applyAlignment="1" applyProtection="1">
      <alignment horizontal="center"/>
      <protection locked="0"/>
    </xf>
    <xf numFmtId="0" fontId="6" fillId="2" borderId="30" xfId="0" applyFont="1" applyFill="1" applyBorder="1" applyAlignment="1" applyProtection="1">
      <alignment horizontal="right"/>
      <protection locked="0"/>
    </xf>
    <xf numFmtId="0" fontId="6" fillId="2" borderId="5" xfId="0" applyFont="1" applyFill="1" applyBorder="1" applyAlignment="1" applyProtection="1">
      <alignment horizontal="center"/>
      <protection locked="0"/>
    </xf>
    <xf numFmtId="0" fontId="4" fillId="2" borderId="16" xfId="0" applyFont="1" applyFill="1" applyBorder="1" applyAlignment="1" applyProtection="1">
      <alignment horizontal="center" vertical="center" wrapText="1"/>
      <protection locked="0"/>
    </xf>
    <xf numFmtId="0" fontId="4" fillId="2" borderId="15"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protection locked="0"/>
    </xf>
    <xf numFmtId="0" fontId="4" fillId="2" borderId="22" xfId="0" applyFont="1" applyFill="1" applyBorder="1" applyAlignment="1" applyProtection="1">
      <alignment horizontal="left"/>
      <protection locked="0"/>
    </xf>
    <xf numFmtId="0" fontId="4" fillId="2" borderId="2" xfId="0" applyFont="1" applyFill="1" applyBorder="1" applyAlignment="1" applyProtection="1">
      <alignment horizontal="center"/>
      <protection locked="0"/>
    </xf>
    <xf numFmtId="0" fontId="4" fillId="2" borderId="0" xfId="0" applyFont="1" applyFill="1" applyAlignment="1" applyProtection="1">
      <alignment horizontal="center"/>
      <protection locked="0"/>
    </xf>
    <xf numFmtId="0" fontId="4" fillId="2" borderId="3" xfId="0" applyFont="1" applyFill="1" applyBorder="1" applyAlignment="1" applyProtection="1">
      <alignment horizontal="center"/>
      <protection locked="0"/>
    </xf>
    <xf numFmtId="0" fontId="5" fillId="2" borderId="26" xfId="0" applyFont="1" applyFill="1" applyBorder="1" applyAlignment="1" applyProtection="1">
      <alignment horizontal="center" vertical="center"/>
      <protection locked="0"/>
    </xf>
    <xf numFmtId="0" fontId="5" fillId="2" borderId="28" xfId="0" applyFont="1" applyFill="1" applyBorder="1" applyAlignment="1" applyProtection="1">
      <alignment horizontal="center" vertical="center"/>
      <protection locked="0"/>
    </xf>
    <xf numFmtId="0" fontId="5" fillId="2" borderId="16"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wrapText="1"/>
      <protection locked="0"/>
    </xf>
    <xf numFmtId="0" fontId="5" fillId="2" borderId="22" xfId="0" applyFont="1" applyFill="1" applyBorder="1" applyAlignment="1" applyProtection="1">
      <alignment horizontal="center" wrapText="1"/>
      <protection locked="0"/>
    </xf>
    <xf numFmtId="0" fontId="5" fillId="2" borderId="1" xfId="0" applyFont="1" applyFill="1" applyBorder="1" applyAlignment="1" applyProtection="1">
      <alignment horizontal="center" wrapText="1"/>
      <protection locked="0"/>
    </xf>
    <xf numFmtId="0" fontId="6" fillId="2" borderId="1" xfId="0" applyFont="1" applyFill="1" applyBorder="1" applyAlignment="1" applyProtection="1">
      <alignment horizontal="center"/>
      <protection locked="0"/>
    </xf>
    <xf numFmtId="0" fontId="6" fillId="2" borderId="22" xfId="0" applyFont="1" applyFill="1" applyBorder="1" applyAlignment="1" applyProtection="1">
      <alignment horizontal="center"/>
      <protection locked="0"/>
    </xf>
    <xf numFmtId="0" fontId="13" fillId="0" borderId="0" xfId="0" applyFont="1" applyAlignment="1" applyProtection="1">
      <alignment horizontal="left" vertical="top"/>
      <protection locked="0"/>
    </xf>
    <xf numFmtId="0" fontId="13" fillId="0" borderId="0" xfId="0" applyFont="1" applyAlignment="1" applyProtection="1">
      <alignment horizontal="left" wrapText="1"/>
      <protection locked="0"/>
    </xf>
    <xf numFmtId="0" fontId="13" fillId="0" borderId="0" xfId="0" applyFont="1" applyAlignment="1" applyProtection="1">
      <alignment horizontal="left"/>
      <protection locked="0"/>
    </xf>
    <xf numFmtId="0" fontId="22" fillId="4" borderId="0" xfId="0" applyFont="1" applyFill="1" applyAlignment="1" applyProtection="1">
      <alignment horizontal="center" vertical="center"/>
      <protection locked="0"/>
    </xf>
    <xf numFmtId="0" fontId="4" fillId="2" borderId="31" xfId="0" applyFont="1" applyFill="1" applyBorder="1" applyAlignment="1" applyProtection="1">
      <alignment horizontal="center"/>
      <protection locked="0"/>
    </xf>
    <xf numFmtId="0" fontId="4" fillId="2" borderId="30" xfId="0" applyFont="1" applyFill="1" applyBorder="1" applyAlignment="1" applyProtection="1">
      <alignment horizontal="center"/>
      <protection locked="0"/>
    </xf>
    <xf numFmtId="0" fontId="4" fillId="2" borderId="29" xfId="0" applyFont="1" applyFill="1" applyBorder="1" applyAlignment="1" applyProtection="1">
      <alignment horizontal="center"/>
      <protection locked="0"/>
    </xf>
    <xf numFmtId="0" fontId="6" fillId="2" borderId="31" xfId="0" applyFont="1" applyFill="1" applyBorder="1" applyAlignment="1" applyProtection="1">
      <alignment horizontal="center" wrapText="1"/>
      <protection locked="0"/>
    </xf>
    <xf numFmtId="0" fontId="6" fillId="2" borderId="29" xfId="0" applyFont="1" applyFill="1" applyBorder="1" applyAlignment="1" applyProtection="1">
      <alignment horizontal="center" wrapText="1"/>
      <protection locked="0"/>
    </xf>
    <xf numFmtId="0" fontId="4" fillId="2" borderId="17" xfId="0" applyFont="1" applyFill="1" applyBorder="1" applyAlignment="1" applyProtection="1">
      <alignment horizontal="center"/>
      <protection locked="0"/>
    </xf>
    <xf numFmtId="0" fontId="4" fillId="2" borderId="15" xfId="0" applyFont="1" applyFill="1" applyBorder="1" applyAlignment="1" applyProtection="1">
      <alignment horizontal="center"/>
      <protection locked="0"/>
    </xf>
    <xf numFmtId="0" fontId="6" fillId="2" borderId="14" xfId="0" applyFont="1" applyFill="1" applyBorder="1" applyAlignment="1" applyProtection="1">
      <alignment horizontal="center" wrapText="1"/>
      <protection locked="0"/>
    </xf>
    <xf numFmtId="0" fontId="6" fillId="2" borderId="15" xfId="0" applyFont="1" applyFill="1" applyBorder="1" applyAlignment="1" applyProtection="1">
      <alignment horizontal="center" wrapText="1"/>
      <protection locked="0"/>
    </xf>
    <xf numFmtId="0" fontId="13" fillId="0" borderId="0" xfId="5" applyFont="1" applyAlignment="1" applyProtection="1">
      <alignment horizontal="left" vertical="top" wrapText="1"/>
      <protection locked="0"/>
    </xf>
    <xf numFmtId="0" fontId="6" fillId="2" borderId="30" xfId="0" applyFont="1" applyFill="1" applyBorder="1" applyAlignment="1" applyProtection="1">
      <alignment horizontal="center" wrapText="1"/>
      <protection locked="0"/>
    </xf>
    <xf numFmtId="0" fontId="6" fillId="2" borderId="3" xfId="0" applyFont="1" applyFill="1" applyBorder="1" applyAlignment="1" applyProtection="1">
      <alignment horizontal="center" wrapText="1"/>
      <protection locked="0"/>
    </xf>
    <xf numFmtId="0" fontId="4" fillId="0" borderId="2"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5" fillId="2" borderId="2" xfId="0" applyFont="1" applyFill="1" applyBorder="1" applyAlignment="1" applyProtection="1">
      <alignment horizontal="center"/>
      <protection locked="0"/>
    </xf>
    <xf numFmtId="0" fontId="6" fillId="2" borderId="2" xfId="0" applyFont="1" applyFill="1" applyBorder="1" applyAlignment="1" applyProtection="1">
      <alignment horizontal="center"/>
      <protection locked="0"/>
    </xf>
    <xf numFmtId="0" fontId="13" fillId="0" borderId="2"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15" fillId="0" borderId="0" xfId="0" applyFont="1" applyAlignment="1" applyProtection="1">
      <alignment horizontal="left" vertical="top"/>
      <protection locked="0"/>
    </xf>
    <xf numFmtId="0" fontId="26" fillId="0" borderId="3" xfId="0" applyFont="1" applyBorder="1" applyAlignment="1" applyProtection="1">
      <alignment horizontal="center" wrapText="1"/>
      <protection locked="0"/>
    </xf>
    <xf numFmtId="0" fontId="4" fillId="2" borderId="0" xfId="0" applyFont="1" applyFill="1" applyAlignment="1" applyProtection="1">
      <alignment horizontal="center" wrapText="1"/>
      <protection locked="0"/>
    </xf>
    <xf numFmtId="0" fontId="5" fillId="2" borderId="0" xfId="0" applyFont="1" applyFill="1" applyAlignment="1" applyProtection="1">
      <alignment horizontal="center" wrapText="1"/>
      <protection locked="0"/>
    </xf>
    <xf numFmtId="0" fontId="6" fillId="2" borderId="0" xfId="0" applyFont="1" applyFill="1" applyAlignment="1" applyProtection="1">
      <alignment horizontal="center" wrapText="1"/>
      <protection locked="0"/>
    </xf>
    <xf numFmtId="0" fontId="4" fillId="2" borderId="0" xfId="0" applyFont="1" applyFill="1" applyAlignment="1" applyProtection="1">
      <alignment horizontal="center" vertical="center" wrapText="1"/>
      <protection locked="0"/>
    </xf>
    <xf numFmtId="0" fontId="5" fillId="2" borderId="3" xfId="0" applyFont="1" applyFill="1" applyBorder="1" applyAlignment="1" applyProtection="1">
      <alignment horizontal="center"/>
      <protection locked="0"/>
    </xf>
    <xf numFmtId="0" fontId="5" fillId="2" borderId="2" xfId="0" applyFont="1" applyFill="1" applyBorder="1" applyAlignment="1" applyProtection="1">
      <alignment horizontal="center" wrapText="1"/>
      <protection locked="0"/>
    </xf>
    <xf numFmtId="0" fontId="5" fillId="2" borderId="3" xfId="0" applyFont="1" applyFill="1" applyBorder="1" applyAlignment="1" applyProtection="1">
      <alignment horizontal="center" wrapText="1"/>
      <protection locked="0"/>
    </xf>
    <xf numFmtId="0" fontId="4" fillId="2" borderId="9" xfId="0" applyFont="1" applyFill="1" applyBorder="1" applyAlignment="1" applyProtection="1">
      <alignment horizontal="center"/>
      <protection locked="0"/>
    </xf>
    <xf numFmtId="0" fontId="31" fillId="0" borderId="30" xfId="0" applyFont="1" applyBorder="1" applyAlignment="1" applyProtection="1">
      <alignment horizontal="center"/>
      <protection locked="0"/>
    </xf>
    <xf numFmtId="0" fontId="45" fillId="2" borderId="3" xfId="0" applyFont="1" applyFill="1" applyBorder="1" applyAlignment="1" applyProtection="1">
      <alignment horizontal="center"/>
      <protection locked="0"/>
    </xf>
    <xf numFmtId="1" fontId="5" fillId="2" borderId="2" xfId="0" applyNumberFormat="1" applyFont="1" applyFill="1" applyBorder="1" applyAlignment="1" applyProtection="1">
      <alignment horizontal="center" shrinkToFit="1"/>
      <protection locked="0"/>
    </xf>
    <xf numFmtId="0" fontId="10" fillId="2" borderId="3" xfId="0" applyFont="1" applyFill="1" applyBorder="1" applyAlignment="1" applyProtection="1">
      <alignment horizontal="center" vertical="top"/>
      <protection locked="0"/>
    </xf>
  </cellXfs>
  <cellStyles count="7">
    <cellStyle name="Bad" xfId="2" builtinId="27"/>
    <cellStyle name="Comma" xfId="1" builtinId="3"/>
    <cellStyle name="Comma 3" xfId="4" xr:uid="{2D2E64D0-4FFD-4A05-853D-A59558046C8E}"/>
    <cellStyle name="Excel Built-in Normal" xfId="3" xr:uid="{F889DF76-4526-4CD3-B644-BED31CBD613B}"/>
    <cellStyle name="Hyperlink" xfId="6" builtinId="8"/>
    <cellStyle name="Normal" xfId="0" builtinId="0"/>
    <cellStyle name="Normal 2" xfId="5" xr:uid="{5C25EDC9-438C-4343-A3AE-0E67B746A9A4}"/>
  </cellStyles>
  <dxfs count="0"/>
  <tableStyles count="0" defaultTableStyle="TableStyleMedium9" defaultPivotStyle="PivotStyleLight16"/>
  <colors>
    <mruColors>
      <color rgb="FF3358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oneCellAnchor>
    <xdr:from>
      <xdr:col>1</xdr:col>
      <xdr:colOff>50800</xdr:colOff>
      <xdr:row>4</xdr:row>
      <xdr:rowOff>0</xdr:rowOff>
    </xdr:from>
    <xdr:ext cx="1441450" cy="0"/>
    <xdr:sp macro="" textlink="">
      <xdr:nvSpPr>
        <xdr:cNvPr id="53" name="Shape 53">
          <a:extLst>
            <a:ext uri="{FF2B5EF4-FFF2-40B4-BE49-F238E27FC236}">
              <a16:creationId xmlns:a16="http://schemas.microsoft.com/office/drawing/2014/main" id="{00000000-0008-0000-7500-000035000000}"/>
            </a:ext>
          </a:extLst>
        </xdr:cNvPr>
        <xdr:cNvSpPr/>
      </xdr:nvSpPr>
      <xdr:spPr>
        <a:xfrm>
          <a:off x="0" y="0"/>
          <a:ext cx="1441450" cy="0"/>
        </a:xfrm>
        <a:custGeom>
          <a:avLst/>
          <a:gdLst/>
          <a:ahLst/>
          <a:cxnLst/>
          <a:rect l="0" t="0" r="0" b="0"/>
          <a:pathLst>
            <a:path w="1441450">
              <a:moveTo>
                <a:pt x="0" y="0"/>
              </a:moveTo>
              <a:lnTo>
                <a:pt x="1440942" y="0"/>
              </a:lnTo>
            </a:path>
          </a:pathLst>
        </a:custGeom>
        <a:ln w="6350">
          <a:solidFill>
            <a:srgbClr val="3358A6"/>
          </a:solidFill>
        </a:ln>
      </xdr:spPr>
    </xdr:sp>
    <xdr:clientData/>
  </xdr:oneCellAnchor>
  <xdr:oneCellAnchor>
    <xdr:from>
      <xdr:col>1</xdr:col>
      <xdr:colOff>50800</xdr:colOff>
      <xdr:row>9</xdr:row>
      <xdr:rowOff>0</xdr:rowOff>
    </xdr:from>
    <xdr:ext cx="1441450" cy="0"/>
    <xdr:sp macro="" textlink="">
      <xdr:nvSpPr>
        <xdr:cNvPr id="54" name="Shape 54">
          <a:extLst>
            <a:ext uri="{FF2B5EF4-FFF2-40B4-BE49-F238E27FC236}">
              <a16:creationId xmlns:a16="http://schemas.microsoft.com/office/drawing/2014/main" id="{00000000-0008-0000-7500-000036000000}"/>
            </a:ext>
          </a:extLst>
        </xdr:cNvPr>
        <xdr:cNvSpPr/>
      </xdr:nvSpPr>
      <xdr:spPr>
        <a:xfrm>
          <a:off x="0" y="0"/>
          <a:ext cx="1441450" cy="0"/>
        </a:xfrm>
        <a:custGeom>
          <a:avLst/>
          <a:gdLst/>
          <a:ahLst/>
          <a:cxnLst/>
          <a:rect l="0" t="0" r="0" b="0"/>
          <a:pathLst>
            <a:path w="1441450">
              <a:moveTo>
                <a:pt x="0" y="0"/>
              </a:moveTo>
              <a:lnTo>
                <a:pt x="1440942" y="0"/>
              </a:lnTo>
            </a:path>
          </a:pathLst>
        </a:custGeom>
        <a:ln w="6350">
          <a:solidFill>
            <a:srgbClr val="3358A6"/>
          </a:solidFill>
        </a:ln>
      </xdr:spPr>
    </xdr:sp>
    <xdr:clientData/>
  </xdr:oneCellAnchor>
  <xdr:oneCellAnchor>
    <xdr:from>
      <xdr:col>1</xdr:col>
      <xdr:colOff>50802</xdr:colOff>
      <xdr:row>14</xdr:row>
      <xdr:rowOff>0</xdr:rowOff>
    </xdr:from>
    <xdr:ext cx="1441450" cy="0"/>
    <xdr:sp macro="" textlink="">
      <xdr:nvSpPr>
        <xdr:cNvPr id="55" name="Shape 55">
          <a:extLst>
            <a:ext uri="{FF2B5EF4-FFF2-40B4-BE49-F238E27FC236}">
              <a16:creationId xmlns:a16="http://schemas.microsoft.com/office/drawing/2014/main" id="{00000000-0008-0000-7500-000037000000}"/>
            </a:ext>
          </a:extLst>
        </xdr:cNvPr>
        <xdr:cNvSpPr/>
      </xdr:nvSpPr>
      <xdr:spPr>
        <a:xfrm>
          <a:off x="0" y="0"/>
          <a:ext cx="1441450" cy="0"/>
        </a:xfrm>
        <a:custGeom>
          <a:avLst/>
          <a:gdLst/>
          <a:ahLst/>
          <a:cxnLst/>
          <a:rect l="0" t="0" r="0" b="0"/>
          <a:pathLst>
            <a:path w="1441450">
              <a:moveTo>
                <a:pt x="0" y="0"/>
              </a:moveTo>
              <a:lnTo>
                <a:pt x="1440942" y="0"/>
              </a:lnTo>
            </a:path>
          </a:pathLst>
        </a:custGeom>
        <a:ln w="6350">
          <a:solidFill>
            <a:srgbClr val="3358A6"/>
          </a:solidFill>
        </a:ln>
      </xdr:spPr>
    </xdr:sp>
    <xdr:clientData/>
  </xdr:oneCellAnchor>
  <xdr:oneCellAnchor>
    <xdr:from>
      <xdr:col>1</xdr:col>
      <xdr:colOff>50803</xdr:colOff>
      <xdr:row>20</xdr:row>
      <xdr:rowOff>0</xdr:rowOff>
    </xdr:from>
    <xdr:ext cx="1441450" cy="0"/>
    <xdr:sp macro="" textlink="">
      <xdr:nvSpPr>
        <xdr:cNvPr id="56" name="Shape 56">
          <a:extLst>
            <a:ext uri="{FF2B5EF4-FFF2-40B4-BE49-F238E27FC236}">
              <a16:creationId xmlns:a16="http://schemas.microsoft.com/office/drawing/2014/main" id="{00000000-0008-0000-7500-000038000000}"/>
            </a:ext>
          </a:extLst>
        </xdr:cNvPr>
        <xdr:cNvSpPr/>
      </xdr:nvSpPr>
      <xdr:spPr>
        <a:xfrm>
          <a:off x="0" y="0"/>
          <a:ext cx="1441450" cy="0"/>
        </a:xfrm>
        <a:custGeom>
          <a:avLst/>
          <a:gdLst/>
          <a:ahLst/>
          <a:cxnLst/>
          <a:rect l="0" t="0" r="0" b="0"/>
          <a:pathLst>
            <a:path w="1441450">
              <a:moveTo>
                <a:pt x="0" y="0"/>
              </a:moveTo>
              <a:lnTo>
                <a:pt x="1440942" y="0"/>
              </a:lnTo>
            </a:path>
          </a:pathLst>
        </a:custGeom>
        <a:ln w="6350">
          <a:solidFill>
            <a:srgbClr val="3358A6"/>
          </a:solidFill>
        </a:ln>
      </xdr:spPr>
    </xdr:sp>
    <xdr:clientData/>
  </xdr:oneCellAnchor>
  <xdr:oneCellAnchor>
    <xdr:from>
      <xdr:col>1</xdr:col>
      <xdr:colOff>50805</xdr:colOff>
      <xdr:row>25</xdr:row>
      <xdr:rowOff>0</xdr:rowOff>
    </xdr:from>
    <xdr:ext cx="1441450" cy="0"/>
    <xdr:sp macro="" textlink="">
      <xdr:nvSpPr>
        <xdr:cNvPr id="57" name="Shape 57">
          <a:extLst>
            <a:ext uri="{FF2B5EF4-FFF2-40B4-BE49-F238E27FC236}">
              <a16:creationId xmlns:a16="http://schemas.microsoft.com/office/drawing/2014/main" id="{00000000-0008-0000-7500-000039000000}"/>
            </a:ext>
          </a:extLst>
        </xdr:cNvPr>
        <xdr:cNvSpPr/>
      </xdr:nvSpPr>
      <xdr:spPr>
        <a:xfrm>
          <a:off x="0" y="0"/>
          <a:ext cx="1441450" cy="0"/>
        </a:xfrm>
        <a:custGeom>
          <a:avLst/>
          <a:gdLst/>
          <a:ahLst/>
          <a:cxnLst/>
          <a:rect l="0" t="0" r="0" b="0"/>
          <a:pathLst>
            <a:path w="1441450">
              <a:moveTo>
                <a:pt x="0" y="0"/>
              </a:moveTo>
              <a:lnTo>
                <a:pt x="1440942" y="0"/>
              </a:lnTo>
            </a:path>
          </a:pathLst>
        </a:custGeom>
        <a:ln w="6350">
          <a:solidFill>
            <a:srgbClr val="3358A6"/>
          </a:solidFill>
        </a:ln>
      </xdr:spPr>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50800</xdr:colOff>
      <xdr:row>3</xdr:row>
      <xdr:rowOff>200025</xdr:rowOff>
    </xdr:from>
    <xdr:ext cx="1494155" cy="0"/>
    <xdr:sp macro="" textlink="">
      <xdr:nvSpPr>
        <xdr:cNvPr id="139" name="Shape 139">
          <a:extLst>
            <a:ext uri="{FF2B5EF4-FFF2-40B4-BE49-F238E27FC236}">
              <a16:creationId xmlns:a16="http://schemas.microsoft.com/office/drawing/2014/main" id="{00000000-0008-0000-CD00-00008B000000}"/>
            </a:ext>
          </a:extLst>
        </xdr:cNvPr>
        <xdr:cNvSpPr/>
      </xdr:nvSpPr>
      <xdr:spPr>
        <a:xfrm>
          <a:off x="50800" y="609600"/>
          <a:ext cx="1494155" cy="0"/>
        </a:xfrm>
        <a:custGeom>
          <a:avLst/>
          <a:gdLst/>
          <a:ahLst/>
          <a:cxnLst/>
          <a:rect l="0" t="0" r="0" b="0"/>
          <a:pathLst>
            <a:path w="1494155">
              <a:moveTo>
                <a:pt x="0" y="0"/>
              </a:moveTo>
              <a:lnTo>
                <a:pt x="1493774" y="0"/>
              </a:lnTo>
            </a:path>
          </a:pathLst>
        </a:custGeom>
        <a:ln w="6350">
          <a:solidFill>
            <a:srgbClr val="3358A6"/>
          </a:solidFill>
        </a:ln>
      </xdr:spPr>
    </xdr:sp>
    <xdr:clientData/>
  </xdr:oneCellAnchor>
  <xdr:oneCellAnchor>
    <xdr:from>
      <xdr:col>1</xdr:col>
      <xdr:colOff>50801</xdr:colOff>
      <xdr:row>14</xdr:row>
      <xdr:rowOff>0</xdr:rowOff>
    </xdr:from>
    <xdr:ext cx="1494155" cy="0"/>
    <xdr:sp macro="" textlink="">
      <xdr:nvSpPr>
        <xdr:cNvPr id="140" name="Shape 140">
          <a:extLst>
            <a:ext uri="{FF2B5EF4-FFF2-40B4-BE49-F238E27FC236}">
              <a16:creationId xmlns:a16="http://schemas.microsoft.com/office/drawing/2014/main" id="{00000000-0008-0000-CD00-00008C000000}"/>
            </a:ext>
          </a:extLst>
        </xdr:cNvPr>
        <xdr:cNvSpPr/>
      </xdr:nvSpPr>
      <xdr:spPr>
        <a:xfrm>
          <a:off x="0" y="0"/>
          <a:ext cx="1494155" cy="0"/>
        </a:xfrm>
        <a:custGeom>
          <a:avLst/>
          <a:gdLst/>
          <a:ahLst/>
          <a:cxnLst/>
          <a:rect l="0" t="0" r="0" b="0"/>
          <a:pathLst>
            <a:path w="1494155">
              <a:moveTo>
                <a:pt x="0" y="0"/>
              </a:moveTo>
              <a:lnTo>
                <a:pt x="1493774" y="0"/>
              </a:lnTo>
            </a:path>
          </a:pathLst>
        </a:custGeom>
        <a:ln w="6350">
          <a:solidFill>
            <a:srgbClr val="3358A6"/>
          </a:solidFill>
        </a:ln>
      </xdr:spPr>
    </xdr:sp>
    <xdr:clientData/>
  </xdr:oneCellAnchor>
  <xdr:oneCellAnchor>
    <xdr:from>
      <xdr:col>1</xdr:col>
      <xdr:colOff>50800</xdr:colOff>
      <xdr:row>25</xdr:row>
      <xdr:rowOff>0</xdr:rowOff>
    </xdr:from>
    <xdr:ext cx="1494155" cy="0"/>
    <xdr:sp macro="" textlink="">
      <xdr:nvSpPr>
        <xdr:cNvPr id="141" name="Shape 141">
          <a:extLst>
            <a:ext uri="{FF2B5EF4-FFF2-40B4-BE49-F238E27FC236}">
              <a16:creationId xmlns:a16="http://schemas.microsoft.com/office/drawing/2014/main" id="{00000000-0008-0000-CD00-00008D000000}"/>
            </a:ext>
          </a:extLst>
        </xdr:cNvPr>
        <xdr:cNvSpPr/>
      </xdr:nvSpPr>
      <xdr:spPr>
        <a:xfrm>
          <a:off x="0" y="0"/>
          <a:ext cx="1494155" cy="0"/>
        </a:xfrm>
        <a:custGeom>
          <a:avLst/>
          <a:gdLst/>
          <a:ahLst/>
          <a:cxnLst/>
          <a:rect l="0" t="0" r="0" b="0"/>
          <a:pathLst>
            <a:path w="1494155">
              <a:moveTo>
                <a:pt x="0" y="0"/>
              </a:moveTo>
              <a:lnTo>
                <a:pt x="1493774" y="0"/>
              </a:lnTo>
            </a:path>
          </a:pathLst>
        </a:custGeom>
        <a:ln w="6350">
          <a:solidFill>
            <a:srgbClr val="3358A6"/>
          </a:solidFill>
        </a:ln>
      </xdr:spPr>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36000</xdr:colOff>
      <xdr:row>4</xdr:row>
      <xdr:rowOff>0</xdr:rowOff>
    </xdr:from>
    <xdr:ext cx="1513205" cy="0"/>
    <xdr:sp macro="" textlink="">
      <xdr:nvSpPr>
        <xdr:cNvPr id="182" name="Shape 182">
          <a:extLst>
            <a:ext uri="{FF2B5EF4-FFF2-40B4-BE49-F238E27FC236}">
              <a16:creationId xmlns:a16="http://schemas.microsoft.com/office/drawing/2014/main" id="{00000000-0008-0000-D800-0000B6000000}"/>
            </a:ext>
          </a:extLst>
        </xdr:cNvPr>
        <xdr:cNvSpPr/>
      </xdr:nvSpPr>
      <xdr:spPr>
        <a:xfrm>
          <a:off x="0" y="0"/>
          <a:ext cx="1513205" cy="0"/>
        </a:xfrm>
        <a:custGeom>
          <a:avLst/>
          <a:gdLst/>
          <a:ahLst/>
          <a:cxnLst/>
          <a:rect l="0" t="0" r="0" b="0"/>
          <a:pathLst>
            <a:path w="1513205">
              <a:moveTo>
                <a:pt x="0" y="0"/>
              </a:moveTo>
              <a:lnTo>
                <a:pt x="1513154" y="0"/>
              </a:lnTo>
            </a:path>
          </a:pathLst>
        </a:custGeom>
        <a:ln w="6350">
          <a:solidFill>
            <a:srgbClr val="3358A6"/>
          </a:solidFill>
        </a:ln>
      </xdr:spPr>
    </xdr:sp>
    <xdr:clientData/>
  </xdr:oneCellAnchor>
  <xdr:oneCellAnchor>
    <xdr:from>
      <xdr:col>1</xdr:col>
      <xdr:colOff>35999</xdr:colOff>
      <xdr:row>10</xdr:row>
      <xdr:rowOff>0</xdr:rowOff>
    </xdr:from>
    <xdr:ext cx="1513205" cy="0"/>
    <xdr:sp macro="" textlink="">
      <xdr:nvSpPr>
        <xdr:cNvPr id="183" name="Shape 183">
          <a:extLst>
            <a:ext uri="{FF2B5EF4-FFF2-40B4-BE49-F238E27FC236}">
              <a16:creationId xmlns:a16="http://schemas.microsoft.com/office/drawing/2014/main" id="{00000000-0008-0000-D800-0000B7000000}"/>
            </a:ext>
          </a:extLst>
        </xdr:cNvPr>
        <xdr:cNvSpPr/>
      </xdr:nvSpPr>
      <xdr:spPr>
        <a:xfrm>
          <a:off x="0" y="0"/>
          <a:ext cx="1513205" cy="0"/>
        </a:xfrm>
        <a:custGeom>
          <a:avLst/>
          <a:gdLst/>
          <a:ahLst/>
          <a:cxnLst/>
          <a:rect l="0" t="0" r="0" b="0"/>
          <a:pathLst>
            <a:path w="1513205">
              <a:moveTo>
                <a:pt x="0" y="0"/>
              </a:moveTo>
              <a:lnTo>
                <a:pt x="1513154" y="0"/>
              </a:lnTo>
            </a:path>
          </a:pathLst>
        </a:custGeom>
        <a:ln w="6350">
          <a:solidFill>
            <a:srgbClr val="3358A6"/>
          </a:solidFill>
        </a:ln>
      </xdr:spPr>
    </xdr:sp>
    <xdr:clientData/>
  </xdr:oneCellAnchor>
  <xdr:oneCellAnchor>
    <xdr:from>
      <xdr:col>1</xdr:col>
      <xdr:colOff>35998</xdr:colOff>
      <xdr:row>16</xdr:row>
      <xdr:rowOff>0</xdr:rowOff>
    </xdr:from>
    <xdr:ext cx="1513205" cy="0"/>
    <xdr:sp macro="" textlink="">
      <xdr:nvSpPr>
        <xdr:cNvPr id="184" name="Shape 184">
          <a:extLst>
            <a:ext uri="{FF2B5EF4-FFF2-40B4-BE49-F238E27FC236}">
              <a16:creationId xmlns:a16="http://schemas.microsoft.com/office/drawing/2014/main" id="{00000000-0008-0000-D800-0000B8000000}"/>
            </a:ext>
          </a:extLst>
        </xdr:cNvPr>
        <xdr:cNvSpPr/>
      </xdr:nvSpPr>
      <xdr:spPr>
        <a:xfrm>
          <a:off x="0" y="0"/>
          <a:ext cx="1513205" cy="0"/>
        </a:xfrm>
        <a:custGeom>
          <a:avLst/>
          <a:gdLst/>
          <a:ahLst/>
          <a:cxnLst/>
          <a:rect l="0" t="0" r="0" b="0"/>
          <a:pathLst>
            <a:path w="1513205">
              <a:moveTo>
                <a:pt x="0" y="0"/>
              </a:moveTo>
              <a:lnTo>
                <a:pt x="1513154" y="0"/>
              </a:lnTo>
            </a:path>
          </a:pathLst>
        </a:custGeom>
        <a:ln w="6350">
          <a:solidFill>
            <a:srgbClr val="3358A6"/>
          </a:solidFill>
        </a:ln>
      </xdr:spPr>
    </xdr:sp>
    <xdr:clientData/>
  </xdr:oneCellAnchor>
  <xdr:oneCellAnchor>
    <xdr:from>
      <xdr:col>1</xdr:col>
      <xdr:colOff>35996</xdr:colOff>
      <xdr:row>22</xdr:row>
      <xdr:rowOff>0</xdr:rowOff>
    </xdr:from>
    <xdr:ext cx="1513205" cy="0"/>
    <xdr:sp macro="" textlink="">
      <xdr:nvSpPr>
        <xdr:cNvPr id="185" name="Shape 185">
          <a:extLst>
            <a:ext uri="{FF2B5EF4-FFF2-40B4-BE49-F238E27FC236}">
              <a16:creationId xmlns:a16="http://schemas.microsoft.com/office/drawing/2014/main" id="{00000000-0008-0000-D800-0000B9000000}"/>
            </a:ext>
          </a:extLst>
        </xdr:cNvPr>
        <xdr:cNvSpPr/>
      </xdr:nvSpPr>
      <xdr:spPr>
        <a:xfrm>
          <a:off x="0" y="0"/>
          <a:ext cx="1513205" cy="0"/>
        </a:xfrm>
        <a:custGeom>
          <a:avLst/>
          <a:gdLst/>
          <a:ahLst/>
          <a:cxnLst/>
          <a:rect l="0" t="0" r="0" b="0"/>
          <a:pathLst>
            <a:path w="1513205">
              <a:moveTo>
                <a:pt x="0" y="0"/>
              </a:moveTo>
              <a:lnTo>
                <a:pt x="1513154" y="0"/>
              </a:lnTo>
            </a:path>
          </a:pathLst>
        </a:custGeom>
        <a:ln w="6350">
          <a:solidFill>
            <a:srgbClr val="3358A6"/>
          </a:solidFill>
        </a:ln>
      </xdr:spPr>
    </xdr:sp>
    <xdr:clientData/>
  </xdr:oneCellAnchor>
  <xdr:oneCellAnchor>
    <xdr:from>
      <xdr:col>1</xdr:col>
      <xdr:colOff>35993</xdr:colOff>
      <xdr:row>28</xdr:row>
      <xdr:rowOff>0</xdr:rowOff>
    </xdr:from>
    <xdr:ext cx="1513205" cy="0"/>
    <xdr:sp macro="" textlink="">
      <xdr:nvSpPr>
        <xdr:cNvPr id="186" name="Shape 186">
          <a:extLst>
            <a:ext uri="{FF2B5EF4-FFF2-40B4-BE49-F238E27FC236}">
              <a16:creationId xmlns:a16="http://schemas.microsoft.com/office/drawing/2014/main" id="{00000000-0008-0000-D800-0000BA000000}"/>
            </a:ext>
          </a:extLst>
        </xdr:cNvPr>
        <xdr:cNvSpPr/>
      </xdr:nvSpPr>
      <xdr:spPr>
        <a:xfrm>
          <a:off x="0" y="0"/>
          <a:ext cx="1513205" cy="0"/>
        </a:xfrm>
        <a:custGeom>
          <a:avLst/>
          <a:gdLst/>
          <a:ahLst/>
          <a:cxnLst/>
          <a:rect l="0" t="0" r="0" b="0"/>
          <a:pathLst>
            <a:path w="1513205">
              <a:moveTo>
                <a:pt x="0" y="0"/>
              </a:moveTo>
              <a:lnTo>
                <a:pt x="1513154" y="0"/>
              </a:lnTo>
            </a:path>
          </a:pathLst>
        </a:custGeom>
        <a:ln w="6350">
          <a:solidFill>
            <a:srgbClr val="3358A6"/>
          </a:solidFill>
        </a:ln>
      </xdr:spPr>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35999</xdr:colOff>
      <xdr:row>4</xdr:row>
      <xdr:rowOff>0</xdr:rowOff>
    </xdr:from>
    <xdr:ext cx="1607820" cy="0"/>
    <xdr:sp macro="" textlink="">
      <xdr:nvSpPr>
        <xdr:cNvPr id="190" name="Shape 190">
          <a:extLst>
            <a:ext uri="{FF2B5EF4-FFF2-40B4-BE49-F238E27FC236}">
              <a16:creationId xmlns:a16="http://schemas.microsoft.com/office/drawing/2014/main" id="{00000000-0008-0000-E500-0000BE000000}"/>
            </a:ext>
          </a:extLst>
        </xdr:cNvPr>
        <xdr:cNvSpPr/>
      </xdr:nvSpPr>
      <xdr:spPr>
        <a:xfrm>
          <a:off x="0" y="0"/>
          <a:ext cx="1607820" cy="0"/>
        </a:xfrm>
        <a:custGeom>
          <a:avLst/>
          <a:gdLst/>
          <a:ahLst/>
          <a:cxnLst/>
          <a:rect l="0" t="0" r="0" b="0"/>
          <a:pathLst>
            <a:path w="1607820">
              <a:moveTo>
                <a:pt x="0" y="0"/>
              </a:moveTo>
              <a:lnTo>
                <a:pt x="1607286" y="0"/>
              </a:lnTo>
            </a:path>
          </a:pathLst>
        </a:custGeom>
        <a:ln w="6350">
          <a:solidFill>
            <a:srgbClr val="3358A6"/>
          </a:solidFill>
        </a:ln>
      </xdr:spPr>
    </xdr:sp>
    <xdr:clientData/>
  </xdr:oneCellAnchor>
  <xdr:oneCellAnchor>
    <xdr:from>
      <xdr:col>1</xdr:col>
      <xdr:colOff>35999</xdr:colOff>
      <xdr:row>7</xdr:row>
      <xdr:rowOff>0</xdr:rowOff>
    </xdr:from>
    <xdr:ext cx="1607820" cy="0"/>
    <xdr:sp macro="" textlink="">
      <xdr:nvSpPr>
        <xdr:cNvPr id="191" name="Shape 191">
          <a:extLst>
            <a:ext uri="{FF2B5EF4-FFF2-40B4-BE49-F238E27FC236}">
              <a16:creationId xmlns:a16="http://schemas.microsoft.com/office/drawing/2014/main" id="{00000000-0008-0000-E500-0000BF000000}"/>
            </a:ext>
          </a:extLst>
        </xdr:cNvPr>
        <xdr:cNvSpPr/>
      </xdr:nvSpPr>
      <xdr:spPr>
        <a:xfrm>
          <a:off x="0" y="0"/>
          <a:ext cx="1607820" cy="0"/>
        </a:xfrm>
        <a:custGeom>
          <a:avLst/>
          <a:gdLst/>
          <a:ahLst/>
          <a:cxnLst/>
          <a:rect l="0" t="0" r="0" b="0"/>
          <a:pathLst>
            <a:path w="1607820">
              <a:moveTo>
                <a:pt x="0" y="0"/>
              </a:moveTo>
              <a:lnTo>
                <a:pt x="1607286" y="0"/>
              </a:lnTo>
            </a:path>
          </a:pathLst>
        </a:custGeom>
        <a:ln w="6350">
          <a:solidFill>
            <a:srgbClr val="3358A6"/>
          </a:solidFill>
        </a:ln>
      </xdr:spPr>
    </xdr:sp>
    <xdr:clientData/>
  </xdr:oneCellAnchor>
  <xdr:oneCellAnchor>
    <xdr:from>
      <xdr:col>1</xdr:col>
      <xdr:colOff>35999</xdr:colOff>
      <xdr:row>25</xdr:row>
      <xdr:rowOff>0</xdr:rowOff>
    </xdr:from>
    <xdr:ext cx="1607820" cy="0"/>
    <xdr:sp macro="" textlink="">
      <xdr:nvSpPr>
        <xdr:cNvPr id="192" name="Shape 192">
          <a:extLst>
            <a:ext uri="{FF2B5EF4-FFF2-40B4-BE49-F238E27FC236}">
              <a16:creationId xmlns:a16="http://schemas.microsoft.com/office/drawing/2014/main" id="{00000000-0008-0000-E500-0000C0000000}"/>
            </a:ext>
          </a:extLst>
        </xdr:cNvPr>
        <xdr:cNvSpPr/>
      </xdr:nvSpPr>
      <xdr:spPr>
        <a:xfrm>
          <a:off x="0" y="0"/>
          <a:ext cx="1607820" cy="0"/>
        </a:xfrm>
        <a:custGeom>
          <a:avLst/>
          <a:gdLst/>
          <a:ahLst/>
          <a:cxnLst/>
          <a:rect l="0" t="0" r="0" b="0"/>
          <a:pathLst>
            <a:path w="1607820">
              <a:moveTo>
                <a:pt x="0" y="0"/>
              </a:moveTo>
              <a:lnTo>
                <a:pt x="1607286" y="0"/>
              </a:lnTo>
            </a:path>
          </a:pathLst>
        </a:custGeom>
        <a:ln w="6350">
          <a:solidFill>
            <a:srgbClr val="3358A6"/>
          </a:solidFill>
        </a:ln>
      </xdr:spPr>
    </xdr:sp>
    <xdr:clientData/>
  </xdr:oneCellAnchor>
  <xdr:oneCellAnchor>
    <xdr:from>
      <xdr:col>1</xdr:col>
      <xdr:colOff>35999</xdr:colOff>
      <xdr:row>34</xdr:row>
      <xdr:rowOff>0</xdr:rowOff>
    </xdr:from>
    <xdr:ext cx="1607820" cy="0"/>
    <xdr:sp macro="" textlink="">
      <xdr:nvSpPr>
        <xdr:cNvPr id="193" name="Shape 193">
          <a:extLst>
            <a:ext uri="{FF2B5EF4-FFF2-40B4-BE49-F238E27FC236}">
              <a16:creationId xmlns:a16="http://schemas.microsoft.com/office/drawing/2014/main" id="{00000000-0008-0000-E500-0000C1000000}"/>
            </a:ext>
          </a:extLst>
        </xdr:cNvPr>
        <xdr:cNvSpPr/>
      </xdr:nvSpPr>
      <xdr:spPr>
        <a:xfrm>
          <a:off x="0" y="0"/>
          <a:ext cx="1607820" cy="0"/>
        </a:xfrm>
        <a:custGeom>
          <a:avLst/>
          <a:gdLst/>
          <a:ahLst/>
          <a:cxnLst/>
          <a:rect l="0" t="0" r="0" b="0"/>
          <a:pathLst>
            <a:path w="1607820">
              <a:moveTo>
                <a:pt x="0" y="0"/>
              </a:moveTo>
              <a:lnTo>
                <a:pt x="1607286" y="0"/>
              </a:lnTo>
            </a:path>
          </a:pathLst>
        </a:custGeom>
        <a:ln w="6350">
          <a:solidFill>
            <a:srgbClr val="3358A6"/>
          </a:solidFill>
        </a:ln>
      </xdr:spPr>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50801</xdr:colOff>
      <xdr:row>5</xdr:row>
      <xdr:rowOff>0</xdr:rowOff>
    </xdr:from>
    <xdr:ext cx="1214755" cy="0"/>
    <xdr:sp macro="" textlink="">
      <xdr:nvSpPr>
        <xdr:cNvPr id="211" name="Shape 211">
          <a:extLst>
            <a:ext uri="{FF2B5EF4-FFF2-40B4-BE49-F238E27FC236}">
              <a16:creationId xmlns:a16="http://schemas.microsoft.com/office/drawing/2014/main" id="{00000000-0008-0000-ED00-0000D3000000}"/>
            </a:ext>
          </a:extLst>
        </xdr:cNvPr>
        <xdr:cNvSpPr/>
      </xdr:nvSpPr>
      <xdr:spPr>
        <a:xfrm>
          <a:off x="0" y="0"/>
          <a:ext cx="1214755" cy="0"/>
        </a:xfrm>
        <a:custGeom>
          <a:avLst/>
          <a:gdLst/>
          <a:ahLst/>
          <a:cxnLst/>
          <a:rect l="0" t="0" r="0" b="0"/>
          <a:pathLst>
            <a:path w="1214755">
              <a:moveTo>
                <a:pt x="0" y="0"/>
              </a:moveTo>
              <a:lnTo>
                <a:pt x="1214323" y="0"/>
              </a:lnTo>
            </a:path>
          </a:pathLst>
        </a:custGeom>
        <a:ln w="6350">
          <a:solidFill>
            <a:srgbClr val="3358A6"/>
          </a:solidFill>
        </a:ln>
      </xdr:spPr>
    </xdr:sp>
    <xdr:clientData/>
  </xdr:oneCellAnchor>
  <xdr:oneCellAnchor>
    <xdr:from>
      <xdr:col>1</xdr:col>
      <xdr:colOff>50798</xdr:colOff>
      <xdr:row>10</xdr:row>
      <xdr:rowOff>0</xdr:rowOff>
    </xdr:from>
    <xdr:ext cx="1214755" cy="0"/>
    <xdr:sp macro="" textlink="">
      <xdr:nvSpPr>
        <xdr:cNvPr id="212" name="Shape 212">
          <a:extLst>
            <a:ext uri="{FF2B5EF4-FFF2-40B4-BE49-F238E27FC236}">
              <a16:creationId xmlns:a16="http://schemas.microsoft.com/office/drawing/2014/main" id="{00000000-0008-0000-ED00-0000D4000000}"/>
            </a:ext>
          </a:extLst>
        </xdr:cNvPr>
        <xdr:cNvSpPr/>
      </xdr:nvSpPr>
      <xdr:spPr>
        <a:xfrm>
          <a:off x="0" y="0"/>
          <a:ext cx="1214755" cy="0"/>
        </a:xfrm>
        <a:custGeom>
          <a:avLst/>
          <a:gdLst/>
          <a:ahLst/>
          <a:cxnLst/>
          <a:rect l="0" t="0" r="0" b="0"/>
          <a:pathLst>
            <a:path w="1214755">
              <a:moveTo>
                <a:pt x="0" y="0"/>
              </a:moveTo>
              <a:lnTo>
                <a:pt x="1214323" y="0"/>
              </a:lnTo>
            </a:path>
          </a:pathLst>
        </a:custGeom>
        <a:ln w="6350">
          <a:solidFill>
            <a:srgbClr val="3358A6"/>
          </a:solidFill>
        </a:ln>
      </xdr:spPr>
    </xdr:sp>
    <xdr:clientData/>
  </xdr:oneCellAnchor>
  <xdr:oneCellAnchor>
    <xdr:from>
      <xdr:col>1</xdr:col>
      <xdr:colOff>50797</xdr:colOff>
      <xdr:row>19</xdr:row>
      <xdr:rowOff>0</xdr:rowOff>
    </xdr:from>
    <xdr:ext cx="1214755" cy="0"/>
    <xdr:sp macro="" textlink="">
      <xdr:nvSpPr>
        <xdr:cNvPr id="213" name="Shape 213">
          <a:extLst>
            <a:ext uri="{FF2B5EF4-FFF2-40B4-BE49-F238E27FC236}">
              <a16:creationId xmlns:a16="http://schemas.microsoft.com/office/drawing/2014/main" id="{00000000-0008-0000-ED00-0000D5000000}"/>
            </a:ext>
          </a:extLst>
        </xdr:cNvPr>
        <xdr:cNvSpPr/>
      </xdr:nvSpPr>
      <xdr:spPr>
        <a:xfrm>
          <a:off x="0" y="0"/>
          <a:ext cx="1214755" cy="0"/>
        </a:xfrm>
        <a:custGeom>
          <a:avLst/>
          <a:gdLst/>
          <a:ahLst/>
          <a:cxnLst/>
          <a:rect l="0" t="0" r="0" b="0"/>
          <a:pathLst>
            <a:path w="1214755">
              <a:moveTo>
                <a:pt x="0" y="0"/>
              </a:moveTo>
              <a:lnTo>
                <a:pt x="1214323" y="0"/>
              </a:lnTo>
            </a:path>
          </a:pathLst>
        </a:custGeom>
        <a:ln w="6350">
          <a:solidFill>
            <a:srgbClr val="3358A6"/>
          </a:solidFill>
        </a:ln>
      </xdr:spPr>
    </xdr:sp>
    <xdr:clientData/>
  </xdr:oneCellAnchor>
  <xdr:oneCellAnchor>
    <xdr:from>
      <xdr:col>1</xdr:col>
      <xdr:colOff>50793</xdr:colOff>
      <xdr:row>25</xdr:row>
      <xdr:rowOff>0</xdr:rowOff>
    </xdr:from>
    <xdr:ext cx="1214755" cy="0"/>
    <xdr:sp macro="" textlink="">
      <xdr:nvSpPr>
        <xdr:cNvPr id="214" name="Shape 214">
          <a:extLst>
            <a:ext uri="{FF2B5EF4-FFF2-40B4-BE49-F238E27FC236}">
              <a16:creationId xmlns:a16="http://schemas.microsoft.com/office/drawing/2014/main" id="{00000000-0008-0000-ED00-0000D6000000}"/>
            </a:ext>
          </a:extLst>
        </xdr:cNvPr>
        <xdr:cNvSpPr/>
      </xdr:nvSpPr>
      <xdr:spPr>
        <a:xfrm>
          <a:off x="0" y="0"/>
          <a:ext cx="1214755" cy="0"/>
        </a:xfrm>
        <a:custGeom>
          <a:avLst/>
          <a:gdLst/>
          <a:ahLst/>
          <a:cxnLst/>
          <a:rect l="0" t="0" r="0" b="0"/>
          <a:pathLst>
            <a:path w="1214755">
              <a:moveTo>
                <a:pt x="0" y="0"/>
              </a:moveTo>
              <a:lnTo>
                <a:pt x="1214323" y="0"/>
              </a:lnTo>
            </a:path>
          </a:pathLst>
        </a:custGeom>
        <a:ln w="6350">
          <a:solidFill>
            <a:srgbClr val="3358A6"/>
          </a:solidFill>
        </a:ln>
      </xdr:spPr>
    </xdr:sp>
    <xdr:clientData/>
  </xdr:oneCellAnchor>
  <xdr:oneCellAnchor>
    <xdr:from>
      <xdr:col>1</xdr:col>
      <xdr:colOff>50791</xdr:colOff>
      <xdr:row>32</xdr:row>
      <xdr:rowOff>0</xdr:rowOff>
    </xdr:from>
    <xdr:ext cx="1214755" cy="0"/>
    <xdr:sp macro="" textlink="">
      <xdr:nvSpPr>
        <xdr:cNvPr id="215" name="Shape 215">
          <a:extLst>
            <a:ext uri="{FF2B5EF4-FFF2-40B4-BE49-F238E27FC236}">
              <a16:creationId xmlns:a16="http://schemas.microsoft.com/office/drawing/2014/main" id="{00000000-0008-0000-ED00-0000D7000000}"/>
            </a:ext>
          </a:extLst>
        </xdr:cNvPr>
        <xdr:cNvSpPr/>
      </xdr:nvSpPr>
      <xdr:spPr>
        <a:xfrm>
          <a:off x="0" y="0"/>
          <a:ext cx="1214755" cy="0"/>
        </a:xfrm>
        <a:custGeom>
          <a:avLst/>
          <a:gdLst/>
          <a:ahLst/>
          <a:cxnLst/>
          <a:rect l="0" t="0" r="0" b="0"/>
          <a:pathLst>
            <a:path w="1214755">
              <a:moveTo>
                <a:pt x="0" y="0"/>
              </a:moveTo>
              <a:lnTo>
                <a:pt x="1214323" y="0"/>
              </a:lnTo>
            </a:path>
          </a:pathLst>
        </a:custGeom>
        <a:ln w="6350">
          <a:solidFill>
            <a:srgbClr val="3358A6"/>
          </a:solidFill>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9091B-6A16-4CD8-B148-EF4FB052A261}">
  <sheetPr codeName="Sheet17"/>
  <dimension ref="B1:C48"/>
  <sheetViews>
    <sheetView workbookViewId="0">
      <selection activeCell="B4" sqref="B4"/>
    </sheetView>
  </sheetViews>
  <sheetFormatPr defaultRowHeight="21" customHeight="1" x14ac:dyDescent="0.2"/>
  <cols>
    <col min="1" max="1" width="2.83203125" style="336" customWidth="1"/>
    <col min="2" max="2" width="123.33203125" style="336" customWidth="1"/>
    <col min="3" max="3" width="22.6640625" style="342" customWidth="1"/>
    <col min="4" max="16384" width="9.33203125" style="336"/>
  </cols>
  <sheetData>
    <row r="1" spans="2:3" s="4" customFormat="1" ht="36.75" customHeight="1" x14ac:dyDescent="0.2">
      <c r="B1" s="1" t="s">
        <v>381</v>
      </c>
      <c r="C1" s="341"/>
    </row>
    <row r="2" spans="2:3" ht="21" customHeight="1" x14ac:dyDescent="0.2">
      <c r="B2" s="339" t="s">
        <v>1101</v>
      </c>
      <c r="C2" s="340" t="s">
        <v>1093</v>
      </c>
    </row>
    <row r="3" spans="2:3" ht="21" customHeight="1" x14ac:dyDescent="0.2">
      <c r="B3" s="337" t="s">
        <v>2</v>
      </c>
      <c r="C3" s="342">
        <v>2.1</v>
      </c>
    </row>
    <row r="4" spans="2:3" ht="21" customHeight="1" x14ac:dyDescent="0.2">
      <c r="B4" s="337" t="s">
        <v>1143</v>
      </c>
      <c r="C4" s="342">
        <v>2.2000000000000002</v>
      </c>
    </row>
    <row r="5" spans="2:3" ht="21" customHeight="1" x14ac:dyDescent="0.2">
      <c r="B5" s="337" t="s">
        <v>1144</v>
      </c>
      <c r="C5" s="342">
        <v>2.2999999999999998</v>
      </c>
    </row>
    <row r="6" spans="2:3" ht="21" customHeight="1" x14ac:dyDescent="0.2">
      <c r="B6" s="337" t="s">
        <v>1131</v>
      </c>
      <c r="C6" s="342">
        <v>2.4</v>
      </c>
    </row>
    <row r="7" spans="2:3" ht="21" customHeight="1" x14ac:dyDescent="0.2">
      <c r="B7" s="337" t="s">
        <v>24</v>
      </c>
      <c r="C7" s="342">
        <v>2.5</v>
      </c>
    </row>
    <row r="8" spans="2:3" ht="21" customHeight="1" x14ac:dyDescent="0.2">
      <c r="B8" s="337" t="s">
        <v>27</v>
      </c>
      <c r="C8" s="342">
        <v>2.6</v>
      </c>
    </row>
    <row r="9" spans="2:3" ht="21" customHeight="1" x14ac:dyDescent="0.2">
      <c r="B9" s="337" t="s">
        <v>29</v>
      </c>
      <c r="C9" s="342">
        <v>2.7</v>
      </c>
    </row>
    <row r="10" spans="2:3" ht="21" customHeight="1" x14ac:dyDescent="0.2">
      <c r="B10" s="337" t="s">
        <v>30</v>
      </c>
      <c r="C10" s="342">
        <v>2.8</v>
      </c>
    </row>
    <row r="11" spans="2:3" ht="21" customHeight="1" x14ac:dyDescent="0.2">
      <c r="B11" s="337" t="s">
        <v>1130</v>
      </c>
      <c r="C11" s="342">
        <v>2.9</v>
      </c>
    </row>
    <row r="12" spans="2:3" ht="21" customHeight="1" x14ac:dyDescent="0.2">
      <c r="B12" s="337" t="s">
        <v>32</v>
      </c>
      <c r="C12" s="343">
        <v>2.1</v>
      </c>
    </row>
    <row r="13" spans="2:3" ht="21" customHeight="1" x14ac:dyDescent="0.2">
      <c r="B13" s="337" t="s">
        <v>36</v>
      </c>
      <c r="C13" s="342">
        <v>2.11</v>
      </c>
    </row>
    <row r="14" spans="2:3" ht="21" customHeight="1" x14ac:dyDescent="0.2">
      <c r="B14" s="337" t="s">
        <v>71</v>
      </c>
      <c r="C14" s="342">
        <v>2.12</v>
      </c>
    </row>
    <row r="15" spans="2:3" ht="21" customHeight="1" x14ac:dyDescent="0.2">
      <c r="B15" s="337" t="s">
        <v>74</v>
      </c>
      <c r="C15" s="342">
        <v>2.13</v>
      </c>
    </row>
    <row r="16" spans="2:3" ht="21" customHeight="1" x14ac:dyDescent="0.2">
      <c r="B16" s="337" t="s">
        <v>82</v>
      </c>
      <c r="C16" s="342">
        <v>2.14</v>
      </c>
    </row>
    <row r="17" spans="2:3" ht="21" customHeight="1" x14ac:dyDescent="0.2">
      <c r="B17" s="337" t="s">
        <v>84</v>
      </c>
      <c r="C17" s="342">
        <v>2.15</v>
      </c>
    </row>
    <row r="18" spans="2:3" ht="21" customHeight="1" x14ac:dyDescent="0.2">
      <c r="B18" s="337" t="s">
        <v>1098</v>
      </c>
      <c r="C18" s="342">
        <v>2.16</v>
      </c>
    </row>
    <row r="19" spans="2:3" ht="21" customHeight="1" x14ac:dyDescent="0.2">
      <c r="B19" s="337" t="s">
        <v>132</v>
      </c>
      <c r="C19" s="342">
        <v>2.17</v>
      </c>
    </row>
    <row r="20" spans="2:3" ht="21" customHeight="1" x14ac:dyDescent="0.2">
      <c r="B20" s="337" t="s">
        <v>1100</v>
      </c>
      <c r="C20" s="342">
        <v>2.1800000000000002</v>
      </c>
    </row>
    <row r="21" spans="2:3" ht="21" customHeight="1" x14ac:dyDescent="0.2">
      <c r="B21" s="337" t="s">
        <v>141</v>
      </c>
      <c r="C21" s="342">
        <v>2.19</v>
      </c>
    </row>
    <row r="22" spans="2:3" ht="21" customHeight="1" x14ac:dyDescent="0.2">
      <c r="B22" s="337" t="s">
        <v>143</v>
      </c>
      <c r="C22" s="343">
        <v>2.2000000000000002</v>
      </c>
    </row>
    <row r="23" spans="2:3" ht="21" customHeight="1" x14ac:dyDescent="0.2">
      <c r="B23" s="337" t="s">
        <v>275</v>
      </c>
      <c r="C23" s="342">
        <v>2.21</v>
      </c>
    </row>
    <row r="24" spans="2:3" ht="21" customHeight="1" x14ac:dyDescent="0.2">
      <c r="B24" s="337" t="s">
        <v>277</v>
      </c>
      <c r="C24" s="342">
        <v>2.2200000000000002</v>
      </c>
    </row>
    <row r="25" spans="2:3" ht="21" customHeight="1" x14ac:dyDescent="0.2">
      <c r="B25" s="337" t="s">
        <v>278</v>
      </c>
      <c r="C25" s="342">
        <v>2.23</v>
      </c>
    </row>
    <row r="26" spans="2:3" ht="21" customHeight="1" x14ac:dyDescent="0.2">
      <c r="B26" s="337" t="s">
        <v>1089</v>
      </c>
      <c r="C26" s="342">
        <v>2.2400000000000002</v>
      </c>
    </row>
    <row r="27" spans="2:3" ht="21" customHeight="1" x14ac:dyDescent="0.2">
      <c r="B27" s="338" t="s">
        <v>1090</v>
      </c>
      <c r="C27" s="342">
        <v>2.25</v>
      </c>
    </row>
    <row r="28" spans="2:3" ht="21" customHeight="1" x14ac:dyDescent="0.2">
      <c r="B28" s="337" t="s">
        <v>1091</v>
      </c>
      <c r="C28" s="342">
        <v>2.2599999999999998</v>
      </c>
    </row>
    <row r="29" spans="2:3" ht="21" customHeight="1" x14ac:dyDescent="0.2">
      <c r="B29" s="337" t="s">
        <v>162</v>
      </c>
      <c r="C29" s="342">
        <v>2.27</v>
      </c>
    </row>
    <row r="30" spans="2:3" ht="21" customHeight="1" x14ac:dyDescent="0.2">
      <c r="B30" s="337" t="s">
        <v>1132</v>
      </c>
      <c r="C30" s="342">
        <v>2.2799999999999998</v>
      </c>
    </row>
    <row r="31" spans="2:3" ht="21" customHeight="1" x14ac:dyDescent="0.2">
      <c r="B31" s="337" t="s">
        <v>1133</v>
      </c>
      <c r="C31" s="342">
        <v>2.29</v>
      </c>
    </row>
    <row r="32" spans="2:3" ht="21" customHeight="1" x14ac:dyDescent="0.2">
      <c r="B32" s="337" t="s">
        <v>178</v>
      </c>
      <c r="C32" s="343">
        <v>2.2999999999999998</v>
      </c>
    </row>
    <row r="33" spans="2:3" ht="21" customHeight="1" x14ac:dyDescent="0.2">
      <c r="B33" s="337" t="s">
        <v>424</v>
      </c>
      <c r="C33" s="342">
        <v>2.31</v>
      </c>
    </row>
    <row r="34" spans="2:3" ht="21" customHeight="1" x14ac:dyDescent="0.2">
      <c r="B34" s="337" t="s">
        <v>201</v>
      </c>
      <c r="C34" s="342">
        <v>2.3199999999999998</v>
      </c>
    </row>
    <row r="35" spans="2:3" ht="21" customHeight="1" x14ac:dyDescent="0.2">
      <c r="B35" s="337" t="s">
        <v>214</v>
      </c>
      <c r="C35" s="342">
        <v>2.33</v>
      </c>
    </row>
    <row r="36" spans="2:3" ht="21" customHeight="1" x14ac:dyDescent="0.2">
      <c r="B36" s="337" t="s">
        <v>219</v>
      </c>
      <c r="C36" s="342">
        <v>2.34</v>
      </c>
    </row>
    <row r="37" spans="2:3" ht="21" customHeight="1" x14ac:dyDescent="0.2">
      <c r="B37" s="337" t="s">
        <v>429</v>
      </c>
      <c r="C37" s="342">
        <v>2.35</v>
      </c>
    </row>
    <row r="38" spans="2:3" ht="21" customHeight="1" x14ac:dyDescent="0.2">
      <c r="B38" s="337" t="s">
        <v>228</v>
      </c>
      <c r="C38" s="342">
        <v>2.36</v>
      </c>
    </row>
    <row r="39" spans="2:3" ht="21" customHeight="1" x14ac:dyDescent="0.2">
      <c r="B39" s="337" t="s">
        <v>229</v>
      </c>
      <c r="C39" s="342">
        <v>2.37</v>
      </c>
    </row>
    <row r="40" spans="2:3" ht="21" customHeight="1" x14ac:dyDescent="0.2">
      <c r="B40" s="337" t="s">
        <v>234</v>
      </c>
      <c r="C40" s="342">
        <v>2.38</v>
      </c>
    </row>
    <row r="41" spans="2:3" ht="21" customHeight="1" x14ac:dyDescent="0.2">
      <c r="B41" s="337" t="s">
        <v>281</v>
      </c>
      <c r="C41" s="342">
        <v>2.39</v>
      </c>
    </row>
    <row r="42" spans="2:3" ht="21" customHeight="1" x14ac:dyDescent="0.2">
      <c r="B42" s="337" t="s">
        <v>244</v>
      </c>
      <c r="C42" s="343">
        <v>2.4</v>
      </c>
    </row>
    <row r="43" spans="2:3" ht="21" customHeight="1" x14ac:dyDescent="0.2">
      <c r="B43" s="337" t="s">
        <v>248</v>
      </c>
      <c r="C43" s="342">
        <v>2.41</v>
      </c>
    </row>
    <row r="44" spans="2:3" ht="21" customHeight="1" x14ac:dyDescent="0.2">
      <c r="B44" s="337" t="s">
        <v>254</v>
      </c>
      <c r="C44" s="342">
        <v>2.42</v>
      </c>
    </row>
    <row r="45" spans="2:3" ht="21" customHeight="1" x14ac:dyDescent="0.2">
      <c r="B45" s="337" t="s">
        <v>1092</v>
      </c>
      <c r="C45" s="342">
        <v>2.4300000000000002</v>
      </c>
    </row>
    <row r="46" spans="2:3" ht="21" customHeight="1" x14ac:dyDescent="0.2">
      <c r="B46" s="337" t="s">
        <v>257</v>
      </c>
      <c r="C46" s="342">
        <v>2.44</v>
      </c>
    </row>
    <row r="47" spans="2:3" ht="21" customHeight="1" x14ac:dyDescent="0.2">
      <c r="B47" s="337" t="s">
        <v>258</v>
      </c>
      <c r="C47" s="342">
        <v>2.4500000000000002</v>
      </c>
    </row>
    <row r="48" spans="2:3" ht="21" customHeight="1" x14ac:dyDescent="0.2">
      <c r="B48" s="337" t="s">
        <v>260</v>
      </c>
      <c r="C48" s="342">
        <v>2.46</v>
      </c>
    </row>
  </sheetData>
  <hyperlinks>
    <hyperlink ref="B3" location="'Table 2.1'!$B$2" display="Road Network" xr:uid="{E88A6631-5D76-4244-A006-B42704155212}"/>
    <hyperlink ref="B4" location="'Table 2.2'!$B$2" display="Road Kilometerage by Province and District" xr:uid="{5201C8D1-AA2B-448F-AA1B-DCCBCC9340EC}"/>
    <hyperlink ref="B5" location="'Table 2.3'!$B$2" display="Road Kilometerage by Province" xr:uid="{9F7686AD-DD06-40D8-B4A0-FF55497340CB}"/>
    <hyperlink ref="B6" location="'Table 2.4'!$B$2" display="Motor Vehicles by Province(a)" xr:uid="{731BFFB2-E064-4833-B604-F6EFFD1540A0}"/>
    <hyperlink ref="B7" location="'Table 2.5'!$B$2" display="New Registration of Motor Vehicles" xr:uid="{D288B5A7-B604-493E-B4CD-4DDC7871E15D}"/>
    <hyperlink ref="B8" location="'Table 2.6'!$B$2" display="Sri Lanka Transport Board" xr:uid="{6C712CBE-D2A5-424E-856B-69A047DB119F}"/>
    <hyperlink ref="B9" location="'Table 2.7'!$B$2" display="Sri Lanka Railways" xr:uid="{859C49BE-2F31-4E48-89E9-533AFCA61B00}"/>
    <hyperlink ref="B10" location="'Table 2.8'!$B$2" display="Aviation: SriLankan Airlines" xr:uid="{72D253B8-02DB-4307-9F48-77FB8F6DB038}"/>
    <hyperlink ref="B11" location="'Table 2.9'!$B$2" display="Port Services(a)" xr:uid="{AEB89147-FFA9-4758-9768-EECC638BF6C8}"/>
    <hyperlink ref="B12" location="'Table 2.10'!$B$2" display="Selected Public Transport Indicators by Province" xr:uid="{C8983CF4-8842-4A39-9524-74B9DA616A9A}"/>
    <hyperlink ref="B13" location="'Table 2.11'!$B$2" display="National Level Findings of the Household Income and Expenditure Survey (HIES) by Survey Period – Sri Lanka" xr:uid="{52D3EAC7-D94F-4BA9-8F99-E8A0EB95562D}"/>
    <hyperlink ref="B14" location="'Table 2.12'!$B$2" display="Average Monthly Household Expenditure on Selected Food/Non-Food Items by HIES Survey Period – Sri Lanka" xr:uid="{39EC95BF-8BF2-410F-AAE9-006866BAAC18}"/>
    <hyperlink ref="B15" location="'Table 2.13'!$B$2" display="Poverty Indicators by Sector, Province and District" xr:uid="{1CACBCF4-59CC-4088-9211-1EED0017532F}"/>
    <hyperlink ref="B16" location="'Table 2.14'!$B$2" display="Daily Average Dietary Energy Consumption per Person by Poverty Status, Sector, Province and District 2016 and 2019" xr:uid="{E1303E0E-BDEA-4C55-96E0-B4593B751DD9}"/>
    <hyperlink ref="B17" location="'Table 2.15'!$B$2" display="Housing Conditions and Ownership of Durable Goods by Sector 2012/13, 2016 and 2019" xr:uid="{BE2FFDB5-0647-4B6E-93ED-C991B669EFAD}"/>
    <hyperlink ref="B18" location="'Table 2.16'!A1" display="Housing Conditions and Ownership of Durable Goods by Province " xr:uid="{1AC40529-95B1-44CF-94EE-3A94204474FE}"/>
    <hyperlink ref="B19" location="'Table 2.17'!$B$2" display="Key Socio-Economic Indicators by Sector 2012/13, 2016 and 2019" xr:uid="{D21BC929-DD10-49FA-9BE9-6EB05D3B5678}"/>
    <hyperlink ref="B20" location="'Table 2.18'!A1" display="Key Socio-Economic Indicators by Province" xr:uid="{E983C406-CF19-404C-A5F8-ED1723A161EC}"/>
    <hyperlink ref="B21" location="'Table 2.19'!$B$2" display="General Education" xr:uid="{BA12B2C1-6154-437B-AEC2-6F9AD962FF93}"/>
    <hyperlink ref="B22" location="'Table 2.20'!$B$2" display="Government School Teachers and Pupils by Province and District" xr:uid="{6BA9BE43-51A6-42C1-A6D6-8ACC43982F49}"/>
    <hyperlink ref="B23" location="'Table 2.21'!$B$2" display="Government Schools by Size of Student Population" xr:uid="{A2E83BF0-2201-4617-856A-8F0BCCA778E0}"/>
    <hyperlink ref="B24" location="'Table 2.22'!$B$2" display="Government School Teachers by Category of Appointment " xr:uid="{DD60C94B-924E-416F-8B03-BAE6D08FB6B7}"/>
    <hyperlink ref="B25" location="'Table 2.23'!$B$2" display="New  Admissions  in  Government  Schools" xr:uid="{E75382E8-34FE-4980-A026-2274CBC55751}"/>
    <hyperlink ref="B26" location="'Table 2.24'!$B$2" display="Government  Schools  by  Type,  Pupils  and  Teachers" xr:uid="{17B76370-AA10-4AAF-84FC-D734115F085C}"/>
    <hyperlink ref="B27" location="'Table 2.25'!$B$2" display="Performance  of  Candidates  –  GCE  (O/L)(a)  and  GCE  (A/L)_x000a__x000a_" xr:uid="{1098CBCC-4C9C-483A-A5E3-8FDE0A2779FE}"/>
    <hyperlink ref="B28" location="'Table 2.26'!$B$2" display="GCE  (O/L)  Examination Performance  of  School  Candidates  (1st  Attempt)" xr:uid="{42A690D4-B867-46E9-B6D1-30866F9A763E}"/>
    <hyperlink ref="B29" location="'Table 2.27'!$B$2" display="GCE  (A/L)  Examination Performance  of  School  Candidates" xr:uid="{EC238CAD-42EC-444D-9E63-E8C0D85CD458}"/>
    <hyperlink ref="B30" location="'Table 2.28'!$B$2" display="University  Education(a)" xr:uid="{E38D3093-FC33-43D7-8044-F1C17C6E4766}"/>
    <hyperlink ref="B31" location="'Table 2.29'!$B$2" display="Eligibility,  Admission  and  Enrolment  of  Students  for  University  Education(a)" xr:uid="{AAB72BA2-7EA1-43F1-A739-D13F7933EEA9}"/>
    <hyperlink ref="B32" location="'Table 2.30'!$B$2" display="University  Admissions  by  Province  and  District" xr:uid="{AD91C5CE-B39F-4167-B0A7-90A1C8A65671}"/>
    <hyperlink ref="B33" location="'Table 2.31'!$B$2" display="University  Admissions  by  Academic  Stream  and  District  " xr:uid="{A7185981-F172-446A-AF5D-B5EF78D5009F}"/>
    <hyperlink ref="B34" location="'Table 2.32'!$B$2" display="University  Admissions  by  Academic  Stream  and  Ethnicity" xr:uid="{AA4AA3E2-EE24-46F7-99B3-42017766CFE1}"/>
    <hyperlink ref="B35" location="'Table 2.33'!$B$2" display="Technical  Colleges" xr:uid="{E71E5FC3-B3B8-421A-B623-0D05F78E754D}"/>
    <hyperlink ref="B36" location="'Table 2.34'!$B$2" display="Information  of  Libraries  in  Sri  Lanka" xr:uid="{2167ECC4-4739-4EFB-B27D-42E20502D44E}"/>
    <hyperlink ref="B37" location="'Table 2.35'!$B$2" display="Libraries  in  Sri  Lanka  By  Province  " xr:uid="{88579461-BAA2-40BA-8B5E-4B6E3E0162F2}"/>
    <hyperlink ref="B38" location="'Table 2.36'!$B$2" display="National  Library  Data  of  Sri  Lanka" xr:uid="{95E2232B-9B4C-4B49-8DA0-87824AF35616}"/>
    <hyperlink ref="B39" location="'Table 2.37'!$B$2" display="Health  Services" xr:uid="{F0BEF16D-693B-4912-A12A-17190DB7FF2A}"/>
    <hyperlink ref="B40" location="'Table 2.38'!$B$2" display="Selected  Public  Health  Personnel" xr:uid="{FC679715-36D6-44AD-A07E-09AE63F7EF24}"/>
    <hyperlink ref="B41" location="'Table 2.39'!$B$2" display="Public  Health  Personnel  by  District " xr:uid="{54A4AC0D-85E8-45BA-9404-C5F829E52A2A}"/>
    <hyperlink ref="B42" location="'Table 2.40'!$B$2" display="Activities of Health Campaigns" xr:uid="{D038F9A3-F28B-4CAE-967F-C9435031970E}"/>
    <hyperlink ref="B43" location="'Table 2.41'!$B$2" display="Postal  Services" xr:uid="{6146BB05-3065-4FBE-B892-CE341ED6020C}"/>
    <hyperlink ref="B44" location="'Table 2.42'!$B$2" display="Telecommunication  Services" xr:uid="{5DEDF3F9-0801-4FC6-A9C0-E5CA4AFF2881}"/>
    <hyperlink ref="B45" location="'Table 2.43'!$B$2" display="Mass  Media" xr:uid="{94D3ADAA-9118-4975-9053-AE2065D60FE0}"/>
    <hyperlink ref="B46" location="'Table 2.44'!$B$2" display="Prisoners" xr:uid="{E3AD7ECC-B8BF-48A6-A1B6-C14155768CF8}"/>
    <hyperlink ref="B47" location="'Table 2.45'!$B$2" display="Prisoners  by  District" xr:uid="{7D0DD3CB-9D8F-410C-B725-CE738C44D074}"/>
    <hyperlink ref="B48" location="'Table 2.46'!$B$2" display="Selected  Demography  of  Prisoners" xr:uid="{661B0559-9CAF-4FD6-9885-E3A538B02B6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9">
    <tabColor theme="7" tint="-0.499984740745262"/>
  </sheetPr>
  <dimension ref="A1:O52"/>
  <sheetViews>
    <sheetView zoomScaleNormal="100" workbookViewId="0">
      <pane ySplit="3" topLeftCell="A16" activePane="bottomLeft" state="frozen"/>
      <selection activeCell="B2" sqref="B2:AD2"/>
      <selection pane="bottomLeft" activeCell="B2" sqref="B2:AD2"/>
    </sheetView>
  </sheetViews>
  <sheetFormatPr defaultRowHeight="12.75" x14ac:dyDescent="0.2"/>
  <cols>
    <col min="1" max="1" width="3.83203125" style="10" customWidth="1"/>
    <col min="2" max="2" width="51.5" style="10" customWidth="1"/>
    <col min="3" max="12" width="10.6640625" style="10" bestFit="1" customWidth="1"/>
    <col min="13" max="14" width="12.33203125" style="10" customWidth="1"/>
    <col min="15" max="15" width="12.1640625" style="10" bestFit="1" customWidth="1"/>
    <col min="16" max="16384" width="9.33203125" style="10"/>
  </cols>
  <sheetData>
    <row r="1" spans="2:15" s="4" customFormat="1" ht="46.5" customHeight="1" x14ac:dyDescent="0.2">
      <c r="B1" s="1" t="s">
        <v>381</v>
      </c>
      <c r="C1" s="2"/>
      <c r="D1" s="2"/>
      <c r="E1" s="2"/>
      <c r="F1" s="2"/>
      <c r="G1" s="2"/>
      <c r="H1" s="2"/>
      <c r="I1" s="2"/>
      <c r="J1" s="2"/>
      <c r="K1" s="2"/>
      <c r="L1" s="2"/>
      <c r="M1" s="3"/>
      <c r="N1" s="3"/>
      <c r="O1" s="3" t="s">
        <v>390</v>
      </c>
    </row>
    <row r="2" spans="2:15" s="5" customFormat="1" ht="17.25" x14ac:dyDescent="0.25">
      <c r="B2" s="451" t="s">
        <v>1055</v>
      </c>
      <c r="C2" s="451"/>
      <c r="D2" s="451"/>
      <c r="E2" s="451"/>
      <c r="F2" s="451"/>
      <c r="G2" s="451"/>
      <c r="H2" s="451"/>
      <c r="I2" s="451"/>
      <c r="J2" s="451"/>
      <c r="K2" s="451"/>
      <c r="L2" s="451"/>
      <c r="M2" s="451"/>
      <c r="N2" s="451"/>
      <c r="O2" s="451"/>
    </row>
    <row r="3" spans="2:15" s="5" customFormat="1" ht="17.25" x14ac:dyDescent="0.25">
      <c r="B3" s="188" t="s">
        <v>22</v>
      </c>
      <c r="C3" s="276">
        <v>2013</v>
      </c>
      <c r="D3" s="276">
        <v>2014</v>
      </c>
      <c r="E3" s="276">
        <v>2015</v>
      </c>
      <c r="F3" s="276">
        <v>2016</v>
      </c>
      <c r="G3" s="276">
        <v>2017</v>
      </c>
      <c r="H3" s="276">
        <v>2018</v>
      </c>
      <c r="I3" s="276">
        <v>2019</v>
      </c>
      <c r="J3" s="276">
        <v>2020</v>
      </c>
      <c r="K3" s="277">
        <v>2021</v>
      </c>
      <c r="L3" s="278">
        <v>2022</v>
      </c>
      <c r="M3" s="278" t="s">
        <v>267</v>
      </c>
      <c r="N3" s="278" t="s">
        <v>1088</v>
      </c>
      <c r="O3" s="302" t="s">
        <v>1230</v>
      </c>
    </row>
    <row r="4" spans="2:15" x14ac:dyDescent="0.2">
      <c r="B4" s="71" t="s">
        <v>977</v>
      </c>
      <c r="C4" s="54">
        <v>3976</v>
      </c>
      <c r="D4" s="54">
        <v>4264</v>
      </c>
      <c r="E4" s="54">
        <v>4728</v>
      </c>
      <c r="F4" s="54">
        <v>4998</v>
      </c>
      <c r="G4" s="54">
        <v>4879</v>
      </c>
      <c r="H4" s="54">
        <v>4874</v>
      </c>
      <c r="I4" s="54">
        <v>4697</v>
      </c>
      <c r="J4" s="54">
        <v>4337</v>
      </c>
      <c r="K4" s="54">
        <v>4180</v>
      </c>
      <c r="L4" s="54">
        <v>4073</v>
      </c>
      <c r="M4" s="54">
        <v>4809</v>
      </c>
      <c r="N4" s="54">
        <v>4564</v>
      </c>
      <c r="O4" s="54">
        <v>5115</v>
      </c>
    </row>
    <row r="5" spans="2:15" x14ac:dyDescent="0.2">
      <c r="B5" s="67" t="s">
        <v>476</v>
      </c>
      <c r="C5" s="51">
        <v>3667</v>
      </c>
      <c r="D5" s="51">
        <v>3742</v>
      </c>
      <c r="E5" s="51">
        <v>4197</v>
      </c>
      <c r="F5" s="51">
        <v>4405</v>
      </c>
      <c r="G5" s="51">
        <v>4329</v>
      </c>
      <c r="H5" s="51">
        <v>4331</v>
      </c>
      <c r="I5" s="51">
        <v>4198</v>
      </c>
      <c r="J5" s="51">
        <v>3806</v>
      </c>
      <c r="K5" s="51">
        <v>3675</v>
      </c>
      <c r="L5" s="51">
        <v>3648</v>
      </c>
      <c r="M5" s="51">
        <v>4237</v>
      </c>
      <c r="N5" s="51">
        <v>3968</v>
      </c>
      <c r="O5" s="51">
        <v>4102</v>
      </c>
    </row>
    <row r="6" spans="2:15" x14ac:dyDescent="0.2">
      <c r="B6" s="67" t="s">
        <v>482</v>
      </c>
      <c r="C6" s="50">
        <v>36</v>
      </c>
      <c r="D6" s="50">
        <v>60</v>
      </c>
      <c r="E6" s="50">
        <v>72</v>
      </c>
      <c r="F6" s="50">
        <v>96</v>
      </c>
      <c r="G6" s="50">
        <v>87</v>
      </c>
      <c r="H6" s="50">
        <v>84</v>
      </c>
      <c r="I6" s="50">
        <v>43</v>
      </c>
      <c r="J6" s="50">
        <v>22</v>
      </c>
      <c r="K6" s="50">
        <v>14</v>
      </c>
      <c r="L6" s="50">
        <v>7</v>
      </c>
      <c r="M6" s="50">
        <v>23</v>
      </c>
      <c r="N6" s="50">
        <v>8</v>
      </c>
      <c r="O6" s="50">
        <v>8</v>
      </c>
    </row>
    <row r="7" spans="2:15" x14ac:dyDescent="0.2">
      <c r="B7" s="67" t="s">
        <v>492</v>
      </c>
      <c r="C7" s="50">
        <v>134</v>
      </c>
      <c r="D7" s="50">
        <v>127</v>
      </c>
      <c r="E7" s="50">
        <v>164</v>
      </c>
      <c r="F7" s="50">
        <v>216</v>
      </c>
      <c r="G7" s="50">
        <v>233</v>
      </c>
      <c r="H7" s="50">
        <v>189</v>
      </c>
      <c r="I7" s="50">
        <v>142</v>
      </c>
      <c r="J7" s="50">
        <v>135</v>
      </c>
      <c r="K7" s="50">
        <v>117</v>
      </c>
      <c r="L7" s="50">
        <v>95</v>
      </c>
      <c r="M7" s="50">
        <v>102</v>
      </c>
      <c r="N7" s="50">
        <v>116</v>
      </c>
      <c r="O7" s="50">
        <v>124</v>
      </c>
    </row>
    <row r="8" spans="2:15" x14ac:dyDescent="0.2">
      <c r="B8" s="67" t="s">
        <v>484</v>
      </c>
      <c r="C8" s="50">
        <v>139</v>
      </c>
      <c r="D8" s="50">
        <v>335</v>
      </c>
      <c r="E8" s="50">
        <v>295</v>
      </c>
      <c r="F8" s="50">
        <v>281</v>
      </c>
      <c r="G8" s="50">
        <v>230</v>
      </c>
      <c r="H8" s="50">
        <v>270</v>
      </c>
      <c r="I8" s="50">
        <v>314</v>
      </c>
      <c r="J8" s="50">
        <v>374</v>
      </c>
      <c r="K8" s="50">
        <v>374</v>
      </c>
      <c r="L8" s="50">
        <v>323</v>
      </c>
      <c r="M8" s="50">
        <v>447</v>
      </c>
      <c r="N8" s="50">
        <v>472</v>
      </c>
      <c r="O8" s="50">
        <v>881</v>
      </c>
    </row>
    <row r="9" spans="2:15" x14ac:dyDescent="0.2">
      <c r="B9" s="71" t="s">
        <v>869</v>
      </c>
      <c r="C9" s="54">
        <v>40019</v>
      </c>
      <c r="D9" s="54">
        <v>44870</v>
      </c>
      <c r="E9" s="54">
        <v>46654</v>
      </c>
      <c r="F9" s="54">
        <v>51799</v>
      </c>
      <c r="G9" s="54">
        <v>55942</v>
      </c>
      <c r="H9" s="54">
        <v>61298</v>
      </c>
      <c r="I9" s="54">
        <v>61934</v>
      </c>
      <c r="J9" s="54">
        <v>59465</v>
      </c>
      <c r="K9" s="54">
        <v>62501</v>
      </c>
      <c r="L9" s="54">
        <v>54129</v>
      </c>
      <c r="M9" s="54">
        <v>56764</v>
      </c>
      <c r="N9" s="54">
        <v>66500</v>
      </c>
      <c r="O9" s="54">
        <v>69933</v>
      </c>
    </row>
    <row r="10" spans="2:15" x14ac:dyDescent="0.2">
      <c r="B10" s="67" t="s">
        <v>476</v>
      </c>
      <c r="C10" s="51">
        <v>37453</v>
      </c>
      <c r="D10" s="51">
        <v>41540</v>
      </c>
      <c r="E10" s="51">
        <v>43271</v>
      </c>
      <c r="F10" s="51">
        <v>47982</v>
      </c>
      <c r="G10" s="51">
        <v>51955</v>
      </c>
      <c r="H10" s="51">
        <v>57274</v>
      </c>
      <c r="I10" s="51">
        <v>57741</v>
      </c>
      <c r="J10" s="51">
        <v>54958</v>
      </c>
      <c r="K10" s="51">
        <v>57646</v>
      </c>
      <c r="L10" s="51">
        <v>50631</v>
      </c>
      <c r="M10" s="51">
        <v>53569</v>
      </c>
      <c r="N10" s="51">
        <v>62112</v>
      </c>
      <c r="O10" s="51">
        <v>62480</v>
      </c>
    </row>
    <row r="11" spans="2:15" x14ac:dyDescent="0.2">
      <c r="B11" s="67" t="s">
        <v>482</v>
      </c>
      <c r="C11" s="50">
        <v>200</v>
      </c>
      <c r="D11" s="50">
        <v>394</v>
      </c>
      <c r="E11" s="50">
        <v>540</v>
      </c>
      <c r="F11" s="50">
        <v>771</v>
      </c>
      <c r="G11" s="50">
        <v>712</v>
      </c>
      <c r="H11" s="50">
        <v>729</v>
      </c>
      <c r="I11" s="50">
        <v>509</v>
      </c>
      <c r="J11" s="50">
        <v>404</v>
      </c>
      <c r="K11" s="50">
        <v>106</v>
      </c>
      <c r="L11" s="50">
        <v>1</v>
      </c>
      <c r="M11" s="50">
        <v>1</v>
      </c>
      <c r="N11" s="50">
        <v>0.2</v>
      </c>
      <c r="O11" s="50">
        <v>0.1</v>
      </c>
    </row>
    <row r="12" spans="2:15" x14ac:dyDescent="0.2">
      <c r="B12" s="67" t="s">
        <v>492</v>
      </c>
      <c r="C12" s="51">
        <v>2276</v>
      </c>
      <c r="D12" s="51">
        <v>2621</v>
      </c>
      <c r="E12" s="51">
        <v>2649</v>
      </c>
      <c r="F12" s="51">
        <v>2825</v>
      </c>
      <c r="G12" s="51">
        <v>3120</v>
      </c>
      <c r="H12" s="51">
        <v>2951</v>
      </c>
      <c r="I12" s="51">
        <v>2881</v>
      </c>
      <c r="J12" s="51">
        <v>2874</v>
      </c>
      <c r="K12" s="51">
        <v>3039</v>
      </c>
      <c r="L12" s="51">
        <v>1913</v>
      </c>
      <c r="M12" s="51">
        <v>1891</v>
      </c>
      <c r="N12" s="51">
        <v>2397</v>
      </c>
      <c r="O12" s="51">
        <v>2699</v>
      </c>
    </row>
    <row r="13" spans="2:15" x14ac:dyDescent="0.2">
      <c r="B13" s="67" t="s">
        <v>484</v>
      </c>
      <c r="C13" s="50">
        <v>90</v>
      </c>
      <c r="D13" s="50">
        <v>316</v>
      </c>
      <c r="E13" s="50">
        <v>195</v>
      </c>
      <c r="F13" s="50">
        <v>220</v>
      </c>
      <c r="G13" s="50">
        <v>156</v>
      </c>
      <c r="H13" s="50">
        <v>344</v>
      </c>
      <c r="I13" s="50">
        <v>803</v>
      </c>
      <c r="J13" s="51">
        <v>1229</v>
      </c>
      <c r="K13" s="51">
        <v>1710</v>
      </c>
      <c r="L13" s="51">
        <v>1584</v>
      </c>
      <c r="M13" s="51">
        <v>1304</v>
      </c>
      <c r="N13" s="51">
        <v>1990</v>
      </c>
      <c r="O13" s="51">
        <v>4755</v>
      </c>
    </row>
    <row r="14" spans="2:15" x14ac:dyDescent="0.2">
      <c r="B14" s="71" t="s">
        <v>870</v>
      </c>
      <c r="C14" s="54">
        <v>26224</v>
      </c>
      <c r="D14" s="54">
        <v>29540</v>
      </c>
      <c r="E14" s="54">
        <v>30925</v>
      </c>
      <c r="F14" s="54">
        <v>34720</v>
      </c>
      <c r="G14" s="54">
        <v>37915</v>
      </c>
      <c r="H14" s="54">
        <v>43636</v>
      </c>
      <c r="I14" s="54">
        <v>45045</v>
      </c>
      <c r="J14" s="54">
        <v>43443</v>
      </c>
      <c r="K14" s="54">
        <v>46855</v>
      </c>
      <c r="L14" s="54">
        <v>46247</v>
      </c>
      <c r="M14" s="54">
        <v>47029</v>
      </c>
      <c r="N14" s="54">
        <v>53739</v>
      </c>
      <c r="O14" s="54">
        <v>56422</v>
      </c>
    </row>
    <row r="15" spans="2:15" x14ac:dyDescent="0.2">
      <c r="B15" s="67" t="s">
        <v>476</v>
      </c>
      <c r="C15" s="51">
        <v>26029</v>
      </c>
      <c r="D15" s="51">
        <v>29254</v>
      </c>
      <c r="E15" s="51">
        <v>30447</v>
      </c>
      <c r="F15" s="51">
        <v>33896</v>
      </c>
      <c r="G15" s="51">
        <v>37079</v>
      </c>
      <c r="H15" s="51">
        <v>42877</v>
      </c>
      <c r="I15" s="51">
        <v>44186</v>
      </c>
      <c r="J15" s="51">
        <v>42723</v>
      </c>
      <c r="K15" s="51">
        <v>46178</v>
      </c>
      <c r="L15" s="51">
        <v>45539</v>
      </c>
      <c r="M15" s="51">
        <v>46104</v>
      </c>
      <c r="N15" s="51">
        <v>52482</v>
      </c>
      <c r="O15" s="51">
        <v>52882</v>
      </c>
    </row>
    <row r="16" spans="2:15" x14ac:dyDescent="0.2">
      <c r="B16" s="67" t="s">
        <v>482</v>
      </c>
      <c r="C16" s="177">
        <v>6.7</v>
      </c>
      <c r="D16" s="177">
        <v>0.4</v>
      </c>
      <c r="E16" s="177">
        <v>1.8</v>
      </c>
      <c r="F16" s="177">
        <v>0.1</v>
      </c>
      <c r="G16" s="177">
        <v>0.1</v>
      </c>
      <c r="H16" s="177">
        <v>0.1</v>
      </c>
      <c r="I16" s="177">
        <v>0.4</v>
      </c>
      <c r="J16" s="177">
        <v>0.2</v>
      </c>
      <c r="K16" s="177">
        <v>0</v>
      </c>
      <c r="L16" s="177">
        <v>0.1</v>
      </c>
      <c r="M16" s="177">
        <v>0.2</v>
      </c>
      <c r="N16" s="177">
        <v>0.2</v>
      </c>
      <c r="O16" s="177">
        <v>0.1</v>
      </c>
    </row>
    <row r="17" spans="2:15" x14ac:dyDescent="0.2">
      <c r="B17" s="67" t="s">
        <v>492</v>
      </c>
      <c r="C17" s="50">
        <v>159</v>
      </c>
      <c r="D17" s="50">
        <v>127</v>
      </c>
      <c r="E17" s="50">
        <v>379</v>
      </c>
      <c r="F17" s="50">
        <v>689</v>
      </c>
      <c r="G17" s="50">
        <v>778</v>
      </c>
      <c r="H17" s="50">
        <v>609</v>
      </c>
      <c r="I17" s="50">
        <v>423</v>
      </c>
      <c r="J17" s="50">
        <v>198</v>
      </c>
      <c r="K17" s="50">
        <v>138</v>
      </c>
      <c r="L17" s="50">
        <v>176</v>
      </c>
      <c r="M17" s="50">
        <v>122</v>
      </c>
      <c r="N17" s="50">
        <v>215</v>
      </c>
      <c r="O17" s="50">
        <v>170</v>
      </c>
    </row>
    <row r="18" spans="2:15" x14ac:dyDescent="0.2">
      <c r="B18" s="67" t="s">
        <v>484</v>
      </c>
      <c r="C18" s="50">
        <v>29</v>
      </c>
      <c r="D18" s="50">
        <v>158</v>
      </c>
      <c r="E18" s="50">
        <v>98</v>
      </c>
      <c r="F18" s="50">
        <v>135</v>
      </c>
      <c r="G18" s="50">
        <v>58</v>
      </c>
      <c r="H18" s="50">
        <v>150</v>
      </c>
      <c r="I18" s="50">
        <v>436</v>
      </c>
      <c r="J18" s="50">
        <v>521</v>
      </c>
      <c r="K18" s="50">
        <v>539</v>
      </c>
      <c r="L18" s="50">
        <v>532</v>
      </c>
      <c r="M18" s="50">
        <v>802</v>
      </c>
      <c r="N18" s="51">
        <v>1042</v>
      </c>
      <c r="O18" s="51">
        <v>3370</v>
      </c>
    </row>
    <row r="19" spans="2:15" x14ac:dyDescent="0.2">
      <c r="B19" s="383" t="s">
        <v>1265</v>
      </c>
      <c r="C19" s="54">
        <v>63482</v>
      </c>
      <c r="D19" s="54">
        <v>70794</v>
      </c>
      <c r="E19" s="54">
        <v>73718</v>
      </c>
      <c r="F19" s="54">
        <v>81879</v>
      </c>
      <c r="G19" s="54">
        <v>89035</v>
      </c>
      <c r="H19" s="54">
        <v>100152</v>
      </c>
      <c r="I19" s="54">
        <v>101926</v>
      </c>
      <c r="J19" s="54">
        <v>97681</v>
      </c>
      <c r="K19" s="54">
        <v>103824</v>
      </c>
      <c r="L19" s="54">
        <v>96170</v>
      </c>
      <c r="M19" s="54">
        <v>99674</v>
      </c>
      <c r="N19" s="54">
        <v>114594</v>
      </c>
      <c r="O19" s="54">
        <v>115361</v>
      </c>
    </row>
    <row r="20" spans="2:15" x14ac:dyDescent="0.2">
      <c r="B20" s="67" t="s">
        <v>871</v>
      </c>
      <c r="C20" s="51">
        <v>56195</v>
      </c>
      <c r="D20" s="51">
        <v>63329</v>
      </c>
      <c r="E20" s="51">
        <v>65682</v>
      </c>
      <c r="F20" s="51">
        <v>73682</v>
      </c>
      <c r="G20" s="51">
        <v>79825</v>
      </c>
      <c r="H20" s="51">
        <v>90016</v>
      </c>
      <c r="I20" s="51">
        <v>92397</v>
      </c>
      <c r="J20" s="51">
        <v>88787</v>
      </c>
      <c r="K20" s="51">
        <v>94595</v>
      </c>
      <c r="L20" s="51">
        <v>89920</v>
      </c>
      <c r="M20" s="51">
        <v>93403</v>
      </c>
      <c r="N20" s="51">
        <v>107224</v>
      </c>
      <c r="O20" s="51">
        <v>107262</v>
      </c>
    </row>
    <row r="21" spans="2:15" x14ac:dyDescent="0.2">
      <c r="B21" s="67" t="s">
        <v>872</v>
      </c>
      <c r="C21" s="50">
        <v>364</v>
      </c>
      <c r="D21" s="50">
        <v>601</v>
      </c>
      <c r="E21" s="50">
        <v>1113</v>
      </c>
      <c r="F21" s="50">
        <v>879</v>
      </c>
      <c r="G21" s="50">
        <v>843</v>
      </c>
      <c r="H21" s="50">
        <v>692</v>
      </c>
      <c r="I21" s="50">
        <v>668</v>
      </c>
      <c r="J21" s="50">
        <v>559</v>
      </c>
      <c r="K21" s="50">
        <v>858</v>
      </c>
      <c r="L21" s="50">
        <v>263</v>
      </c>
      <c r="M21" s="50">
        <v>202</v>
      </c>
      <c r="N21" s="50">
        <v>594</v>
      </c>
      <c r="O21" s="50">
        <v>781</v>
      </c>
    </row>
    <row r="22" spans="2:15" x14ac:dyDescent="0.2">
      <c r="B22" s="67" t="s">
        <v>873</v>
      </c>
      <c r="C22" s="51">
        <v>2657</v>
      </c>
      <c r="D22" s="51">
        <v>2444</v>
      </c>
      <c r="E22" s="51">
        <v>2344</v>
      </c>
      <c r="F22" s="51">
        <v>2572</v>
      </c>
      <c r="G22" s="51">
        <v>2501</v>
      </c>
      <c r="H22" s="51">
        <v>2825</v>
      </c>
      <c r="I22" s="51">
        <v>2527</v>
      </c>
      <c r="J22" s="51">
        <v>2988</v>
      </c>
      <c r="K22" s="51">
        <v>3141</v>
      </c>
      <c r="L22" s="51">
        <v>1652</v>
      </c>
      <c r="M22" s="51">
        <v>1183</v>
      </c>
      <c r="N22" s="51">
        <v>1474</v>
      </c>
      <c r="O22" s="51">
        <v>1415</v>
      </c>
    </row>
    <row r="23" spans="2:15" x14ac:dyDescent="0.2">
      <c r="B23" s="67" t="s">
        <v>874</v>
      </c>
      <c r="C23" s="51">
        <v>4265</v>
      </c>
      <c r="D23" s="51">
        <v>4420</v>
      </c>
      <c r="E23" s="51">
        <v>4579</v>
      </c>
      <c r="F23" s="51">
        <v>4746</v>
      </c>
      <c r="G23" s="51">
        <v>5865</v>
      </c>
      <c r="H23" s="51">
        <v>6618</v>
      </c>
      <c r="I23" s="51">
        <v>6334</v>
      </c>
      <c r="J23" s="51">
        <v>5347</v>
      </c>
      <c r="K23" s="51">
        <v>5230</v>
      </c>
      <c r="L23" s="51">
        <v>4334</v>
      </c>
      <c r="M23" s="51">
        <v>4885</v>
      </c>
      <c r="N23" s="51">
        <v>5302</v>
      </c>
      <c r="O23" s="51">
        <v>5903</v>
      </c>
    </row>
    <row r="24" spans="2:15" x14ac:dyDescent="0.2">
      <c r="B24" s="383" t="s">
        <v>1266</v>
      </c>
      <c r="C24" s="54">
        <v>4306.2060000000001</v>
      </c>
      <c r="D24" s="54">
        <v>4907.915</v>
      </c>
      <c r="E24" s="54">
        <v>5185.4669999999996</v>
      </c>
      <c r="F24" s="54">
        <v>5734.9229999999998</v>
      </c>
      <c r="G24" s="54">
        <v>6209.0680000000002</v>
      </c>
      <c r="H24" s="54">
        <v>7047.4859999999999</v>
      </c>
      <c r="I24" s="54">
        <v>7228.3370000000004</v>
      </c>
      <c r="J24" s="54">
        <v>6854.7619999999997</v>
      </c>
      <c r="K24" s="54">
        <v>7249.3580000000002</v>
      </c>
      <c r="L24" s="54">
        <v>6862.1840000000002</v>
      </c>
      <c r="M24" s="54">
        <v>6949.9120000000003</v>
      </c>
      <c r="N24" s="54">
        <v>7792.0690000000004</v>
      </c>
      <c r="O24" s="54">
        <v>8301.2099999999991</v>
      </c>
    </row>
    <row r="25" spans="2:15" x14ac:dyDescent="0.2">
      <c r="B25" s="67" t="s">
        <v>875</v>
      </c>
      <c r="C25" s="51">
        <v>1031.9770000000001</v>
      </c>
      <c r="D25" s="51">
        <v>1126.9849999999999</v>
      </c>
      <c r="E25" s="51">
        <v>1217.971</v>
      </c>
      <c r="F25" s="51">
        <v>1299.8499999999999</v>
      </c>
      <c r="G25" s="51">
        <v>1383.5509999999999</v>
      </c>
      <c r="H25" s="51">
        <v>1343.249</v>
      </c>
      <c r="I25" s="51">
        <v>1273.3320000000001</v>
      </c>
      <c r="J25" s="51">
        <v>1089.6690000000001</v>
      </c>
      <c r="K25" s="51">
        <v>1199.0550000000001</v>
      </c>
      <c r="L25" s="51">
        <v>1030.23</v>
      </c>
      <c r="M25" s="51">
        <v>990.00599999999997</v>
      </c>
      <c r="N25" s="51">
        <v>1169.2550000000001</v>
      </c>
      <c r="O25" s="51">
        <v>1329.546</v>
      </c>
    </row>
    <row r="26" spans="2:15" x14ac:dyDescent="0.2">
      <c r="B26" s="67" t="s">
        <v>876</v>
      </c>
      <c r="C26" s="51">
        <v>3208.1170000000002</v>
      </c>
      <c r="D26" s="51">
        <v>3699.71</v>
      </c>
      <c r="E26" s="51">
        <v>3888.3209999999999</v>
      </c>
      <c r="F26" s="51">
        <v>4355.2610000000004</v>
      </c>
      <c r="G26" s="51">
        <v>4741.5820000000003</v>
      </c>
      <c r="H26" s="51">
        <v>5602.3580000000002</v>
      </c>
      <c r="I26" s="51">
        <v>5802.06</v>
      </c>
      <c r="J26" s="51">
        <v>5613.4610000000002</v>
      </c>
      <c r="K26" s="51">
        <v>5850.0469999999996</v>
      </c>
      <c r="L26" s="51">
        <v>5635.6850000000004</v>
      </c>
      <c r="M26" s="51">
        <v>5754.2470000000003</v>
      </c>
      <c r="N26" s="51">
        <v>6315.1949999999997</v>
      </c>
      <c r="O26" s="51">
        <v>6587.2179999999998</v>
      </c>
    </row>
    <row r="27" spans="2:15" x14ac:dyDescent="0.2">
      <c r="B27" s="67" t="s">
        <v>877</v>
      </c>
      <c r="C27" s="51">
        <v>66.111999999999995</v>
      </c>
      <c r="D27" s="51">
        <v>81.22</v>
      </c>
      <c r="E27" s="51">
        <v>79.174999999999997</v>
      </c>
      <c r="F27" s="51">
        <v>79.811999999999998</v>
      </c>
      <c r="G27" s="51">
        <v>83.935000000000002</v>
      </c>
      <c r="H27" s="51">
        <v>101.879</v>
      </c>
      <c r="I27" s="51">
        <v>152.94499999999999</v>
      </c>
      <c r="J27" s="51">
        <v>151.63200000000001</v>
      </c>
      <c r="K27" s="51">
        <v>200.256</v>
      </c>
      <c r="L27" s="51">
        <v>196.26900000000001</v>
      </c>
      <c r="M27" s="51">
        <v>205.65899999999999</v>
      </c>
      <c r="N27" s="51">
        <v>307.61900000000003</v>
      </c>
      <c r="O27" s="51">
        <v>384.44600000000003</v>
      </c>
    </row>
    <row r="28" spans="2:15" ht="15" x14ac:dyDescent="0.2">
      <c r="B28" s="383" t="s">
        <v>878</v>
      </c>
      <c r="C28" s="54">
        <v>37232</v>
      </c>
      <c r="D28" s="54">
        <v>37492</v>
      </c>
      <c r="E28" s="54">
        <v>40805</v>
      </c>
      <c r="F28" s="54">
        <v>44080</v>
      </c>
      <c r="G28" s="54">
        <v>45740</v>
      </c>
      <c r="H28" s="54">
        <v>52283</v>
      </c>
      <c r="I28" s="54">
        <v>54636</v>
      </c>
      <c r="J28" s="54">
        <v>52657</v>
      </c>
      <c r="K28" s="54">
        <v>60606</v>
      </c>
      <c r="L28" s="54">
        <v>99362</v>
      </c>
      <c r="M28" s="54">
        <v>93639</v>
      </c>
      <c r="N28" s="54">
        <v>102948</v>
      </c>
      <c r="O28" s="54">
        <v>115632</v>
      </c>
    </row>
    <row r="29" spans="2:15" x14ac:dyDescent="0.2">
      <c r="B29" s="67" t="s">
        <v>476</v>
      </c>
      <c r="C29" s="51">
        <v>35804</v>
      </c>
      <c r="D29" s="51">
        <v>35159</v>
      </c>
      <c r="E29" s="51">
        <v>37214</v>
      </c>
      <c r="F29" s="51">
        <v>39913</v>
      </c>
      <c r="G29" s="51">
        <v>41456</v>
      </c>
      <c r="H29" s="51">
        <v>49606</v>
      </c>
      <c r="I29" s="51">
        <v>51743</v>
      </c>
      <c r="J29" s="51">
        <v>50231</v>
      </c>
      <c r="K29" s="51">
        <v>58715</v>
      </c>
      <c r="L29" s="51">
        <v>95183</v>
      </c>
      <c r="M29" s="51">
        <v>89636</v>
      </c>
      <c r="N29" s="51">
        <v>99210</v>
      </c>
      <c r="O29" s="51">
        <v>112135</v>
      </c>
    </row>
    <row r="30" spans="2:15" x14ac:dyDescent="0.2">
      <c r="B30" s="67" t="s">
        <v>482</v>
      </c>
      <c r="C30" s="50">
        <v>478</v>
      </c>
      <c r="D30" s="50">
        <v>696</v>
      </c>
      <c r="E30" s="50">
        <v>915</v>
      </c>
      <c r="F30" s="51">
        <v>1239</v>
      </c>
      <c r="G30" s="51">
        <v>1388</v>
      </c>
      <c r="H30" s="51">
        <v>1623</v>
      </c>
      <c r="I30" s="51">
        <v>1639</v>
      </c>
      <c r="J30" s="51">
        <v>1376</v>
      </c>
      <c r="K30" s="50">
        <v>956</v>
      </c>
      <c r="L30" s="51">
        <v>1470</v>
      </c>
      <c r="M30" s="51">
        <v>1512</v>
      </c>
      <c r="N30" s="51">
        <v>908</v>
      </c>
      <c r="O30" s="51">
        <v>888</v>
      </c>
    </row>
    <row r="31" spans="2:15" x14ac:dyDescent="0.2">
      <c r="B31" s="67" t="s">
        <v>492</v>
      </c>
      <c r="C31" s="50">
        <v>366</v>
      </c>
      <c r="D31" s="50">
        <v>400</v>
      </c>
      <c r="E31" s="50">
        <v>530</v>
      </c>
      <c r="F31" s="50">
        <v>886</v>
      </c>
      <c r="G31" s="51">
        <v>1120</v>
      </c>
      <c r="H31" s="51">
        <v>1054</v>
      </c>
      <c r="I31" s="51">
        <v>1254</v>
      </c>
      <c r="J31" s="51">
        <v>1051</v>
      </c>
      <c r="K31" s="50">
        <v>936</v>
      </c>
      <c r="L31" s="51">
        <v>2709</v>
      </c>
      <c r="M31" s="51">
        <v>2491</v>
      </c>
      <c r="N31" s="51">
        <v>2830</v>
      </c>
      <c r="O31" s="51">
        <v>2610</v>
      </c>
    </row>
    <row r="32" spans="2:15" x14ac:dyDescent="0.2">
      <c r="B32" s="67" t="s">
        <v>484</v>
      </c>
      <c r="C32" s="52">
        <v>585</v>
      </c>
      <c r="D32" s="69">
        <v>1237</v>
      </c>
      <c r="E32" s="69">
        <v>2145</v>
      </c>
      <c r="F32" s="69">
        <v>2042</v>
      </c>
      <c r="G32" s="69">
        <v>1776</v>
      </c>
      <c r="H32" s="69" t="s">
        <v>270</v>
      </c>
      <c r="I32" s="53" t="s">
        <v>270</v>
      </c>
      <c r="J32" s="53" t="s">
        <v>270</v>
      </c>
      <c r="K32" s="53" t="s">
        <v>270</v>
      </c>
      <c r="L32" s="53" t="s">
        <v>270</v>
      </c>
      <c r="M32" s="53" t="s">
        <v>270</v>
      </c>
      <c r="N32" s="53" t="s">
        <v>270</v>
      </c>
      <c r="O32" s="53" t="s">
        <v>270</v>
      </c>
    </row>
    <row r="33" spans="1:15" ht="15" x14ac:dyDescent="0.2">
      <c r="B33" s="383" t="s">
        <v>879</v>
      </c>
      <c r="C33" s="54">
        <v>9886</v>
      </c>
      <c r="D33" s="54">
        <v>9598</v>
      </c>
      <c r="E33" s="54">
        <v>9550</v>
      </c>
      <c r="F33" s="54">
        <v>9651</v>
      </c>
      <c r="G33" s="54">
        <v>9377</v>
      </c>
      <c r="H33" s="54">
        <v>9710</v>
      </c>
      <c r="I33" s="54">
        <v>9937</v>
      </c>
      <c r="J33" s="54">
        <v>9484</v>
      </c>
      <c r="K33" s="54">
        <v>9203</v>
      </c>
      <c r="L33" s="54">
        <v>8706</v>
      </c>
      <c r="M33" s="54">
        <v>8243</v>
      </c>
      <c r="N33" s="54">
        <v>7815</v>
      </c>
      <c r="O33" s="54">
        <v>7397</v>
      </c>
    </row>
    <row r="34" spans="1:15" x14ac:dyDescent="0.2">
      <c r="B34" s="67" t="s">
        <v>476</v>
      </c>
      <c r="C34" s="51">
        <v>9014</v>
      </c>
      <c r="D34" s="51">
        <v>8747</v>
      </c>
      <c r="E34" s="51">
        <v>8725</v>
      </c>
      <c r="F34" s="51">
        <v>8856</v>
      </c>
      <c r="G34" s="51">
        <v>8588</v>
      </c>
      <c r="H34" s="51">
        <v>8910</v>
      </c>
      <c r="I34" s="51">
        <v>8975</v>
      </c>
      <c r="J34" s="51">
        <v>8567</v>
      </c>
      <c r="K34" s="51">
        <v>8285</v>
      </c>
      <c r="L34" s="51">
        <v>7838</v>
      </c>
      <c r="M34" s="51">
        <v>7433</v>
      </c>
      <c r="N34" s="51">
        <v>7042</v>
      </c>
      <c r="O34" s="51">
        <v>6596</v>
      </c>
    </row>
    <row r="35" spans="1:15" x14ac:dyDescent="0.2">
      <c r="B35" s="67" t="s">
        <v>482</v>
      </c>
      <c r="C35" s="50">
        <v>378</v>
      </c>
      <c r="D35" s="50">
        <v>373</v>
      </c>
      <c r="E35" s="50">
        <v>355</v>
      </c>
      <c r="F35" s="50">
        <v>348</v>
      </c>
      <c r="G35" s="50">
        <v>351</v>
      </c>
      <c r="H35" s="50">
        <v>362</v>
      </c>
      <c r="I35" s="50">
        <v>384</v>
      </c>
      <c r="J35" s="50">
        <v>339</v>
      </c>
      <c r="K35" s="50">
        <v>331</v>
      </c>
      <c r="L35" s="50">
        <v>315</v>
      </c>
      <c r="M35" s="50">
        <v>276</v>
      </c>
      <c r="N35" s="50">
        <v>255</v>
      </c>
      <c r="O35" s="50">
        <v>238</v>
      </c>
    </row>
    <row r="36" spans="1:15" x14ac:dyDescent="0.2">
      <c r="B36" s="67" t="s">
        <v>492</v>
      </c>
      <c r="C36" s="50">
        <v>426</v>
      </c>
      <c r="D36" s="50">
        <v>419</v>
      </c>
      <c r="E36" s="50">
        <v>417</v>
      </c>
      <c r="F36" s="50">
        <v>402</v>
      </c>
      <c r="G36" s="50">
        <v>401</v>
      </c>
      <c r="H36" s="50">
        <v>400</v>
      </c>
      <c r="I36" s="50">
        <v>400</v>
      </c>
      <c r="J36" s="50">
        <v>387</v>
      </c>
      <c r="K36" s="50">
        <v>381</v>
      </c>
      <c r="L36" s="50">
        <v>363</v>
      </c>
      <c r="M36" s="50">
        <v>341</v>
      </c>
      <c r="N36" s="50">
        <v>327</v>
      </c>
      <c r="O36" s="50">
        <v>305</v>
      </c>
    </row>
    <row r="37" spans="1:15" x14ac:dyDescent="0.2">
      <c r="B37" s="100" t="s">
        <v>484</v>
      </c>
      <c r="C37" s="382">
        <v>68</v>
      </c>
      <c r="D37" s="382">
        <v>59</v>
      </c>
      <c r="E37" s="382">
        <v>53</v>
      </c>
      <c r="F37" s="382">
        <v>45</v>
      </c>
      <c r="G37" s="382">
        <v>37</v>
      </c>
      <c r="H37" s="382">
        <v>38</v>
      </c>
      <c r="I37" s="382">
        <v>178</v>
      </c>
      <c r="J37" s="382">
        <v>191</v>
      </c>
      <c r="K37" s="382">
        <v>206</v>
      </c>
      <c r="L37" s="382">
        <v>190</v>
      </c>
      <c r="M37" s="382">
        <v>193</v>
      </c>
      <c r="N37" s="382">
        <v>191</v>
      </c>
      <c r="O37" s="382">
        <v>258</v>
      </c>
    </row>
    <row r="39" spans="1:15" x14ac:dyDescent="0.2">
      <c r="A39" s="113" t="s">
        <v>283</v>
      </c>
      <c r="B39" s="10" t="s">
        <v>314</v>
      </c>
    </row>
    <row r="40" spans="1:15" x14ac:dyDescent="0.2">
      <c r="A40" s="113" t="s">
        <v>284</v>
      </c>
      <c r="B40" s="10" t="s">
        <v>291</v>
      </c>
    </row>
    <row r="41" spans="1:15" x14ac:dyDescent="0.2">
      <c r="A41" s="20" t="s">
        <v>285</v>
      </c>
      <c r="B41" s="10" t="s">
        <v>289</v>
      </c>
    </row>
    <row r="42" spans="1:15" x14ac:dyDescent="0.2">
      <c r="A42" s="20" t="s">
        <v>286</v>
      </c>
      <c r="B42" s="10" t="s">
        <v>315</v>
      </c>
    </row>
    <row r="43" spans="1:15" ht="12.75" customHeight="1" x14ac:dyDescent="0.2">
      <c r="A43" s="20" t="s">
        <v>287</v>
      </c>
      <c r="B43" s="442" t="s">
        <v>316</v>
      </c>
      <c r="C43" s="442"/>
      <c r="D43" s="442"/>
      <c r="E43" s="442"/>
      <c r="F43" s="442"/>
      <c r="G43" s="442"/>
      <c r="H43" s="442"/>
      <c r="I43" s="442"/>
      <c r="J43" s="442"/>
      <c r="K43" s="442"/>
      <c r="L43" s="442"/>
      <c r="M43" s="442"/>
      <c r="N43" s="442"/>
      <c r="O43" s="442"/>
    </row>
    <row r="44" spans="1:15" x14ac:dyDescent="0.2">
      <c r="A44" s="20"/>
      <c r="B44" s="442"/>
      <c r="C44" s="442"/>
      <c r="D44" s="442"/>
      <c r="E44" s="442"/>
      <c r="F44" s="442"/>
      <c r="G44" s="442"/>
      <c r="H44" s="442"/>
      <c r="I44" s="442"/>
      <c r="J44" s="442"/>
      <c r="K44" s="442"/>
      <c r="L44" s="442"/>
      <c r="M44" s="442"/>
      <c r="N44" s="442"/>
      <c r="O44" s="442"/>
    </row>
    <row r="45" spans="1:15" x14ac:dyDescent="0.2">
      <c r="A45" s="20" t="s">
        <v>28</v>
      </c>
    </row>
    <row r="46" spans="1:15" x14ac:dyDescent="0.2">
      <c r="A46" s="20" t="s">
        <v>1231</v>
      </c>
    </row>
    <row r="47" spans="1:15" x14ac:dyDescent="0.2">
      <c r="A47" s="20"/>
    </row>
    <row r="48" spans="1:15" x14ac:dyDescent="0.2">
      <c r="A48" s="74" t="s">
        <v>951</v>
      </c>
    </row>
    <row r="49" spans="1:2" x14ac:dyDescent="0.2">
      <c r="A49" s="113" t="s">
        <v>996</v>
      </c>
    </row>
    <row r="50" spans="1:2" x14ac:dyDescent="0.2">
      <c r="A50" s="113" t="s">
        <v>31</v>
      </c>
    </row>
    <row r="52" spans="1:2" x14ac:dyDescent="0.2">
      <c r="B52" s="15"/>
    </row>
  </sheetData>
  <mergeCells count="2">
    <mergeCell ref="B2:O2"/>
    <mergeCell ref="B43:O44"/>
  </mergeCells>
  <pageMargins left="0.7" right="0.7" top="0.75" bottom="0.75" header="0.3" footer="0.3"/>
  <pageSetup paperSize="8" orientation="landscape" r:id="rId1"/>
  <headerFooter>
    <oddHeader>&amp;L&amp;"Calibri"&amp;10&amp;K000000 [Limited Sharing]&amp;1#_x000D_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0">
    <tabColor theme="7" tint="-0.499984740745262"/>
  </sheetPr>
  <dimension ref="A1:P110"/>
  <sheetViews>
    <sheetView zoomScale="85" zoomScaleNormal="85" workbookViewId="0">
      <pane ySplit="3" topLeftCell="A61" activePane="bottomLeft" state="frozen"/>
      <selection activeCell="B2" sqref="B2:AD2"/>
      <selection pane="bottomLeft" activeCell="B2" sqref="B2:AD2"/>
    </sheetView>
  </sheetViews>
  <sheetFormatPr defaultRowHeight="12.75" x14ac:dyDescent="0.2"/>
  <cols>
    <col min="1" max="1" width="3.6640625" style="10" customWidth="1"/>
    <col min="2" max="2" width="34.33203125" style="10" bestFit="1" customWidth="1"/>
    <col min="3" max="12" width="16.33203125" style="10" customWidth="1"/>
    <col min="13" max="13" width="9.33203125" style="10"/>
    <col min="14" max="14" width="10.6640625" style="10" customWidth="1"/>
    <col min="15" max="16384" width="9.33203125" style="10"/>
  </cols>
  <sheetData>
    <row r="1" spans="2:13" s="4" customFormat="1" ht="46.5" customHeight="1" x14ac:dyDescent="0.2">
      <c r="B1" s="1" t="s">
        <v>381</v>
      </c>
      <c r="C1" s="2"/>
      <c r="D1" s="2"/>
      <c r="E1" s="2"/>
      <c r="F1" s="2"/>
      <c r="G1" s="2"/>
      <c r="H1" s="2"/>
      <c r="I1" s="2"/>
      <c r="J1" s="2"/>
      <c r="K1" s="2"/>
      <c r="L1" s="3" t="s">
        <v>391</v>
      </c>
    </row>
    <row r="2" spans="2:13" s="5" customFormat="1" ht="15.75" x14ac:dyDescent="0.25">
      <c r="B2" s="458" t="s">
        <v>32</v>
      </c>
      <c r="C2" s="458"/>
      <c r="D2" s="458"/>
      <c r="E2" s="458"/>
      <c r="F2" s="458"/>
      <c r="G2" s="458"/>
      <c r="H2" s="458"/>
      <c r="I2" s="458"/>
      <c r="J2" s="458"/>
      <c r="K2" s="458"/>
      <c r="L2" s="458"/>
      <c r="M2" s="28"/>
    </row>
    <row r="3" spans="2:13" s="5" customFormat="1" ht="15" x14ac:dyDescent="0.25">
      <c r="B3" s="188" t="s">
        <v>22</v>
      </c>
      <c r="C3" s="188" t="s">
        <v>10</v>
      </c>
      <c r="D3" s="188" t="s">
        <v>11</v>
      </c>
      <c r="E3" s="188" t="s">
        <v>12</v>
      </c>
      <c r="F3" s="188" t="s">
        <v>13</v>
      </c>
      <c r="G3" s="188" t="s">
        <v>14</v>
      </c>
      <c r="H3" s="188" t="s">
        <v>15</v>
      </c>
      <c r="I3" s="188" t="s">
        <v>16</v>
      </c>
      <c r="J3" s="188" t="s">
        <v>17</v>
      </c>
      <c r="K3" s="268" t="s">
        <v>139</v>
      </c>
      <c r="L3" s="188" t="s">
        <v>18</v>
      </c>
      <c r="M3" s="28"/>
    </row>
    <row r="4" spans="2:13" x14ac:dyDescent="0.2">
      <c r="B4" s="30" t="s">
        <v>976</v>
      </c>
      <c r="C4" s="159"/>
      <c r="D4" s="159"/>
      <c r="E4" s="159"/>
      <c r="F4" s="159"/>
      <c r="G4" s="159"/>
      <c r="H4" s="159"/>
      <c r="I4" s="159"/>
      <c r="J4" s="159"/>
      <c r="K4" s="159"/>
      <c r="L4" s="159"/>
    </row>
    <row r="5" spans="2:13" x14ac:dyDescent="0.2">
      <c r="B5" s="378" t="s">
        <v>1155</v>
      </c>
      <c r="C5" s="159"/>
      <c r="D5" s="159"/>
      <c r="E5" s="159"/>
      <c r="F5" s="159"/>
      <c r="G5" s="159"/>
      <c r="H5" s="159"/>
      <c r="I5" s="159"/>
      <c r="J5" s="159"/>
      <c r="K5" s="159"/>
      <c r="L5" s="159"/>
    </row>
    <row r="6" spans="2:13" x14ac:dyDescent="0.2">
      <c r="B6" s="269">
        <v>2018</v>
      </c>
      <c r="C6" s="104">
        <v>7.2</v>
      </c>
      <c r="D6" s="104">
        <v>0.7</v>
      </c>
      <c r="E6" s="104">
        <v>0.6</v>
      </c>
      <c r="F6" s="104">
        <v>0.8</v>
      </c>
      <c r="G6" s="104">
        <v>0.6</v>
      </c>
      <c r="H6" s="104">
        <v>0.7</v>
      </c>
      <c r="I6" s="104">
        <v>0.5</v>
      </c>
      <c r="J6" s="104">
        <v>0.2</v>
      </c>
      <c r="K6" s="104">
        <v>0.4</v>
      </c>
      <c r="L6" s="104">
        <v>11.6</v>
      </c>
    </row>
    <row r="7" spans="2:13" x14ac:dyDescent="0.2">
      <c r="B7" s="269">
        <v>2019</v>
      </c>
      <c r="C7" s="104">
        <v>7.2</v>
      </c>
      <c r="D7" s="104">
        <v>0.7</v>
      </c>
      <c r="E7" s="104">
        <v>0.6</v>
      </c>
      <c r="F7" s="104">
        <v>0.8</v>
      </c>
      <c r="G7" s="104">
        <v>0.6</v>
      </c>
      <c r="H7" s="104">
        <v>0.7</v>
      </c>
      <c r="I7" s="104">
        <v>0.5</v>
      </c>
      <c r="J7" s="104">
        <v>0.2</v>
      </c>
      <c r="K7" s="104">
        <v>0.4</v>
      </c>
      <c r="L7" s="104">
        <v>11.7</v>
      </c>
    </row>
    <row r="8" spans="2:13" x14ac:dyDescent="0.2">
      <c r="B8" s="269">
        <v>2020</v>
      </c>
      <c r="C8" s="104">
        <v>2.2999999999999998</v>
      </c>
      <c r="D8" s="104">
        <v>0.2</v>
      </c>
      <c r="E8" s="104">
        <v>0.3</v>
      </c>
      <c r="F8" s="104">
        <v>0.2</v>
      </c>
      <c r="G8" s="104">
        <v>0.2</v>
      </c>
      <c r="H8" s="104">
        <v>0.2</v>
      </c>
      <c r="I8" s="104">
        <v>0.2</v>
      </c>
      <c r="J8" s="104">
        <v>0.1</v>
      </c>
      <c r="K8" s="104">
        <v>0.1</v>
      </c>
      <c r="L8" s="104">
        <v>3.7</v>
      </c>
    </row>
    <row r="9" spans="2:13" x14ac:dyDescent="0.2">
      <c r="B9" s="269">
        <v>2021</v>
      </c>
      <c r="C9" s="104">
        <v>4.0199999999999996</v>
      </c>
      <c r="D9" s="104">
        <v>0.31</v>
      </c>
      <c r="E9" s="104">
        <v>0.28000000000000003</v>
      </c>
      <c r="F9" s="104">
        <v>0.44</v>
      </c>
      <c r="G9" s="104">
        <v>0.31</v>
      </c>
      <c r="H9" s="104">
        <v>0.25</v>
      </c>
      <c r="I9" s="104">
        <v>0.22</v>
      </c>
      <c r="J9" s="104">
        <v>0.13</v>
      </c>
      <c r="K9" s="104">
        <v>0.31</v>
      </c>
      <c r="L9" s="104">
        <v>6.28</v>
      </c>
    </row>
    <row r="10" spans="2:13" x14ac:dyDescent="0.2">
      <c r="B10" s="270">
        <v>2022</v>
      </c>
      <c r="C10" s="104">
        <v>6.2</v>
      </c>
      <c r="D10" s="104">
        <v>0.48</v>
      </c>
      <c r="E10" s="104">
        <v>0.48</v>
      </c>
      <c r="F10" s="104">
        <v>0.67</v>
      </c>
      <c r="G10" s="104">
        <v>0.48</v>
      </c>
      <c r="H10" s="104">
        <v>0.38</v>
      </c>
      <c r="I10" s="104">
        <v>0.33</v>
      </c>
      <c r="J10" s="104">
        <v>0.19</v>
      </c>
      <c r="K10" s="104">
        <v>0.48</v>
      </c>
      <c r="L10" s="104">
        <v>9.69</v>
      </c>
    </row>
    <row r="11" spans="2:13" x14ac:dyDescent="0.2">
      <c r="B11" s="270">
        <v>2023</v>
      </c>
      <c r="C11" s="104">
        <v>6.68</v>
      </c>
      <c r="D11" s="104">
        <v>0.52</v>
      </c>
      <c r="E11" s="104">
        <v>0.47</v>
      </c>
      <c r="F11" s="104">
        <v>0.77</v>
      </c>
      <c r="G11" s="104">
        <v>0.52</v>
      </c>
      <c r="H11" s="104">
        <v>0.41</v>
      </c>
      <c r="I11" s="104">
        <v>0.36</v>
      </c>
      <c r="J11" s="104">
        <v>0.2</v>
      </c>
      <c r="K11" s="104">
        <v>0.52</v>
      </c>
      <c r="L11" s="104">
        <v>10.45</v>
      </c>
    </row>
    <row r="12" spans="2:13" x14ac:dyDescent="0.2">
      <c r="B12" s="270">
        <v>2024</v>
      </c>
      <c r="C12" s="104">
        <v>6.71</v>
      </c>
      <c r="D12" s="104">
        <v>0.52</v>
      </c>
      <c r="E12" s="104">
        <v>0.47</v>
      </c>
      <c r="F12" s="104">
        <v>0.73</v>
      </c>
      <c r="G12" s="104">
        <v>0.52</v>
      </c>
      <c r="H12" s="104">
        <v>0.41</v>
      </c>
      <c r="I12" s="104">
        <v>0.36</v>
      </c>
      <c r="J12" s="104">
        <v>0.2</v>
      </c>
      <c r="K12" s="104">
        <v>0.52</v>
      </c>
      <c r="L12" s="104">
        <v>10.44</v>
      </c>
    </row>
    <row r="13" spans="2:13" ht="15" x14ac:dyDescent="0.2">
      <c r="B13" s="270" t="s">
        <v>1219</v>
      </c>
      <c r="C13" s="104">
        <v>6.92</v>
      </c>
      <c r="D13" s="104">
        <v>0.5</v>
      </c>
      <c r="E13" s="104">
        <v>0.49</v>
      </c>
      <c r="F13" s="104">
        <v>0.76</v>
      </c>
      <c r="G13" s="104">
        <v>0.54</v>
      </c>
      <c r="H13" s="104">
        <v>0.43</v>
      </c>
      <c r="I13" s="104">
        <v>0.38</v>
      </c>
      <c r="J13" s="104">
        <v>0.22</v>
      </c>
      <c r="K13" s="104">
        <v>0.54</v>
      </c>
      <c r="L13" s="104">
        <v>10.82</v>
      </c>
    </row>
    <row r="14" spans="2:13" x14ac:dyDescent="0.2">
      <c r="B14" s="90" t="s">
        <v>1156</v>
      </c>
      <c r="C14" s="68"/>
      <c r="D14" s="68"/>
      <c r="E14" s="68"/>
      <c r="F14" s="68"/>
      <c r="G14" s="68"/>
      <c r="H14" s="68"/>
      <c r="I14" s="68"/>
      <c r="J14" s="68"/>
      <c r="K14" s="68"/>
      <c r="L14" s="68"/>
    </row>
    <row r="15" spans="2:13" x14ac:dyDescent="0.2">
      <c r="B15" s="269">
        <v>2018</v>
      </c>
      <c r="C15" s="119">
        <v>4802</v>
      </c>
      <c r="D15" s="104">
        <v>477.6</v>
      </c>
      <c r="E15" s="104">
        <v>405.5</v>
      </c>
      <c r="F15" s="104">
        <v>536.1</v>
      </c>
      <c r="G15" s="104">
        <v>351.7</v>
      </c>
      <c r="H15" s="104">
        <v>420.1</v>
      </c>
      <c r="I15" s="104">
        <v>318.60000000000002</v>
      </c>
      <c r="J15" s="104">
        <v>161.5</v>
      </c>
      <c r="K15" s="104">
        <v>236.5</v>
      </c>
      <c r="L15" s="119">
        <v>7709.5</v>
      </c>
    </row>
    <row r="16" spans="2:13" x14ac:dyDescent="0.2">
      <c r="B16" s="269">
        <v>2019</v>
      </c>
      <c r="C16" s="68" t="s">
        <v>839</v>
      </c>
      <c r="D16" s="104">
        <v>365.5</v>
      </c>
      <c r="E16" s="104">
        <v>328.9</v>
      </c>
      <c r="F16" s="104">
        <v>511.7</v>
      </c>
      <c r="G16" s="104">
        <v>365.5</v>
      </c>
      <c r="H16" s="104">
        <v>292.39999999999998</v>
      </c>
      <c r="I16" s="104">
        <v>255.8</v>
      </c>
      <c r="J16" s="104">
        <v>146.19999999999999</v>
      </c>
      <c r="K16" s="104">
        <v>365.5</v>
      </c>
      <c r="L16" s="119">
        <v>7309.6</v>
      </c>
    </row>
    <row r="17" spans="2:12" x14ac:dyDescent="0.2">
      <c r="B17" s="269">
        <v>2020</v>
      </c>
      <c r="C17" s="99" t="s">
        <v>274</v>
      </c>
      <c r="D17" s="104">
        <v>195.3</v>
      </c>
      <c r="E17" s="66">
        <v>175.8</v>
      </c>
      <c r="F17" s="104">
        <v>273.39999999999998</v>
      </c>
      <c r="G17" s="104">
        <v>195.3</v>
      </c>
      <c r="H17" s="104">
        <v>156.19999999999999</v>
      </c>
      <c r="I17" s="104">
        <v>136.69999999999999</v>
      </c>
      <c r="J17" s="66">
        <v>78.099999999999994</v>
      </c>
      <c r="K17" s="104">
        <v>195.3</v>
      </c>
      <c r="L17" s="119">
        <v>3905.6</v>
      </c>
    </row>
    <row r="18" spans="2:12" x14ac:dyDescent="0.2">
      <c r="B18" s="269">
        <v>2021</v>
      </c>
      <c r="C18" s="119">
        <v>1381.22</v>
      </c>
      <c r="D18" s="104">
        <v>107.91</v>
      </c>
      <c r="E18" s="104">
        <v>97.12</v>
      </c>
      <c r="F18" s="104">
        <v>151.07</v>
      </c>
      <c r="G18" s="104">
        <v>107.91</v>
      </c>
      <c r="H18" s="104">
        <v>86.33</v>
      </c>
      <c r="I18" s="104">
        <v>75.540000000000006</v>
      </c>
      <c r="J18" s="104">
        <v>43.16</v>
      </c>
      <c r="K18" s="104">
        <v>107.91</v>
      </c>
      <c r="L18" s="119">
        <v>2158.16</v>
      </c>
    </row>
    <row r="19" spans="2:12" x14ac:dyDescent="0.2">
      <c r="B19" s="270">
        <v>2022</v>
      </c>
      <c r="C19" s="119">
        <v>4225.4399999999996</v>
      </c>
      <c r="D19" s="104">
        <v>330.11</v>
      </c>
      <c r="E19" s="104">
        <v>297.10000000000002</v>
      </c>
      <c r="F19" s="104">
        <v>462.16</v>
      </c>
      <c r="G19" s="104">
        <v>330.11</v>
      </c>
      <c r="H19" s="104">
        <v>264.08999999999997</v>
      </c>
      <c r="I19" s="104">
        <v>231.08</v>
      </c>
      <c r="J19" s="104">
        <v>132.04</v>
      </c>
      <c r="K19" s="104">
        <v>330.11</v>
      </c>
      <c r="L19" s="119">
        <v>6602.24</v>
      </c>
    </row>
    <row r="20" spans="2:12" x14ac:dyDescent="0.2">
      <c r="B20" s="270">
        <v>2023</v>
      </c>
      <c r="C20" s="119">
        <v>4508.1499999999996</v>
      </c>
      <c r="D20" s="104">
        <v>352.2</v>
      </c>
      <c r="E20" s="104">
        <v>316.98</v>
      </c>
      <c r="F20" s="104">
        <v>493.08</v>
      </c>
      <c r="G20" s="104">
        <v>352.2</v>
      </c>
      <c r="H20" s="104">
        <v>281.76</v>
      </c>
      <c r="I20" s="104">
        <v>246.54</v>
      </c>
      <c r="J20" s="104">
        <v>140.88</v>
      </c>
      <c r="K20" s="104">
        <v>352.2</v>
      </c>
      <c r="L20" s="119">
        <v>7043.99</v>
      </c>
    </row>
    <row r="21" spans="2:12" x14ac:dyDescent="0.2">
      <c r="B21" s="270">
        <v>2024</v>
      </c>
      <c r="C21" s="119">
        <v>3839.73</v>
      </c>
      <c r="D21" s="104">
        <v>299.98</v>
      </c>
      <c r="E21" s="104">
        <v>269.98</v>
      </c>
      <c r="F21" s="104">
        <v>419.97</v>
      </c>
      <c r="G21" s="104">
        <v>299.98</v>
      </c>
      <c r="H21" s="104">
        <v>239.98</v>
      </c>
      <c r="I21" s="104">
        <v>209.99</v>
      </c>
      <c r="J21" s="104">
        <v>119.99</v>
      </c>
      <c r="K21" s="104">
        <v>299.98</v>
      </c>
      <c r="L21" s="119">
        <v>5999.58</v>
      </c>
    </row>
    <row r="22" spans="2:12" ht="15" x14ac:dyDescent="0.2">
      <c r="B22" s="270" t="s">
        <v>1219</v>
      </c>
      <c r="C22" s="119">
        <v>3833.51</v>
      </c>
      <c r="D22" s="104">
        <v>299.49</v>
      </c>
      <c r="E22" s="104">
        <v>269.54000000000002</v>
      </c>
      <c r="F22" s="104">
        <v>419.29</v>
      </c>
      <c r="G22" s="104">
        <v>299.49</v>
      </c>
      <c r="H22" s="104">
        <v>239.59</v>
      </c>
      <c r="I22" s="104">
        <v>209.65</v>
      </c>
      <c r="J22" s="104">
        <v>119.8</v>
      </c>
      <c r="K22" s="104">
        <v>299.49</v>
      </c>
      <c r="L22" s="119">
        <v>5989.85</v>
      </c>
    </row>
    <row r="23" spans="2:12" x14ac:dyDescent="0.2">
      <c r="B23" s="90" t="s">
        <v>1157</v>
      </c>
      <c r="C23" s="68"/>
      <c r="D23" s="68"/>
      <c r="E23" s="68"/>
      <c r="F23" s="68"/>
      <c r="G23" s="68"/>
      <c r="H23" s="68"/>
      <c r="I23" s="68"/>
      <c r="J23" s="68"/>
      <c r="K23" s="68"/>
      <c r="L23" s="68"/>
    </row>
    <row r="24" spans="2:12" x14ac:dyDescent="0.2">
      <c r="B24" s="269">
        <v>2018</v>
      </c>
      <c r="C24" s="104">
        <v>31.1</v>
      </c>
      <c r="D24" s="104">
        <v>5.5</v>
      </c>
      <c r="E24" s="104">
        <v>6.2</v>
      </c>
      <c r="F24" s="104">
        <v>0.1</v>
      </c>
      <c r="G24" s="104">
        <v>16.3</v>
      </c>
      <c r="H24" s="104">
        <v>48.6</v>
      </c>
      <c r="I24" s="104">
        <v>9.3000000000000007</v>
      </c>
      <c r="J24" s="104">
        <v>2.2000000000000002</v>
      </c>
      <c r="K24" s="104">
        <v>1.1000000000000001</v>
      </c>
      <c r="L24" s="104">
        <v>119.8</v>
      </c>
    </row>
    <row r="25" spans="2:12" x14ac:dyDescent="0.2">
      <c r="B25" s="269">
        <v>2019</v>
      </c>
      <c r="C25" s="104">
        <v>74</v>
      </c>
      <c r="D25" s="104">
        <v>5.8</v>
      </c>
      <c r="E25" s="104">
        <v>5.2</v>
      </c>
      <c r="F25" s="104">
        <v>8.1</v>
      </c>
      <c r="G25" s="104">
        <v>5.8</v>
      </c>
      <c r="H25" s="104">
        <v>4.5999999999999996</v>
      </c>
      <c r="I25" s="104">
        <v>4.0999999999999996</v>
      </c>
      <c r="J25" s="104">
        <v>2.2999999999999998</v>
      </c>
      <c r="K25" s="104">
        <v>5.8</v>
      </c>
      <c r="L25" s="104">
        <v>115.6</v>
      </c>
    </row>
    <row r="26" spans="2:12" x14ac:dyDescent="0.2">
      <c r="B26" s="269">
        <v>2020</v>
      </c>
      <c r="C26" s="104">
        <v>73.099999999999994</v>
      </c>
      <c r="D26" s="104">
        <v>5.7</v>
      </c>
      <c r="E26" s="104">
        <v>5.0999999999999996</v>
      </c>
      <c r="F26" s="104">
        <v>8</v>
      </c>
      <c r="G26" s="104">
        <v>5.7</v>
      </c>
      <c r="H26" s="104">
        <v>4.5999999999999996</v>
      </c>
      <c r="I26" s="104">
        <v>4.0999999999999996</v>
      </c>
      <c r="J26" s="104">
        <v>2.2999999999999998</v>
      </c>
      <c r="K26" s="104">
        <v>5.7</v>
      </c>
      <c r="L26" s="104">
        <v>114.4</v>
      </c>
    </row>
    <row r="27" spans="2:12" x14ac:dyDescent="0.2">
      <c r="B27" s="269">
        <v>2021</v>
      </c>
      <c r="C27" s="104">
        <v>103.4</v>
      </c>
      <c r="D27" s="104">
        <v>8.08</v>
      </c>
      <c r="E27" s="104">
        <v>7.27</v>
      </c>
      <c r="F27" s="104">
        <v>11.31</v>
      </c>
      <c r="G27" s="104">
        <v>8.08</v>
      </c>
      <c r="H27" s="104">
        <v>6.46</v>
      </c>
      <c r="I27" s="104">
        <v>5.65</v>
      </c>
      <c r="J27" s="104">
        <v>3.23</v>
      </c>
      <c r="K27" s="104">
        <v>8.08</v>
      </c>
      <c r="L27" s="104">
        <v>161.56</v>
      </c>
    </row>
    <row r="28" spans="2:12" x14ac:dyDescent="0.2">
      <c r="B28" s="270">
        <v>2022</v>
      </c>
      <c r="C28" s="104">
        <v>88.76</v>
      </c>
      <c r="D28" s="104">
        <v>6.93</v>
      </c>
      <c r="E28" s="104">
        <v>6.24</v>
      </c>
      <c r="F28" s="104">
        <v>9.7100000000000009</v>
      </c>
      <c r="G28" s="104">
        <v>6.93</v>
      </c>
      <c r="H28" s="104">
        <v>5.55</v>
      </c>
      <c r="I28" s="104">
        <v>4.8499999999999996</v>
      </c>
      <c r="J28" s="104">
        <v>2.77</v>
      </c>
      <c r="K28" s="104">
        <v>6.93</v>
      </c>
      <c r="L28" s="104">
        <v>138.68</v>
      </c>
    </row>
    <row r="29" spans="2:12" x14ac:dyDescent="0.2">
      <c r="B29" s="270">
        <v>2023</v>
      </c>
      <c r="C29" s="104">
        <v>102.06</v>
      </c>
      <c r="D29" s="104">
        <v>7.97</v>
      </c>
      <c r="E29" s="104">
        <v>7.18</v>
      </c>
      <c r="F29" s="104">
        <v>11.16</v>
      </c>
      <c r="G29" s="104">
        <v>7.97</v>
      </c>
      <c r="H29" s="104">
        <v>6.38</v>
      </c>
      <c r="I29" s="104">
        <v>5.58</v>
      </c>
      <c r="J29" s="104">
        <v>3.19</v>
      </c>
      <c r="K29" s="104">
        <v>7.97</v>
      </c>
      <c r="L29" s="104">
        <v>159.47</v>
      </c>
    </row>
    <row r="30" spans="2:12" x14ac:dyDescent="0.2">
      <c r="B30" s="270">
        <v>2024</v>
      </c>
      <c r="C30" s="104">
        <v>110.32</v>
      </c>
      <c r="D30" s="104">
        <v>8.6199999999999992</v>
      </c>
      <c r="E30" s="104">
        <v>7.76</v>
      </c>
      <c r="F30" s="104">
        <v>12.07</v>
      </c>
      <c r="G30" s="104">
        <v>8.6199999999999992</v>
      </c>
      <c r="H30" s="104">
        <v>6.9</v>
      </c>
      <c r="I30" s="104">
        <v>6.03</v>
      </c>
      <c r="J30" s="104">
        <v>3.45</v>
      </c>
      <c r="K30" s="104">
        <v>8.6199999999999992</v>
      </c>
      <c r="L30" s="104">
        <v>172.39</v>
      </c>
    </row>
    <row r="31" spans="2:12" ht="15" x14ac:dyDescent="0.2">
      <c r="B31" s="270" t="s">
        <v>1219</v>
      </c>
      <c r="C31" s="104">
        <v>103.67</v>
      </c>
      <c r="D31" s="104">
        <v>8.1</v>
      </c>
      <c r="E31" s="104">
        <v>7.29</v>
      </c>
      <c r="F31" s="104">
        <v>11.34</v>
      </c>
      <c r="G31" s="104">
        <v>8.1</v>
      </c>
      <c r="H31" s="104">
        <v>6.48</v>
      </c>
      <c r="I31" s="104">
        <v>5.67</v>
      </c>
      <c r="J31" s="104">
        <v>3.24</v>
      </c>
      <c r="K31" s="104">
        <v>8.1</v>
      </c>
      <c r="L31" s="104">
        <v>161.99</v>
      </c>
    </row>
    <row r="32" spans="2:12" x14ac:dyDescent="0.2">
      <c r="B32" s="379" t="s">
        <v>840</v>
      </c>
      <c r="C32" s="111"/>
      <c r="D32" s="111"/>
      <c r="E32" s="111"/>
      <c r="F32" s="111"/>
      <c r="G32" s="111"/>
      <c r="H32" s="111"/>
      <c r="I32" s="111"/>
      <c r="J32" s="111"/>
      <c r="K32" s="111"/>
      <c r="L32" s="111"/>
    </row>
    <row r="33" spans="2:16" x14ac:dyDescent="0.2">
      <c r="B33" s="271" t="s">
        <v>841</v>
      </c>
      <c r="C33" s="111"/>
      <c r="D33" s="111"/>
      <c r="E33" s="111"/>
      <c r="F33" s="111"/>
      <c r="G33" s="111"/>
      <c r="H33" s="111"/>
      <c r="I33" s="111"/>
      <c r="J33" s="111"/>
      <c r="K33" s="111"/>
      <c r="L33" s="111"/>
    </row>
    <row r="34" spans="2:16" ht="15" x14ac:dyDescent="0.2">
      <c r="B34" s="269">
        <v>2019</v>
      </c>
      <c r="C34" s="69">
        <v>6235</v>
      </c>
      <c r="D34" s="69">
        <v>2504</v>
      </c>
      <c r="E34" s="69">
        <v>1322</v>
      </c>
      <c r="F34" s="69">
        <v>1036</v>
      </c>
      <c r="G34" s="52">
        <v>651</v>
      </c>
      <c r="H34" s="69">
        <v>1419</v>
      </c>
      <c r="I34" s="52">
        <v>681</v>
      </c>
      <c r="J34" s="69">
        <v>1215</v>
      </c>
      <c r="K34" s="69">
        <v>1789</v>
      </c>
      <c r="L34" s="66" t="s">
        <v>842</v>
      </c>
    </row>
    <row r="35" spans="2:16" ht="15" x14ac:dyDescent="0.2">
      <c r="B35" s="269">
        <v>2020</v>
      </c>
      <c r="C35" s="69">
        <v>6262</v>
      </c>
      <c r="D35" s="69">
        <v>2462</v>
      </c>
      <c r="E35" s="69">
        <v>1329</v>
      </c>
      <c r="F35" s="69">
        <v>1014</v>
      </c>
      <c r="G35" s="52">
        <v>658</v>
      </c>
      <c r="H35" s="69">
        <v>1425</v>
      </c>
      <c r="I35" s="52">
        <v>686</v>
      </c>
      <c r="J35" s="69">
        <v>1236</v>
      </c>
      <c r="K35" s="69">
        <v>1982</v>
      </c>
      <c r="L35" s="66" t="s">
        <v>843</v>
      </c>
    </row>
    <row r="36" spans="2:16" ht="15" x14ac:dyDescent="0.2">
      <c r="B36" s="269">
        <v>2021</v>
      </c>
      <c r="C36" s="69">
        <v>6082</v>
      </c>
      <c r="D36" s="69">
        <v>2452</v>
      </c>
      <c r="E36" s="69">
        <v>1335</v>
      </c>
      <c r="F36" s="69">
        <v>1003</v>
      </c>
      <c r="G36" s="52">
        <v>658</v>
      </c>
      <c r="H36" s="69">
        <v>1426</v>
      </c>
      <c r="I36" s="52">
        <v>701</v>
      </c>
      <c r="J36" s="69">
        <v>1283</v>
      </c>
      <c r="K36" s="69">
        <v>1974</v>
      </c>
      <c r="L36" s="66" t="s">
        <v>844</v>
      </c>
      <c r="N36" s="16"/>
      <c r="P36" s="16"/>
    </row>
    <row r="37" spans="2:16" ht="15" x14ac:dyDescent="0.2">
      <c r="B37" s="270">
        <v>2022</v>
      </c>
      <c r="C37" s="69">
        <v>5890</v>
      </c>
      <c r="D37" s="69">
        <v>2457</v>
      </c>
      <c r="E37" s="69">
        <v>1335</v>
      </c>
      <c r="F37" s="52">
        <v>999</v>
      </c>
      <c r="G37" s="52">
        <v>659</v>
      </c>
      <c r="H37" s="69">
        <v>1426</v>
      </c>
      <c r="I37" s="52">
        <v>681</v>
      </c>
      <c r="J37" s="69">
        <v>1306</v>
      </c>
      <c r="K37" s="69">
        <v>1980</v>
      </c>
      <c r="L37" s="99" t="s">
        <v>845</v>
      </c>
      <c r="N37" s="16"/>
      <c r="P37" s="16"/>
    </row>
    <row r="38" spans="2:16" ht="15" x14ac:dyDescent="0.2">
      <c r="B38" s="270">
        <v>2023</v>
      </c>
      <c r="C38" s="69">
        <v>6088</v>
      </c>
      <c r="D38" s="69">
        <v>2473</v>
      </c>
      <c r="E38" s="69">
        <v>1341</v>
      </c>
      <c r="F38" s="52">
        <v>999</v>
      </c>
      <c r="G38" s="52">
        <v>663</v>
      </c>
      <c r="H38" s="69">
        <v>1413</v>
      </c>
      <c r="I38" s="52">
        <v>691</v>
      </c>
      <c r="J38" s="69">
        <v>1314</v>
      </c>
      <c r="K38" s="69">
        <v>1962</v>
      </c>
      <c r="L38" s="66" t="s">
        <v>846</v>
      </c>
      <c r="N38" s="16"/>
      <c r="P38" s="16"/>
    </row>
    <row r="39" spans="2:16" ht="15" x14ac:dyDescent="0.2">
      <c r="B39" s="270">
        <v>2024</v>
      </c>
      <c r="C39" s="69">
        <v>6051</v>
      </c>
      <c r="D39" s="69">
        <v>2458</v>
      </c>
      <c r="E39" s="69">
        <v>1310</v>
      </c>
      <c r="F39" s="52">
        <v>999</v>
      </c>
      <c r="G39" s="52">
        <v>671</v>
      </c>
      <c r="H39" s="69">
        <v>1374</v>
      </c>
      <c r="I39" s="52">
        <v>693</v>
      </c>
      <c r="J39" s="69">
        <v>1332</v>
      </c>
      <c r="K39" s="69">
        <v>1993</v>
      </c>
      <c r="L39" s="66" t="s">
        <v>1061</v>
      </c>
      <c r="N39" s="16"/>
      <c r="P39" s="16"/>
    </row>
    <row r="40" spans="2:16" ht="15" x14ac:dyDescent="0.2">
      <c r="B40" s="270" t="s">
        <v>1219</v>
      </c>
      <c r="C40" s="69">
        <v>5930</v>
      </c>
      <c r="D40" s="69">
        <v>1312</v>
      </c>
      <c r="E40" s="69">
        <v>1839</v>
      </c>
      <c r="F40" s="69">
        <v>1304</v>
      </c>
      <c r="G40" s="69">
        <v>2443</v>
      </c>
      <c r="H40" s="69">
        <v>1358</v>
      </c>
      <c r="I40" s="69">
        <v>645</v>
      </c>
      <c r="J40" s="69">
        <v>686</v>
      </c>
      <c r="K40" s="69">
        <v>999</v>
      </c>
      <c r="L40" s="66" t="s">
        <v>1178</v>
      </c>
      <c r="N40" s="16"/>
      <c r="P40" s="16"/>
    </row>
    <row r="41" spans="2:16" x14ac:dyDescent="0.2">
      <c r="B41" s="271" t="s">
        <v>847</v>
      </c>
      <c r="C41" s="111"/>
      <c r="D41" s="111"/>
      <c r="E41" s="111"/>
      <c r="F41" s="111"/>
      <c r="G41" s="111"/>
      <c r="H41" s="111"/>
      <c r="I41" s="111"/>
      <c r="J41" s="111"/>
      <c r="K41" s="111"/>
      <c r="L41" s="111"/>
    </row>
    <row r="42" spans="2:16" ht="15" x14ac:dyDescent="0.2">
      <c r="B42" s="269">
        <v>2019</v>
      </c>
      <c r="C42" s="69">
        <v>5922</v>
      </c>
      <c r="D42" s="69">
        <v>2369</v>
      </c>
      <c r="E42" s="69">
        <v>1281</v>
      </c>
      <c r="F42" s="52">
        <v>944</v>
      </c>
      <c r="G42" s="52">
        <v>471</v>
      </c>
      <c r="H42" s="69">
        <v>1348</v>
      </c>
      <c r="I42" s="52">
        <v>540</v>
      </c>
      <c r="J42" s="52">
        <v>955</v>
      </c>
      <c r="K42" s="69">
        <v>1761</v>
      </c>
      <c r="L42" s="66" t="s">
        <v>848</v>
      </c>
    </row>
    <row r="43" spans="2:16" ht="15" x14ac:dyDescent="0.2">
      <c r="B43" s="269">
        <v>2020</v>
      </c>
      <c r="C43" s="69">
        <v>3785</v>
      </c>
      <c r="D43" s="69">
        <v>1781</v>
      </c>
      <c r="E43" s="52">
        <v>838</v>
      </c>
      <c r="F43" s="52">
        <v>491</v>
      </c>
      <c r="G43" s="52">
        <v>294</v>
      </c>
      <c r="H43" s="52">
        <v>608</v>
      </c>
      <c r="I43" s="52">
        <v>328</v>
      </c>
      <c r="J43" s="52">
        <v>604</v>
      </c>
      <c r="K43" s="52">
        <v>991</v>
      </c>
      <c r="L43" s="66" t="s">
        <v>849</v>
      </c>
    </row>
    <row r="44" spans="2:16" ht="15" x14ac:dyDescent="0.2">
      <c r="B44" s="269">
        <v>2021</v>
      </c>
      <c r="C44" s="69">
        <v>2621</v>
      </c>
      <c r="D44" s="69">
        <v>1227</v>
      </c>
      <c r="E44" s="52">
        <v>478</v>
      </c>
      <c r="F44" s="52">
        <v>503</v>
      </c>
      <c r="G44" s="52">
        <v>238</v>
      </c>
      <c r="H44" s="272">
        <v>589</v>
      </c>
      <c r="I44" s="52">
        <v>291</v>
      </c>
      <c r="J44" s="52">
        <v>567</v>
      </c>
      <c r="K44" s="69">
        <v>1017</v>
      </c>
      <c r="L44" s="66" t="s">
        <v>850</v>
      </c>
      <c r="O44" s="16"/>
    </row>
    <row r="45" spans="2:16" ht="15" x14ac:dyDescent="0.2">
      <c r="B45" s="270">
        <v>2022</v>
      </c>
      <c r="C45" s="69">
        <v>2603</v>
      </c>
      <c r="D45" s="69">
        <v>1543</v>
      </c>
      <c r="E45" s="52">
        <v>630</v>
      </c>
      <c r="F45" s="52">
        <v>488</v>
      </c>
      <c r="G45" s="52">
        <v>368</v>
      </c>
      <c r="H45" s="52">
        <v>404</v>
      </c>
      <c r="I45" s="52">
        <v>600</v>
      </c>
      <c r="J45" s="52">
        <v>549</v>
      </c>
      <c r="K45" s="69">
        <v>1173</v>
      </c>
      <c r="L45" s="66" t="s">
        <v>851</v>
      </c>
      <c r="O45" s="16"/>
    </row>
    <row r="46" spans="2:16" ht="15" x14ac:dyDescent="0.2">
      <c r="B46" s="270">
        <v>2023</v>
      </c>
      <c r="C46" s="69">
        <v>3286</v>
      </c>
      <c r="D46" s="69">
        <v>1716</v>
      </c>
      <c r="E46" s="52">
        <v>1257</v>
      </c>
      <c r="F46" s="52">
        <v>426</v>
      </c>
      <c r="G46" s="52">
        <v>417</v>
      </c>
      <c r="H46" s="52">
        <v>876</v>
      </c>
      <c r="I46" s="52">
        <v>663</v>
      </c>
      <c r="J46" s="52">
        <v>940</v>
      </c>
      <c r="K46" s="69">
        <v>1281</v>
      </c>
      <c r="L46" s="66" t="s">
        <v>852</v>
      </c>
      <c r="O46" s="16"/>
    </row>
    <row r="47" spans="2:16" ht="15" x14ac:dyDescent="0.2">
      <c r="B47" s="270">
        <v>2024</v>
      </c>
      <c r="C47" s="69">
        <v>3512</v>
      </c>
      <c r="D47" s="69">
        <v>2302</v>
      </c>
      <c r="E47" s="52">
        <v>1267</v>
      </c>
      <c r="F47" s="52">
        <v>811</v>
      </c>
      <c r="G47" s="52">
        <v>441</v>
      </c>
      <c r="H47" s="52">
        <v>811</v>
      </c>
      <c r="I47" s="52">
        <v>680</v>
      </c>
      <c r="J47" s="52">
        <v>966</v>
      </c>
      <c r="K47" s="69">
        <v>1687</v>
      </c>
      <c r="L47" s="66" t="s">
        <v>1062</v>
      </c>
      <c r="O47" s="16"/>
    </row>
    <row r="48" spans="2:16" ht="15" x14ac:dyDescent="0.2">
      <c r="B48" s="270" t="s">
        <v>1219</v>
      </c>
      <c r="C48" s="69">
        <v>3689</v>
      </c>
      <c r="D48" s="69">
        <v>1250</v>
      </c>
      <c r="E48" s="52">
        <v>1741</v>
      </c>
      <c r="F48" s="52">
        <v>749</v>
      </c>
      <c r="G48" s="52">
        <v>2174</v>
      </c>
      <c r="H48" s="52">
        <v>989</v>
      </c>
      <c r="I48" s="52">
        <v>625</v>
      </c>
      <c r="J48" s="52">
        <v>457</v>
      </c>
      <c r="K48" s="69">
        <v>812</v>
      </c>
      <c r="L48" s="66" t="s">
        <v>1186</v>
      </c>
      <c r="O48" s="16"/>
    </row>
    <row r="49" spans="2:16" x14ac:dyDescent="0.2">
      <c r="B49" s="271" t="s">
        <v>853</v>
      </c>
      <c r="C49" s="111"/>
      <c r="D49" s="111"/>
      <c r="E49" s="111"/>
      <c r="F49" s="111"/>
      <c r="G49" s="111"/>
      <c r="H49" s="111"/>
      <c r="I49" s="111"/>
      <c r="J49" s="111"/>
      <c r="K49" s="111"/>
      <c r="L49" s="111"/>
    </row>
    <row r="50" spans="2:16" ht="15" x14ac:dyDescent="0.2">
      <c r="B50" s="269">
        <v>2019</v>
      </c>
      <c r="C50" s="69">
        <v>248724</v>
      </c>
      <c r="D50" s="69">
        <v>99498</v>
      </c>
      <c r="E50" s="69">
        <v>53802</v>
      </c>
      <c r="F50" s="69">
        <v>39648</v>
      </c>
      <c r="G50" s="69">
        <v>19782</v>
      </c>
      <c r="H50" s="69">
        <v>56616</v>
      </c>
      <c r="I50" s="69">
        <v>22680</v>
      </c>
      <c r="J50" s="69">
        <v>40110</v>
      </c>
      <c r="K50" s="69">
        <v>73962</v>
      </c>
      <c r="L50" s="66" t="s">
        <v>854</v>
      </c>
    </row>
    <row r="51" spans="2:16" ht="15" x14ac:dyDescent="0.2">
      <c r="B51" s="269">
        <v>2020</v>
      </c>
      <c r="C51" s="69">
        <v>158970</v>
      </c>
      <c r="D51" s="69">
        <v>74802</v>
      </c>
      <c r="E51" s="69">
        <v>35196</v>
      </c>
      <c r="F51" s="69">
        <v>20622</v>
      </c>
      <c r="G51" s="69">
        <v>12348</v>
      </c>
      <c r="H51" s="69">
        <v>25536</v>
      </c>
      <c r="I51" s="69">
        <v>13776</v>
      </c>
      <c r="J51" s="69">
        <v>25368</v>
      </c>
      <c r="K51" s="69">
        <v>41622</v>
      </c>
      <c r="L51" s="66" t="s">
        <v>855</v>
      </c>
    </row>
    <row r="52" spans="2:16" ht="15" x14ac:dyDescent="0.2">
      <c r="B52" s="269">
        <v>2021</v>
      </c>
      <c r="C52" s="69">
        <v>110082</v>
      </c>
      <c r="D52" s="69">
        <v>51534</v>
      </c>
      <c r="E52" s="69">
        <v>20076</v>
      </c>
      <c r="F52" s="69">
        <v>21126</v>
      </c>
      <c r="G52" s="69">
        <v>9996</v>
      </c>
      <c r="H52" s="69">
        <v>24738</v>
      </c>
      <c r="I52" s="69">
        <v>12222</v>
      </c>
      <c r="J52" s="69">
        <v>23814</v>
      </c>
      <c r="K52" s="69">
        <v>42714</v>
      </c>
      <c r="L52" s="66" t="s">
        <v>856</v>
      </c>
    </row>
    <row r="53" spans="2:16" ht="15" x14ac:dyDescent="0.2">
      <c r="B53" s="270">
        <v>2022</v>
      </c>
      <c r="C53" s="69">
        <v>109326</v>
      </c>
      <c r="D53" s="69">
        <v>64806</v>
      </c>
      <c r="E53" s="69">
        <v>26460</v>
      </c>
      <c r="F53" s="69">
        <v>20496</v>
      </c>
      <c r="G53" s="69">
        <v>15456</v>
      </c>
      <c r="H53" s="69">
        <v>16968</v>
      </c>
      <c r="I53" s="69">
        <v>25200</v>
      </c>
      <c r="J53" s="69">
        <v>23058</v>
      </c>
      <c r="K53" s="69">
        <v>49266</v>
      </c>
      <c r="L53" s="66" t="s">
        <v>857</v>
      </c>
      <c r="N53" s="16"/>
      <c r="P53" s="16"/>
    </row>
    <row r="54" spans="2:16" ht="15" x14ac:dyDescent="0.2">
      <c r="B54" s="270">
        <v>2023</v>
      </c>
      <c r="C54" s="69">
        <v>138012</v>
      </c>
      <c r="D54" s="69">
        <v>72072</v>
      </c>
      <c r="E54" s="69">
        <v>52794</v>
      </c>
      <c r="F54" s="69">
        <v>17892</v>
      </c>
      <c r="G54" s="69">
        <v>17514</v>
      </c>
      <c r="H54" s="69">
        <v>36792</v>
      </c>
      <c r="I54" s="69">
        <v>27846</v>
      </c>
      <c r="J54" s="69">
        <v>39480</v>
      </c>
      <c r="K54" s="69">
        <v>53802</v>
      </c>
      <c r="L54" s="66" t="s">
        <v>858</v>
      </c>
      <c r="N54" s="16"/>
      <c r="P54" s="16"/>
    </row>
    <row r="55" spans="2:16" ht="15" x14ac:dyDescent="0.2">
      <c r="B55" s="270">
        <v>2024</v>
      </c>
      <c r="C55" s="69">
        <v>147504</v>
      </c>
      <c r="D55" s="69">
        <v>96684</v>
      </c>
      <c r="E55" s="69">
        <v>53214</v>
      </c>
      <c r="F55" s="69">
        <v>34062</v>
      </c>
      <c r="G55" s="69">
        <v>18522</v>
      </c>
      <c r="H55" s="69">
        <v>34062</v>
      </c>
      <c r="I55" s="69">
        <v>28560</v>
      </c>
      <c r="J55" s="69">
        <v>40572</v>
      </c>
      <c r="K55" s="69">
        <v>70854</v>
      </c>
      <c r="L55" s="66" t="s">
        <v>1063</v>
      </c>
      <c r="N55" s="16"/>
      <c r="P55" s="16"/>
    </row>
    <row r="56" spans="2:16" ht="15" x14ac:dyDescent="0.2">
      <c r="B56" s="270" t="s">
        <v>1219</v>
      </c>
      <c r="C56" s="69">
        <v>154938</v>
      </c>
      <c r="D56" s="69">
        <v>52500</v>
      </c>
      <c r="E56" s="69">
        <v>73122</v>
      </c>
      <c r="F56" s="69">
        <v>31458</v>
      </c>
      <c r="G56" s="69">
        <v>91308</v>
      </c>
      <c r="H56" s="69">
        <v>41538</v>
      </c>
      <c r="I56" s="69">
        <v>26250</v>
      </c>
      <c r="J56" s="69">
        <v>19194</v>
      </c>
      <c r="K56" s="69">
        <v>34104</v>
      </c>
      <c r="L56" s="69" t="s">
        <v>1179</v>
      </c>
      <c r="N56" s="16"/>
      <c r="P56" s="16"/>
    </row>
    <row r="57" spans="2:16" x14ac:dyDescent="0.2">
      <c r="B57" s="90" t="s">
        <v>1155</v>
      </c>
      <c r="C57" s="111"/>
      <c r="D57" s="111"/>
      <c r="E57" s="111"/>
      <c r="F57" s="111"/>
      <c r="G57" s="111"/>
      <c r="H57" s="111"/>
      <c r="I57" s="111"/>
      <c r="J57" s="111"/>
      <c r="K57" s="111"/>
      <c r="L57" s="111"/>
    </row>
    <row r="58" spans="2:16" ht="15" x14ac:dyDescent="0.2">
      <c r="B58" s="269">
        <v>2019</v>
      </c>
      <c r="C58" s="104">
        <v>294</v>
      </c>
      <c r="D58" s="104">
        <v>117.6</v>
      </c>
      <c r="E58" s="104">
        <v>63.6</v>
      </c>
      <c r="F58" s="104">
        <v>46.9</v>
      </c>
      <c r="G58" s="104">
        <v>23.4</v>
      </c>
      <c r="H58" s="104">
        <v>66.900000000000006</v>
      </c>
      <c r="I58" s="104">
        <v>26.8</v>
      </c>
      <c r="J58" s="104">
        <v>47.4</v>
      </c>
      <c r="K58" s="104">
        <v>87.4</v>
      </c>
      <c r="L58" s="66" t="s">
        <v>859</v>
      </c>
    </row>
    <row r="59" spans="2:16" ht="15" x14ac:dyDescent="0.2">
      <c r="B59" s="269">
        <v>2020</v>
      </c>
      <c r="C59" s="104">
        <v>120.5</v>
      </c>
      <c r="D59" s="104">
        <v>56.7</v>
      </c>
      <c r="E59" s="104">
        <v>26.7</v>
      </c>
      <c r="F59" s="104">
        <v>15.6</v>
      </c>
      <c r="G59" s="104">
        <v>9.4</v>
      </c>
      <c r="H59" s="104">
        <v>19.399999999999999</v>
      </c>
      <c r="I59" s="104">
        <v>10.4</v>
      </c>
      <c r="J59" s="104">
        <v>19.2</v>
      </c>
      <c r="K59" s="104">
        <v>31.5</v>
      </c>
      <c r="L59" s="66" t="s">
        <v>860</v>
      </c>
    </row>
    <row r="60" spans="2:16" ht="15" x14ac:dyDescent="0.2">
      <c r="B60" s="269">
        <v>2021</v>
      </c>
      <c r="C60" s="104">
        <v>97.7</v>
      </c>
      <c r="D60" s="104">
        <v>45.7</v>
      </c>
      <c r="E60" s="104">
        <v>17.8</v>
      </c>
      <c r="F60" s="104">
        <v>18.7</v>
      </c>
      <c r="G60" s="104">
        <v>8.9</v>
      </c>
      <c r="H60" s="104">
        <v>21.9</v>
      </c>
      <c r="I60" s="104">
        <v>10.8</v>
      </c>
      <c r="J60" s="104">
        <v>21.1</v>
      </c>
      <c r="K60" s="104">
        <v>37.9</v>
      </c>
      <c r="L60" s="66" t="s">
        <v>861</v>
      </c>
      <c r="N60" s="273"/>
      <c r="P60" s="273"/>
    </row>
    <row r="61" spans="2:16" ht="15" x14ac:dyDescent="0.2">
      <c r="B61" s="270">
        <v>2022</v>
      </c>
      <c r="C61" s="104">
        <v>97</v>
      </c>
      <c r="D61" s="104">
        <v>57.5</v>
      </c>
      <c r="E61" s="104">
        <v>23.5</v>
      </c>
      <c r="F61" s="104">
        <v>18.2</v>
      </c>
      <c r="G61" s="104">
        <v>13.7</v>
      </c>
      <c r="H61" s="104">
        <v>15.1</v>
      </c>
      <c r="I61" s="104">
        <v>22.3</v>
      </c>
      <c r="J61" s="104">
        <v>20.5</v>
      </c>
      <c r="K61" s="104">
        <v>43.7</v>
      </c>
      <c r="L61" s="66" t="s">
        <v>862</v>
      </c>
      <c r="N61" s="273"/>
      <c r="O61" s="273"/>
      <c r="P61" s="273"/>
    </row>
    <row r="62" spans="2:16" ht="15" x14ac:dyDescent="0.2">
      <c r="B62" s="270">
        <v>2023</v>
      </c>
      <c r="C62" s="104">
        <v>163.12</v>
      </c>
      <c r="D62" s="104">
        <v>85.18</v>
      </c>
      <c r="E62" s="104">
        <v>62.4</v>
      </c>
      <c r="F62" s="104">
        <v>21.14</v>
      </c>
      <c r="G62" s="104">
        <v>20.7</v>
      </c>
      <c r="H62" s="104">
        <v>43.48</v>
      </c>
      <c r="I62" s="104">
        <v>32.909999999999997</v>
      </c>
      <c r="J62" s="104">
        <v>46.66</v>
      </c>
      <c r="K62" s="104">
        <v>63.59</v>
      </c>
      <c r="L62" s="66" t="s">
        <v>1065</v>
      </c>
      <c r="N62" s="274"/>
      <c r="P62" s="273"/>
    </row>
    <row r="63" spans="2:16" ht="15" x14ac:dyDescent="0.2">
      <c r="B63" s="270">
        <v>2024</v>
      </c>
      <c r="C63" s="104">
        <v>174.33500000000001</v>
      </c>
      <c r="D63" s="104">
        <v>114.271</v>
      </c>
      <c r="E63" s="104">
        <v>62.893000000000001</v>
      </c>
      <c r="F63" s="104">
        <v>40.258000000000003</v>
      </c>
      <c r="G63" s="104">
        <v>21.890999999999998</v>
      </c>
      <c r="H63" s="104">
        <v>40.258000000000003</v>
      </c>
      <c r="I63" s="104">
        <v>33.755000000000003</v>
      </c>
      <c r="J63" s="104">
        <v>47.951999999999998</v>
      </c>
      <c r="K63" s="104">
        <v>83.742000000000004</v>
      </c>
      <c r="L63" s="66" t="s">
        <v>1064</v>
      </c>
      <c r="N63" s="274"/>
      <c r="P63" s="273"/>
    </row>
    <row r="64" spans="2:16" ht="15" x14ac:dyDescent="0.2">
      <c r="B64" s="270" t="s">
        <v>1219</v>
      </c>
      <c r="C64" s="104">
        <v>183.12196</v>
      </c>
      <c r="D64" s="104">
        <v>62.05</v>
      </c>
      <c r="E64" s="104">
        <v>86.423240000000007</v>
      </c>
      <c r="F64" s="104">
        <v>37.18036</v>
      </c>
      <c r="G64" s="104">
        <v>107.917736</v>
      </c>
      <c r="H64" s="104">
        <v>49.093960000000003</v>
      </c>
      <c r="I64" s="104">
        <v>31.024999999999999</v>
      </c>
      <c r="J64" s="104">
        <v>22.685479999999998</v>
      </c>
      <c r="K64" s="104">
        <v>40.307679999999998</v>
      </c>
      <c r="L64" s="104" t="s">
        <v>1180</v>
      </c>
      <c r="N64" s="274"/>
      <c r="P64" s="273"/>
    </row>
    <row r="65" spans="2:16" x14ac:dyDescent="0.2">
      <c r="B65" s="185" t="s">
        <v>1156</v>
      </c>
      <c r="C65" s="68"/>
      <c r="D65" s="68"/>
      <c r="E65" s="68"/>
      <c r="F65" s="68"/>
      <c r="G65" s="68"/>
      <c r="H65" s="68"/>
      <c r="I65" s="68"/>
      <c r="J65" s="68"/>
      <c r="K65" s="68"/>
      <c r="L65" s="68"/>
      <c r="N65" s="274"/>
    </row>
    <row r="66" spans="2:16" ht="15" x14ac:dyDescent="0.2">
      <c r="B66" s="269">
        <v>2019</v>
      </c>
      <c r="C66" s="69">
        <v>13581</v>
      </c>
      <c r="D66" s="69">
        <v>5433</v>
      </c>
      <c r="E66" s="69">
        <v>2938</v>
      </c>
      <c r="F66" s="69">
        <v>2165</v>
      </c>
      <c r="G66" s="69">
        <v>1080</v>
      </c>
      <c r="H66" s="69">
        <v>3092</v>
      </c>
      <c r="I66" s="69">
        <v>1238</v>
      </c>
      <c r="J66" s="69">
        <v>2190</v>
      </c>
      <c r="K66" s="69">
        <v>4039</v>
      </c>
      <c r="L66" s="66" t="s">
        <v>863</v>
      </c>
    </row>
    <row r="67" spans="2:16" ht="15" x14ac:dyDescent="0.2">
      <c r="B67" s="269">
        <v>2020</v>
      </c>
      <c r="C67" s="69">
        <v>5565</v>
      </c>
      <c r="D67" s="69">
        <v>2619</v>
      </c>
      <c r="E67" s="69">
        <v>1232</v>
      </c>
      <c r="F67" s="52">
        <v>722</v>
      </c>
      <c r="G67" s="52">
        <v>432</v>
      </c>
      <c r="H67" s="52">
        <v>894</v>
      </c>
      <c r="I67" s="52">
        <v>482</v>
      </c>
      <c r="J67" s="52">
        <v>888</v>
      </c>
      <c r="K67" s="69">
        <v>1457</v>
      </c>
      <c r="L67" s="66" t="s">
        <v>864</v>
      </c>
    </row>
    <row r="68" spans="2:16" ht="15" x14ac:dyDescent="0.2">
      <c r="B68" s="269">
        <v>2021</v>
      </c>
      <c r="C68" s="69">
        <v>4102</v>
      </c>
      <c r="D68" s="69">
        <v>1920</v>
      </c>
      <c r="E68" s="52">
        <v>748</v>
      </c>
      <c r="F68" s="52">
        <v>787</v>
      </c>
      <c r="G68" s="52">
        <v>372</v>
      </c>
      <c r="H68" s="52">
        <v>922</v>
      </c>
      <c r="I68" s="52">
        <v>455</v>
      </c>
      <c r="J68" s="52">
        <v>887</v>
      </c>
      <c r="K68" s="69">
        <v>1592</v>
      </c>
      <c r="L68" s="66" t="s">
        <v>865</v>
      </c>
      <c r="N68" s="16"/>
      <c r="P68" s="16"/>
    </row>
    <row r="69" spans="2:16" ht="15" x14ac:dyDescent="0.2">
      <c r="B69" s="270">
        <v>2022</v>
      </c>
      <c r="C69" s="69">
        <v>4074</v>
      </c>
      <c r="D69" s="69">
        <v>2415</v>
      </c>
      <c r="E69" s="69">
        <v>986</v>
      </c>
      <c r="F69" s="69">
        <v>764</v>
      </c>
      <c r="G69" s="69">
        <v>576</v>
      </c>
      <c r="H69" s="69">
        <v>632</v>
      </c>
      <c r="I69" s="69">
        <v>939</v>
      </c>
      <c r="J69" s="69">
        <v>859</v>
      </c>
      <c r="K69" s="69">
        <v>1836</v>
      </c>
      <c r="L69" s="66" t="s">
        <v>866</v>
      </c>
      <c r="N69" s="16"/>
      <c r="P69" s="16"/>
    </row>
    <row r="70" spans="2:16" ht="15" x14ac:dyDescent="0.2">
      <c r="B70" s="270">
        <v>2023</v>
      </c>
      <c r="C70" s="69">
        <v>6165.82</v>
      </c>
      <c r="D70" s="69">
        <v>3219.89</v>
      </c>
      <c r="E70" s="69">
        <v>2358.62</v>
      </c>
      <c r="F70" s="69">
        <v>799.34</v>
      </c>
      <c r="G70" s="69">
        <v>782.45</v>
      </c>
      <c r="H70" s="69">
        <v>1643.72</v>
      </c>
      <c r="I70" s="69">
        <v>1244.04</v>
      </c>
      <c r="J70" s="69">
        <v>1763.81</v>
      </c>
      <c r="K70" s="69">
        <v>2403.65</v>
      </c>
      <c r="L70" s="66" t="s">
        <v>867</v>
      </c>
      <c r="N70" s="16"/>
      <c r="P70" s="16"/>
    </row>
    <row r="71" spans="2:16" ht="15" x14ac:dyDescent="0.2">
      <c r="B71" s="270">
        <v>2024</v>
      </c>
      <c r="C71" s="69">
        <v>6589.8879999999999</v>
      </c>
      <c r="D71" s="69">
        <v>4319.4539999999997</v>
      </c>
      <c r="E71" s="69">
        <v>2377.3879999999999</v>
      </c>
      <c r="F71" s="69">
        <v>1521.7529999999999</v>
      </c>
      <c r="G71" s="69">
        <v>827.48800000000006</v>
      </c>
      <c r="H71" s="69">
        <v>1521.7529999999999</v>
      </c>
      <c r="I71" s="69">
        <v>1275.9459999999999</v>
      </c>
      <c r="J71" s="69">
        <v>1812.5940000000001</v>
      </c>
      <c r="K71" s="69">
        <v>3165.473</v>
      </c>
      <c r="L71" s="66" t="s">
        <v>1066</v>
      </c>
      <c r="N71" s="16"/>
      <c r="P71" s="16"/>
    </row>
    <row r="72" spans="2:16" ht="15" x14ac:dyDescent="0.2">
      <c r="B72" s="270" t="s">
        <v>1219</v>
      </c>
      <c r="C72" s="69">
        <v>6922</v>
      </c>
      <c r="D72" s="69">
        <v>2345</v>
      </c>
      <c r="E72" s="69">
        <v>3267</v>
      </c>
      <c r="F72" s="69">
        <v>1405</v>
      </c>
      <c r="G72" s="69">
        <v>4079</v>
      </c>
      <c r="H72" s="69">
        <v>1856</v>
      </c>
      <c r="I72" s="69">
        <v>1173</v>
      </c>
      <c r="J72" s="69">
        <v>858</v>
      </c>
      <c r="K72" s="69">
        <v>1524</v>
      </c>
      <c r="L72" s="66" t="s">
        <v>1181</v>
      </c>
      <c r="N72" s="16"/>
      <c r="P72" s="16"/>
    </row>
    <row r="73" spans="2:16" ht="15" x14ac:dyDescent="0.2">
      <c r="B73" s="380" t="s">
        <v>868</v>
      </c>
      <c r="C73" s="66"/>
      <c r="D73" s="66"/>
      <c r="E73" s="66"/>
      <c r="F73" s="66"/>
      <c r="G73" s="66"/>
      <c r="H73" s="66"/>
      <c r="I73" s="66"/>
      <c r="J73" s="66"/>
      <c r="K73" s="66"/>
      <c r="L73" s="66"/>
    </row>
    <row r="74" spans="2:16" x14ac:dyDescent="0.2">
      <c r="B74" s="271" t="s">
        <v>847</v>
      </c>
      <c r="C74" s="111"/>
      <c r="D74" s="111"/>
      <c r="E74" s="111"/>
      <c r="F74" s="111"/>
      <c r="G74" s="111"/>
      <c r="H74" s="111"/>
      <c r="I74" s="111"/>
      <c r="J74" s="111"/>
      <c r="K74" s="111"/>
      <c r="L74" s="111"/>
    </row>
    <row r="75" spans="2:16" x14ac:dyDescent="0.2">
      <c r="B75" s="269">
        <v>2018</v>
      </c>
      <c r="C75" s="69">
        <v>1266</v>
      </c>
      <c r="D75" s="52">
        <v>766</v>
      </c>
      <c r="E75" s="52">
        <v>470</v>
      </c>
      <c r="F75" s="52">
        <v>242</v>
      </c>
      <c r="G75" s="52">
        <v>291</v>
      </c>
      <c r="H75" s="52">
        <v>584</v>
      </c>
      <c r="I75" s="52">
        <v>426</v>
      </c>
      <c r="J75" s="52">
        <v>606</v>
      </c>
      <c r="K75" s="52">
        <v>591</v>
      </c>
      <c r="L75" s="69">
        <v>5242</v>
      </c>
    </row>
    <row r="76" spans="2:16" x14ac:dyDescent="0.2">
      <c r="B76" s="269">
        <v>2019</v>
      </c>
      <c r="C76" s="69">
        <v>1135</v>
      </c>
      <c r="D76" s="52">
        <v>758</v>
      </c>
      <c r="E76" s="52">
        <v>465</v>
      </c>
      <c r="F76" s="52">
        <v>243</v>
      </c>
      <c r="G76" s="52">
        <v>287</v>
      </c>
      <c r="H76" s="52">
        <v>574</v>
      </c>
      <c r="I76" s="52">
        <v>407</v>
      </c>
      <c r="J76" s="52">
        <v>587</v>
      </c>
      <c r="K76" s="52">
        <v>592</v>
      </c>
      <c r="L76" s="69">
        <v>5048</v>
      </c>
    </row>
    <row r="77" spans="2:16" x14ac:dyDescent="0.2">
      <c r="B77" s="269">
        <v>2020</v>
      </c>
      <c r="C77" s="52">
        <v>904</v>
      </c>
      <c r="D77" s="52">
        <v>649</v>
      </c>
      <c r="E77" s="52">
        <v>308</v>
      </c>
      <c r="F77" s="52">
        <v>191</v>
      </c>
      <c r="G77" s="52">
        <v>154</v>
      </c>
      <c r="H77" s="52">
        <v>455</v>
      </c>
      <c r="I77" s="52">
        <v>338</v>
      </c>
      <c r="J77" s="52">
        <v>525</v>
      </c>
      <c r="K77" s="52">
        <v>521</v>
      </c>
      <c r="L77" s="69">
        <v>4045</v>
      </c>
    </row>
    <row r="78" spans="2:16" x14ac:dyDescent="0.2">
      <c r="B78" s="275">
        <v>2021</v>
      </c>
      <c r="C78" s="69">
        <v>819</v>
      </c>
      <c r="D78" s="52">
        <v>531</v>
      </c>
      <c r="E78" s="52">
        <v>274</v>
      </c>
      <c r="F78" s="52">
        <v>164</v>
      </c>
      <c r="G78" s="52">
        <v>165</v>
      </c>
      <c r="H78" s="52">
        <v>352</v>
      </c>
      <c r="I78" s="52">
        <v>251</v>
      </c>
      <c r="J78" s="52">
        <v>405</v>
      </c>
      <c r="K78" s="52">
        <v>393</v>
      </c>
      <c r="L78" s="69">
        <v>3354</v>
      </c>
    </row>
    <row r="79" spans="2:16" x14ac:dyDescent="0.2">
      <c r="B79" s="184">
        <v>2022</v>
      </c>
      <c r="C79" s="69">
        <v>996.83333333333326</v>
      </c>
      <c r="D79" s="52">
        <v>678</v>
      </c>
      <c r="E79" s="52">
        <v>351.91666666666669</v>
      </c>
      <c r="F79" s="52">
        <v>193.58333333333334</v>
      </c>
      <c r="G79" s="52">
        <v>242.5</v>
      </c>
      <c r="H79" s="52">
        <v>477.58333333333331</v>
      </c>
      <c r="I79" s="52">
        <v>352.75</v>
      </c>
      <c r="J79" s="52">
        <v>474.16666666666669</v>
      </c>
      <c r="K79" s="52">
        <v>498.66666666666669</v>
      </c>
      <c r="L79" s="69">
        <v>4266</v>
      </c>
    </row>
    <row r="80" spans="2:16" x14ac:dyDescent="0.2">
      <c r="B80" s="270">
        <v>2023</v>
      </c>
      <c r="C80" s="69">
        <v>1010.1666666666666</v>
      </c>
      <c r="D80" s="52">
        <v>676.16666666666663</v>
      </c>
      <c r="E80" s="52">
        <v>416</v>
      </c>
      <c r="F80" s="52">
        <v>199.91666666666666</v>
      </c>
      <c r="G80" s="52">
        <v>229.33333333333334</v>
      </c>
      <c r="H80" s="52">
        <v>468</v>
      </c>
      <c r="I80" s="52">
        <v>328.91666666666669</v>
      </c>
      <c r="J80" s="52">
        <v>508.91666666666669</v>
      </c>
      <c r="K80" s="52">
        <v>540.75</v>
      </c>
      <c r="L80" s="69">
        <v>4378.1666666666661</v>
      </c>
    </row>
    <row r="81" spans="2:12" x14ac:dyDescent="0.2">
      <c r="B81" s="270">
        <v>2024</v>
      </c>
      <c r="C81" s="69">
        <v>1001.8333333333334</v>
      </c>
      <c r="D81" s="52">
        <v>713.41666666666674</v>
      </c>
      <c r="E81" s="52">
        <v>404.25</v>
      </c>
      <c r="F81" s="52">
        <v>206</v>
      </c>
      <c r="G81" s="52">
        <v>246</v>
      </c>
      <c r="H81" s="52">
        <v>504.75</v>
      </c>
      <c r="I81" s="52">
        <v>381.16666666666669</v>
      </c>
      <c r="J81" s="52">
        <v>527.5</v>
      </c>
      <c r="K81" s="52">
        <v>564.83333333333337</v>
      </c>
      <c r="L81" s="69">
        <v>4549.75</v>
      </c>
    </row>
    <row r="82" spans="2:12" ht="15" x14ac:dyDescent="0.2">
      <c r="B82" s="270" t="s">
        <v>1219</v>
      </c>
      <c r="C82" s="69">
        <v>1164.3940489432703</v>
      </c>
      <c r="D82" s="52">
        <v>725.74238351254473</v>
      </c>
      <c r="E82" s="52">
        <v>368.96505376344084</v>
      </c>
      <c r="F82" s="52">
        <v>340.40555555555562</v>
      </c>
      <c r="G82" s="52">
        <v>379.875</v>
      </c>
      <c r="H82" s="52">
        <v>356.26388888888891</v>
      </c>
      <c r="I82" s="52">
        <v>364.37634408602145</v>
      </c>
      <c r="J82" s="52">
        <v>358.25555555555553</v>
      </c>
      <c r="K82" s="52">
        <v>363.96666666666664</v>
      </c>
      <c r="L82" s="69">
        <v>4422.2444969719436</v>
      </c>
    </row>
    <row r="83" spans="2:12" x14ac:dyDescent="0.2">
      <c r="B83" s="185" t="s">
        <v>1158</v>
      </c>
      <c r="C83" s="68"/>
      <c r="D83" s="68"/>
      <c r="E83" s="68"/>
      <c r="F83" s="68"/>
      <c r="G83" s="68"/>
      <c r="H83" s="68"/>
      <c r="I83" s="68"/>
      <c r="J83" s="68"/>
      <c r="K83" s="68"/>
      <c r="L83" s="68"/>
    </row>
    <row r="84" spans="2:12" x14ac:dyDescent="0.2">
      <c r="B84" s="269">
        <v>2018</v>
      </c>
      <c r="C84" s="119">
        <v>3320.7</v>
      </c>
      <c r="D84" s="119">
        <v>2234.3000000000002</v>
      </c>
      <c r="E84" s="119">
        <v>1566.1</v>
      </c>
      <c r="F84" s="119">
        <v>911.6</v>
      </c>
      <c r="G84" s="119">
        <v>1250</v>
      </c>
      <c r="H84" s="119">
        <v>1849.8</v>
      </c>
      <c r="I84" s="119">
        <v>1490.6</v>
      </c>
      <c r="J84" s="119">
        <v>1587.2</v>
      </c>
      <c r="K84" s="119">
        <v>1299.7</v>
      </c>
      <c r="L84" s="119">
        <v>15510</v>
      </c>
    </row>
    <row r="85" spans="2:12" x14ac:dyDescent="0.2">
      <c r="B85" s="269">
        <v>2019</v>
      </c>
      <c r="C85" s="119">
        <v>3079.1</v>
      </c>
      <c r="D85" s="119">
        <v>2114.4</v>
      </c>
      <c r="E85" s="119">
        <v>1414.3</v>
      </c>
      <c r="F85" s="119">
        <v>803.8</v>
      </c>
      <c r="G85" s="119">
        <v>1106.3</v>
      </c>
      <c r="H85" s="119">
        <v>1668.7</v>
      </c>
      <c r="I85" s="119">
        <v>1395.3</v>
      </c>
      <c r="J85" s="119">
        <v>1548.3</v>
      </c>
      <c r="K85" s="119">
        <v>1216.0999999999999</v>
      </c>
      <c r="L85" s="119">
        <v>14346.3</v>
      </c>
    </row>
    <row r="86" spans="2:12" x14ac:dyDescent="0.2">
      <c r="B86" s="269">
        <v>2020</v>
      </c>
      <c r="C86" s="119">
        <v>1749.6</v>
      </c>
      <c r="D86" s="119">
        <v>1392.1</v>
      </c>
      <c r="E86" s="119">
        <v>835.5</v>
      </c>
      <c r="F86" s="119">
        <v>479.7</v>
      </c>
      <c r="G86" s="119">
        <v>622.1</v>
      </c>
      <c r="H86" s="119">
        <v>961.8</v>
      </c>
      <c r="I86" s="119">
        <v>781.6</v>
      </c>
      <c r="J86" s="119">
        <v>1034.5</v>
      </c>
      <c r="K86" s="119">
        <v>765.8</v>
      </c>
      <c r="L86" s="119">
        <v>8622.7000000000007</v>
      </c>
    </row>
    <row r="87" spans="2:12" x14ac:dyDescent="0.2">
      <c r="B87" s="275">
        <v>2021</v>
      </c>
      <c r="C87" s="119">
        <v>1244.182546</v>
      </c>
      <c r="D87" s="119">
        <v>1046.410257</v>
      </c>
      <c r="E87" s="119">
        <v>566.57750199999998</v>
      </c>
      <c r="F87" s="119">
        <v>368.15959800000002</v>
      </c>
      <c r="G87" s="119">
        <v>433.261753</v>
      </c>
      <c r="H87" s="119">
        <v>738.64046299999995</v>
      </c>
      <c r="I87" s="119">
        <v>568.60681599999998</v>
      </c>
      <c r="J87" s="119">
        <v>568.61193600000001</v>
      </c>
      <c r="K87" s="119">
        <v>690.15346299999999</v>
      </c>
      <c r="L87" s="119">
        <v>6224.6043339999997</v>
      </c>
    </row>
    <row r="88" spans="2:12" x14ac:dyDescent="0.2">
      <c r="B88" s="184">
        <v>2022</v>
      </c>
      <c r="C88" s="119">
        <v>3096.5092359999999</v>
      </c>
      <c r="D88" s="119">
        <v>1816.827798</v>
      </c>
      <c r="E88" s="119">
        <v>1638.162883</v>
      </c>
      <c r="F88" s="119">
        <v>941.87053700000001</v>
      </c>
      <c r="G88" s="119">
        <v>1579.526394</v>
      </c>
      <c r="H88" s="119">
        <v>1509.2971660000001</v>
      </c>
      <c r="I88" s="119">
        <v>1396.923186</v>
      </c>
      <c r="J88" s="119">
        <v>1390.267652</v>
      </c>
      <c r="K88" s="119">
        <v>1571.3105370000001</v>
      </c>
      <c r="L88" s="119">
        <v>14940.695389</v>
      </c>
    </row>
    <row r="89" spans="2:12" x14ac:dyDescent="0.2">
      <c r="B89" s="270">
        <v>2023</v>
      </c>
      <c r="C89" s="119">
        <v>3079.0680549999997</v>
      </c>
      <c r="D89" s="119">
        <v>2162.482931</v>
      </c>
      <c r="E89" s="119">
        <v>1578.5236890000001</v>
      </c>
      <c r="F89" s="119">
        <v>713.82900900000004</v>
      </c>
      <c r="G89" s="119">
        <v>1463.53016</v>
      </c>
      <c r="H89" s="119">
        <v>1317.649901</v>
      </c>
      <c r="I89" s="119">
        <v>1171.800639</v>
      </c>
      <c r="J89" s="119">
        <v>1415.61401</v>
      </c>
      <c r="K89" s="119">
        <v>1352.7925009999999</v>
      </c>
      <c r="L89" s="119">
        <v>14255.290895</v>
      </c>
    </row>
    <row r="90" spans="2:12" x14ac:dyDescent="0.2">
      <c r="B90" s="270">
        <v>2024</v>
      </c>
      <c r="C90" s="119">
        <v>2760.0256826700002</v>
      </c>
      <c r="D90" s="119">
        <v>1735.0854549999999</v>
      </c>
      <c r="E90" s="119">
        <v>1230.7173929999999</v>
      </c>
      <c r="F90" s="119">
        <v>768.01304400000004</v>
      </c>
      <c r="G90" s="119">
        <v>967.04420800000003</v>
      </c>
      <c r="H90" s="119">
        <v>1279.60911268887</v>
      </c>
      <c r="I90" s="119">
        <v>1212.4861900085575</v>
      </c>
      <c r="J90" s="119">
        <v>2007.299252</v>
      </c>
      <c r="K90" s="119">
        <v>1100.5819587999999</v>
      </c>
      <c r="L90" s="119">
        <v>13060.862296167428</v>
      </c>
    </row>
    <row r="91" spans="2:12" ht="15" x14ac:dyDescent="0.2">
      <c r="B91" s="270" t="s">
        <v>1219</v>
      </c>
      <c r="C91" s="119">
        <v>2541.4360229999998</v>
      </c>
      <c r="D91" s="119">
        <v>1647.227496</v>
      </c>
      <c r="E91" s="119">
        <v>1153.8493060000001</v>
      </c>
      <c r="F91" s="119">
        <v>714.39991799999996</v>
      </c>
      <c r="G91" s="119">
        <v>958.12517000000003</v>
      </c>
      <c r="H91" s="119">
        <v>1214.7345029999999</v>
      </c>
      <c r="I91" s="119">
        <v>1170.4466050000001</v>
      </c>
      <c r="J91" s="119">
        <v>1443.7842949999999</v>
      </c>
      <c r="K91" s="119">
        <v>1044.8515669999999</v>
      </c>
      <c r="L91" s="119">
        <v>11888.854883</v>
      </c>
    </row>
    <row r="92" spans="2:12" x14ac:dyDescent="0.2">
      <c r="B92" s="90" t="s">
        <v>1155</v>
      </c>
      <c r="C92" s="111"/>
      <c r="D92" s="111"/>
      <c r="E92" s="111"/>
      <c r="F92" s="111"/>
      <c r="G92" s="111"/>
      <c r="H92" s="111"/>
      <c r="I92" s="111"/>
      <c r="J92" s="111"/>
      <c r="K92" s="111"/>
      <c r="L92" s="111"/>
    </row>
    <row r="93" spans="2:12" x14ac:dyDescent="0.2">
      <c r="B93" s="269">
        <v>2018</v>
      </c>
      <c r="C93" s="104">
        <v>104.9</v>
      </c>
      <c r="D93" s="104">
        <v>55.6</v>
      </c>
      <c r="E93" s="104">
        <v>44.6</v>
      </c>
      <c r="F93" s="104">
        <v>25.8</v>
      </c>
      <c r="G93" s="104">
        <v>31.9</v>
      </c>
      <c r="H93" s="104">
        <v>52.8</v>
      </c>
      <c r="I93" s="104">
        <v>40.9</v>
      </c>
      <c r="J93" s="104">
        <v>49.1</v>
      </c>
      <c r="K93" s="104">
        <v>40.6</v>
      </c>
      <c r="L93" s="104">
        <v>446.3</v>
      </c>
    </row>
    <row r="94" spans="2:12" x14ac:dyDescent="0.2">
      <c r="B94" s="269">
        <v>2019</v>
      </c>
      <c r="C94" s="104">
        <v>98</v>
      </c>
      <c r="D94" s="104">
        <v>54.5</v>
      </c>
      <c r="E94" s="104">
        <v>43.4</v>
      </c>
      <c r="F94" s="104">
        <v>25.4</v>
      </c>
      <c r="G94" s="104">
        <v>31</v>
      </c>
      <c r="H94" s="104">
        <v>51.2</v>
      </c>
      <c r="I94" s="104">
        <v>39.9</v>
      </c>
      <c r="J94" s="104">
        <v>48.1</v>
      </c>
      <c r="K94" s="104">
        <v>39.6</v>
      </c>
      <c r="L94" s="104">
        <v>431.3</v>
      </c>
    </row>
    <row r="95" spans="2:12" x14ac:dyDescent="0.2">
      <c r="B95" s="269">
        <v>2020</v>
      </c>
      <c r="C95" s="104">
        <v>64.3</v>
      </c>
      <c r="D95" s="104">
        <v>43</v>
      </c>
      <c r="E95" s="104">
        <v>30.7</v>
      </c>
      <c r="F95" s="104">
        <v>18.2</v>
      </c>
      <c r="G95" s="104">
        <v>20.399999999999999</v>
      </c>
      <c r="H95" s="104">
        <v>34.799999999999997</v>
      </c>
      <c r="I95" s="104">
        <v>27.4</v>
      </c>
      <c r="J95" s="104">
        <v>37.4</v>
      </c>
      <c r="K95" s="104">
        <v>30.1</v>
      </c>
      <c r="L95" s="104">
        <v>306.3</v>
      </c>
    </row>
    <row r="96" spans="2:12" x14ac:dyDescent="0.2">
      <c r="B96" s="275">
        <v>2021</v>
      </c>
      <c r="C96" s="104">
        <v>54.230052000000001</v>
      </c>
      <c r="D96" s="104">
        <v>35.721012000000002</v>
      </c>
      <c r="E96" s="104">
        <v>24.373525999999998</v>
      </c>
      <c r="F96" s="104">
        <v>14.697545</v>
      </c>
      <c r="G96" s="104">
        <v>16.154579999999999</v>
      </c>
      <c r="H96" s="104">
        <v>27.831613000000001</v>
      </c>
      <c r="I96" s="104">
        <v>21.851161999999999</v>
      </c>
      <c r="J96" s="104">
        <v>29.3032</v>
      </c>
      <c r="K96" s="104">
        <v>23.079678999999999</v>
      </c>
      <c r="L96" s="104">
        <v>247.242369</v>
      </c>
    </row>
    <row r="97" spans="1:12" x14ac:dyDescent="0.2">
      <c r="B97" s="184">
        <v>2022</v>
      </c>
      <c r="C97" s="104">
        <v>73.386113999999992</v>
      </c>
      <c r="D97" s="104">
        <v>47.502139999999997</v>
      </c>
      <c r="E97" s="104">
        <v>32.867421</v>
      </c>
      <c r="F97" s="104">
        <v>15.930436</v>
      </c>
      <c r="G97" s="104">
        <v>26.297615</v>
      </c>
      <c r="H97" s="104">
        <v>41.316974000000002</v>
      </c>
      <c r="I97" s="104">
        <v>35.761972</v>
      </c>
      <c r="J97" s="104">
        <v>37.528512999999997</v>
      </c>
      <c r="K97" s="104">
        <v>34.261293000000002</v>
      </c>
      <c r="L97" s="104">
        <v>344.85247800000002</v>
      </c>
    </row>
    <row r="98" spans="1:12" x14ac:dyDescent="0.2">
      <c r="B98" s="270">
        <v>2023</v>
      </c>
      <c r="C98" s="104">
        <v>74.180919000000003</v>
      </c>
      <c r="D98" s="104">
        <v>49.499797000000001</v>
      </c>
      <c r="E98" s="104">
        <v>39.852657000000001</v>
      </c>
      <c r="F98" s="104">
        <v>22.866320999999999</v>
      </c>
      <c r="G98" s="104">
        <v>28.093651000000001</v>
      </c>
      <c r="H98" s="104">
        <v>41.318845000000003</v>
      </c>
      <c r="I98" s="104">
        <v>36.110846000000002</v>
      </c>
      <c r="J98" s="104">
        <v>42.014102000000001</v>
      </c>
      <c r="K98" s="104">
        <v>38.955454000000003</v>
      </c>
      <c r="L98" s="104">
        <v>372.89259200000004</v>
      </c>
    </row>
    <row r="99" spans="1:12" x14ac:dyDescent="0.2">
      <c r="B99" s="270">
        <v>2024</v>
      </c>
      <c r="C99" s="104">
        <v>84.192221000000004</v>
      </c>
      <c r="D99" s="104">
        <v>57.169247999999996</v>
      </c>
      <c r="E99" s="104">
        <v>34.806001999999999</v>
      </c>
      <c r="F99" s="104">
        <v>22.006080999999998</v>
      </c>
      <c r="G99" s="104">
        <v>26.561758000000001</v>
      </c>
      <c r="H99" s="104">
        <v>43.073017999999998</v>
      </c>
      <c r="I99" s="104">
        <v>36.535333000000001</v>
      </c>
      <c r="J99" s="104">
        <v>40.738878999999997</v>
      </c>
      <c r="K99" s="104">
        <v>35.825606999999998</v>
      </c>
      <c r="L99" s="104">
        <v>380.90814699999999</v>
      </c>
    </row>
    <row r="100" spans="1:12" ht="15" x14ac:dyDescent="0.2">
      <c r="B100" s="381" t="s">
        <v>1219</v>
      </c>
      <c r="C100" s="125">
        <v>74.652203799999995</v>
      </c>
      <c r="D100" s="125">
        <v>46.279920130000008</v>
      </c>
      <c r="E100" s="125">
        <v>35.649371230000007</v>
      </c>
      <c r="F100" s="125">
        <v>23.263578950000003</v>
      </c>
      <c r="G100" s="125">
        <v>26.095021299999999</v>
      </c>
      <c r="H100" s="125">
        <v>40.277990299999999</v>
      </c>
      <c r="I100" s="125">
        <v>37.173492000000003</v>
      </c>
      <c r="J100" s="125">
        <v>42.4758426</v>
      </c>
      <c r="K100" s="125">
        <v>35.956918999999999</v>
      </c>
      <c r="L100" s="125">
        <v>361.82433931000003</v>
      </c>
    </row>
    <row r="101" spans="1:12" x14ac:dyDescent="0.2">
      <c r="C101" s="66"/>
      <c r="D101" s="66"/>
      <c r="E101" s="66"/>
      <c r="F101" s="66"/>
      <c r="G101" s="66"/>
      <c r="H101" s="66"/>
      <c r="I101" s="66"/>
      <c r="J101" s="66"/>
      <c r="K101" s="66"/>
      <c r="L101" s="66"/>
    </row>
    <row r="102" spans="1:12" x14ac:dyDescent="0.2">
      <c r="A102" s="109" t="s">
        <v>283</v>
      </c>
      <c r="B102" s="109" t="s">
        <v>289</v>
      </c>
    </row>
    <row r="103" spans="1:12" x14ac:dyDescent="0.2">
      <c r="A103" s="109" t="s">
        <v>284</v>
      </c>
      <c r="B103" s="109" t="s">
        <v>292</v>
      </c>
    </row>
    <row r="104" spans="1:12" x14ac:dyDescent="0.2">
      <c r="A104" s="109" t="s">
        <v>285</v>
      </c>
      <c r="B104" s="109" t="s">
        <v>293</v>
      </c>
    </row>
    <row r="105" spans="1:12" x14ac:dyDescent="0.2">
      <c r="A105" s="20"/>
    </row>
    <row r="106" spans="1:12" x14ac:dyDescent="0.2">
      <c r="A106" s="74" t="s">
        <v>998</v>
      </c>
    </row>
    <row r="107" spans="1:12" x14ac:dyDescent="0.2">
      <c r="A107" s="20" t="s">
        <v>997</v>
      </c>
    </row>
    <row r="108" spans="1:12" x14ac:dyDescent="0.2">
      <c r="A108" s="20" t="s">
        <v>27</v>
      </c>
    </row>
    <row r="109" spans="1:12" x14ac:dyDescent="0.2">
      <c r="A109" s="20" t="s">
        <v>29</v>
      </c>
    </row>
    <row r="110" spans="1:12" x14ac:dyDescent="0.2">
      <c r="B110" s="15"/>
    </row>
  </sheetData>
  <mergeCells count="1">
    <mergeCell ref="B2:L2"/>
  </mergeCells>
  <pageMargins left="0.7" right="0.7" top="0.75" bottom="0.75" header="0.3" footer="0.3"/>
  <pageSetup paperSize="8" orientation="landscape" r:id="rId1"/>
  <headerFooter>
    <oddHeader>&amp;L&amp;"Calibri"&amp;10&amp;K000000 [Limited Sharing]&amp;1#_x000D_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1">
    <tabColor theme="7" tint="-0.499984740745262"/>
  </sheetPr>
  <dimension ref="A1:M25"/>
  <sheetViews>
    <sheetView zoomScaleNormal="100" zoomScaleSheetLayoutView="112" workbookViewId="0">
      <pane ySplit="4" topLeftCell="A5" activePane="bottomLeft" state="frozen"/>
      <selection activeCell="B2" sqref="B2:AD2"/>
      <selection pane="bottomLeft" activeCell="B2" sqref="B2:AD2"/>
    </sheetView>
  </sheetViews>
  <sheetFormatPr defaultRowHeight="12.75" x14ac:dyDescent="0.2"/>
  <cols>
    <col min="1" max="1" width="3.1640625" style="10" customWidth="1"/>
    <col min="2" max="2" width="82.83203125" style="10" customWidth="1"/>
    <col min="3" max="3" width="7.83203125" style="10" customWidth="1"/>
    <col min="4" max="13" width="9.6640625" style="10" customWidth="1"/>
    <col min="14" max="16384" width="9.33203125" style="10"/>
  </cols>
  <sheetData>
    <row r="1" spans="2:13" s="4" customFormat="1" ht="46.5" customHeight="1" x14ac:dyDescent="0.2">
      <c r="B1" s="1" t="s">
        <v>381</v>
      </c>
      <c r="C1" s="2"/>
      <c r="D1" s="2"/>
      <c r="E1" s="2"/>
      <c r="F1" s="2"/>
      <c r="G1" s="2"/>
      <c r="H1" s="2"/>
      <c r="I1" s="2"/>
      <c r="J1" s="2"/>
      <c r="K1" s="2"/>
      <c r="L1" s="2"/>
      <c r="M1" s="3" t="s">
        <v>392</v>
      </c>
    </row>
    <row r="2" spans="2:13" s="5" customFormat="1" ht="15" x14ac:dyDescent="0.25">
      <c r="B2" s="451" t="s">
        <v>36</v>
      </c>
      <c r="C2" s="451"/>
      <c r="D2" s="451"/>
      <c r="E2" s="451"/>
      <c r="F2" s="451"/>
      <c r="G2" s="451"/>
      <c r="H2" s="451"/>
      <c r="I2" s="451"/>
      <c r="J2" s="451"/>
      <c r="K2" s="451"/>
      <c r="L2" s="451"/>
      <c r="M2" s="451"/>
    </row>
    <row r="3" spans="2:13" s="5" customFormat="1" ht="15" x14ac:dyDescent="0.25">
      <c r="B3" s="459" t="s">
        <v>41</v>
      </c>
      <c r="C3" s="459" t="s">
        <v>42</v>
      </c>
      <c r="D3" s="460" t="s">
        <v>35</v>
      </c>
      <c r="E3" s="460"/>
      <c r="F3" s="460"/>
      <c r="G3" s="460"/>
      <c r="H3" s="460"/>
      <c r="I3" s="460"/>
      <c r="J3" s="460"/>
      <c r="K3" s="460"/>
      <c r="L3" s="460"/>
      <c r="M3" s="460"/>
    </row>
    <row r="4" spans="2:13" x14ac:dyDescent="0.2">
      <c r="B4" s="459"/>
      <c r="C4" s="459"/>
      <c r="D4" s="250" t="s">
        <v>43</v>
      </c>
      <c r="E4" s="250" t="s">
        <v>44</v>
      </c>
      <c r="F4" s="250" t="s">
        <v>45</v>
      </c>
      <c r="G4" s="251">
        <v>2002</v>
      </c>
      <c r="H4" s="251">
        <v>2005</v>
      </c>
      <c r="I4" s="250" t="s">
        <v>46</v>
      </c>
      <c r="J4" s="250" t="s">
        <v>47</v>
      </c>
      <c r="K4" s="250" t="s">
        <v>48</v>
      </c>
      <c r="L4" s="251">
        <v>2016</v>
      </c>
      <c r="M4" s="251">
        <v>2019</v>
      </c>
    </row>
    <row r="5" spans="2:13" ht="15.75" customHeight="1" x14ac:dyDescent="0.2">
      <c r="B5" s="254" t="s">
        <v>49</v>
      </c>
      <c r="C5" s="255" t="s">
        <v>33</v>
      </c>
      <c r="D5" s="256">
        <v>2012</v>
      </c>
      <c r="E5" s="256">
        <v>3549</v>
      </c>
      <c r="F5" s="256">
        <v>6476</v>
      </c>
      <c r="G5" s="256">
        <v>12803</v>
      </c>
      <c r="H5" s="256">
        <v>20048</v>
      </c>
      <c r="I5" s="256">
        <v>26286</v>
      </c>
      <c r="J5" s="256">
        <v>36451</v>
      </c>
      <c r="K5" s="256">
        <v>45878</v>
      </c>
      <c r="L5" s="256">
        <v>62237</v>
      </c>
      <c r="M5" s="256">
        <v>76414</v>
      </c>
    </row>
    <row r="6" spans="2:13" ht="15.75" customHeight="1" x14ac:dyDescent="0.2">
      <c r="B6" s="254" t="s">
        <v>50</v>
      </c>
      <c r="C6" s="255" t="s">
        <v>33</v>
      </c>
      <c r="D6" s="256">
        <v>1322</v>
      </c>
      <c r="E6" s="256">
        <v>2547</v>
      </c>
      <c r="F6" s="256">
        <v>3793</v>
      </c>
      <c r="G6" s="256">
        <v>8482</v>
      </c>
      <c r="H6" s="256">
        <v>13617</v>
      </c>
      <c r="I6" s="256">
        <v>16735</v>
      </c>
      <c r="J6" s="256">
        <v>23746</v>
      </c>
      <c r="K6" s="256">
        <v>30814</v>
      </c>
      <c r="L6" s="256">
        <v>43511</v>
      </c>
      <c r="M6" s="256">
        <v>53333</v>
      </c>
    </row>
    <row r="7" spans="2:13" ht="15.75" customHeight="1" x14ac:dyDescent="0.2">
      <c r="B7" s="254" t="s">
        <v>51</v>
      </c>
      <c r="C7" s="255" t="s">
        <v>33</v>
      </c>
      <c r="D7" s="252">
        <v>395</v>
      </c>
      <c r="E7" s="252">
        <v>724</v>
      </c>
      <c r="F7" s="256">
        <v>1439</v>
      </c>
      <c r="G7" s="256">
        <v>3056</v>
      </c>
      <c r="H7" s="256">
        <v>4896</v>
      </c>
      <c r="I7" s="256">
        <v>6463</v>
      </c>
      <c r="J7" s="256">
        <v>9104</v>
      </c>
      <c r="K7" s="256">
        <v>11819</v>
      </c>
      <c r="L7" s="256">
        <v>16377</v>
      </c>
      <c r="M7" s="256">
        <v>20527</v>
      </c>
    </row>
    <row r="8" spans="2:13" ht="15.75" customHeight="1" x14ac:dyDescent="0.2">
      <c r="B8" s="254" t="s">
        <v>52</v>
      </c>
      <c r="C8" s="255" t="s">
        <v>33</v>
      </c>
      <c r="D8" s="252">
        <v>941</v>
      </c>
      <c r="E8" s="256">
        <v>1819</v>
      </c>
      <c r="F8" s="256">
        <v>3367</v>
      </c>
      <c r="G8" s="256">
        <v>6959</v>
      </c>
      <c r="H8" s="256">
        <v>10563</v>
      </c>
      <c r="I8" s="256">
        <v>14457</v>
      </c>
      <c r="J8" s="256">
        <v>20427</v>
      </c>
      <c r="K8" s="256">
        <v>25963</v>
      </c>
      <c r="L8" s="256">
        <v>33894</v>
      </c>
      <c r="M8" s="256">
        <v>42308</v>
      </c>
    </row>
    <row r="9" spans="2:13" ht="15.75" customHeight="1" x14ac:dyDescent="0.2">
      <c r="B9" s="254" t="s">
        <v>53</v>
      </c>
      <c r="C9" s="255" t="s">
        <v>54</v>
      </c>
      <c r="D9" s="257">
        <v>2</v>
      </c>
      <c r="E9" s="257">
        <v>2</v>
      </c>
      <c r="F9" s="257">
        <v>1.8</v>
      </c>
      <c r="G9" s="257">
        <v>1.8</v>
      </c>
      <c r="H9" s="257">
        <v>1.9</v>
      </c>
      <c r="I9" s="257">
        <v>1.8</v>
      </c>
      <c r="J9" s="257">
        <v>1.8</v>
      </c>
      <c r="K9" s="257">
        <v>1.8</v>
      </c>
      <c r="L9" s="257">
        <v>1.8</v>
      </c>
      <c r="M9" s="257">
        <v>1.8</v>
      </c>
    </row>
    <row r="10" spans="2:13" ht="15.75" customHeight="1" x14ac:dyDescent="0.2">
      <c r="B10" s="254" t="s">
        <v>55</v>
      </c>
      <c r="C10" s="255" t="s">
        <v>54</v>
      </c>
      <c r="D10" s="257">
        <v>5.0999999999999996</v>
      </c>
      <c r="E10" s="257">
        <v>4.9000000000000004</v>
      </c>
      <c r="F10" s="257">
        <v>4.5</v>
      </c>
      <c r="G10" s="257">
        <v>4.2</v>
      </c>
      <c r="H10" s="257">
        <v>4.0999999999999996</v>
      </c>
      <c r="I10" s="257">
        <v>4.0999999999999996</v>
      </c>
      <c r="J10" s="257">
        <v>4</v>
      </c>
      <c r="K10" s="257">
        <v>3.9</v>
      </c>
      <c r="L10" s="257">
        <v>3.8</v>
      </c>
      <c r="M10" s="257">
        <v>3.7</v>
      </c>
    </row>
    <row r="11" spans="2:13" ht="15.75" customHeight="1" x14ac:dyDescent="0.2">
      <c r="B11" s="254" t="s">
        <v>56</v>
      </c>
      <c r="C11" s="255" t="s">
        <v>33</v>
      </c>
      <c r="D11" s="256">
        <v>1334</v>
      </c>
      <c r="E11" s="256">
        <v>2963</v>
      </c>
      <c r="F11" s="256">
        <v>5264</v>
      </c>
      <c r="G11" s="256">
        <v>10386</v>
      </c>
      <c r="H11" s="256">
        <v>17089</v>
      </c>
      <c r="I11" s="256">
        <v>22616</v>
      </c>
      <c r="J11" s="256">
        <v>31209</v>
      </c>
      <c r="K11" s="256">
        <v>39300</v>
      </c>
      <c r="L11" s="256">
        <v>52979</v>
      </c>
      <c r="M11" s="256">
        <v>65264</v>
      </c>
    </row>
    <row r="12" spans="2:13" ht="15.75" customHeight="1" x14ac:dyDescent="0.2">
      <c r="B12" s="254" t="s">
        <v>57</v>
      </c>
      <c r="C12" s="255" t="s">
        <v>33</v>
      </c>
      <c r="D12" s="252">
        <v>678</v>
      </c>
      <c r="E12" s="252">
        <v>586</v>
      </c>
      <c r="F12" s="256">
        <v>1212</v>
      </c>
      <c r="G12" s="256">
        <v>2419</v>
      </c>
      <c r="H12" s="256">
        <v>2959</v>
      </c>
      <c r="I12" s="256">
        <v>3670</v>
      </c>
      <c r="J12" s="256">
        <v>5242</v>
      </c>
      <c r="K12" s="256">
        <v>6578</v>
      </c>
      <c r="L12" s="256">
        <v>9257</v>
      </c>
      <c r="M12" s="256">
        <v>11151</v>
      </c>
    </row>
    <row r="13" spans="2:13" ht="15.75" customHeight="1" x14ac:dyDescent="0.2">
      <c r="B13" s="254" t="s">
        <v>58</v>
      </c>
      <c r="C13" s="255"/>
      <c r="D13" s="258">
        <v>0.46</v>
      </c>
      <c r="E13" s="258">
        <v>0.43</v>
      </c>
      <c r="F13" s="258">
        <v>0.46</v>
      </c>
      <c r="G13" s="258">
        <v>0.47</v>
      </c>
      <c r="H13" s="258">
        <v>0.47</v>
      </c>
      <c r="I13" s="258">
        <v>0.49</v>
      </c>
      <c r="J13" s="258">
        <v>0.49</v>
      </c>
      <c r="K13" s="258">
        <v>0.48</v>
      </c>
      <c r="L13" s="258">
        <v>0.45</v>
      </c>
      <c r="M13" s="258">
        <v>0.46</v>
      </c>
    </row>
    <row r="14" spans="2:13" ht="15.75" customHeight="1" x14ac:dyDescent="0.2">
      <c r="B14" s="254" t="s">
        <v>59</v>
      </c>
      <c r="C14" s="255"/>
      <c r="D14" s="259" t="s">
        <v>60</v>
      </c>
      <c r="E14" s="259" t="s">
        <v>60</v>
      </c>
      <c r="F14" s="258">
        <v>0.36</v>
      </c>
      <c r="G14" s="258">
        <v>0.41</v>
      </c>
      <c r="H14" s="258">
        <v>0.4</v>
      </c>
      <c r="I14" s="258">
        <v>0.41</v>
      </c>
      <c r="J14" s="258">
        <v>0.37</v>
      </c>
      <c r="K14" s="258">
        <v>0.4</v>
      </c>
      <c r="L14" s="258">
        <v>0.41</v>
      </c>
      <c r="M14" s="258">
        <v>0.4</v>
      </c>
    </row>
    <row r="15" spans="2:13" ht="15.75" customHeight="1" x14ac:dyDescent="0.2">
      <c r="B15" s="254" t="s">
        <v>61</v>
      </c>
      <c r="C15" s="255"/>
      <c r="D15" s="259" t="s">
        <v>60</v>
      </c>
      <c r="E15" s="260">
        <v>0.52</v>
      </c>
      <c r="F15" s="258">
        <v>0.52</v>
      </c>
      <c r="G15" s="258">
        <v>0.53</v>
      </c>
      <c r="H15" s="258">
        <v>0.55000000000000004</v>
      </c>
      <c r="I15" s="258">
        <v>0.55000000000000004</v>
      </c>
      <c r="J15" s="258">
        <v>0.55000000000000004</v>
      </c>
      <c r="K15" s="258">
        <v>0.53</v>
      </c>
      <c r="L15" s="258">
        <v>0.51</v>
      </c>
      <c r="M15" s="258">
        <v>0.52</v>
      </c>
    </row>
    <row r="16" spans="2:13" ht="15.75" customHeight="1" x14ac:dyDescent="0.2">
      <c r="B16" s="254" t="s">
        <v>62</v>
      </c>
      <c r="C16" s="255" t="s">
        <v>33</v>
      </c>
      <c r="D16" s="261">
        <v>2079</v>
      </c>
      <c r="E16" s="261">
        <v>3905</v>
      </c>
      <c r="F16" s="256">
        <v>6525</v>
      </c>
      <c r="G16" s="256">
        <v>13147</v>
      </c>
      <c r="H16" s="256">
        <v>19151</v>
      </c>
      <c r="I16" s="256">
        <v>22952</v>
      </c>
      <c r="J16" s="256">
        <v>31331</v>
      </c>
      <c r="K16" s="256">
        <v>41444</v>
      </c>
      <c r="L16" s="256">
        <v>54999</v>
      </c>
      <c r="M16" s="256">
        <v>63130</v>
      </c>
    </row>
    <row r="17" spans="1:13" ht="15.75" customHeight="1" x14ac:dyDescent="0.2">
      <c r="B17" s="262" t="s">
        <v>63</v>
      </c>
      <c r="C17" s="110" t="s">
        <v>33</v>
      </c>
      <c r="D17" s="261">
        <v>1198</v>
      </c>
      <c r="E17" s="261">
        <v>2377</v>
      </c>
      <c r="F17" s="256">
        <v>3552</v>
      </c>
      <c r="G17" s="256">
        <v>5848</v>
      </c>
      <c r="H17" s="256">
        <v>7593</v>
      </c>
      <c r="I17" s="256">
        <v>8641</v>
      </c>
      <c r="J17" s="256">
        <v>13267</v>
      </c>
      <c r="K17" s="256">
        <v>15651</v>
      </c>
      <c r="L17" s="256">
        <v>19114</v>
      </c>
      <c r="M17" s="256">
        <v>22130</v>
      </c>
    </row>
    <row r="18" spans="1:13" ht="15.75" customHeight="1" x14ac:dyDescent="0.2">
      <c r="B18" s="262" t="s">
        <v>64</v>
      </c>
      <c r="C18" s="255" t="s">
        <v>33</v>
      </c>
      <c r="D18" s="263">
        <v>802</v>
      </c>
      <c r="E18" s="261">
        <v>1384</v>
      </c>
      <c r="F18" s="256">
        <v>2753</v>
      </c>
      <c r="G18" s="256">
        <v>6993</v>
      </c>
      <c r="H18" s="256">
        <v>11079</v>
      </c>
      <c r="I18" s="256">
        <v>13819</v>
      </c>
      <c r="J18" s="256">
        <v>17399</v>
      </c>
      <c r="K18" s="256">
        <v>25088</v>
      </c>
      <c r="L18" s="256">
        <v>34829</v>
      </c>
      <c r="M18" s="256">
        <v>40040</v>
      </c>
    </row>
    <row r="19" spans="1:13" ht="15.75" customHeight="1" x14ac:dyDescent="0.2">
      <c r="B19" s="262" t="s">
        <v>37</v>
      </c>
      <c r="C19" s="255" t="s">
        <v>33</v>
      </c>
      <c r="D19" s="264">
        <v>79</v>
      </c>
      <c r="E19" s="259">
        <v>144</v>
      </c>
      <c r="F19" s="255">
        <v>219</v>
      </c>
      <c r="G19" s="255">
        <v>306</v>
      </c>
      <c r="H19" s="255">
        <v>479</v>
      </c>
      <c r="I19" s="255">
        <v>492</v>
      </c>
      <c r="J19" s="255">
        <v>665</v>
      </c>
      <c r="K19" s="255">
        <v>705</v>
      </c>
      <c r="L19" s="265">
        <v>1056</v>
      </c>
      <c r="M19" s="255">
        <v>960</v>
      </c>
    </row>
    <row r="20" spans="1:13" ht="15.75" customHeight="1" x14ac:dyDescent="0.2">
      <c r="B20" s="266" t="s">
        <v>38</v>
      </c>
      <c r="C20" s="267" t="s">
        <v>34</v>
      </c>
      <c r="D20" s="264">
        <v>57.6</v>
      </c>
      <c r="E20" s="259">
        <v>60.9</v>
      </c>
      <c r="F20" s="255">
        <v>54.4</v>
      </c>
      <c r="G20" s="255">
        <v>44.5</v>
      </c>
      <c r="H20" s="255">
        <v>39.6</v>
      </c>
      <c r="I20" s="255">
        <v>37.6</v>
      </c>
      <c r="J20" s="255">
        <v>42.3</v>
      </c>
      <c r="K20" s="255">
        <v>37.799999999999997</v>
      </c>
      <c r="L20" s="255">
        <v>34.799999999999997</v>
      </c>
      <c r="M20" s="255">
        <v>35.1</v>
      </c>
    </row>
    <row r="21" spans="1:13" ht="15.75" customHeight="1" x14ac:dyDescent="0.2">
      <c r="B21" s="403" t="s">
        <v>39</v>
      </c>
      <c r="C21" s="404" t="s">
        <v>34</v>
      </c>
      <c r="D21" s="405" t="s">
        <v>40</v>
      </c>
      <c r="E21" s="405">
        <v>26.1</v>
      </c>
      <c r="F21" s="404">
        <v>28.8</v>
      </c>
      <c r="G21" s="404">
        <v>22.7</v>
      </c>
      <c r="H21" s="405" t="s">
        <v>40</v>
      </c>
      <c r="I21" s="404">
        <v>15.2</v>
      </c>
      <c r="J21" s="404">
        <v>8.9</v>
      </c>
      <c r="K21" s="404">
        <v>6.7</v>
      </c>
      <c r="L21" s="404">
        <v>4.0999999999999996</v>
      </c>
      <c r="M21" s="406">
        <v>3.2</v>
      </c>
    </row>
    <row r="22" spans="1:13" x14ac:dyDescent="0.2">
      <c r="D22" s="212"/>
      <c r="E22" s="212"/>
    </row>
    <row r="23" spans="1:13" x14ac:dyDescent="0.2">
      <c r="A23" s="43" t="s">
        <v>999</v>
      </c>
      <c r="D23" s="212"/>
      <c r="E23" s="212"/>
    </row>
    <row r="24" spans="1:13" ht="15" customHeight="1" x14ac:dyDescent="0.2">
      <c r="A24" s="10" t="s">
        <v>1000</v>
      </c>
      <c r="B24" s="232"/>
    </row>
    <row r="25" spans="1:13" x14ac:dyDescent="0.2">
      <c r="A25" s="43"/>
    </row>
  </sheetData>
  <mergeCells count="4">
    <mergeCell ref="B3:B4"/>
    <mergeCell ref="C3:C4"/>
    <mergeCell ref="B2:M2"/>
    <mergeCell ref="D3:M3"/>
  </mergeCells>
  <pageMargins left="0.7" right="0.7" top="0.75" bottom="0.75" header="0.3" footer="0.3"/>
  <pageSetup paperSize="8" orientation="landscape" r:id="rId1"/>
  <headerFooter>
    <oddHeader>&amp;L&amp;"Calibri"&amp;10&amp;K000000 [Limited Sharing]&amp;1#_x000D_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2">
    <tabColor theme="7" tint="-0.499984740745262"/>
  </sheetPr>
  <dimension ref="A1:L71"/>
  <sheetViews>
    <sheetView zoomScaleNormal="100" workbookViewId="0">
      <pane ySplit="4" topLeftCell="A45" activePane="bottomLeft" state="frozen"/>
      <selection activeCell="B2" sqref="B2:AD2"/>
      <selection pane="bottomLeft" activeCell="B2" sqref="B2:AD2"/>
    </sheetView>
  </sheetViews>
  <sheetFormatPr defaultRowHeight="12.75" outlineLevelRow="1" x14ac:dyDescent="0.2"/>
  <cols>
    <col min="1" max="1" width="4" style="10" customWidth="1"/>
    <col min="2" max="2" width="48.1640625" style="10" customWidth="1"/>
    <col min="3" max="3" width="9.1640625" style="10" customWidth="1"/>
    <col min="4" max="5" width="9.1640625" style="10" bestFit="1" customWidth="1"/>
    <col min="6" max="6" width="6.5" style="10" bestFit="1" customWidth="1"/>
    <col min="7" max="7" width="8" style="10" customWidth="1"/>
    <col min="8" max="10" width="9.1640625" style="10" bestFit="1" customWidth="1"/>
    <col min="11" max="12" width="7.6640625" style="10" bestFit="1" customWidth="1"/>
    <col min="13" max="16384" width="9.33203125" style="10"/>
  </cols>
  <sheetData>
    <row r="1" spans="2:12" s="4" customFormat="1" ht="46.5" customHeight="1" x14ac:dyDescent="0.2">
      <c r="B1" s="1" t="s">
        <v>381</v>
      </c>
      <c r="C1" s="2"/>
      <c r="D1" s="2"/>
      <c r="E1" s="2"/>
      <c r="F1" s="2"/>
      <c r="G1" s="2"/>
      <c r="H1" s="2"/>
      <c r="I1" s="2"/>
      <c r="J1" s="2"/>
      <c r="K1" s="2"/>
      <c r="L1" s="3" t="s">
        <v>393</v>
      </c>
    </row>
    <row r="2" spans="2:12" s="5" customFormat="1" ht="15" x14ac:dyDescent="0.25">
      <c r="B2" s="451" t="s">
        <v>71</v>
      </c>
      <c r="C2" s="451"/>
      <c r="D2" s="451"/>
      <c r="E2" s="451"/>
      <c r="F2" s="451"/>
      <c r="G2" s="451"/>
      <c r="H2" s="451"/>
      <c r="I2" s="451"/>
      <c r="J2" s="451"/>
      <c r="K2" s="451"/>
      <c r="L2" s="451"/>
    </row>
    <row r="3" spans="2:12" s="249" customFormat="1" ht="15" x14ac:dyDescent="0.25">
      <c r="B3" s="462" t="s">
        <v>65</v>
      </c>
      <c r="C3" s="463" t="s">
        <v>35</v>
      </c>
      <c r="D3" s="463"/>
      <c r="E3" s="463"/>
      <c r="F3" s="463"/>
      <c r="G3" s="463"/>
      <c r="H3" s="463"/>
      <c r="I3" s="463"/>
      <c r="J3" s="463"/>
      <c r="K3" s="463"/>
      <c r="L3" s="463"/>
    </row>
    <row r="4" spans="2:12" x14ac:dyDescent="0.2">
      <c r="B4" s="462"/>
      <c r="C4" s="250" t="s">
        <v>43</v>
      </c>
      <c r="D4" s="250" t="s">
        <v>44</v>
      </c>
      <c r="E4" s="250" t="s">
        <v>45</v>
      </c>
      <c r="F4" s="251">
        <v>2002</v>
      </c>
      <c r="G4" s="251">
        <v>2005</v>
      </c>
      <c r="H4" s="250" t="s">
        <v>46</v>
      </c>
      <c r="I4" s="250" t="s">
        <v>47</v>
      </c>
      <c r="J4" s="250" t="s">
        <v>48</v>
      </c>
      <c r="K4" s="251">
        <v>2016</v>
      </c>
      <c r="L4" s="251">
        <v>2019</v>
      </c>
    </row>
    <row r="5" spans="2:12" ht="19.5" customHeight="1" x14ac:dyDescent="0.2">
      <c r="B5" s="461" t="s">
        <v>66</v>
      </c>
      <c r="C5" s="461"/>
      <c r="D5" s="461"/>
      <c r="E5" s="461"/>
      <c r="F5" s="461"/>
      <c r="G5" s="461"/>
      <c r="H5" s="461"/>
      <c r="I5" s="461"/>
      <c r="J5" s="461"/>
      <c r="K5" s="461"/>
      <c r="L5" s="461"/>
    </row>
    <row r="6" spans="2:12" outlineLevel="1" x14ac:dyDescent="0.2">
      <c r="B6" s="407" t="s">
        <v>67</v>
      </c>
      <c r="C6" s="82"/>
      <c r="D6" s="82"/>
      <c r="E6" s="82"/>
      <c r="F6" s="82"/>
      <c r="G6" s="82"/>
      <c r="H6" s="82"/>
      <c r="I6" s="82"/>
      <c r="J6" s="82"/>
      <c r="K6" s="82"/>
      <c r="L6" s="252"/>
    </row>
    <row r="7" spans="2:12" outlineLevel="1" x14ac:dyDescent="0.2">
      <c r="B7" s="67" t="s">
        <v>823</v>
      </c>
      <c r="C7" s="50">
        <v>306</v>
      </c>
      <c r="D7" s="50">
        <v>610</v>
      </c>
      <c r="E7" s="50">
        <v>752</v>
      </c>
      <c r="F7" s="51">
        <v>1052</v>
      </c>
      <c r="G7" s="51">
        <v>1051</v>
      </c>
      <c r="H7" s="51">
        <v>1197</v>
      </c>
      <c r="I7" s="51">
        <v>2298</v>
      </c>
      <c r="J7" s="51">
        <v>2134</v>
      </c>
      <c r="K7" s="51">
        <v>2452</v>
      </c>
      <c r="L7" s="51">
        <v>2841</v>
      </c>
    </row>
    <row r="8" spans="2:12" outlineLevel="1" x14ac:dyDescent="0.2">
      <c r="B8" s="67" t="s">
        <v>824</v>
      </c>
      <c r="C8" s="50">
        <v>31</v>
      </c>
      <c r="D8" s="50">
        <v>35</v>
      </c>
      <c r="E8" s="50">
        <v>39</v>
      </c>
      <c r="F8" s="50">
        <v>72</v>
      </c>
      <c r="G8" s="50">
        <v>94</v>
      </c>
      <c r="H8" s="50">
        <v>97</v>
      </c>
      <c r="I8" s="50">
        <v>189</v>
      </c>
      <c r="J8" s="50">
        <v>210</v>
      </c>
      <c r="K8" s="50">
        <v>185</v>
      </c>
      <c r="L8" s="50">
        <v>187</v>
      </c>
    </row>
    <row r="9" spans="2:12" outlineLevel="1" x14ac:dyDescent="0.2">
      <c r="B9" s="67" t="s">
        <v>825</v>
      </c>
      <c r="C9" s="50">
        <v>64</v>
      </c>
      <c r="D9" s="50">
        <v>107</v>
      </c>
      <c r="E9" s="50">
        <v>158</v>
      </c>
      <c r="F9" s="50">
        <v>254</v>
      </c>
      <c r="G9" s="50">
        <v>273</v>
      </c>
      <c r="H9" s="50">
        <v>303</v>
      </c>
      <c r="I9" s="50">
        <v>426</v>
      </c>
      <c r="J9" s="50">
        <v>462</v>
      </c>
      <c r="K9" s="50">
        <v>464</v>
      </c>
      <c r="L9" s="50">
        <v>493</v>
      </c>
    </row>
    <row r="10" spans="2:12" outlineLevel="1" x14ac:dyDescent="0.2">
      <c r="B10" s="67" t="s">
        <v>727</v>
      </c>
      <c r="C10" s="50">
        <v>119</v>
      </c>
      <c r="D10" s="50">
        <v>252</v>
      </c>
      <c r="E10" s="50">
        <v>353</v>
      </c>
      <c r="F10" s="50">
        <v>532</v>
      </c>
      <c r="G10" s="50">
        <v>687</v>
      </c>
      <c r="H10" s="50">
        <v>803</v>
      </c>
      <c r="I10" s="51">
        <v>1209</v>
      </c>
      <c r="J10" s="51">
        <v>1416</v>
      </c>
      <c r="K10" s="51">
        <v>1881</v>
      </c>
      <c r="L10" s="51">
        <v>2580</v>
      </c>
    </row>
    <row r="11" spans="2:12" outlineLevel="1" x14ac:dyDescent="0.2">
      <c r="B11" s="67" t="s">
        <v>720</v>
      </c>
      <c r="C11" s="50">
        <v>44</v>
      </c>
      <c r="D11" s="50">
        <v>115</v>
      </c>
      <c r="E11" s="50">
        <v>130</v>
      </c>
      <c r="F11" s="50">
        <v>185</v>
      </c>
      <c r="G11" s="50">
        <v>259</v>
      </c>
      <c r="H11" s="50">
        <v>304</v>
      </c>
      <c r="I11" s="50">
        <v>547</v>
      </c>
      <c r="J11" s="50">
        <v>552</v>
      </c>
      <c r="K11" s="50">
        <v>693</v>
      </c>
      <c r="L11" s="50">
        <v>685</v>
      </c>
    </row>
    <row r="12" spans="2:12" outlineLevel="1" x14ac:dyDescent="0.2">
      <c r="B12" s="67" t="s">
        <v>721</v>
      </c>
      <c r="C12" s="50">
        <v>120</v>
      </c>
      <c r="D12" s="50">
        <v>235</v>
      </c>
      <c r="E12" s="50">
        <v>296</v>
      </c>
      <c r="F12" s="50">
        <v>464</v>
      </c>
      <c r="G12" s="50">
        <v>617</v>
      </c>
      <c r="H12" s="50">
        <v>727</v>
      </c>
      <c r="I12" s="51">
        <v>1006</v>
      </c>
      <c r="J12" s="51">
        <v>1279</v>
      </c>
      <c r="K12" s="51">
        <v>1530</v>
      </c>
      <c r="L12" s="51">
        <v>1805</v>
      </c>
    </row>
    <row r="13" spans="2:12" outlineLevel="1" x14ac:dyDescent="0.2">
      <c r="B13" s="67" t="s">
        <v>826</v>
      </c>
      <c r="C13" s="50">
        <v>71</v>
      </c>
      <c r="D13" s="50">
        <v>130</v>
      </c>
      <c r="E13" s="50">
        <v>244</v>
      </c>
      <c r="F13" s="50">
        <v>426</v>
      </c>
      <c r="G13" s="50">
        <v>429</v>
      </c>
      <c r="H13" s="50">
        <v>473</v>
      </c>
      <c r="I13" s="50">
        <v>738</v>
      </c>
      <c r="J13" s="50">
        <v>962</v>
      </c>
      <c r="K13" s="51">
        <v>1096</v>
      </c>
      <c r="L13" s="51">
        <v>1192</v>
      </c>
    </row>
    <row r="14" spans="2:12" outlineLevel="1" x14ac:dyDescent="0.2">
      <c r="B14" s="67" t="s">
        <v>722</v>
      </c>
      <c r="C14" s="50">
        <v>31</v>
      </c>
      <c r="D14" s="50">
        <v>80</v>
      </c>
      <c r="E14" s="50">
        <v>156</v>
      </c>
      <c r="F14" s="50">
        <v>188</v>
      </c>
      <c r="G14" s="50">
        <v>337</v>
      </c>
      <c r="H14" s="50">
        <v>366</v>
      </c>
      <c r="I14" s="50">
        <v>517</v>
      </c>
      <c r="J14" s="50">
        <v>669</v>
      </c>
      <c r="K14" s="50">
        <v>918</v>
      </c>
      <c r="L14" s="51">
        <v>1123</v>
      </c>
    </row>
    <row r="15" spans="2:12" outlineLevel="1" x14ac:dyDescent="0.2">
      <c r="B15" s="67" t="s">
        <v>723</v>
      </c>
      <c r="C15" s="50">
        <v>71</v>
      </c>
      <c r="D15" s="50">
        <v>137</v>
      </c>
      <c r="E15" s="50">
        <v>233</v>
      </c>
      <c r="F15" s="50">
        <v>371</v>
      </c>
      <c r="G15" s="50">
        <v>647</v>
      </c>
      <c r="H15" s="50">
        <v>744</v>
      </c>
      <c r="I15" s="51">
        <v>1163</v>
      </c>
      <c r="J15" s="51">
        <v>1430</v>
      </c>
      <c r="K15" s="51">
        <v>1820</v>
      </c>
      <c r="L15" s="51">
        <v>2086</v>
      </c>
    </row>
    <row r="16" spans="2:12" outlineLevel="1" x14ac:dyDescent="0.2">
      <c r="B16" s="67" t="s">
        <v>724</v>
      </c>
      <c r="C16" s="50">
        <v>48</v>
      </c>
      <c r="D16" s="50">
        <v>101</v>
      </c>
      <c r="E16" s="50">
        <v>162</v>
      </c>
      <c r="F16" s="50">
        <v>219</v>
      </c>
      <c r="G16" s="50">
        <v>290</v>
      </c>
      <c r="H16" s="50">
        <v>348</v>
      </c>
      <c r="I16" s="50">
        <v>492</v>
      </c>
      <c r="J16" s="50">
        <v>656</v>
      </c>
      <c r="K16" s="50">
        <v>773</v>
      </c>
      <c r="L16" s="50">
        <v>882</v>
      </c>
    </row>
    <row r="17" spans="2:12" outlineLevel="1" x14ac:dyDescent="0.2">
      <c r="B17" s="67" t="s">
        <v>728</v>
      </c>
      <c r="C17" s="50">
        <v>52</v>
      </c>
      <c r="D17" s="50">
        <v>122</v>
      </c>
      <c r="E17" s="50">
        <v>254</v>
      </c>
      <c r="F17" s="50">
        <v>489</v>
      </c>
      <c r="G17" s="50">
        <v>748</v>
      </c>
      <c r="H17" s="50">
        <v>754</v>
      </c>
      <c r="I17" s="51">
        <v>1038</v>
      </c>
      <c r="J17" s="51">
        <v>1389</v>
      </c>
      <c r="K17" s="51">
        <v>1562</v>
      </c>
      <c r="L17" s="51">
        <v>1605</v>
      </c>
    </row>
    <row r="18" spans="2:12" outlineLevel="1" x14ac:dyDescent="0.2">
      <c r="B18" s="67" t="s">
        <v>725</v>
      </c>
      <c r="C18" s="50">
        <v>11</v>
      </c>
      <c r="D18" s="50">
        <v>27</v>
      </c>
      <c r="E18" s="50">
        <v>39</v>
      </c>
      <c r="F18" s="50">
        <v>47</v>
      </c>
      <c r="G18" s="50">
        <v>78</v>
      </c>
      <c r="H18" s="50">
        <v>85</v>
      </c>
      <c r="I18" s="50">
        <v>134</v>
      </c>
      <c r="J18" s="50">
        <v>160</v>
      </c>
      <c r="K18" s="50">
        <v>205</v>
      </c>
      <c r="L18" s="50">
        <v>283</v>
      </c>
    </row>
    <row r="19" spans="2:12" outlineLevel="1" x14ac:dyDescent="0.2">
      <c r="B19" s="67" t="s">
        <v>827</v>
      </c>
      <c r="C19" s="50">
        <v>15</v>
      </c>
      <c r="D19" s="50">
        <v>32</v>
      </c>
      <c r="E19" s="50">
        <v>62</v>
      </c>
      <c r="F19" s="50">
        <v>212</v>
      </c>
      <c r="G19" s="50">
        <v>296</v>
      </c>
      <c r="H19" s="50">
        <v>294</v>
      </c>
      <c r="I19" s="50">
        <v>386</v>
      </c>
      <c r="J19" s="50">
        <v>461</v>
      </c>
      <c r="K19" s="50">
        <v>612</v>
      </c>
      <c r="L19" s="50">
        <v>657</v>
      </c>
    </row>
    <row r="20" spans="2:12" outlineLevel="1" x14ac:dyDescent="0.2">
      <c r="B20" s="67" t="s">
        <v>828</v>
      </c>
      <c r="C20" s="50">
        <v>76</v>
      </c>
      <c r="D20" s="50">
        <v>155</v>
      </c>
      <c r="E20" s="50">
        <v>184</v>
      </c>
      <c r="F20" s="50">
        <v>193</v>
      </c>
      <c r="G20" s="50">
        <v>248</v>
      </c>
      <c r="H20" s="50">
        <v>315</v>
      </c>
      <c r="I20" s="50">
        <v>452</v>
      </c>
      <c r="J20" s="50">
        <v>459</v>
      </c>
      <c r="K20" s="50">
        <v>418</v>
      </c>
      <c r="L20" s="50">
        <v>423</v>
      </c>
    </row>
    <row r="21" spans="2:12" outlineLevel="1" x14ac:dyDescent="0.2">
      <c r="B21" s="67" t="s">
        <v>829</v>
      </c>
      <c r="C21" s="50">
        <v>151</v>
      </c>
      <c r="D21" s="50">
        <v>239</v>
      </c>
      <c r="E21" s="50">
        <v>490</v>
      </c>
      <c r="F21" s="51">
        <v>1144</v>
      </c>
      <c r="G21" s="51">
        <v>1539</v>
      </c>
      <c r="H21" s="51">
        <v>1831</v>
      </c>
      <c r="I21" s="51">
        <v>2672</v>
      </c>
      <c r="J21" s="51">
        <v>3412</v>
      </c>
      <c r="K21" s="51">
        <v>4505</v>
      </c>
      <c r="L21" s="51">
        <v>5288</v>
      </c>
    </row>
    <row r="22" spans="2:12" outlineLevel="1" x14ac:dyDescent="0.2">
      <c r="B22" s="134" t="s">
        <v>501</v>
      </c>
      <c r="C22" s="54">
        <v>1198</v>
      </c>
      <c r="D22" s="54">
        <v>2383</v>
      </c>
      <c r="E22" s="54">
        <v>3552</v>
      </c>
      <c r="F22" s="54">
        <v>5848</v>
      </c>
      <c r="G22" s="54">
        <v>7593</v>
      </c>
      <c r="H22" s="54">
        <v>8641</v>
      </c>
      <c r="I22" s="54">
        <v>13267</v>
      </c>
      <c r="J22" s="54">
        <v>15651</v>
      </c>
      <c r="K22" s="54">
        <v>19114</v>
      </c>
      <c r="L22" s="54">
        <v>22130</v>
      </c>
    </row>
    <row r="23" spans="2:12" outlineLevel="1" x14ac:dyDescent="0.2">
      <c r="B23" s="84" t="s">
        <v>830</v>
      </c>
      <c r="C23" s="82"/>
      <c r="D23" s="82"/>
      <c r="E23" s="82"/>
      <c r="F23" s="82"/>
      <c r="G23" s="82"/>
      <c r="H23" s="82"/>
      <c r="I23" s="82"/>
      <c r="J23" s="82"/>
      <c r="K23" s="82"/>
      <c r="L23" s="82"/>
    </row>
    <row r="24" spans="2:12" outlineLevel="1" x14ac:dyDescent="0.2">
      <c r="B24" s="67" t="s">
        <v>733</v>
      </c>
      <c r="C24" s="52">
        <v>148</v>
      </c>
      <c r="D24" s="52">
        <v>340</v>
      </c>
      <c r="E24" s="52">
        <v>825</v>
      </c>
      <c r="F24" s="69">
        <v>1661</v>
      </c>
      <c r="G24" s="69">
        <v>2054</v>
      </c>
      <c r="H24" s="69">
        <v>2639</v>
      </c>
      <c r="I24" s="69">
        <v>3446</v>
      </c>
      <c r="J24" s="69">
        <v>4667</v>
      </c>
      <c r="K24" s="69">
        <v>6873</v>
      </c>
      <c r="L24" s="69">
        <v>8744</v>
      </c>
    </row>
    <row r="25" spans="2:12" outlineLevel="1" x14ac:dyDescent="0.2">
      <c r="B25" s="67" t="s">
        <v>734</v>
      </c>
      <c r="C25" s="52">
        <v>104</v>
      </c>
      <c r="D25" s="52">
        <v>180</v>
      </c>
      <c r="E25" s="52">
        <v>294</v>
      </c>
      <c r="F25" s="52">
        <v>552</v>
      </c>
      <c r="G25" s="52">
        <v>811</v>
      </c>
      <c r="H25" s="69">
        <v>1042</v>
      </c>
      <c r="I25" s="69">
        <v>1278</v>
      </c>
      <c r="J25" s="69">
        <v>1755</v>
      </c>
      <c r="K25" s="69">
        <v>1757</v>
      </c>
      <c r="L25" s="69">
        <v>2085</v>
      </c>
    </row>
    <row r="26" spans="2:12" outlineLevel="1" x14ac:dyDescent="0.2">
      <c r="B26" s="67" t="s">
        <v>831</v>
      </c>
      <c r="C26" s="52">
        <v>95</v>
      </c>
      <c r="D26" s="52">
        <v>159</v>
      </c>
      <c r="E26" s="52">
        <v>282</v>
      </c>
      <c r="F26" s="52">
        <v>388</v>
      </c>
      <c r="G26" s="52">
        <v>588</v>
      </c>
      <c r="H26" s="52">
        <v>694</v>
      </c>
      <c r="I26" s="52">
        <v>903</v>
      </c>
      <c r="J26" s="69">
        <v>1194</v>
      </c>
      <c r="K26" s="69">
        <v>1581</v>
      </c>
      <c r="L26" s="69">
        <v>1688</v>
      </c>
    </row>
    <row r="27" spans="2:12" outlineLevel="1" x14ac:dyDescent="0.2">
      <c r="B27" s="67" t="s">
        <v>832</v>
      </c>
      <c r="C27" s="52">
        <v>80</v>
      </c>
      <c r="D27" s="52">
        <v>148</v>
      </c>
      <c r="E27" s="52">
        <v>309</v>
      </c>
      <c r="F27" s="52">
        <v>581</v>
      </c>
      <c r="G27" s="69">
        <v>1106</v>
      </c>
      <c r="H27" s="52">
        <v>980</v>
      </c>
      <c r="I27" s="69">
        <v>1429</v>
      </c>
      <c r="J27" s="69">
        <v>2181</v>
      </c>
      <c r="K27" s="69">
        <v>2529</v>
      </c>
      <c r="L27" s="69">
        <v>2663</v>
      </c>
    </row>
    <row r="28" spans="2:12" outlineLevel="1" x14ac:dyDescent="0.2">
      <c r="B28" s="67" t="s">
        <v>833</v>
      </c>
      <c r="C28" s="52">
        <v>105</v>
      </c>
      <c r="D28" s="52">
        <v>192</v>
      </c>
      <c r="E28" s="52">
        <v>382</v>
      </c>
      <c r="F28" s="52">
        <v>929</v>
      </c>
      <c r="G28" s="69">
        <v>1733</v>
      </c>
      <c r="H28" s="69">
        <v>2401</v>
      </c>
      <c r="I28" s="69">
        <v>3072</v>
      </c>
      <c r="J28" s="69">
        <v>4315</v>
      </c>
      <c r="K28" s="69">
        <v>5548</v>
      </c>
      <c r="L28" s="69">
        <v>5830</v>
      </c>
    </row>
    <row r="29" spans="2:12" outlineLevel="1" x14ac:dyDescent="0.2">
      <c r="B29" s="67" t="s">
        <v>738</v>
      </c>
      <c r="C29" s="52">
        <v>29</v>
      </c>
      <c r="D29" s="52">
        <v>66</v>
      </c>
      <c r="E29" s="52">
        <v>128</v>
      </c>
      <c r="F29" s="52">
        <v>315</v>
      </c>
      <c r="G29" s="52">
        <v>473</v>
      </c>
      <c r="H29" s="52">
        <v>632</v>
      </c>
      <c r="I29" s="69">
        <v>1018</v>
      </c>
      <c r="J29" s="69">
        <v>1448</v>
      </c>
      <c r="K29" s="69">
        <v>2066</v>
      </c>
      <c r="L29" s="69">
        <v>2401</v>
      </c>
    </row>
    <row r="30" spans="2:12" outlineLevel="1" x14ac:dyDescent="0.2">
      <c r="B30" s="67" t="s">
        <v>834</v>
      </c>
      <c r="C30" s="68" t="s">
        <v>433</v>
      </c>
      <c r="D30" s="52">
        <v>33</v>
      </c>
      <c r="E30" s="52">
        <v>69</v>
      </c>
      <c r="F30" s="52">
        <v>149</v>
      </c>
      <c r="G30" s="52">
        <v>255</v>
      </c>
      <c r="H30" s="52">
        <v>260</v>
      </c>
      <c r="I30" s="52">
        <v>402</v>
      </c>
      <c r="J30" s="52">
        <v>515</v>
      </c>
      <c r="K30" s="52">
        <v>908</v>
      </c>
      <c r="L30" s="52">
        <v>959</v>
      </c>
    </row>
    <row r="31" spans="2:12" outlineLevel="1" x14ac:dyDescent="0.2">
      <c r="B31" s="67" t="s">
        <v>762</v>
      </c>
      <c r="C31" s="68" t="s">
        <v>433</v>
      </c>
      <c r="D31" s="52">
        <v>59</v>
      </c>
      <c r="E31" s="52">
        <v>87</v>
      </c>
      <c r="F31" s="52">
        <v>142</v>
      </c>
      <c r="G31" s="52">
        <v>315</v>
      </c>
      <c r="H31" s="52">
        <v>301</v>
      </c>
      <c r="I31" s="52">
        <v>264</v>
      </c>
      <c r="J31" s="52">
        <v>318</v>
      </c>
      <c r="K31" s="52">
        <v>362</v>
      </c>
      <c r="L31" s="52">
        <v>446</v>
      </c>
    </row>
    <row r="32" spans="2:12" outlineLevel="1" x14ac:dyDescent="0.2">
      <c r="B32" s="67" t="s">
        <v>835</v>
      </c>
      <c r="C32" s="52">
        <v>39</v>
      </c>
      <c r="D32" s="52">
        <v>53</v>
      </c>
      <c r="E32" s="52">
        <v>121</v>
      </c>
      <c r="F32" s="52">
        <v>318</v>
      </c>
      <c r="G32" s="52">
        <v>713</v>
      </c>
      <c r="H32" s="52">
        <v>786</v>
      </c>
      <c r="I32" s="52">
        <v>780</v>
      </c>
      <c r="J32" s="69">
        <v>1018</v>
      </c>
      <c r="K32" s="69">
        <v>2261</v>
      </c>
      <c r="L32" s="69">
        <v>4511</v>
      </c>
    </row>
    <row r="33" spans="2:12" outlineLevel="1" x14ac:dyDescent="0.2">
      <c r="B33" s="67" t="s">
        <v>836</v>
      </c>
      <c r="C33" s="52">
        <v>202</v>
      </c>
      <c r="D33" s="52">
        <v>153</v>
      </c>
      <c r="E33" s="52">
        <v>256</v>
      </c>
      <c r="F33" s="69">
        <v>1957</v>
      </c>
      <c r="G33" s="69">
        <v>3033</v>
      </c>
      <c r="H33" s="69">
        <v>4083</v>
      </c>
      <c r="I33" s="69">
        <v>4807</v>
      </c>
      <c r="J33" s="69">
        <v>7678</v>
      </c>
      <c r="K33" s="69">
        <v>10945</v>
      </c>
      <c r="L33" s="69">
        <v>10712</v>
      </c>
    </row>
    <row r="34" spans="2:12" outlineLevel="1" x14ac:dyDescent="0.2">
      <c r="B34" s="67" t="s">
        <v>837</v>
      </c>
      <c r="C34" s="52">
        <v>79</v>
      </c>
      <c r="D34" s="52">
        <v>144</v>
      </c>
      <c r="E34" s="52">
        <v>219</v>
      </c>
      <c r="F34" s="52">
        <v>306</v>
      </c>
      <c r="G34" s="52">
        <v>479</v>
      </c>
      <c r="H34" s="52">
        <v>492</v>
      </c>
      <c r="I34" s="52">
        <v>665</v>
      </c>
      <c r="J34" s="52">
        <v>705</v>
      </c>
      <c r="K34" s="69">
        <v>1056</v>
      </c>
      <c r="L34" s="52">
        <v>960</v>
      </c>
    </row>
    <row r="35" spans="2:12" outlineLevel="1" x14ac:dyDescent="0.2">
      <c r="B35" s="92" t="s">
        <v>501</v>
      </c>
      <c r="C35" s="93">
        <v>881</v>
      </c>
      <c r="D35" s="91">
        <v>1528</v>
      </c>
      <c r="E35" s="91">
        <v>2972</v>
      </c>
      <c r="F35" s="91">
        <v>7299</v>
      </c>
      <c r="G35" s="91">
        <v>11558</v>
      </c>
      <c r="H35" s="91">
        <v>14311</v>
      </c>
      <c r="I35" s="91">
        <v>18064</v>
      </c>
      <c r="J35" s="91">
        <v>25793</v>
      </c>
      <c r="K35" s="91">
        <v>35886</v>
      </c>
      <c r="L35" s="91">
        <v>41000</v>
      </c>
    </row>
    <row r="36" spans="2:12" ht="21" customHeight="1" x14ac:dyDescent="0.2">
      <c r="B36" s="461" t="s">
        <v>68</v>
      </c>
      <c r="C36" s="461"/>
      <c r="D36" s="461"/>
      <c r="E36" s="461"/>
      <c r="F36" s="461"/>
      <c r="G36" s="461"/>
      <c r="H36" s="461"/>
      <c r="I36" s="461"/>
      <c r="J36" s="461"/>
      <c r="K36" s="461"/>
      <c r="L36" s="461"/>
    </row>
    <row r="37" spans="2:12" outlineLevel="1" x14ac:dyDescent="0.2">
      <c r="B37" s="407" t="s">
        <v>67</v>
      </c>
      <c r="C37" s="82"/>
      <c r="D37" s="82"/>
      <c r="E37" s="82"/>
      <c r="F37" s="82"/>
      <c r="G37" s="82"/>
      <c r="H37" s="82"/>
      <c r="I37" s="82"/>
      <c r="J37" s="82"/>
      <c r="K37" s="82"/>
      <c r="L37" s="82"/>
    </row>
    <row r="38" spans="2:12" outlineLevel="1" x14ac:dyDescent="0.2">
      <c r="B38" s="67" t="s">
        <v>823</v>
      </c>
      <c r="C38" s="66">
        <v>25.3</v>
      </c>
      <c r="D38" s="66">
        <v>25.7</v>
      </c>
      <c r="E38" s="104">
        <v>21.2</v>
      </c>
      <c r="F38" s="104">
        <v>18</v>
      </c>
      <c r="G38" s="104">
        <v>13.8</v>
      </c>
      <c r="H38" s="104">
        <v>13.9</v>
      </c>
      <c r="I38" s="104">
        <v>17.3</v>
      </c>
      <c r="J38" s="104">
        <v>13.6</v>
      </c>
      <c r="K38" s="104">
        <v>12.8</v>
      </c>
      <c r="L38" s="104">
        <v>12.8</v>
      </c>
    </row>
    <row r="39" spans="2:12" outlineLevel="1" x14ac:dyDescent="0.2">
      <c r="B39" s="67" t="s">
        <v>824</v>
      </c>
      <c r="C39" s="99">
        <v>2.6</v>
      </c>
      <c r="D39" s="99">
        <v>1.5</v>
      </c>
      <c r="E39" s="104">
        <v>1.1000000000000001</v>
      </c>
      <c r="F39" s="104">
        <v>1.2</v>
      </c>
      <c r="G39" s="104">
        <v>1.2</v>
      </c>
      <c r="H39" s="104">
        <v>1.1000000000000001</v>
      </c>
      <c r="I39" s="104">
        <v>1.4</v>
      </c>
      <c r="J39" s="104">
        <v>1.3</v>
      </c>
      <c r="K39" s="104">
        <v>1</v>
      </c>
      <c r="L39" s="104">
        <v>0.8</v>
      </c>
    </row>
    <row r="40" spans="2:12" outlineLevel="1" x14ac:dyDescent="0.2">
      <c r="B40" s="67" t="s">
        <v>825</v>
      </c>
      <c r="C40" s="99">
        <v>5.3</v>
      </c>
      <c r="D40" s="99">
        <v>4.5</v>
      </c>
      <c r="E40" s="104">
        <v>4.4000000000000004</v>
      </c>
      <c r="F40" s="104">
        <v>4.3</v>
      </c>
      <c r="G40" s="104">
        <v>3.6</v>
      </c>
      <c r="H40" s="104">
        <v>3.5</v>
      </c>
      <c r="I40" s="104">
        <v>3.2</v>
      </c>
      <c r="J40" s="104">
        <v>3</v>
      </c>
      <c r="K40" s="104">
        <v>2.4</v>
      </c>
      <c r="L40" s="104">
        <v>2.2000000000000002</v>
      </c>
    </row>
    <row r="41" spans="2:12" outlineLevel="1" x14ac:dyDescent="0.2">
      <c r="B41" s="67" t="s">
        <v>727</v>
      </c>
      <c r="C41" s="99">
        <v>9.8000000000000007</v>
      </c>
      <c r="D41" s="66">
        <v>10.6</v>
      </c>
      <c r="E41" s="104">
        <v>9.9</v>
      </c>
      <c r="F41" s="104">
        <v>9.1</v>
      </c>
      <c r="G41" s="104">
        <v>9</v>
      </c>
      <c r="H41" s="104">
        <v>9.3000000000000007</v>
      </c>
      <c r="I41" s="104">
        <v>9.1</v>
      </c>
      <c r="J41" s="104">
        <v>9</v>
      </c>
      <c r="K41" s="104">
        <v>9.8000000000000007</v>
      </c>
      <c r="L41" s="104">
        <v>11.7</v>
      </c>
    </row>
    <row r="42" spans="2:12" outlineLevel="1" x14ac:dyDescent="0.2">
      <c r="B42" s="67" t="s">
        <v>720</v>
      </c>
      <c r="C42" s="99">
        <v>3.6</v>
      </c>
      <c r="D42" s="99">
        <v>4.8</v>
      </c>
      <c r="E42" s="104">
        <v>3.7</v>
      </c>
      <c r="F42" s="104">
        <v>3.2</v>
      </c>
      <c r="G42" s="104">
        <v>3.4</v>
      </c>
      <c r="H42" s="104">
        <v>3.5</v>
      </c>
      <c r="I42" s="104">
        <v>4.0999999999999996</v>
      </c>
      <c r="J42" s="104">
        <v>3.5</v>
      </c>
      <c r="K42" s="104">
        <v>3.6</v>
      </c>
      <c r="L42" s="104">
        <v>3.1</v>
      </c>
    </row>
    <row r="43" spans="2:12" outlineLevel="1" x14ac:dyDescent="0.2">
      <c r="B43" s="67" t="s">
        <v>721</v>
      </c>
      <c r="C43" s="99">
        <v>9.9</v>
      </c>
      <c r="D43" s="99">
        <v>9.9</v>
      </c>
      <c r="E43" s="104">
        <v>8.3000000000000007</v>
      </c>
      <c r="F43" s="104">
        <v>7.9</v>
      </c>
      <c r="G43" s="104">
        <v>8.1</v>
      </c>
      <c r="H43" s="104">
        <v>8.4</v>
      </c>
      <c r="I43" s="104">
        <v>7.6</v>
      </c>
      <c r="J43" s="104">
        <v>8.1999999999999993</v>
      </c>
      <c r="K43" s="104">
        <v>8</v>
      </c>
      <c r="L43" s="104">
        <v>8.1999999999999993</v>
      </c>
    </row>
    <row r="44" spans="2:12" outlineLevel="1" x14ac:dyDescent="0.2">
      <c r="B44" s="67" t="s">
        <v>826</v>
      </c>
      <c r="C44" s="99">
        <v>5.9</v>
      </c>
      <c r="D44" s="99">
        <v>5.5</v>
      </c>
      <c r="E44" s="104">
        <v>6.9</v>
      </c>
      <c r="F44" s="104">
        <v>7.3</v>
      </c>
      <c r="G44" s="104">
        <v>5.6</v>
      </c>
      <c r="H44" s="104">
        <v>5.5</v>
      </c>
      <c r="I44" s="104">
        <v>5.6</v>
      </c>
      <c r="J44" s="104">
        <v>6.1</v>
      </c>
      <c r="K44" s="104">
        <v>5.7</v>
      </c>
      <c r="L44" s="104">
        <v>5.4</v>
      </c>
    </row>
    <row r="45" spans="2:12" outlineLevel="1" x14ac:dyDescent="0.2">
      <c r="B45" s="67" t="s">
        <v>722</v>
      </c>
      <c r="C45" s="99">
        <v>2.6</v>
      </c>
      <c r="D45" s="99">
        <v>3.4</v>
      </c>
      <c r="E45" s="104">
        <v>4.4000000000000004</v>
      </c>
      <c r="F45" s="104">
        <v>3.2</v>
      </c>
      <c r="G45" s="104">
        <v>4.4000000000000004</v>
      </c>
      <c r="H45" s="104">
        <v>4.2</v>
      </c>
      <c r="I45" s="104">
        <v>3.9</v>
      </c>
      <c r="J45" s="104">
        <v>4.3</v>
      </c>
      <c r="K45" s="104">
        <v>4.8</v>
      </c>
      <c r="L45" s="104">
        <v>5.0999999999999996</v>
      </c>
    </row>
    <row r="46" spans="2:12" outlineLevel="1" x14ac:dyDescent="0.2">
      <c r="B46" s="67" t="s">
        <v>723</v>
      </c>
      <c r="C46" s="99">
        <v>5.9</v>
      </c>
      <c r="D46" s="99">
        <v>5.8</v>
      </c>
      <c r="E46" s="104">
        <v>6.6</v>
      </c>
      <c r="F46" s="104">
        <v>6.3</v>
      </c>
      <c r="G46" s="104">
        <v>8.5</v>
      </c>
      <c r="H46" s="104">
        <v>8.6</v>
      </c>
      <c r="I46" s="104">
        <v>8.8000000000000007</v>
      </c>
      <c r="J46" s="104">
        <v>9.1</v>
      </c>
      <c r="K46" s="104">
        <v>9.5</v>
      </c>
      <c r="L46" s="104">
        <v>9.4</v>
      </c>
    </row>
    <row r="47" spans="2:12" outlineLevel="1" x14ac:dyDescent="0.2">
      <c r="B47" s="67" t="s">
        <v>724</v>
      </c>
      <c r="C47" s="99">
        <v>4</v>
      </c>
      <c r="D47" s="99">
        <v>4.2</v>
      </c>
      <c r="E47" s="104">
        <v>4.5999999999999996</v>
      </c>
      <c r="F47" s="104">
        <v>3.7</v>
      </c>
      <c r="G47" s="104">
        <v>3.8</v>
      </c>
      <c r="H47" s="104">
        <v>4</v>
      </c>
      <c r="I47" s="104">
        <v>3.7</v>
      </c>
      <c r="J47" s="104">
        <v>4.2</v>
      </c>
      <c r="K47" s="104">
        <v>4</v>
      </c>
      <c r="L47" s="104">
        <v>4</v>
      </c>
    </row>
    <row r="48" spans="2:12" outlineLevel="1" x14ac:dyDescent="0.2">
      <c r="B48" s="67" t="s">
        <v>728</v>
      </c>
      <c r="C48" s="99">
        <v>4.3</v>
      </c>
      <c r="D48" s="99">
        <v>5.0999999999999996</v>
      </c>
      <c r="E48" s="104">
        <v>7.1</v>
      </c>
      <c r="F48" s="104">
        <v>8.4</v>
      </c>
      <c r="G48" s="104">
        <v>9.9</v>
      </c>
      <c r="H48" s="104">
        <v>8.6999999999999993</v>
      </c>
      <c r="I48" s="104">
        <v>7.8</v>
      </c>
      <c r="J48" s="104">
        <v>8.9</v>
      </c>
      <c r="K48" s="104">
        <v>8.1999999999999993</v>
      </c>
      <c r="L48" s="104">
        <v>7.3</v>
      </c>
    </row>
    <row r="49" spans="2:12" outlineLevel="1" x14ac:dyDescent="0.2">
      <c r="B49" s="67" t="s">
        <v>725</v>
      </c>
      <c r="C49" s="99">
        <v>0.9</v>
      </c>
      <c r="D49" s="99">
        <v>1.1000000000000001</v>
      </c>
      <c r="E49" s="104">
        <v>1.1000000000000001</v>
      </c>
      <c r="F49" s="104">
        <v>0.8</v>
      </c>
      <c r="G49" s="104">
        <v>1</v>
      </c>
      <c r="H49" s="104">
        <v>1</v>
      </c>
      <c r="I49" s="104">
        <v>1</v>
      </c>
      <c r="J49" s="104">
        <v>1</v>
      </c>
      <c r="K49" s="104">
        <v>1.1000000000000001</v>
      </c>
      <c r="L49" s="104">
        <v>1.3</v>
      </c>
    </row>
    <row r="50" spans="2:12" outlineLevel="1" x14ac:dyDescent="0.2">
      <c r="B50" s="67" t="s">
        <v>827</v>
      </c>
      <c r="C50" s="99">
        <v>1.2</v>
      </c>
      <c r="D50" s="99">
        <v>1.3</v>
      </c>
      <c r="E50" s="104">
        <v>1.7</v>
      </c>
      <c r="F50" s="104">
        <v>3.6</v>
      </c>
      <c r="G50" s="104">
        <v>3.9</v>
      </c>
      <c r="H50" s="104">
        <v>3.4</v>
      </c>
      <c r="I50" s="104">
        <v>2.9</v>
      </c>
      <c r="J50" s="104">
        <v>2.9</v>
      </c>
      <c r="K50" s="104">
        <v>3.2</v>
      </c>
      <c r="L50" s="104">
        <v>3</v>
      </c>
    </row>
    <row r="51" spans="2:12" outlineLevel="1" x14ac:dyDescent="0.2">
      <c r="B51" s="67" t="s">
        <v>828</v>
      </c>
      <c r="C51" s="99">
        <v>6.3</v>
      </c>
      <c r="D51" s="99">
        <v>6.5</v>
      </c>
      <c r="E51" s="104">
        <v>5.2</v>
      </c>
      <c r="F51" s="104">
        <v>3.3</v>
      </c>
      <c r="G51" s="104">
        <v>3.3</v>
      </c>
      <c r="H51" s="104">
        <v>3.6</v>
      </c>
      <c r="I51" s="104">
        <v>3.4</v>
      </c>
      <c r="J51" s="104">
        <v>2.9</v>
      </c>
      <c r="K51" s="104">
        <v>2.2000000000000002</v>
      </c>
      <c r="L51" s="104">
        <v>1.9</v>
      </c>
    </row>
    <row r="52" spans="2:12" outlineLevel="1" x14ac:dyDescent="0.2">
      <c r="B52" s="67" t="s">
        <v>829</v>
      </c>
      <c r="C52" s="66">
        <v>12.5</v>
      </c>
      <c r="D52" s="66">
        <v>10.1</v>
      </c>
      <c r="E52" s="104">
        <v>13.8</v>
      </c>
      <c r="F52" s="104">
        <v>19.600000000000001</v>
      </c>
      <c r="G52" s="104">
        <v>20.3</v>
      </c>
      <c r="H52" s="104">
        <v>21.2</v>
      </c>
      <c r="I52" s="104">
        <v>20.100000000000001</v>
      </c>
      <c r="J52" s="104">
        <v>21.8</v>
      </c>
      <c r="K52" s="104">
        <v>23.6</v>
      </c>
      <c r="L52" s="104">
        <v>23.8</v>
      </c>
    </row>
    <row r="53" spans="2:12" outlineLevel="1" x14ac:dyDescent="0.2">
      <c r="B53" s="253" t="s">
        <v>838</v>
      </c>
      <c r="C53" s="203">
        <v>100</v>
      </c>
      <c r="D53" s="203">
        <v>100</v>
      </c>
      <c r="E53" s="203">
        <v>100</v>
      </c>
      <c r="F53" s="203">
        <v>100</v>
      </c>
      <c r="G53" s="203">
        <v>100</v>
      </c>
      <c r="H53" s="203">
        <v>100</v>
      </c>
      <c r="I53" s="203">
        <v>100</v>
      </c>
      <c r="J53" s="203">
        <v>100</v>
      </c>
      <c r="K53" s="203">
        <v>100</v>
      </c>
      <c r="L53" s="203">
        <v>100</v>
      </c>
    </row>
    <row r="54" spans="2:12" outlineLevel="1" x14ac:dyDescent="0.2">
      <c r="B54" s="408" t="s">
        <v>70</v>
      </c>
      <c r="C54" s="180"/>
      <c r="D54" s="180"/>
      <c r="E54" s="180"/>
      <c r="F54" s="180"/>
      <c r="G54" s="180"/>
      <c r="H54" s="180"/>
      <c r="I54" s="180"/>
      <c r="J54" s="180"/>
      <c r="K54" s="180"/>
      <c r="L54" s="180"/>
    </row>
    <row r="55" spans="2:12" outlineLevel="1" x14ac:dyDescent="0.2">
      <c r="B55" s="90" t="s">
        <v>69</v>
      </c>
      <c r="C55" s="66">
        <v>16.8</v>
      </c>
      <c r="D55" s="104">
        <v>22.3</v>
      </c>
      <c r="E55" s="104">
        <v>27.8</v>
      </c>
      <c r="F55" s="104">
        <v>22.8</v>
      </c>
      <c r="G55" s="104">
        <v>17.8</v>
      </c>
      <c r="H55" s="104">
        <v>18.399999999999999</v>
      </c>
      <c r="I55" s="104">
        <v>19.100000000000001</v>
      </c>
      <c r="J55" s="104">
        <v>18.100000000000001</v>
      </c>
      <c r="K55" s="104">
        <v>19.2</v>
      </c>
      <c r="L55" s="104">
        <v>21.3</v>
      </c>
    </row>
    <row r="56" spans="2:12" outlineLevel="1" x14ac:dyDescent="0.2">
      <c r="B56" s="67" t="s">
        <v>734</v>
      </c>
      <c r="C56" s="66">
        <v>11.8</v>
      </c>
      <c r="D56" s="104">
        <v>11.8</v>
      </c>
      <c r="E56" s="104">
        <v>9.9</v>
      </c>
      <c r="F56" s="104">
        <v>7.6</v>
      </c>
      <c r="G56" s="104">
        <v>7</v>
      </c>
      <c r="H56" s="104">
        <v>7.3</v>
      </c>
      <c r="I56" s="104">
        <v>7.1</v>
      </c>
      <c r="J56" s="104">
        <v>6.8</v>
      </c>
      <c r="K56" s="104">
        <v>4.9000000000000004</v>
      </c>
      <c r="L56" s="104">
        <v>5.0999999999999996</v>
      </c>
    </row>
    <row r="57" spans="2:12" outlineLevel="1" x14ac:dyDescent="0.2">
      <c r="B57" s="67" t="s">
        <v>831</v>
      </c>
      <c r="C57" s="66">
        <v>10.8</v>
      </c>
      <c r="D57" s="104">
        <v>10.4</v>
      </c>
      <c r="E57" s="104">
        <v>9.5</v>
      </c>
      <c r="F57" s="104">
        <v>5.3</v>
      </c>
      <c r="G57" s="104">
        <v>5.0999999999999996</v>
      </c>
      <c r="H57" s="104">
        <v>4.9000000000000004</v>
      </c>
      <c r="I57" s="104">
        <v>5</v>
      </c>
      <c r="J57" s="104">
        <v>4.5999999999999996</v>
      </c>
      <c r="K57" s="104">
        <v>4.4000000000000004</v>
      </c>
      <c r="L57" s="104">
        <v>4.0999999999999996</v>
      </c>
    </row>
    <row r="58" spans="2:12" outlineLevel="1" x14ac:dyDescent="0.2">
      <c r="B58" s="67" t="s">
        <v>832</v>
      </c>
      <c r="C58" s="99">
        <v>9.1</v>
      </c>
      <c r="D58" s="104">
        <v>9.6999999999999993</v>
      </c>
      <c r="E58" s="104">
        <v>10.4</v>
      </c>
      <c r="F58" s="104">
        <v>8</v>
      </c>
      <c r="G58" s="104">
        <v>9.6</v>
      </c>
      <c r="H58" s="104">
        <v>6.9</v>
      </c>
      <c r="I58" s="104">
        <v>7.9</v>
      </c>
      <c r="J58" s="104">
        <v>8.5</v>
      </c>
      <c r="K58" s="104">
        <v>7</v>
      </c>
      <c r="L58" s="104">
        <v>6.5</v>
      </c>
    </row>
    <row r="59" spans="2:12" outlineLevel="1" x14ac:dyDescent="0.2">
      <c r="B59" s="67" t="s">
        <v>833</v>
      </c>
      <c r="C59" s="66">
        <v>11.9</v>
      </c>
      <c r="D59" s="104">
        <v>12.6</v>
      </c>
      <c r="E59" s="104">
        <v>12.9</v>
      </c>
      <c r="F59" s="104">
        <v>12.7</v>
      </c>
      <c r="G59" s="104">
        <v>15</v>
      </c>
      <c r="H59" s="104">
        <v>16.8</v>
      </c>
      <c r="I59" s="104">
        <v>17</v>
      </c>
      <c r="J59" s="104">
        <v>16.7</v>
      </c>
      <c r="K59" s="104">
        <v>15.5</v>
      </c>
      <c r="L59" s="104">
        <v>14.2</v>
      </c>
    </row>
    <row r="60" spans="2:12" outlineLevel="1" x14ac:dyDescent="0.2">
      <c r="B60" s="67" t="s">
        <v>738</v>
      </c>
      <c r="C60" s="99">
        <v>3.3</v>
      </c>
      <c r="D60" s="104">
        <v>4.3</v>
      </c>
      <c r="E60" s="104">
        <v>4.3</v>
      </c>
      <c r="F60" s="104">
        <v>4.3</v>
      </c>
      <c r="G60" s="104">
        <v>4.0999999999999996</v>
      </c>
      <c r="H60" s="104">
        <v>4.4000000000000004</v>
      </c>
      <c r="I60" s="104">
        <v>5.6</v>
      </c>
      <c r="J60" s="104">
        <v>5.6</v>
      </c>
      <c r="K60" s="104">
        <v>5.8</v>
      </c>
      <c r="L60" s="104">
        <v>5.9</v>
      </c>
    </row>
    <row r="61" spans="2:12" outlineLevel="1" x14ac:dyDescent="0.2">
      <c r="B61" s="67" t="s">
        <v>834</v>
      </c>
      <c r="C61" s="68" t="s">
        <v>433</v>
      </c>
      <c r="D61" s="104">
        <v>2.2000000000000002</v>
      </c>
      <c r="E61" s="104">
        <v>2.2999999999999998</v>
      </c>
      <c r="F61" s="104">
        <v>2</v>
      </c>
      <c r="G61" s="104">
        <v>2.2000000000000002</v>
      </c>
      <c r="H61" s="104">
        <v>1.8</v>
      </c>
      <c r="I61" s="104">
        <v>2.2000000000000002</v>
      </c>
      <c r="J61" s="104">
        <v>2</v>
      </c>
      <c r="K61" s="104">
        <v>2.5</v>
      </c>
      <c r="L61" s="104">
        <v>2.2999999999999998</v>
      </c>
    </row>
    <row r="62" spans="2:12" outlineLevel="1" x14ac:dyDescent="0.2">
      <c r="B62" s="67" t="s">
        <v>762</v>
      </c>
      <c r="C62" s="68" t="s">
        <v>433</v>
      </c>
      <c r="D62" s="104">
        <v>3.9</v>
      </c>
      <c r="E62" s="104">
        <v>2.9</v>
      </c>
      <c r="F62" s="104">
        <v>1.9</v>
      </c>
      <c r="G62" s="104">
        <v>2.7</v>
      </c>
      <c r="H62" s="104">
        <v>2.1</v>
      </c>
      <c r="I62" s="104">
        <v>1.5</v>
      </c>
      <c r="J62" s="104">
        <v>1.2</v>
      </c>
      <c r="K62" s="104">
        <v>1</v>
      </c>
      <c r="L62" s="104">
        <v>1.1000000000000001</v>
      </c>
    </row>
    <row r="63" spans="2:12" outlineLevel="1" x14ac:dyDescent="0.2">
      <c r="B63" s="67" t="s">
        <v>835</v>
      </c>
      <c r="C63" s="99">
        <v>4.4000000000000004</v>
      </c>
      <c r="D63" s="104">
        <v>3.5</v>
      </c>
      <c r="E63" s="104">
        <v>4.0999999999999996</v>
      </c>
      <c r="F63" s="104">
        <v>4.4000000000000004</v>
      </c>
      <c r="G63" s="104">
        <v>6.2</v>
      </c>
      <c r="H63" s="104">
        <v>5.5</v>
      </c>
      <c r="I63" s="104">
        <v>4.3</v>
      </c>
      <c r="J63" s="104">
        <v>3.9</v>
      </c>
      <c r="K63" s="104">
        <v>6.3</v>
      </c>
      <c r="L63" s="104">
        <v>11</v>
      </c>
    </row>
    <row r="64" spans="2:12" outlineLevel="1" x14ac:dyDescent="0.2">
      <c r="B64" s="67" t="s">
        <v>836</v>
      </c>
      <c r="C64" s="66">
        <v>22.9</v>
      </c>
      <c r="D64" s="104">
        <v>10</v>
      </c>
      <c r="E64" s="104">
        <v>8.6</v>
      </c>
      <c r="F64" s="104">
        <v>26.8</v>
      </c>
      <c r="G64" s="104">
        <v>26.2</v>
      </c>
      <c r="H64" s="104">
        <v>28.5</v>
      </c>
      <c r="I64" s="104">
        <v>26.6</v>
      </c>
      <c r="J64" s="104">
        <v>29.8</v>
      </c>
      <c r="K64" s="104">
        <v>30.5</v>
      </c>
      <c r="L64" s="104">
        <v>26.1</v>
      </c>
    </row>
    <row r="65" spans="1:12" outlineLevel="1" x14ac:dyDescent="0.2">
      <c r="B65" s="67" t="s">
        <v>837</v>
      </c>
      <c r="C65" s="99">
        <v>9</v>
      </c>
      <c r="D65" s="104">
        <v>9.4</v>
      </c>
      <c r="E65" s="104">
        <v>7.4</v>
      </c>
      <c r="F65" s="104">
        <v>4.2</v>
      </c>
      <c r="G65" s="104">
        <v>4.0999999999999996</v>
      </c>
      <c r="H65" s="104">
        <v>3.4</v>
      </c>
      <c r="I65" s="104">
        <v>3.7</v>
      </c>
      <c r="J65" s="66">
        <v>2.7</v>
      </c>
      <c r="K65" s="104">
        <v>2.9</v>
      </c>
      <c r="L65" s="104">
        <v>2.2999999999999998</v>
      </c>
    </row>
    <row r="66" spans="1:12" outlineLevel="1" x14ac:dyDescent="0.2">
      <c r="B66" s="409" t="s">
        <v>501</v>
      </c>
      <c r="C66" s="225">
        <v>100</v>
      </c>
      <c r="D66" s="225">
        <v>100</v>
      </c>
      <c r="E66" s="225">
        <v>100</v>
      </c>
      <c r="F66" s="225">
        <v>100</v>
      </c>
      <c r="G66" s="225">
        <v>100</v>
      </c>
      <c r="H66" s="225">
        <v>100</v>
      </c>
      <c r="I66" s="225">
        <v>100</v>
      </c>
      <c r="J66" s="225">
        <v>100</v>
      </c>
      <c r="K66" s="225">
        <v>100</v>
      </c>
      <c r="L66" s="225">
        <v>100</v>
      </c>
    </row>
    <row r="67" spans="1:12" x14ac:dyDescent="0.2">
      <c r="B67" s="82"/>
      <c r="C67" s="82"/>
      <c r="D67" s="82"/>
      <c r="E67" s="82"/>
      <c r="F67" s="82"/>
      <c r="G67" s="82"/>
      <c r="H67" s="82"/>
      <c r="I67" s="82"/>
      <c r="J67" s="82"/>
      <c r="K67" s="82"/>
      <c r="L67" s="82"/>
    </row>
    <row r="68" spans="1:12" x14ac:dyDescent="0.2">
      <c r="A68" s="83"/>
      <c r="C68" s="82"/>
      <c r="D68" s="82"/>
      <c r="E68" s="82"/>
      <c r="F68" s="82"/>
      <c r="G68" s="82"/>
      <c r="H68" s="82"/>
      <c r="I68" s="82"/>
      <c r="J68" s="82"/>
      <c r="K68" s="82"/>
      <c r="L68" s="82"/>
    </row>
    <row r="69" spans="1:12" x14ac:dyDescent="0.2">
      <c r="A69" s="43" t="s">
        <v>999</v>
      </c>
    </row>
    <row r="70" spans="1:12" x14ac:dyDescent="0.2">
      <c r="A70" s="10" t="s">
        <v>1000</v>
      </c>
    </row>
    <row r="71" spans="1:12" x14ac:dyDescent="0.2">
      <c r="A71" s="43"/>
    </row>
  </sheetData>
  <mergeCells count="5">
    <mergeCell ref="B5:L5"/>
    <mergeCell ref="B36:L36"/>
    <mergeCell ref="B3:B4"/>
    <mergeCell ref="C3:L3"/>
    <mergeCell ref="B2:L2"/>
  </mergeCells>
  <pageMargins left="0.7" right="0.7" top="0.75" bottom="0.75" header="0.3" footer="0.3"/>
  <pageSetup paperSize="8" orientation="landscape" r:id="rId1"/>
  <headerFooter>
    <oddHeader>&amp;L&amp;"Calibri"&amp;10&amp;K000000 [Limited Sharing]&amp;1#_x000D_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3">
    <tabColor theme="7" tint="-0.499984740745262"/>
  </sheetPr>
  <dimension ref="A1:O52"/>
  <sheetViews>
    <sheetView workbookViewId="0">
      <pane ySplit="4" topLeftCell="A36" activePane="bottomLeft" state="frozen"/>
      <selection activeCell="B2" sqref="B2:AD2"/>
      <selection pane="bottomLeft" activeCell="B2" sqref="B2:AD2"/>
    </sheetView>
  </sheetViews>
  <sheetFormatPr defaultRowHeight="12.75" x14ac:dyDescent="0.2"/>
  <cols>
    <col min="1" max="1" width="4" style="10" customWidth="1"/>
    <col min="2" max="2" width="28.6640625" style="10" bestFit="1" customWidth="1"/>
    <col min="3" max="14" width="11" style="10" customWidth="1"/>
    <col min="15" max="16384" width="9.33203125" style="10"/>
  </cols>
  <sheetData>
    <row r="1" spans="2:15" s="4" customFormat="1" ht="46.5" customHeight="1" x14ac:dyDescent="0.2">
      <c r="B1" s="1" t="s">
        <v>381</v>
      </c>
      <c r="C1" s="2"/>
      <c r="D1" s="2"/>
      <c r="E1" s="2"/>
      <c r="F1" s="2"/>
      <c r="G1" s="2"/>
      <c r="H1" s="2"/>
      <c r="I1" s="2"/>
      <c r="J1" s="2"/>
      <c r="K1" s="2"/>
      <c r="L1" s="2"/>
      <c r="M1" s="2"/>
      <c r="N1" s="3" t="s">
        <v>394</v>
      </c>
    </row>
    <row r="2" spans="2:15" s="5" customFormat="1" ht="15" x14ac:dyDescent="0.25">
      <c r="B2" s="451" t="s">
        <v>74</v>
      </c>
      <c r="C2" s="451"/>
      <c r="D2" s="451"/>
      <c r="E2" s="451"/>
      <c r="F2" s="451"/>
      <c r="G2" s="451"/>
      <c r="H2" s="451"/>
      <c r="I2" s="451"/>
      <c r="J2" s="451"/>
      <c r="K2" s="451"/>
      <c r="L2" s="451"/>
      <c r="M2" s="451"/>
      <c r="N2" s="451"/>
      <c r="O2" s="246"/>
    </row>
    <row r="3" spans="2:15" s="5" customFormat="1" ht="15" customHeight="1" x14ac:dyDescent="0.25">
      <c r="B3" s="464" t="s">
        <v>75</v>
      </c>
      <c r="C3" s="468" t="s">
        <v>72</v>
      </c>
      <c r="D3" s="468"/>
      <c r="E3" s="468"/>
      <c r="F3" s="468"/>
      <c r="G3" s="466" t="s">
        <v>73</v>
      </c>
      <c r="H3" s="467"/>
      <c r="I3" s="467"/>
      <c r="J3" s="467"/>
      <c r="K3" s="466" t="s">
        <v>1287</v>
      </c>
      <c r="L3" s="467"/>
      <c r="M3" s="467"/>
      <c r="N3" s="467"/>
      <c r="O3" s="78"/>
    </row>
    <row r="4" spans="2:15" ht="15" x14ac:dyDescent="0.2">
      <c r="B4" s="465"/>
      <c r="C4" s="247" t="s">
        <v>973</v>
      </c>
      <c r="D4" s="241">
        <v>2016</v>
      </c>
      <c r="E4" s="248" t="s">
        <v>974</v>
      </c>
      <c r="F4" s="248" t="s">
        <v>975</v>
      </c>
      <c r="G4" s="247" t="s">
        <v>973</v>
      </c>
      <c r="H4" s="241">
        <v>2016</v>
      </c>
      <c r="I4" s="248" t="s">
        <v>974</v>
      </c>
      <c r="J4" s="248" t="s">
        <v>975</v>
      </c>
      <c r="K4" s="247" t="s">
        <v>973</v>
      </c>
      <c r="L4" s="241">
        <v>2016</v>
      </c>
      <c r="M4" s="248" t="s">
        <v>974</v>
      </c>
      <c r="N4" s="248" t="s">
        <v>975</v>
      </c>
      <c r="O4" s="82"/>
    </row>
    <row r="5" spans="2:15" ht="17.25" customHeight="1" x14ac:dyDescent="0.2">
      <c r="B5" s="397" t="s">
        <v>819</v>
      </c>
      <c r="C5" s="180">
        <v>6.7</v>
      </c>
      <c r="D5" s="180">
        <v>4.0999999999999996</v>
      </c>
      <c r="E5" s="180">
        <v>3.2</v>
      </c>
      <c r="F5" s="180">
        <v>14.3</v>
      </c>
      <c r="G5" s="180">
        <v>5.3</v>
      </c>
      <c r="H5" s="180">
        <v>3.1</v>
      </c>
      <c r="I5" s="180">
        <v>2.5</v>
      </c>
      <c r="J5" s="180">
        <v>11.9</v>
      </c>
      <c r="K5" s="180">
        <v>1.2</v>
      </c>
      <c r="L5" s="180">
        <v>0.6</v>
      </c>
      <c r="M5" s="180">
        <v>0.5</v>
      </c>
      <c r="N5" s="180">
        <v>2.8</v>
      </c>
      <c r="O5" s="82"/>
    </row>
    <row r="6" spans="2:15" ht="18.600000000000001" customHeight="1" x14ac:dyDescent="0.2">
      <c r="B6" s="410" t="s">
        <v>820</v>
      </c>
      <c r="C6" s="87"/>
      <c r="D6" s="87"/>
      <c r="E6" s="87"/>
      <c r="F6" s="87"/>
      <c r="G6" s="87"/>
      <c r="H6" s="87"/>
      <c r="I6" s="87"/>
      <c r="J6" s="87"/>
      <c r="K6" s="87"/>
      <c r="L6" s="87"/>
      <c r="M6" s="87"/>
      <c r="N6" s="87"/>
      <c r="O6" s="82"/>
    </row>
    <row r="7" spans="2:15" ht="14.1" customHeight="1" x14ac:dyDescent="0.2">
      <c r="B7" s="49" t="s">
        <v>814</v>
      </c>
      <c r="C7" s="177">
        <v>2.1</v>
      </c>
      <c r="D7" s="177">
        <v>1.9</v>
      </c>
      <c r="E7" s="177">
        <v>1.1000000000000001</v>
      </c>
      <c r="F7" s="177">
        <v>6</v>
      </c>
      <c r="G7" s="177">
        <v>1.5</v>
      </c>
      <c r="H7" s="177">
        <v>1.3</v>
      </c>
      <c r="I7" s="177">
        <v>0.8</v>
      </c>
      <c r="J7" s="177">
        <v>4.4000000000000004</v>
      </c>
      <c r="K7" s="177">
        <v>0.3</v>
      </c>
      <c r="L7" s="177">
        <v>0.3</v>
      </c>
      <c r="M7" s="177">
        <v>0.2</v>
      </c>
      <c r="N7" s="177">
        <v>1</v>
      </c>
      <c r="O7" s="82"/>
    </row>
    <row r="8" spans="2:15" ht="12" customHeight="1" x14ac:dyDescent="0.2">
      <c r="B8" s="49" t="s">
        <v>815</v>
      </c>
      <c r="C8" s="177">
        <v>7.6</v>
      </c>
      <c r="D8" s="177">
        <v>4.3</v>
      </c>
      <c r="E8" s="177">
        <v>3.3</v>
      </c>
      <c r="F8" s="177">
        <v>15</v>
      </c>
      <c r="G8" s="177">
        <v>6</v>
      </c>
      <c r="H8" s="177">
        <v>3.3</v>
      </c>
      <c r="I8" s="177">
        <v>2.6</v>
      </c>
      <c r="J8" s="177">
        <v>12.6</v>
      </c>
      <c r="K8" s="177">
        <v>1.4</v>
      </c>
      <c r="L8" s="177">
        <v>0.6</v>
      </c>
      <c r="M8" s="177">
        <v>0.5</v>
      </c>
      <c r="N8" s="177">
        <v>3</v>
      </c>
      <c r="O8" s="82"/>
    </row>
    <row r="9" spans="2:15" ht="16.5" customHeight="1" x14ac:dyDescent="0.2">
      <c r="B9" s="49" t="s">
        <v>816</v>
      </c>
      <c r="C9" s="177">
        <v>10.9</v>
      </c>
      <c r="D9" s="177">
        <v>8.8000000000000007</v>
      </c>
      <c r="E9" s="177">
        <v>10.4</v>
      </c>
      <c r="F9" s="177">
        <v>33.799999999999997</v>
      </c>
      <c r="G9" s="177">
        <v>8.8000000000000007</v>
      </c>
      <c r="H9" s="177">
        <v>6.8</v>
      </c>
      <c r="I9" s="177">
        <v>8.3000000000000007</v>
      </c>
      <c r="J9" s="177">
        <v>29.7</v>
      </c>
      <c r="K9" s="177">
        <v>1.6</v>
      </c>
      <c r="L9" s="177">
        <v>1.2</v>
      </c>
      <c r="M9" s="177">
        <v>1.2</v>
      </c>
      <c r="N9" s="177">
        <v>7.3</v>
      </c>
      <c r="O9" s="82"/>
    </row>
    <row r="10" spans="2:15" ht="16.5" customHeight="1" x14ac:dyDescent="0.2">
      <c r="B10" s="397" t="s">
        <v>821</v>
      </c>
      <c r="C10" s="87"/>
      <c r="D10" s="87"/>
      <c r="E10" s="87"/>
      <c r="F10" s="87"/>
      <c r="G10" s="87"/>
      <c r="H10" s="87"/>
      <c r="I10" s="87"/>
      <c r="J10" s="87"/>
      <c r="K10" s="87"/>
      <c r="L10" s="87"/>
      <c r="M10" s="87"/>
      <c r="N10" s="87"/>
      <c r="O10" s="82"/>
    </row>
    <row r="11" spans="2:15" ht="15.75" customHeight="1" x14ac:dyDescent="0.2">
      <c r="B11" s="49" t="s">
        <v>655</v>
      </c>
      <c r="C11" s="177">
        <v>2</v>
      </c>
      <c r="D11" s="177">
        <v>1.7</v>
      </c>
      <c r="E11" s="177">
        <v>1.1000000000000001</v>
      </c>
      <c r="F11" s="177">
        <v>5.7</v>
      </c>
      <c r="G11" s="177">
        <v>1.5</v>
      </c>
      <c r="H11" s="177">
        <v>1.2</v>
      </c>
      <c r="I11" s="177">
        <v>0.8</v>
      </c>
      <c r="J11" s="177">
        <v>4.4000000000000004</v>
      </c>
      <c r="K11" s="177">
        <v>0.4</v>
      </c>
      <c r="L11" s="177">
        <v>0.3</v>
      </c>
      <c r="M11" s="177">
        <v>0.2</v>
      </c>
      <c r="N11" s="177">
        <v>1.1000000000000001</v>
      </c>
      <c r="O11" s="82"/>
    </row>
    <row r="12" spans="2:15" ht="15.75" customHeight="1" x14ac:dyDescent="0.2">
      <c r="B12" s="49" t="s">
        <v>656</v>
      </c>
      <c r="C12" s="177">
        <v>6.6</v>
      </c>
      <c r="D12" s="177">
        <v>5.4</v>
      </c>
      <c r="E12" s="177">
        <v>4.7</v>
      </c>
      <c r="F12" s="177">
        <v>18.7</v>
      </c>
      <c r="G12" s="177">
        <v>5.0999999999999996</v>
      </c>
      <c r="H12" s="177">
        <v>4.0999999999999996</v>
      </c>
      <c r="I12" s="177">
        <v>3.7</v>
      </c>
      <c r="J12" s="177">
        <v>15.7</v>
      </c>
      <c r="K12" s="177">
        <v>1</v>
      </c>
      <c r="L12" s="177">
        <v>0.9</v>
      </c>
      <c r="M12" s="177">
        <v>0.6</v>
      </c>
      <c r="N12" s="177">
        <v>3.9</v>
      </c>
      <c r="O12" s="82"/>
    </row>
    <row r="13" spans="2:15" ht="15.75" customHeight="1" x14ac:dyDescent="0.2">
      <c r="B13" s="49" t="s">
        <v>657</v>
      </c>
      <c r="C13" s="177">
        <v>7.7</v>
      </c>
      <c r="D13" s="177">
        <v>3</v>
      </c>
      <c r="E13" s="177">
        <v>2.2999999999999998</v>
      </c>
      <c r="F13" s="177">
        <v>12.6</v>
      </c>
      <c r="G13" s="177">
        <v>6.3</v>
      </c>
      <c r="H13" s="177">
        <v>2.2999999999999998</v>
      </c>
      <c r="I13" s="177">
        <v>1.9</v>
      </c>
      <c r="J13" s="177">
        <v>10.7</v>
      </c>
      <c r="K13" s="177">
        <v>1.4</v>
      </c>
      <c r="L13" s="177">
        <v>0.4</v>
      </c>
      <c r="M13" s="177">
        <v>0.3</v>
      </c>
      <c r="N13" s="177">
        <v>2.2999999999999998</v>
      </c>
      <c r="O13" s="82"/>
    </row>
    <row r="14" spans="2:15" ht="15.75" customHeight="1" x14ac:dyDescent="0.2">
      <c r="B14" s="49" t="s">
        <v>658</v>
      </c>
      <c r="C14" s="177">
        <v>10.9</v>
      </c>
      <c r="D14" s="177">
        <v>7.7</v>
      </c>
      <c r="E14" s="177">
        <v>8</v>
      </c>
      <c r="F14" s="177">
        <v>23.8</v>
      </c>
      <c r="G14" s="177">
        <v>8.8000000000000007</v>
      </c>
      <c r="H14" s="177">
        <v>6.3</v>
      </c>
      <c r="I14" s="177">
        <v>6.2</v>
      </c>
      <c r="J14" s="177">
        <v>19.899999999999999</v>
      </c>
      <c r="K14" s="177">
        <v>2.2999999999999998</v>
      </c>
      <c r="L14" s="177">
        <v>1.1000000000000001</v>
      </c>
      <c r="M14" s="177">
        <v>1.4</v>
      </c>
      <c r="N14" s="177">
        <v>5.6</v>
      </c>
      <c r="O14" s="82"/>
    </row>
    <row r="15" spans="2:15" ht="15.75" customHeight="1" x14ac:dyDescent="0.2">
      <c r="B15" s="49" t="s">
        <v>659</v>
      </c>
      <c r="C15" s="177">
        <v>11</v>
      </c>
      <c r="D15" s="177">
        <v>7.3</v>
      </c>
      <c r="E15" s="177">
        <v>3.7</v>
      </c>
      <c r="F15" s="177">
        <v>18.600000000000001</v>
      </c>
      <c r="G15" s="177">
        <v>8</v>
      </c>
      <c r="H15" s="177">
        <v>5.3</v>
      </c>
      <c r="I15" s="177">
        <v>2.8</v>
      </c>
      <c r="J15" s="177">
        <v>15.1</v>
      </c>
      <c r="K15" s="177">
        <v>2.1</v>
      </c>
      <c r="L15" s="177">
        <v>1.2</v>
      </c>
      <c r="M15" s="177">
        <v>0.5</v>
      </c>
      <c r="N15" s="177">
        <v>3.4</v>
      </c>
      <c r="O15" s="82"/>
    </row>
    <row r="16" spans="2:15" ht="15.75" customHeight="1" x14ac:dyDescent="0.2">
      <c r="B16" s="49" t="s">
        <v>660</v>
      </c>
      <c r="C16" s="177">
        <v>6</v>
      </c>
      <c r="D16" s="177">
        <v>2.7</v>
      </c>
      <c r="E16" s="177">
        <v>1.8</v>
      </c>
      <c r="F16" s="177">
        <v>11.8</v>
      </c>
      <c r="G16" s="177">
        <v>4.5</v>
      </c>
      <c r="H16" s="177">
        <v>2.1</v>
      </c>
      <c r="I16" s="177">
        <v>1.5</v>
      </c>
      <c r="J16" s="177">
        <v>9.9</v>
      </c>
      <c r="K16" s="177">
        <v>1.1000000000000001</v>
      </c>
      <c r="L16" s="177">
        <v>0.4</v>
      </c>
      <c r="M16" s="177">
        <v>0.2</v>
      </c>
      <c r="N16" s="177">
        <v>2</v>
      </c>
      <c r="O16" s="82"/>
    </row>
    <row r="17" spans="2:15" ht="15.75" customHeight="1" x14ac:dyDescent="0.2">
      <c r="B17" s="49" t="s">
        <v>661</v>
      </c>
      <c r="C17" s="177">
        <v>7.3</v>
      </c>
      <c r="D17" s="177">
        <v>3.3</v>
      </c>
      <c r="E17" s="177">
        <v>2</v>
      </c>
      <c r="F17" s="177">
        <v>11</v>
      </c>
      <c r="G17" s="177">
        <v>6.1</v>
      </c>
      <c r="H17" s="177">
        <v>2.4</v>
      </c>
      <c r="I17" s="177">
        <v>1.5</v>
      </c>
      <c r="J17" s="177">
        <v>9.1999999999999993</v>
      </c>
      <c r="K17" s="177">
        <v>1</v>
      </c>
      <c r="L17" s="177">
        <v>0.5</v>
      </c>
      <c r="M17" s="177">
        <v>0.4</v>
      </c>
      <c r="N17" s="177">
        <v>2</v>
      </c>
      <c r="O17" s="82"/>
    </row>
    <row r="18" spans="2:15" ht="15.75" customHeight="1" x14ac:dyDescent="0.2">
      <c r="B18" s="49" t="s">
        <v>662</v>
      </c>
      <c r="C18" s="177">
        <v>15.4</v>
      </c>
      <c r="D18" s="177">
        <v>6.5</v>
      </c>
      <c r="E18" s="177">
        <v>6.6</v>
      </c>
      <c r="F18" s="177">
        <v>28.3</v>
      </c>
      <c r="G18" s="177">
        <v>13.5</v>
      </c>
      <c r="H18" s="177">
        <v>5.4</v>
      </c>
      <c r="I18" s="177">
        <v>5.3</v>
      </c>
      <c r="J18" s="177">
        <v>24.5</v>
      </c>
      <c r="K18" s="177">
        <v>2.6</v>
      </c>
      <c r="L18" s="177">
        <v>0.7</v>
      </c>
      <c r="M18" s="177">
        <v>0.9</v>
      </c>
      <c r="N18" s="177">
        <v>5.7</v>
      </c>
      <c r="O18" s="82"/>
    </row>
    <row r="19" spans="2:15" ht="15.75" customHeight="1" x14ac:dyDescent="0.2">
      <c r="B19" s="49" t="s">
        <v>663</v>
      </c>
      <c r="C19" s="177">
        <v>8.8000000000000007</v>
      </c>
      <c r="D19" s="177">
        <v>6.7</v>
      </c>
      <c r="E19" s="177">
        <v>6.2</v>
      </c>
      <c r="F19" s="177">
        <v>23.1</v>
      </c>
      <c r="G19" s="177">
        <v>6.6</v>
      </c>
      <c r="H19" s="177">
        <v>5.0999999999999996</v>
      </c>
      <c r="I19" s="177">
        <v>5</v>
      </c>
      <c r="J19" s="177">
        <v>19.600000000000001</v>
      </c>
      <c r="K19" s="177">
        <v>1.5</v>
      </c>
      <c r="L19" s="177">
        <v>1.1000000000000001</v>
      </c>
      <c r="M19" s="177">
        <v>1</v>
      </c>
      <c r="N19" s="177">
        <v>4.9000000000000004</v>
      </c>
      <c r="O19" s="82"/>
    </row>
    <row r="20" spans="2:15" ht="16.5" customHeight="1" x14ac:dyDescent="0.2">
      <c r="B20" s="397" t="s">
        <v>822</v>
      </c>
      <c r="C20" s="87"/>
      <c r="D20" s="87"/>
      <c r="E20" s="87"/>
      <c r="F20" s="87"/>
      <c r="G20" s="87"/>
      <c r="H20" s="87"/>
      <c r="I20" s="87"/>
      <c r="J20" s="87"/>
      <c r="K20" s="87"/>
      <c r="L20" s="87"/>
      <c r="M20" s="87"/>
      <c r="N20" s="87"/>
      <c r="O20" s="82"/>
    </row>
    <row r="21" spans="2:15" ht="19.5" customHeight="1" x14ac:dyDescent="0.2">
      <c r="B21" s="49" t="s">
        <v>476</v>
      </c>
      <c r="C21" s="177">
        <v>1.4</v>
      </c>
      <c r="D21" s="177">
        <v>0.9</v>
      </c>
      <c r="E21" s="177">
        <v>0.3</v>
      </c>
      <c r="F21" s="177">
        <v>2.2999999999999998</v>
      </c>
      <c r="G21" s="177">
        <v>1.1000000000000001</v>
      </c>
      <c r="H21" s="177">
        <v>0.6</v>
      </c>
      <c r="I21" s="177">
        <v>0.2</v>
      </c>
      <c r="J21" s="177">
        <v>1.8</v>
      </c>
      <c r="K21" s="177">
        <v>0.3</v>
      </c>
      <c r="L21" s="177">
        <v>0.2</v>
      </c>
      <c r="M21" s="177">
        <v>0.1</v>
      </c>
      <c r="N21" s="177">
        <v>0.4</v>
      </c>
      <c r="O21" s="82"/>
    </row>
    <row r="22" spans="2:15" ht="19.5" customHeight="1" x14ac:dyDescent="0.2">
      <c r="B22" s="49" t="s">
        <v>477</v>
      </c>
      <c r="C22" s="177">
        <v>2.1</v>
      </c>
      <c r="D22" s="177">
        <v>2</v>
      </c>
      <c r="E22" s="177">
        <v>1</v>
      </c>
      <c r="F22" s="177">
        <v>5.7</v>
      </c>
      <c r="G22" s="177">
        <v>1.5</v>
      </c>
      <c r="H22" s="177">
        <v>1.3</v>
      </c>
      <c r="I22" s="177">
        <v>0.7</v>
      </c>
      <c r="J22" s="177">
        <v>4.2</v>
      </c>
      <c r="K22" s="177">
        <v>0.4</v>
      </c>
      <c r="L22" s="177">
        <v>0.3</v>
      </c>
      <c r="M22" s="177">
        <v>0.2</v>
      </c>
      <c r="N22" s="177">
        <v>1</v>
      </c>
      <c r="O22" s="82"/>
    </row>
    <row r="23" spans="2:15" ht="19.5" customHeight="1" x14ac:dyDescent="0.2">
      <c r="B23" s="49" t="s">
        <v>478</v>
      </c>
      <c r="C23" s="177">
        <v>3.1</v>
      </c>
      <c r="D23" s="177">
        <v>2.9</v>
      </c>
      <c r="E23" s="177">
        <v>2.7</v>
      </c>
      <c r="F23" s="177">
        <v>12.2</v>
      </c>
      <c r="G23" s="177">
        <v>2.5</v>
      </c>
      <c r="H23" s="177">
        <v>2.2999999999999998</v>
      </c>
      <c r="I23" s="177">
        <v>2</v>
      </c>
      <c r="J23" s="177">
        <v>9.5</v>
      </c>
      <c r="K23" s="177">
        <v>0.5</v>
      </c>
      <c r="L23" s="177">
        <v>0.4</v>
      </c>
      <c r="M23" s="177">
        <v>0.6</v>
      </c>
      <c r="N23" s="177">
        <v>2.5</v>
      </c>
      <c r="O23" s="82"/>
    </row>
    <row r="24" spans="2:15" ht="19.5" customHeight="1" x14ac:dyDescent="0.2">
      <c r="B24" s="49" t="s">
        <v>479</v>
      </c>
      <c r="C24" s="177">
        <v>6.2</v>
      </c>
      <c r="D24" s="177">
        <v>5.5</v>
      </c>
      <c r="E24" s="177">
        <v>3</v>
      </c>
      <c r="F24" s="177">
        <v>14.3</v>
      </c>
      <c r="G24" s="177">
        <v>4.5999999999999996</v>
      </c>
      <c r="H24" s="177">
        <v>4.2</v>
      </c>
      <c r="I24" s="177">
        <v>2.4</v>
      </c>
      <c r="J24" s="177">
        <v>11.5</v>
      </c>
      <c r="K24" s="177">
        <v>1</v>
      </c>
      <c r="L24" s="177">
        <v>1</v>
      </c>
      <c r="M24" s="177">
        <v>0.3</v>
      </c>
      <c r="N24" s="177">
        <v>2.9</v>
      </c>
      <c r="O24" s="82"/>
    </row>
    <row r="25" spans="2:15" ht="19.5" customHeight="1" x14ac:dyDescent="0.2">
      <c r="B25" s="49" t="s">
        <v>480</v>
      </c>
      <c r="C25" s="177">
        <v>7.8</v>
      </c>
      <c r="D25" s="177">
        <v>3.9</v>
      </c>
      <c r="E25" s="177">
        <v>3.9</v>
      </c>
      <c r="F25" s="177">
        <v>19.600000000000001</v>
      </c>
      <c r="G25" s="177">
        <v>6</v>
      </c>
      <c r="H25" s="177">
        <v>3.2</v>
      </c>
      <c r="I25" s="177">
        <v>2.8</v>
      </c>
      <c r="J25" s="177">
        <v>15.6</v>
      </c>
      <c r="K25" s="177">
        <v>1.1000000000000001</v>
      </c>
      <c r="L25" s="177">
        <v>0.6</v>
      </c>
      <c r="M25" s="177">
        <v>0.8</v>
      </c>
      <c r="N25" s="177">
        <v>4.0999999999999996</v>
      </c>
      <c r="O25" s="82"/>
    </row>
    <row r="26" spans="2:15" ht="19.5" customHeight="1" x14ac:dyDescent="0.2">
      <c r="B26" s="49" t="s">
        <v>481</v>
      </c>
      <c r="C26" s="177">
        <v>6.6</v>
      </c>
      <c r="D26" s="177">
        <v>6.3</v>
      </c>
      <c r="E26" s="177">
        <v>8.5</v>
      </c>
      <c r="F26" s="177">
        <v>26.3</v>
      </c>
      <c r="G26" s="177">
        <v>5.6</v>
      </c>
      <c r="H26" s="177">
        <v>4.5999999999999996</v>
      </c>
      <c r="I26" s="177">
        <v>7</v>
      </c>
      <c r="J26" s="177">
        <v>23.9</v>
      </c>
      <c r="K26" s="177">
        <v>1</v>
      </c>
      <c r="L26" s="177">
        <v>0.8</v>
      </c>
      <c r="M26" s="177">
        <v>1.1000000000000001</v>
      </c>
      <c r="N26" s="177">
        <v>5.9</v>
      </c>
      <c r="O26" s="82"/>
    </row>
    <row r="27" spans="2:15" ht="19.5" customHeight="1" x14ac:dyDescent="0.2">
      <c r="B27" s="49" t="s">
        <v>482</v>
      </c>
      <c r="C27" s="177">
        <v>9.9</v>
      </c>
      <c r="D27" s="177">
        <v>2.9</v>
      </c>
      <c r="E27" s="177">
        <v>3</v>
      </c>
      <c r="F27" s="177">
        <v>13.2</v>
      </c>
      <c r="G27" s="177">
        <v>7.7</v>
      </c>
      <c r="H27" s="177">
        <v>2</v>
      </c>
      <c r="I27" s="177">
        <v>2.5</v>
      </c>
      <c r="J27" s="177">
        <v>10.8</v>
      </c>
      <c r="K27" s="177">
        <v>1.8</v>
      </c>
      <c r="L27" s="177">
        <v>0.4</v>
      </c>
      <c r="M27" s="177">
        <v>0.4</v>
      </c>
      <c r="N27" s="177">
        <v>2.6</v>
      </c>
      <c r="O27" s="82"/>
    </row>
    <row r="28" spans="2:15" ht="19.5" customHeight="1" x14ac:dyDescent="0.2">
      <c r="B28" s="49" t="s">
        <v>483</v>
      </c>
      <c r="C28" s="177">
        <v>7.1</v>
      </c>
      <c r="D28" s="177">
        <v>4.4000000000000004</v>
      </c>
      <c r="E28" s="177">
        <v>2.2999999999999998</v>
      </c>
      <c r="F28" s="177">
        <v>11.1</v>
      </c>
      <c r="G28" s="177">
        <v>6.2</v>
      </c>
      <c r="H28" s="177">
        <v>3.7</v>
      </c>
      <c r="I28" s="177">
        <v>1.8</v>
      </c>
      <c r="J28" s="177">
        <v>9.5</v>
      </c>
      <c r="K28" s="177">
        <v>1.2</v>
      </c>
      <c r="L28" s="177">
        <v>0.5</v>
      </c>
      <c r="M28" s="177">
        <v>0.3</v>
      </c>
      <c r="N28" s="177"/>
      <c r="O28" s="82"/>
    </row>
    <row r="29" spans="2:15" ht="19.5" customHeight="1" x14ac:dyDescent="0.2">
      <c r="B29" s="49" t="s">
        <v>484</v>
      </c>
      <c r="C29" s="177">
        <v>4.9000000000000004</v>
      </c>
      <c r="D29" s="177">
        <v>1.2</v>
      </c>
      <c r="E29" s="177">
        <v>1.1000000000000001</v>
      </c>
      <c r="F29" s="177">
        <v>13.6</v>
      </c>
      <c r="G29" s="177">
        <v>3.8</v>
      </c>
      <c r="H29" s="177">
        <v>1.1000000000000001</v>
      </c>
      <c r="I29" s="177">
        <v>1</v>
      </c>
      <c r="J29" s="177">
        <v>12</v>
      </c>
      <c r="K29" s="177">
        <v>0.9</v>
      </c>
      <c r="L29" s="177">
        <v>0.1</v>
      </c>
      <c r="M29" s="177">
        <v>0.1</v>
      </c>
      <c r="N29" s="177">
        <v>1.8</v>
      </c>
      <c r="O29" s="82"/>
    </row>
    <row r="30" spans="2:15" ht="19.5" customHeight="1" x14ac:dyDescent="0.2">
      <c r="B30" s="49" t="s">
        <v>485</v>
      </c>
      <c r="C30" s="177">
        <v>8.3000000000000007</v>
      </c>
      <c r="D30" s="177">
        <v>7.7</v>
      </c>
      <c r="E30" s="177">
        <v>9.1</v>
      </c>
      <c r="F30" s="177">
        <v>25.8</v>
      </c>
      <c r="G30" s="177">
        <v>6.6</v>
      </c>
      <c r="H30" s="177">
        <v>6</v>
      </c>
      <c r="I30" s="177">
        <v>6.9</v>
      </c>
      <c r="J30" s="177">
        <v>20.8</v>
      </c>
      <c r="K30" s="177">
        <v>1.7</v>
      </c>
      <c r="L30" s="177">
        <v>0.9</v>
      </c>
      <c r="M30" s="177">
        <v>1.6</v>
      </c>
      <c r="N30" s="177">
        <v>6.3</v>
      </c>
      <c r="O30" s="82"/>
    </row>
    <row r="31" spans="2:15" ht="19.5" customHeight="1" x14ac:dyDescent="0.2">
      <c r="B31" s="49" t="s">
        <v>486</v>
      </c>
      <c r="C31" s="177">
        <v>20.100000000000001</v>
      </c>
      <c r="D31" s="177">
        <v>1</v>
      </c>
      <c r="E31" s="177">
        <v>1.3</v>
      </c>
      <c r="F31" s="177">
        <v>8</v>
      </c>
      <c r="G31" s="177">
        <v>15</v>
      </c>
      <c r="H31" s="177">
        <v>0.9</v>
      </c>
      <c r="I31" s="177">
        <v>1.1000000000000001</v>
      </c>
      <c r="J31" s="177">
        <v>6.3</v>
      </c>
      <c r="K31" s="177">
        <v>4.5999999999999996</v>
      </c>
      <c r="L31" s="177">
        <v>0.1</v>
      </c>
      <c r="M31" s="177">
        <v>0.2</v>
      </c>
      <c r="N31" s="177">
        <v>1.1000000000000001</v>
      </c>
      <c r="O31" s="82"/>
    </row>
    <row r="32" spans="2:15" ht="19.5" customHeight="1" x14ac:dyDescent="0.2">
      <c r="B32" s="49" t="s">
        <v>487</v>
      </c>
      <c r="C32" s="177">
        <v>3.4</v>
      </c>
      <c r="D32" s="177">
        <v>2</v>
      </c>
      <c r="E32" s="177">
        <v>5.5</v>
      </c>
      <c r="F32" s="177">
        <v>13.9</v>
      </c>
      <c r="G32" s="177">
        <v>2.4</v>
      </c>
      <c r="H32" s="177">
        <v>1.5</v>
      </c>
      <c r="I32" s="177">
        <v>4.3</v>
      </c>
      <c r="J32" s="177">
        <v>12.1</v>
      </c>
      <c r="K32" s="177">
        <v>0.5</v>
      </c>
      <c r="L32" s="177">
        <v>0.2</v>
      </c>
      <c r="M32" s="177">
        <v>1</v>
      </c>
      <c r="N32" s="177">
        <v>3.5</v>
      </c>
      <c r="O32" s="82"/>
    </row>
    <row r="33" spans="1:15" ht="19.5" customHeight="1" x14ac:dyDescent="0.2">
      <c r="B33" s="49" t="s">
        <v>488</v>
      </c>
      <c r="C33" s="177">
        <v>28.8</v>
      </c>
      <c r="D33" s="177">
        <v>12.7</v>
      </c>
      <c r="E33" s="177">
        <v>14.3</v>
      </c>
      <c r="F33" s="177">
        <v>44.5</v>
      </c>
      <c r="G33" s="177">
        <v>24.7</v>
      </c>
      <c r="H33" s="177">
        <v>11.2</v>
      </c>
      <c r="I33" s="177">
        <v>10.8</v>
      </c>
      <c r="J33" s="177">
        <v>39.5</v>
      </c>
      <c r="K33" s="177">
        <v>6.2</v>
      </c>
      <c r="L33" s="177">
        <v>2.1</v>
      </c>
      <c r="M33" s="177">
        <v>2.1</v>
      </c>
      <c r="N33" s="177">
        <v>10.9</v>
      </c>
      <c r="O33" s="82"/>
    </row>
    <row r="34" spans="1:15" ht="19.5" customHeight="1" x14ac:dyDescent="0.2">
      <c r="B34" s="49" t="s">
        <v>489</v>
      </c>
      <c r="C34" s="177">
        <v>12.7</v>
      </c>
      <c r="D34" s="177">
        <v>18.2</v>
      </c>
      <c r="E34" s="177">
        <v>7</v>
      </c>
      <c r="F34" s="177">
        <v>26.4</v>
      </c>
      <c r="G34" s="177">
        <v>10.7</v>
      </c>
      <c r="H34" s="177">
        <v>15</v>
      </c>
      <c r="I34" s="177">
        <v>6.4</v>
      </c>
      <c r="J34" s="177">
        <v>23</v>
      </c>
      <c r="K34" s="177">
        <v>2.4</v>
      </c>
      <c r="L34" s="177">
        <v>3.4</v>
      </c>
      <c r="M34" s="177">
        <v>1.3</v>
      </c>
      <c r="N34" s="177">
        <v>5.5</v>
      </c>
      <c r="O34" s="82"/>
    </row>
    <row r="35" spans="1:15" ht="19.5" customHeight="1" x14ac:dyDescent="0.2">
      <c r="B35" s="49" t="s">
        <v>490</v>
      </c>
      <c r="C35" s="177">
        <v>19.399999999999999</v>
      </c>
      <c r="D35" s="177">
        <v>11.3</v>
      </c>
      <c r="E35" s="177">
        <v>5</v>
      </c>
      <c r="F35" s="177">
        <v>20.8</v>
      </c>
      <c r="G35" s="177">
        <v>14.3</v>
      </c>
      <c r="H35" s="177">
        <v>8.1</v>
      </c>
      <c r="I35" s="177">
        <v>3.3</v>
      </c>
      <c r="J35" s="177">
        <v>16.2</v>
      </c>
      <c r="K35" s="177">
        <v>4.5</v>
      </c>
      <c r="L35" s="177">
        <v>1.8</v>
      </c>
      <c r="M35" s="177">
        <v>0.6</v>
      </c>
      <c r="N35" s="177">
        <v>4</v>
      </c>
      <c r="O35" s="82"/>
    </row>
    <row r="36" spans="1:15" ht="19.5" customHeight="1" x14ac:dyDescent="0.2">
      <c r="B36" s="49" t="s">
        <v>491</v>
      </c>
      <c r="C36" s="177">
        <v>5.4</v>
      </c>
      <c r="D36" s="177">
        <v>2.6</v>
      </c>
      <c r="E36" s="177">
        <v>2.8</v>
      </c>
      <c r="F36" s="177">
        <v>17.2</v>
      </c>
      <c r="G36" s="177">
        <v>4.0999999999999996</v>
      </c>
      <c r="H36" s="177">
        <v>2.1</v>
      </c>
      <c r="I36" s="177">
        <v>2.1</v>
      </c>
      <c r="J36" s="177">
        <v>14.2</v>
      </c>
      <c r="K36" s="177">
        <v>0.6</v>
      </c>
      <c r="L36" s="177">
        <v>0.4</v>
      </c>
      <c r="M36" s="177">
        <v>0.3</v>
      </c>
      <c r="N36" s="177">
        <v>2.8</v>
      </c>
      <c r="O36" s="82"/>
    </row>
    <row r="37" spans="1:15" ht="19.5" customHeight="1" x14ac:dyDescent="0.2">
      <c r="B37" s="49" t="s">
        <v>492</v>
      </c>
      <c r="C37" s="177">
        <v>9</v>
      </c>
      <c r="D37" s="177">
        <v>10</v>
      </c>
      <c r="E37" s="177">
        <v>3.6</v>
      </c>
      <c r="F37" s="177">
        <v>18.3</v>
      </c>
      <c r="G37" s="177">
        <v>6.2</v>
      </c>
      <c r="H37" s="177">
        <v>6.8</v>
      </c>
      <c r="I37" s="177">
        <v>3.2</v>
      </c>
      <c r="J37" s="177">
        <v>15</v>
      </c>
      <c r="K37" s="177">
        <v>1.4</v>
      </c>
      <c r="L37" s="177">
        <v>1.8</v>
      </c>
      <c r="M37" s="177">
        <v>0.6</v>
      </c>
      <c r="N37" s="177">
        <v>3.3</v>
      </c>
      <c r="O37" s="82"/>
    </row>
    <row r="38" spans="1:15" ht="19.5" customHeight="1" x14ac:dyDescent="0.2">
      <c r="B38" s="49" t="s">
        <v>493</v>
      </c>
      <c r="C38" s="177">
        <v>6.5</v>
      </c>
      <c r="D38" s="177">
        <v>2.9</v>
      </c>
      <c r="E38" s="177">
        <v>2</v>
      </c>
      <c r="F38" s="177">
        <v>12.5</v>
      </c>
      <c r="G38" s="177">
        <v>5</v>
      </c>
      <c r="H38" s="177">
        <v>2.2999999999999998</v>
      </c>
      <c r="I38" s="177">
        <v>1.8</v>
      </c>
      <c r="J38" s="177">
        <v>10.7</v>
      </c>
      <c r="K38" s="177">
        <v>1.3</v>
      </c>
      <c r="L38" s="177">
        <v>0.4</v>
      </c>
      <c r="M38" s="177">
        <v>0.3</v>
      </c>
      <c r="N38" s="177">
        <v>2.2000000000000002</v>
      </c>
      <c r="O38" s="82"/>
    </row>
    <row r="39" spans="1:15" ht="19.5" customHeight="1" x14ac:dyDescent="0.2">
      <c r="B39" s="49" t="s">
        <v>494</v>
      </c>
      <c r="C39" s="177">
        <v>5.0999999999999996</v>
      </c>
      <c r="D39" s="177">
        <v>2.1</v>
      </c>
      <c r="E39" s="177">
        <v>1.4</v>
      </c>
      <c r="F39" s="177">
        <v>10.5</v>
      </c>
      <c r="G39" s="177">
        <v>3.3</v>
      </c>
      <c r="H39" s="177">
        <v>1.6</v>
      </c>
      <c r="I39" s="177">
        <v>1</v>
      </c>
      <c r="J39" s="177">
        <v>8.1</v>
      </c>
      <c r="K39" s="177">
        <v>0.9</v>
      </c>
      <c r="L39" s="177">
        <v>0.3</v>
      </c>
      <c r="M39" s="177">
        <v>0.1</v>
      </c>
      <c r="N39" s="177">
        <v>1.5</v>
      </c>
      <c r="O39" s="82"/>
    </row>
    <row r="40" spans="1:15" ht="19.5" customHeight="1" x14ac:dyDescent="0.2">
      <c r="B40" s="49" t="s">
        <v>495</v>
      </c>
      <c r="C40" s="177">
        <v>7.6</v>
      </c>
      <c r="D40" s="177">
        <v>3.8</v>
      </c>
      <c r="E40" s="177">
        <v>0.9</v>
      </c>
      <c r="F40" s="177">
        <v>8.1</v>
      </c>
      <c r="G40" s="177">
        <v>6.3</v>
      </c>
      <c r="H40" s="177">
        <v>2.7</v>
      </c>
      <c r="I40" s="177">
        <v>0.7</v>
      </c>
      <c r="J40" s="177">
        <v>7.2</v>
      </c>
      <c r="K40" s="177">
        <v>1.1000000000000001</v>
      </c>
      <c r="L40" s="177">
        <v>0.5</v>
      </c>
      <c r="M40" s="177">
        <v>0.1</v>
      </c>
      <c r="N40" s="177">
        <v>1.3</v>
      </c>
      <c r="O40" s="82"/>
    </row>
    <row r="41" spans="1:15" ht="19.5" customHeight="1" x14ac:dyDescent="0.2">
      <c r="B41" s="49" t="s">
        <v>496</v>
      </c>
      <c r="C41" s="177">
        <v>6.7</v>
      </c>
      <c r="D41" s="177">
        <v>2.2000000000000002</v>
      </c>
      <c r="E41" s="177">
        <v>4.5999999999999996</v>
      </c>
      <c r="F41" s="177">
        <v>17</v>
      </c>
      <c r="G41" s="177">
        <v>5.6</v>
      </c>
      <c r="H41" s="177">
        <v>1.7</v>
      </c>
      <c r="I41" s="177">
        <v>3.2</v>
      </c>
      <c r="J41" s="177">
        <v>13.8</v>
      </c>
      <c r="K41" s="177">
        <v>0.9</v>
      </c>
      <c r="L41" s="177">
        <v>0.5</v>
      </c>
      <c r="M41" s="177">
        <v>0.9</v>
      </c>
      <c r="N41" s="177">
        <v>3.4</v>
      </c>
      <c r="O41" s="82"/>
    </row>
    <row r="42" spans="1:15" ht="19.5" customHeight="1" x14ac:dyDescent="0.2">
      <c r="B42" s="49" t="s">
        <v>497</v>
      </c>
      <c r="C42" s="177">
        <v>12.3</v>
      </c>
      <c r="D42" s="177">
        <v>6.8</v>
      </c>
      <c r="E42" s="177">
        <v>7.1</v>
      </c>
      <c r="F42" s="177">
        <v>32.299999999999997</v>
      </c>
      <c r="G42" s="177">
        <v>10.4</v>
      </c>
      <c r="H42" s="177">
        <v>5.9</v>
      </c>
      <c r="I42" s="177">
        <v>6</v>
      </c>
      <c r="J42" s="177">
        <v>28</v>
      </c>
      <c r="K42" s="177">
        <v>1.8</v>
      </c>
      <c r="L42" s="177">
        <v>0.7</v>
      </c>
      <c r="M42" s="177">
        <v>0.9</v>
      </c>
      <c r="N42" s="177">
        <v>6.6</v>
      </c>
      <c r="O42" s="82"/>
    </row>
    <row r="43" spans="1:15" ht="19.5" customHeight="1" x14ac:dyDescent="0.2">
      <c r="B43" s="49" t="s">
        <v>498</v>
      </c>
      <c r="C43" s="177">
        <v>20.8</v>
      </c>
      <c r="D43" s="177">
        <v>5.8</v>
      </c>
      <c r="E43" s="177">
        <v>5.6</v>
      </c>
      <c r="F43" s="177">
        <v>21</v>
      </c>
      <c r="G43" s="177">
        <v>18.8</v>
      </c>
      <c r="H43" s="177">
        <v>4.4000000000000004</v>
      </c>
      <c r="I43" s="177">
        <v>4.0999999999999996</v>
      </c>
      <c r="J43" s="177">
        <v>18.399999999999999</v>
      </c>
      <c r="K43" s="177">
        <v>4.2</v>
      </c>
      <c r="L43" s="177">
        <v>0.7</v>
      </c>
      <c r="M43" s="177">
        <v>0.8</v>
      </c>
      <c r="N43" s="177">
        <v>4.2</v>
      </c>
      <c r="O43" s="82"/>
    </row>
    <row r="44" spans="1:15" ht="19.5" customHeight="1" x14ac:dyDescent="0.2">
      <c r="B44" s="49" t="s">
        <v>499</v>
      </c>
      <c r="C44" s="177">
        <v>10.4</v>
      </c>
      <c r="D44" s="177">
        <v>6.5</v>
      </c>
      <c r="E44" s="177">
        <v>6.9</v>
      </c>
      <c r="F44" s="177">
        <v>24.9</v>
      </c>
      <c r="G44" s="177">
        <v>7.5</v>
      </c>
      <c r="H44" s="177">
        <v>4.8</v>
      </c>
      <c r="I44" s="177">
        <v>5.4</v>
      </c>
      <c r="J44" s="177">
        <v>20.7</v>
      </c>
      <c r="K44" s="177">
        <v>1.8</v>
      </c>
      <c r="L44" s="177">
        <v>1.1000000000000001</v>
      </c>
      <c r="M44" s="177">
        <v>1.1000000000000001</v>
      </c>
      <c r="N44" s="177">
        <v>5.2</v>
      </c>
      <c r="O44" s="82"/>
    </row>
    <row r="45" spans="1:15" ht="19.5" customHeight="1" x14ac:dyDescent="0.2">
      <c r="B45" s="402" t="s">
        <v>500</v>
      </c>
      <c r="C45" s="231">
        <v>6.7</v>
      </c>
      <c r="D45" s="231">
        <v>7.1</v>
      </c>
      <c r="E45" s="231">
        <v>5.3</v>
      </c>
      <c r="F45" s="231">
        <v>20.8</v>
      </c>
      <c r="G45" s="231">
        <v>5.4</v>
      </c>
      <c r="H45" s="231">
        <v>5.4</v>
      </c>
      <c r="I45" s="231">
        <v>4.5</v>
      </c>
      <c r="J45" s="231">
        <v>18</v>
      </c>
      <c r="K45" s="231">
        <v>1.1000000000000001</v>
      </c>
      <c r="L45" s="231">
        <v>1.1000000000000001</v>
      </c>
      <c r="M45" s="231">
        <v>1</v>
      </c>
      <c r="N45" s="231">
        <v>4.4000000000000004</v>
      </c>
      <c r="O45" s="82"/>
    </row>
    <row r="46" spans="1:15" ht="11.25" customHeight="1" x14ac:dyDescent="0.2">
      <c r="B46" s="82"/>
      <c r="C46" s="82"/>
      <c r="D46" s="82"/>
      <c r="E46" s="82"/>
      <c r="F46" s="82"/>
      <c r="G46" s="82"/>
      <c r="H46" s="82"/>
      <c r="I46" s="82"/>
      <c r="J46" s="82"/>
      <c r="K46" s="82"/>
      <c r="L46" s="82"/>
      <c r="M46" s="82"/>
      <c r="N46" s="82"/>
      <c r="O46" s="82"/>
    </row>
    <row r="47" spans="1:15" x14ac:dyDescent="0.2">
      <c r="A47" s="110" t="s">
        <v>283</v>
      </c>
      <c r="B47" s="82" t="s">
        <v>317</v>
      </c>
      <c r="C47" s="82"/>
      <c r="D47" s="82"/>
      <c r="E47" s="82"/>
      <c r="F47" s="82"/>
      <c r="G47" s="82"/>
      <c r="H47" s="82"/>
      <c r="I47" s="82"/>
      <c r="J47" s="82"/>
      <c r="K47" s="82"/>
      <c r="L47" s="82"/>
      <c r="M47" s="82"/>
      <c r="N47" s="82"/>
      <c r="O47" s="82"/>
    </row>
    <row r="48" spans="1:15" x14ac:dyDescent="0.2">
      <c r="A48" s="82" t="s">
        <v>284</v>
      </c>
      <c r="B48" s="10" t="s">
        <v>318</v>
      </c>
    </row>
    <row r="49" spans="1:2" ht="10.5" customHeight="1" x14ac:dyDescent="0.2">
      <c r="A49" s="82"/>
    </row>
    <row r="50" spans="1:2" ht="14.25" customHeight="1" x14ac:dyDescent="0.2">
      <c r="A50" s="196" t="s">
        <v>946</v>
      </c>
    </row>
    <row r="51" spans="1:2" x14ac:dyDescent="0.2">
      <c r="A51" s="110" t="s">
        <v>953</v>
      </c>
    </row>
    <row r="52" spans="1:2" x14ac:dyDescent="0.2">
      <c r="B52" s="15"/>
    </row>
  </sheetData>
  <mergeCells count="5">
    <mergeCell ref="B2:N2"/>
    <mergeCell ref="B3:B4"/>
    <mergeCell ref="K3:N3"/>
    <mergeCell ref="G3:J3"/>
    <mergeCell ref="C3:F3"/>
  </mergeCells>
  <pageMargins left="0.7" right="0.7" top="0.75" bottom="0.75" header="0.3" footer="0.3"/>
  <pageSetup paperSize="8" orientation="landscape" r:id="rId1"/>
  <headerFooter>
    <oddHeader>&amp;L&amp;"Calibri"&amp;10&amp;K000000 [Limited Sharing]&amp;1#_x000D_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14">
    <tabColor theme="7" tint="-0.499984740745262"/>
  </sheetPr>
  <dimension ref="A1:K55"/>
  <sheetViews>
    <sheetView workbookViewId="0">
      <pane xSplit="2" ySplit="6" topLeftCell="C25"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3.83203125" style="10" customWidth="1"/>
    <col min="2" max="2" width="28.6640625" style="10" bestFit="1" customWidth="1"/>
    <col min="3" max="11" width="17.83203125" style="10" customWidth="1"/>
    <col min="12" max="16384" width="9.33203125" style="10"/>
  </cols>
  <sheetData>
    <row r="1" spans="2:11" s="4" customFormat="1" ht="46.5" customHeight="1" x14ac:dyDescent="0.2">
      <c r="B1" s="1" t="s">
        <v>381</v>
      </c>
      <c r="C1" s="2"/>
      <c r="D1" s="2"/>
      <c r="E1" s="2"/>
      <c r="F1" s="2"/>
      <c r="G1" s="2"/>
      <c r="H1" s="2"/>
      <c r="I1" s="2"/>
      <c r="J1" s="2"/>
      <c r="K1" s="3" t="s">
        <v>395</v>
      </c>
    </row>
    <row r="2" spans="2:11" s="5" customFormat="1" ht="15" x14ac:dyDescent="0.25">
      <c r="B2" s="451" t="s">
        <v>1170</v>
      </c>
      <c r="C2" s="451"/>
      <c r="D2" s="451"/>
      <c r="E2" s="451"/>
      <c r="F2" s="451"/>
      <c r="G2" s="451"/>
      <c r="H2" s="451"/>
      <c r="I2" s="451"/>
      <c r="J2" s="451"/>
      <c r="K2" s="451"/>
    </row>
    <row r="3" spans="2:11" s="5" customFormat="1" ht="12" customHeight="1" x14ac:dyDescent="0.2">
      <c r="B3" s="445" t="s">
        <v>81</v>
      </c>
      <c r="C3" s="445"/>
      <c r="D3" s="445"/>
      <c r="E3" s="445"/>
      <c r="F3" s="445"/>
      <c r="G3" s="445"/>
      <c r="H3" s="445"/>
      <c r="I3" s="445"/>
      <c r="J3" s="445"/>
      <c r="K3" s="445"/>
    </row>
    <row r="4" spans="2:11" ht="15" x14ac:dyDescent="0.2">
      <c r="B4" s="476" t="s">
        <v>80</v>
      </c>
      <c r="C4" s="469">
        <v>2016</v>
      </c>
      <c r="D4" s="469"/>
      <c r="E4" s="470"/>
      <c r="F4" s="471" t="s">
        <v>971</v>
      </c>
      <c r="G4" s="472"/>
      <c r="H4" s="473"/>
      <c r="I4" s="471" t="s">
        <v>972</v>
      </c>
      <c r="J4" s="474"/>
      <c r="K4" s="475"/>
    </row>
    <row r="5" spans="2:11" ht="37.5" customHeight="1" x14ac:dyDescent="0.2">
      <c r="B5" s="476"/>
      <c r="C5" s="242" t="s">
        <v>77</v>
      </c>
      <c r="D5" s="242" t="s">
        <v>78</v>
      </c>
      <c r="E5" s="243" t="s">
        <v>79</v>
      </c>
      <c r="F5" s="244" t="s">
        <v>77</v>
      </c>
      <c r="G5" s="242" t="s">
        <v>78</v>
      </c>
      <c r="H5" s="243" t="s">
        <v>79</v>
      </c>
      <c r="I5" s="244" t="s">
        <v>77</v>
      </c>
      <c r="J5" s="242" t="s">
        <v>78</v>
      </c>
      <c r="K5" s="243" t="s">
        <v>79</v>
      </c>
    </row>
    <row r="6" spans="2:11" hidden="1" x14ac:dyDescent="0.2">
      <c r="B6" s="29" t="s">
        <v>819</v>
      </c>
      <c r="C6" s="54">
        <v>1445</v>
      </c>
      <c r="D6" s="54">
        <v>2123</v>
      </c>
      <c r="E6" s="54">
        <v>2095</v>
      </c>
      <c r="F6" s="54">
        <v>1475</v>
      </c>
      <c r="G6" s="54">
        <v>2141</v>
      </c>
      <c r="H6" s="54">
        <v>2120</v>
      </c>
      <c r="I6" s="54">
        <v>1691</v>
      </c>
      <c r="J6" s="54">
        <v>2191</v>
      </c>
      <c r="K6" s="54">
        <v>2120</v>
      </c>
    </row>
    <row r="7" spans="2:11" x14ac:dyDescent="0.2">
      <c r="B7" s="412" t="s">
        <v>83</v>
      </c>
      <c r="C7" s="245">
        <v>1445</v>
      </c>
      <c r="D7" s="54">
        <v>2123</v>
      </c>
      <c r="E7" s="54">
        <v>2095</v>
      </c>
      <c r="F7" s="54">
        <v>1475</v>
      </c>
      <c r="G7" s="54">
        <v>2141</v>
      </c>
      <c r="H7" s="54">
        <v>2120</v>
      </c>
      <c r="I7" s="54">
        <v>1691</v>
      </c>
      <c r="J7" s="54">
        <v>2191</v>
      </c>
      <c r="K7" s="54">
        <v>2120</v>
      </c>
    </row>
    <row r="8" spans="2:11" x14ac:dyDescent="0.2">
      <c r="B8" s="397" t="s">
        <v>820</v>
      </c>
      <c r="C8" s="87"/>
      <c r="D8" s="87"/>
      <c r="E8" s="87"/>
      <c r="F8" s="87"/>
      <c r="G8" s="87"/>
      <c r="H8" s="87"/>
      <c r="I8" s="87"/>
      <c r="J8" s="87"/>
      <c r="K8" s="87"/>
    </row>
    <row r="9" spans="2:11" x14ac:dyDescent="0.2">
      <c r="B9" s="49" t="s">
        <v>814</v>
      </c>
      <c r="C9" s="51">
        <v>1222</v>
      </c>
      <c r="D9" s="51">
        <v>1947</v>
      </c>
      <c r="E9" s="51">
        <v>1933</v>
      </c>
      <c r="F9" s="51">
        <v>1222</v>
      </c>
      <c r="G9" s="51">
        <v>2001</v>
      </c>
      <c r="H9" s="51">
        <v>1992</v>
      </c>
      <c r="I9" s="51">
        <v>1400</v>
      </c>
      <c r="J9" s="51">
        <v>2030</v>
      </c>
      <c r="K9" s="51">
        <v>1992</v>
      </c>
    </row>
    <row r="10" spans="2:11" x14ac:dyDescent="0.2">
      <c r="B10" s="49" t="s">
        <v>815</v>
      </c>
      <c r="C10" s="51">
        <v>1454</v>
      </c>
      <c r="D10" s="51">
        <v>2152</v>
      </c>
      <c r="E10" s="51">
        <v>2122</v>
      </c>
      <c r="F10" s="51">
        <v>1473</v>
      </c>
      <c r="G10" s="51">
        <v>2163</v>
      </c>
      <c r="H10" s="51">
        <v>2140</v>
      </c>
      <c r="I10" s="51">
        <v>1697</v>
      </c>
      <c r="J10" s="51">
        <v>2219</v>
      </c>
      <c r="K10" s="51">
        <v>2140</v>
      </c>
    </row>
    <row r="11" spans="2:11" x14ac:dyDescent="0.2">
      <c r="B11" s="49" t="s">
        <v>816</v>
      </c>
      <c r="C11" s="51">
        <v>1550</v>
      </c>
      <c r="D11" s="51">
        <v>2322</v>
      </c>
      <c r="E11" s="51">
        <v>2254</v>
      </c>
      <c r="F11" s="51">
        <v>1591</v>
      </c>
      <c r="G11" s="51">
        <v>2315</v>
      </c>
      <c r="H11" s="51">
        <v>2240</v>
      </c>
      <c r="I11" s="51">
        <v>1836</v>
      </c>
      <c r="J11" s="51">
        <v>2447</v>
      </c>
      <c r="K11" s="51">
        <v>2240</v>
      </c>
    </row>
    <row r="12" spans="2:11" x14ac:dyDescent="0.2">
      <c r="B12" s="397" t="s">
        <v>821</v>
      </c>
      <c r="C12" s="87"/>
      <c r="D12" s="87"/>
      <c r="E12" s="87"/>
      <c r="F12" s="87"/>
      <c r="G12" s="87"/>
      <c r="H12" s="87"/>
      <c r="I12" s="87"/>
      <c r="J12" s="87"/>
      <c r="K12" s="87"/>
    </row>
    <row r="13" spans="2:11" x14ac:dyDescent="0.2">
      <c r="B13" s="49" t="s">
        <v>655</v>
      </c>
      <c r="C13" s="51">
        <v>1195</v>
      </c>
      <c r="D13" s="51">
        <v>1967</v>
      </c>
      <c r="E13" s="51">
        <v>1954</v>
      </c>
      <c r="F13" s="51">
        <v>1259</v>
      </c>
      <c r="G13" s="51">
        <v>2017</v>
      </c>
      <c r="H13" s="51">
        <v>2008</v>
      </c>
      <c r="I13" s="51">
        <v>1487</v>
      </c>
      <c r="J13" s="51">
        <v>2040</v>
      </c>
      <c r="K13" s="51">
        <v>2008</v>
      </c>
    </row>
    <row r="14" spans="2:11" x14ac:dyDescent="0.2">
      <c r="B14" s="49" t="s">
        <v>656</v>
      </c>
      <c r="C14" s="51">
        <v>1471</v>
      </c>
      <c r="D14" s="51">
        <v>2167</v>
      </c>
      <c r="E14" s="51">
        <v>2129</v>
      </c>
      <c r="F14" s="51">
        <v>1431</v>
      </c>
      <c r="G14" s="51">
        <v>2154</v>
      </c>
      <c r="H14" s="51">
        <v>2120</v>
      </c>
      <c r="I14" s="51">
        <v>1632</v>
      </c>
      <c r="J14" s="51">
        <v>2232</v>
      </c>
      <c r="K14" s="51">
        <v>2120</v>
      </c>
    </row>
    <row r="15" spans="2:11" x14ac:dyDescent="0.2">
      <c r="B15" s="49" t="s">
        <v>657</v>
      </c>
      <c r="C15" s="51">
        <v>1379</v>
      </c>
      <c r="D15" s="51">
        <v>2141</v>
      </c>
      <c r="E15" s="51">
        <v>2118</v>
      </c>
      <c r="F15" s="51">
        <v>1422</v>
      </c>
      <c r="G15" s="51">
        <v>2176</v>
      </c>
      <c r="H15" s="51">
        <v>2159</v>
      </c>
      <c r="I15" s="51">
        <v>1641</v>
      </c>
      <c r="J15" s="51">
        <v>2234</v>
      </c>
      <c r="K15" s="51">
        <v>2159</v>
      </c>
    </row>
    <row r="16" spans="2:11" x14ac:dyDescent="0.2">
      <c r="B16" s="49" t="s">
        <v>658</v>
      </c>
      <c r="C16" s="51">
        <v>1624</v>
      </c>
      <c r="D16" s="51">
        <v>2225</v>
      </c>
      <c r="E16" s="51">
        <v>2179</v>
      </c>
      <c r="F16" s="51">
        <v>1431</v>
      </c>
      <c r="G16" s="51">
        <v>2161</v>
      </c>
      <c r="H16" s="51">
        <v>2103</v>
      </c>
      <c r="I16" s="51">
        <v>1669</v>
      </c>
      <c r="J16" s="51">
        <v>2238</v>
      </c>
      <c r="K16" s="51">
        <v>2103</v>
      </c>
    </row>
    <row r="17" spans="2:11" x14ac:dyDescent="0.2">
      <c r="B17" s="49" t="s">
        <v>659</v>
      </c>
      <c r="C17" s="51">
        <v>1423</v>
      </c>
      <c r="D17" s="51">
        <v>2099</v>
      </c>
      <c r="E17" s="51">
        <v>2050</v>
      </c>
      <c r="F17" s="51">
        <v>1515</v>
      </c>
      <c r="G17" s="51">
        <v>2194</v>
      </c>
      <c r="H17" s="51">
        <v>2169</v>
      </c>
      <c r="I17" s="51">
        <v>1716</v>
      </c>
      <c r="J17" s="51">
        <v>2272</v>
      </c>
      <c r="K17" s="51">
        <v>2169</v>
      </c>
    </row>
    <row r="18" spans="2:11" x14ac:dyDescent="0.2">
      <c r="B18" s="49" t="s">
        <v>660</v>
      </c>
      <c r="C18" s="51">
        <v>1386</v>
      </c>
      <c r="D18" s="51">
        <v>2164</v>
      </c>
      <c r="E18" s="51">
        <v>2143</v>
      </c>
      <c r="F18" s="51">
        <v>1436</v>
      </c>
      <c r="G18" s="51">
        <v>2141</v>
      </c>
      <c r="H18" s="51">
        <v>2128</v>
      </c>
      <c r="I18" s="51">
        <v>1630</v>
      </c>
      <c r="J18" s="51">
        <v>2195</v>
      </c>
      <c r="K18" s="51">
        <v>2128</v>
      </c>
    </row>
    <row r="19" spans="2:11" x14ac:dyDescent="0.2">
      <c r="B19" s="49" t="s">
        <v>661</v>
      </c>
      <c r="C19" s="51">
        <v>1429</v>
      </c>
      <c r="D19" s="51">
        <v>2275</v>
      </c>
      <c r="E19" s="51">
        <v>2247</v>
      </c>
      <c r="F19" s="51">
        <v>1318</v>
      </c>
      <c r="G19" s="51">
        <v>2261</v>
      </c>
      <c r="H19" s="51">
        <v>2241</v>
      </c>
      <c r="I19" s="51">
        <v>1717</v>
      </c>
      <c r="J19" s="51">
        <v>2306</v>
      </c>
      <c r="K19" s="51">
        <v>2241</v>
      </c>
    </row>
    <row r="20" spans="2:11" x14ac:dyDescent="0.2">
      <c r="B20" s="49" t="s">
        <v>662</v>
      </c>
      <c r="C20" s="51">
        <v>1703</v>
      </c>
      <c r="D20" s="51">
        <v>2360</v>
      </c>
      <c r="E20" s="51">
        <v>2318</v>
      </c>
      <c r="F20" s="51">
        <v>1669</v>
      </c>
      <c r="G20" s="51">
        <v>2288</v>
      </c>
      <c r="H20" s="51">
        <v>2248</v>
      </c>
      <c r="I20" s="51">
        <v>1921</v>
      </c>
      <c r="J20" s="51">
        <v>2377</v>
      </c>
      <c r="K20" s="51">
        <v>2248</v>
      </c>
    </row>
    <row r="21" spans="2:11" x14ac:dyDescent="0.2">
      <c r="B21" s="49" t="s">
        <v>663</v>
      </c>
      <c r="C21" s="51">
        <v>1420</v>
      </c>
      <c r="D21" s="51">
        <v>2178</v>
      </c>
      <c r="E21" s="51">
        <v>2127</v>
      </c>
      <c r="F21" s="51">
        <v>1579</v>
      </c>
      <c r="G21" s="51">
        <v>2230</v>
      </c>
      <c r="H21" s="51">
        <v>2189</v>
      </c>
      <c r="I21" s="51">
        <v>1778</v>
      </c>
      <c r="J21" s="51">
        <v>2313</v>
      </c>
      <c r="K21" s="51">
        <v>2189</v>
      </c>
    </row>
    <row r="22" spans="2:11" x14ac:dyDescent="0.2">
      <c r="B22" s="397" t="s">
        <v>822</v>
      </c>
      <c r="C22" s="87"/>
      <c r="D22" s="87"/>
      <c r="E22" s="87"/>
      <c r="F22" s="87"/>
      <c r="G22" s="87"/>
      <c r="H22" s="87"/>
      <c r="I22" s="87"/>
      <c r="J22" s="87"/>
      <c r="K22" s="87"/>
    </row>
    <row r="23" spans="2:11" x14ac:dyDescent="0.2">
      <c r="B23" s="49" t="s">
        <v>476</v>
      </c>
      <c r="C23" s="51">
        <v>1170</v>
      </c>
      <c r="D23" s="51">
        <v>1955</v>
      </c>
      <c r="E23" s="51">
        <v>1948</v>
      </c>
      <c r="F23" s="51">
        <v>1110</v>
      </c>
      <c r="G23" s="51">
        <v>1972</v>
      </c>
      <c r="H23" s="51">
        <v>1969</v>
      </c>
      <c r="I23" s="51">
        <v>1348</v>
      </c>
      <c r="J23" s="51">
        <v>1984</v>
      </c>
      <c r="K23" s="51">
        <v>1969</v>
      </c>
    </row>
    <row r="24" spans="2:11" x14ac:dyDescent="0.2">
      <c r="B24" s="49" t="s">
        <v>477</v>
      </c>
      <c r="C24" s="51">
        <v>1138</v>
      </c>
      <c r="D24" s="51">
        <v>1977</v>
      </c>
      <c r="E24" s="51">
        <v>1961</v>
      </c>
      <c r="F24" s="51">
        <v>1252</v>
      </c>
      <c r="G24" s="51">
        <v>2020</v>
      </c>
      <c r="H24" s="51">
        <v>2013</v>
      </c>
      <c r="I24" s="51">
        <v>1441</v>
      </c>
      <c r="J24" s="51">
        <v>2047</v>
      </c>
      <c r="K24" s="51">
        <v>2013</v>
      </c>
    </row>
    <row r="25" spans="2:11" x14ac:dyDescent="0.2">
      <c r="B25" s="49" t="s">
        <v>478</v>
      </c>
      <c r="C25" s="51">
        <v>1283</v>
      </c>
      <c r="D25" s="51">
        <v>1971</v>
      </c>
      <c r="E25" s="51">
        <v>1951</v>
      </c>
      <c r="F25" s="51">
        <v>1298</v>
      </c>
      <c r="G25" s="51">
        <v>2095</v>
      </c>
      <c r="H25" s="51">
        <v>2074</v>
      </c>
      <c r="I25" s="51">
        <v>1575</v>
      </c>
      <c r="J25" s="51">
        <v>2143</v>
      </c>
      <c r="K25" s="51">
        <v>2074</v>
      </c>
    </row>
    <row r="26" spans="2:11" x14ac:dyDescent="0.2">
      <c r="B26" s="49" t="s">
        <v>479</v>
      </c>
      <c r="C26" s="51">
        <v>1430</v>
      </c>
      <c r="D26" s="51">
        <v>2068</v>
      </c>
      <c r="E26" s="51">
        <v>2033</v>
      </c>
      <c r="F26" s="51">
        <v>1465</v>
      </c>
      <c r="G26" s="51">
        <v>2040</v>
      </c>
      <c r="H26" s="51">
        <v>2023</v>
      </c>
      <c r="I26" s="51">
        <v>1590</v>
      </c>
      <c r="J26" s="51">
        <v>2095</v>
      </c>
      <c r="K26" s="51">
        <v>2023</v>
      </c>
    </row>
    <row r="27" spans="2:11" x14ac:dyDescent="0.2">
      <c r="B27" s="49" t="s">
        <v>480</v>
      </c>
      <c r="C27" s="51">
        <v>1379</v>
      </c>
      <c r="D27" s="51">
        <v>2141</v>
      </c>
      <c r="E27" s="51">
        <v>2111</v>
      </c>
      <c r="F27" s="51">
        <v>1333</v>
      </c>
      <c r="G27" s="51">
        <v>2180</v>
      </c>
      <c r="H27" s="51">
        <v>2147</v>
      </c>
      <c r="I27" s="51">
        <v>1546</v>
      </c>
      <c r="J27" s="51">
        <v>2294</v>
      </c>
      <c r="K27" s="51">
        <v>2147</v>
      </c>
    </row>
    <row r="28" spans="2:11" x14ac:dyDescent="0.2">
      <c r="B28" s="49" t="s">
        <v>481</v>
      </c>
      <c r="C28" s="51">
        <v>1578</v>
      </c>
      <c r="D28" s="51">
        <v>2373</v>
      </c>
      <c r="E28" s="51">
        <v>2323</v>
      </c>
      <c r="F28" s="51">
        <v>1438</v>
      </c>
      <c r="G28" s="51">
        <v>2364</v>
      </c>
      <c r="H28" s="51">
        <v>2286</v>
      </c>
      <c r="I28" s="51">
        <v>1717</v>
      </c>
      <c r="J28" s="51">
        <v>2489</v>
      </c>
      <c r="K28" s="51">
        <v>2286</v>
      </c>
    </row>
    <row r="29" spans="2:11" x14ac:dyDescent="0.2">
      <c r="B29" s="49" t="s">
        <v>482</v>
      </c>
      <c r="C29" s="51">
        <v>1281</v>
      </c>
      <c r="D29" s="51">
        <v>2028</v>
      </c>
      <c r="E29" s="51">
        <v>2007</v>
      </c>
      <c r="F29" s="51">
        <v>1340</v>
      </c>
      <c r="G29" s="51">
        <v>2121</v>
      </c>
      <c r="H29" s="51">
        <v>2097</v>
      </c>
      <c r="I29" s="51">
        <v>1561</v>
      </c>
      <c r="J29" s="51">
        <v>2179</v>
      </c>
      <c r="K29" s="51">
        <v>2097</v>
      </c>
    </row>
    <row r="30" spans="2:11" x14ac:dyDescent="0.2">
      <c r="B30" s="49" t="s">
        <v>483</v>
      </c>
      <c r="C30" s="51">
        <v>1444</v>
      </c>
      <c r="D30" s="51">
        <v>2125</v>
      </c>
      <c r="E30" s="51">
        <v>2094</v>
      </c>
      <c r="F30" s="51">
        <v>1573</v>
      </c>
      <c r="G30" s="51">
        <v>2206</v>
      </c>
      <c r="H30" s="51">
        <v>2191</v>
      </c>
      <c r="I30" s="51">
        <v>1710</v>
      </c>
      <c r="J30" s="51">
        <v>2251</v>
      </c>
      <c r="K30" s="51">
        <v>2191</v>
      </c>
    </row>
    <row r="31" spans="2:11" x14ac:dyDescent="0.2">
      <c r="B31" s="49" t="s">
        <v>484</v>
      </c>
      <c r="C31" s="51">
        <v>1463</v>
      </c>
      <c r="D31" s="51">
        <v>2353</v>
      </c>
      <c r="E31" s="51">
        <v>2343</v>
      </c>
      <c r="F31" s="51">
        <v>1398</v>
      </c>
      <c r="G31" s="51">
        <v>2230</v>
      </c>
      <c r="H31" s="51">
        <v>2221</v>
      </c>
      <c r="I31" s="51">
        <v>1699</v>
      </c>
      <c r="J31" s="51">
        <v>2203</v>
      </c>
      <c r="K31" s="51">
        <v>2221</v>
      </c>
    </row>
    <row r="32" spans="2:11" x14ac:dyDescent="0.2">
      <c r="B32" s="49" t="s">
        <v>485</v>
      </c>
      <c r="C32" s="51">
        <v>1743</v>
      </c>
      <c r="D32" s="51">
        <v>2199</v>
      </c>
      <c r="E32" s="51">
        <v>2164</v>
      </c>
      <c r="F32" s="51">
        <v>1427</v>
      </c>
      <c r="G32" s="51">
        <v>2140</v>
      </c>
      <c r="H32" s="51">
        <v>2075</v>
      </c>
      <c r="I32" s="51">
        <v>1659</v>
      </c>
      <c r="J32" s="51">
        <v>2220</v>
      </c>
      <c r="K32" s="51">
        <v>2075</v>
      </c>
    </row>
    <row r="33" spans="2:11" x14ac:dyDescent="0.2">
      <c r="B33" s="49" t="s">
        <v>486</v>
      </c>
      <c r="C33" s="51">
        <v>1670</v>
      </c>
      <c r="D33" s="51">
        <v>2235</v>
      </c>
      <c r="E33" s="51">
        <v>2230</v>
      </c>
      <c r="F33" s="51">
        <v>1335</v>
      </c>
      <c r="G33" s="51">
        <v>2131</v>
      </c>
      <c r="H33" s="51">
        <v>2120</v>
      </c>
      <c r="I33" s="51">
        <v>1761</v>
      </c>
      <c r="J33" s="51">
        <v>2151</v>
      </c>
      <c r="K33" s="51">
        <v>2120</v>
      </c>
    </row>
    <row r="34" spans="2:11" x14ac:dyDescent="0.2">
      <c r="B34" s="49" t="s">
        <v>487</v>
      </c>
      <c r="C34" s="51">
        <v>1666</v>
      </c>
      <c r="D34" s="51">
        <v>2328</v>
      </c>
      <c r="E34" s="51">
        <v>2315</v>
      </c>
      <c r="F34" s="51">
        <v>1444</v>
      </c>
      <c r="G34" s="51">
        <v>2137</v>
      </c>
      <c r="H34" s="51">
        <v>2098</v>
      </c>
      <c r="I34" s="51">
        <v>1501</v>
      </c>
      <c r="J34" s="51">
        <v>2194</v>
      </c>
      <c r="K34" s="51">
        <v>2098</v>
      </c>
    </row>
    <row r="35" spans="2:11" x14ac:dyDescent="0.2">
      <c r="B35" s="49" t="s">
        <v>488</v>
      </c>
      <c r="C35" s="51">
        <v>1514</v>
      </c>
      <c r="D35" s="51">
        <v>2262</v>
      </c>
      <c r="E35" s="51">
        <v>2167</v>
      </c>
      <c r="F35" s="51">
        <v>1453</v>
      </c>
      <c r="G35" s="51">
        <v>2311</v>
      </c>
      <c r="H35" s="51">
        <v>2189</v>
      </c>
      <c r="I35" s="51">
        <v>1745</v>
      </c>
      <c r="J35" s="51">
        <v>2545</v>
      </c>
      <c r="K35" s="51">
        <v>2189</v>
      </c>
    </row>
    <row r="36" spans="2:11" x14ac:dyDescent="0.2">
      <c r="B36" s="49" t="s">
        <v>489</v>
      </c>
      <c r="C36" s="51">
        <v>1419</v>
      </c>
      <c r="D36" s="51">
        <v>2151</v>
      </c>
      <c r="E36" s="51">
        <v>2018</v>
      </c>
      <c r="F36" s="51">
        <v>1418</v>
      </c>
      <c r="G36" s="51">
        <v>2219</v>
      </c>
      <c r="H36" s="51">
        <v>2163</v>
      </c>
      <c r="I36" s="51">
        <v>1720</v>
      </c>
      <c r="J36" s="51">
        <v>2322</v>
      </c>
      <c r="K36" s="51">
        <v>2163</v>
      </c>
    </row>
    <row r="37" spans="2:11" x14ac:dyDescent="0.2">
      <c r="B37" s="49" t="s">
        <v>490</v>
      </c>
      <c r="C37" s="51">
        <v>1504</v>
      </c>
      <c r="D37" s="51">
        <v>2066</v>
      </c>
      <c r="E37" s="51">
        <v>2002</v>
      </c>
      <c r="F37" s="51">
        <v>1476</v>
      </c>
      <c r="G37" s="51">
        <v>2130</v>
      </c>
      <c r="H37" s="51">
        <v>2097</v>
      </c>
      <c r="I37" s="51">
        <v>1700</v>
      </c>
      <c r="J37" s="51">
        <v>2201</v>
      </c>
      <c r="K37" s="51">
        <v>2097</v>
      </c>
    </row>
    <row r="38" spans="2:11" x14ac:dyDescent="0.2">
      <c r="B38" s="49" t="s">
        <v>491</v>
      </c>
      <c r="C38" s="51">
        <v>1378</v>
      </c>
      <c r="D38" s="51">
        <v>2161</v>
      </c>
      <c r="E38" s="51">
        <v>2141</v>
      </c>
      <c r="F38" s="51">
        <v>1668</v>
      </c>
      <c r="G38" s="51">
        <v>2238</v>
      </c>
      <c r="H38" s="51">
        <v>2222</v>
      </c>
      <c r="I38" s="51">
        <v>1796</v>
      </c>
      <c r="J38" s="51">
        <v>2310</v>
      </c>
      <c r="K38" s="51">
        <v>2222</v>
      </c>
    </row>
    <row r="39" spans="2:11" x14ac:dyDescent="0.2">
      <c r="B39" s="49" t="s">
        <v>492</v>
      </c>
      <c r="C39" s="51">
        <v>1319</v>
      </c>
      <c r="D39" s="51">
        <v>2030</v>
      </c>
      <c r="E39" s="51">
        <v>1959</v>
      </c>
      <c r="F39" s="51">
        <v>1385</v>
      </c>
      <c r="G39" s="51">
        <v>2204</v>
      </c>
      <c r="H39" s="51">
        <v>2174</v>
      </c>
      <c r="I39" s="51">
        <v>1610</v>
      </c>
      <c r="J39" s="51">
        <v>2300</v>
      </c>
      <c r="K39" s="51">
        <v>2174</v>
      </c>
    </row>
    <row r="40" spans="2:11" x14ac:dyDescent="0.2">
      <c r="B40" s="49" t="s">
        <v>493</v>
      </c>
      <c r="C40" s="51">
        <v>1374</v>
      </c>
      <c r="D40" s="51">
        <v>2203</v>
      </c>
      <c r="E40" s="51">
        <v>2179</v>
      </c>
      <c r="F40" s="51">
        <v>1396</v>
      </c>
      <c r="G40" s="51">
        <v>2131</v>
      </c>
      <c r="H40" s="51">
        <v>2116</v>
      </c>
      <c r="I40" s="51">
        <v>1631</v>
      </c>
      <c r="J40" s="51">
        <v>2186</v>
      </c>
      <c r="K40" s="51">
        <v>2116</v>
      </c>
    </row>
    <row r="41" spans="2:11" x14ac:dyDescent="0.2">
      <c r="B41" s="49" t="s">
        <v>494</v>
      </c>
      <c r="C41" s="51">
        <v>1418</v>
      </c>
      <c r="D41" s="51">
        <v>2083</v>
      </c>
      <c r="E41" s="51">
        <v>2069</v>
      </c>
      <c r="F41" s="51">
        <v>1556</v>
      </c>
      <c r="G41" s="51">
        <v>2160</v>
      </c>
      <c r="H41" s="51">
        <v>2152</v>
      </c>
      <c r="I41" s="51">
        <v>1627</v>
      </c>
      <c r="J41" s="51">
        <v>2213</v>
      </c>
      <c r="K41" s="51">
        <v>2152</v>
      </c>
    </row>
    <row r="42" spans="2:11" x14ac:dyDescent="0.2">
      <c r="B42" s="49" t="s">
        <v>495</v>
      </c>
      <c r="C42" s="51">
        <v>1400</v>
      </c>
      <c r="D42" s="51">
        <v>2279</v>
      </c>
      <c r="E42" s="51">
        <v>2245</v>
      </c>
      <c r="F42" s="51">
        <v>1461</v>
      </c>
      <c r="G42" s="51">
        <v>2281</v>
      </c>
      <c r="H42" s="51">
        <v>2274</v>
      </c>
      <c r="I42" s="51">
        <v>1744</v>
      </c>
      <c r="J42" s="51">
        <v>2321</v>
      </c>
      <c r="K42" s="51">
        <v>2274</v>
      </c>
    </row>
    <row r="43" spans="2:11" x14ac:dyDescent="0.2">
      <c r="B43" s="49" t="s">
        <v>496</v>
      </c>
      <c r="C43" s="51">
        <v>1536</v>
      </c>
      <c r="D43" s="51">
        <v>2266</v>
      </c>
      <c r="E43" s="51">
        <v>2250</v>
      </c>
      <c r="F43" s="51">
        <v>1261</v>
      </c>
      <c r="G43" s="51">
        <v>2215</v>
      </c>
      <c r="H43" s="51">
        <v>2172</v>
      </c>
      <c r="I43" s="51">
        <v>1689</v>
      </c>
      <c r="J43" s="51">
        <v>2271</v>
      </c>
      <c r="K43" s="51">
        <v>2172</v>
      </c>
    </row>
    <row r="44" spans="2:11" x14ac:dyDescent="0.2">
      <c r="B44" s="49" t="s">
        <v>497</v>
      </c>
      <c r="C44" s="51">
        <v>1688</v>
      </c>
      <c r="D44" s="51">
        <v>2373</v>
      </c>
      <c r="E44" s="51">
        <v>2326</v>
      </c>
      <c r="F44" s="51">
        <v>1741</v>
      </c>
      <c r="G44" s="51">
        <v>2299</v>
      </c>
      <c r="H44" s="51">
        <v>2259</v>
      </c>
      <c r="I44" s="51">
        <v>1979</v>
      </c>
      <c r="J44" s="51">
        <v>2393</v>
      </c>
      <c r="K44" s="51">
        <v>2259</v>
      </c>
    </row>
    <row r="45" spans="2:11" x14ac:dyDescent="0.2">
      <c r="B45" s="49" t="s">
        <v>498</v>
      </c>
      <c r="C45" s="51">
        <v>1735</v>
      </c>
      <c r="D45" s="51">
        <v>2337</v>
      </c>
      <c r="E45" s="51">
        <v>2302</v>
      </c>
      <c r="F45" s="51">
        <v>1506</v>
      </c>
      <c r="G45" s="51">
        <v>2270</v>
      </c>
      <c r="H45" s="51">
        <v>2227</v>
      </c>
      <c r="I45" s="51">
        <v>1763</v>
      </c>
      <c r="J45" s="51">
        <v>2351</v>
      </c>
      <c r="K45" s="51">
        <v>2227</v>
      </c>
    </row>
    <row r="46" spans="2:11" x14ac:dyDescent="0.2">
      <c r="B46" s="49" t="s">
        <v>499</v>
      </c>
      <c r="C46" s="51">
        <v>1449</v>
      </c>
      <c r="D46" s="51">
        <v>2243</v>
      </c>
      <c r="E46" s="51">
        <v>2192</v>
      </c>
      <c r="F46" s="51">
        <v>1703</v>
      </c>
      <c r="G46" s="51">
        <v>2296</v>
      </c>
      <c r="H46" s="51">
        <v>2255</v>
      </c>
      <c r="I46" s="51">
        <v>1849</v>
      </c>
      <c r="J46" s="51">
        <v>2390</v>
      </c>
      <c r="K46" s="51">
        <v>2255</v>
      </c>
    </row>
    <row r="47" spans="2:11" x14ac:dyDescent="0.2">
      <c r="B47" s="402" t="s">
        <v>500</v>
      </c>
      <c r="C47" s="384">
        <v>1386</v>
      </c>
      <c r="D47" s="384">
        <v>2091</v>
      </c>
      <c r="E47" s="384">
        <v>2041</v>
      </c>
      <c r="F47" s="384">
        <v>1362</v>
      </c>
      <c r="G47" s="384">
        <v>2143</v>
      </c>
      <c r="H47" s="384">
        <v>2102</v>
      </c>
      <c r="I47" s="384">
        <v>1665</v>
      </c>
      <c r="J47" s="384">
        <v>2216</v>
      </c>
      <c r="K47" s="384">
        <v>2102</v>
      </c>
    </row>
    <row r="48" spans="2:11" x14ac:dyDescent="0.2">
      <c r="B48" s="82"/>
      <c r="C48" s="82"/>
      <c r="D48" s="82"/>
      <c r="E48" s="82"/>
      <c r="F48" s="82"/>
      <c r="G48" s="82"/>
      <c r="H48" s="82"/>
      <c r="I48" s="82"/>
      <c r="J48" s="82"/>
      <c r="K48" s="82"/>
    </row>
    <row r="49" spans="1:3" x14ac:dyDescent="0.2">
      <c r="A49" s="110" t="s">
        <v>283</v>
      </c>
      <c r="B49" s="10" t="s">
        <v>317</v>
      </c>
    </row>
    <row r="50" spans="1:3" x14ac:dyDescent="0.2">
      <c r="A50" s="82" t="s">
        <v>284</v>
      </c>
      <c r="B50" s="10" t="s">
        <v>318</v>
      </c>
    </row>
    <row r="51" spans="1:3" x14ac:dyDescent="0.2">
      <c r="A51" s="82"/>
      <c r="B51" s="15"/>
    </row>
    <row r="52" spans="1:3" x14ac:dyDescent="0.2">
      <c r="A52" s="196" t="s">
        <v>993</v>
      </c>
      <c r="B52" s="15"/>
    </row>
    <row r="53" spans="1:3" x14ac:dyDescent="0.2">
      <c r="A53" s="110" t="s">
        <v>1166</v>
      </c>
    </row>
    <row r="54" spans="1:3" x14ac:dyDescent="0.2">
      <c r="B54" s="15"/>
      <c r="C54" s="15"/>
    </row>
    <row r="55" spans="1:3" x14ac:dyDescent="0.2">
      <c r="B55" s="15"/>
      <c r="C55" s="15"/>
    </row>
  </sheetData>
  <mergeCells count="6">
    <mergeCell ref="B2:K2"/>
    <mergeCell ref="C4:E4"/>
    <mergeCell ref="F4:H4"/>
    <mergeCell ref="I4:K4"/>
    <mergeCell ref="B4:B5"/>
    <mergeCell ref="B3:K3"/>
  </mergeCells>
  <pageMargins left="0.7" right="0.7" top="0.75" bottom="0.75" header="0.3" footer="0.3"/>
  <pageSetup paperSize="8" orientation="landscape" r:id="rId1"/>
  <headerFooter>
    <oddHeader>&amp;L&amp;"Calibri"&amp;10&amp;K000000 [Limited Sharing]&amp;1#_x000D_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15">
    <tabColor theme="7" tint="-0.499984740745262"/>
  </sheetPr>
  <dimension ref="A1:O74"/>
  <sheetViews>
    <sheetView workbookViewId="0">
      <pane xSplit="2" ySplit="5" topLeftCell="D47"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4" style="10" customWidth="1"/>
    <col min="2" max="2" width="42.1640625" style="10" bestFit="1" customWidth="1"/>
    <col min="3" max="14" width="8.1640625" style="10" customWidth="1"/>
    <col min="15" max="16384" width="9.33203125" style="10"/>
  </cols>
  <sheetData>
    <row r="1" spans="2:15" s="4" customFormat="1" ht="46.5" customHeight="1" x14ac:dyDescent="0.2">
      <c r="B1" s="1" t="s">
        <v>381</v>
      </c>
      <c r="C1" s="2"/>
      <c r="D1" s="2"/>
      <c r="E1" s="2"/>
      <c r="F1" s="2"/>
      <c r="G1" s="2"/>
      <c r="H1" s="2"/>
      <c r="I1" s="2"/>
      <c r="J1" s="2"/>
      <c r="K1" s="2"/>
      <c r="L1" s="2"/>
      <c r="M1" s="2"/>
      <c r="N1" s="3" t="s">
        <v>422</v>
      </c>
    </row>
    <row r="2" spans="2:15" s="5" customFormat="1" ht="15" x14ac:dyDescent="0.25">
      <c r="B2" s="451" t="s">
        <v>1171</v>
      </c>
      <c r="C2" s="451"/>
      <c r="D2" s="451"/>
      <c r="E2" s="451"/>
      <c r="F2" s="451"/>
      <c r="G2" s="451"/>
      <c r="H2" s="451"/>
      <c r="I2" s="451"/>
      <c r="J2" s="451"/>
      <c r="K2" s="451"/>
      <c r="L2" s="451"/>
      <c r="M2" s="451"/>
      <c r="N2" s="451"/>
      <c r="O2" s="78"/>
    </row>
    <row r="3" spans="2:15" s="5" customFormat="1" ht="15" x14ac:dyDescent="0.25">
      <c r="B3" s="484" t="s">
        <v>85</v>
      </c>
      <c r="C3" s="484"/>
      <c r="D3" s="484"/>
      <c r="E3" s="484"/>
      <c r="F3" s="484"/>
      <c r="G3" s="484"/>
      <c r="H3" s="484"/>
      <c r="I3" s="484"/>
      <c r="J3" s="484"/>
      <c r="K3" s="484"/>
      <c r="L3" s="484"/>
      <c r="M3" s="484"/>
      <c r="N3" s="485"/>
      <c r="O3" s="78"/>
    </row>
    <row r="4" spans="2:15" x14ac:dyDescent="0.2">
      <c r="B4" s="477" t="s">
        <v>22</v>
      </c>
      <c r="C4" s="479" t="s">
        <v>970</v>
      </c>
      <c r="D4" s="479"/>
      <c r="E4" s="479"/>
      <c r="F4" s="480"/>
      <c r="G4" s="481">
        <v>2016</v>
      </c>
      <c r="H4" s="482"/>
      <c r="I4" s="482"/>
      <c r="J4" s="483"/>
      <c r="K4" s="481">
        <v>2019</v>
      </c>
      <c r="L4" s="482"/>
      <c r="M4" s="482"/>
      <c r="N4" s="483"/>
      <c r="O4" s="82"/>
    </row>
    <row r="5" spans="2:15" ht="25.5" x14ac:dyDescent="0.2">
      <c r="B5" s="478"/>
      <c r="C5" s="236" t="s">
        <v>814</v>
      </c>
      <c r="D5" s="236" t="s">
        <v>815</v>
      </c>
      <c r="E5" s="236" t="s">
        <v>816</v>
      </c>
      <c r="F5" s="237" t="s">
        <v>817</v>
      </c>
      <c r="G5" s="238" t="s">
        <v>814</v>
      </c>
      <c r="H5" s="236" t="s">
        <v>815</v>
      </c>
      <c r="I5" s="236" t="s">
        <v>816</v>
      </c>
      <c r="J5" s="237" t="s">
        <v>817</v>
      </c>
      <c r="K5" s="238" t="s">
        <v>814</v>
      </c>
      <c r="L5" s="236" t="s">
        <v>815</v>
      </c>
      <c r="M5" s="239" t="s">
        <v>268</v>
      </c>
      <c r="N5" s="237" t="s">
        <v>817</v>
      </c>
      <c r="O5" s="82"/>
    </row>
    <row r="6" spans="2:15" ht="15" x14ac:dyDescent="0.2">
      <c r="B6" s="87" t="s">
        <v>765</v>
      </c>
      <c r="C6" s="82"/>
      <c r="D6" s="82"/>
      <c r="E6" s="82"/>
      <c r="F6" s="82"/>
      <c r="G6" s="82"/>
      <c r="H6" s="82"/>
      <c r="I6" s="82"/>
      <c r="J6" s="82"/>
      <c r="K6" s="82"/>
      <c r="L6" s="82"/>
      <c r="M6" s="82"/>
      <c r="N6" s="82"/>
      <c r="O6" s="82"/>
    </row>
    <row r="7" spans="2:15" x14ac:dyDescent="0.2">
      <c r="B7" s="115" t="s">
        <v>766</v>
      </c>
      <c r="C7" s="104">
        <v>96</v>
      </c>
      <c r="D7" s="104">
        <v>92.8</v>
      </c>
      <c r="E7" s="104">
        <v>95</v>
      </c>
      <c r="F7" s="104">
        <v>93.5</v>
      </c>
      <c r="G7" s="104">
        <v>97.3</v>
      </c>
      <c r="H7" s="104">
        <v>95.1</v>
      </c>
      <c r="I7" s="104">
        <v>96.2</v>
      </c>
      <c r="J7" s="104">
        <v>95.5</v>
      </c>
      <c r="K7" s="104">
        <v>97.9</v>
      </c>
      <c r="L7" s="104">
        <v>98.6</v>
      </c>
      <c r="M7" s="104">
        <v>98.9</v>
      </c>
      <c r="N7" s="104">
        <v>98.5</v>
      </c>
      <c r="O7" s="82"/>
    </row>
    <row r="8" spans="2:15" x14ac:dyDescent="0.2">
      <c r="B8" s="115" t="s">
        <v>767</v>
      </c>
      <c r="C8" s="104">
        <v>4</v>
      </c>
      <c r="D8" s="104">
        <v>7.2</v>
      </c>
      <c r="E8" s="104">
        <v>5</v>
      </c>
      <c r="F8" s="104">
        <v>6.5</v>
      </c>
      <c r="G8" s="104">
        <v>2.7</v>
      </c>
      <c r="H8" s="104">
        <v>4.9000000000000004</v>
      </c>
      <c r="I8" s="104">
        <v>3.8</v>
      </c>
      <c r="J8" s="104">
        <v>4.5</v>
      </c>
      <c r="K8" s="104">
        <v>2.1</v>
      </c>
      <c r="L8" s="104">
        <v>1.4</v>
      </c>
      <c r="M8" s="104">
        <v>1.1000000000000001</v>
      </c>
      <c r="N8" s="104">
        <v>1.5</v>
      </c>
      <c r="O8" s="82"/>
    </row>
    <row r="9" spans="2:15" ht="15" x14ac:dyDescent="0.2">
      <c r="B9" s="87" t="s">
        <v>768</v>
      </c>
      <c r="C9" s="66"/>
      <c r="D9" s="66"/>
      <c r="E9" s="66"/>
      <c r="F9" s="66"/>
      <c r="G9" s="66"/>
      <c r="H9" s="66"/>
      <c r="I9" s="66"/>
      <c r="J9" s="66"/>
      <c r="K9" s="66"/>
      <c r="L9" s="66"/>
      <c r="M9" s="66"/>
      <c r="N9" s="66"/>
      <c r="O9" s="82"/>
    </row>
    <row r="10" spans="2:15" x14ac:dyDescent="0.2">
      <c r="B10" s="115" t="s">
        <v>766</v>
      </c>
      <c r="C10" s="104">
        <v>98.4</v>
      </c>
      <c r="D10" s="104">
        <v>91.6</v>
      </c>
      <c r="E10" s="104">
        <v>84.9</v>
      </c>
      <c r="F10" s="104">
        <v>92.4</v>
      </c>
      <c r="G10" s="104">
        <v>98.9</v>
      </c>
      <c r="H10" s="104">
        <v>95.2</v>
      </c>
      <c r="I10" s="104">
        <v>89.1</v>
      </c>
      <c r="J10" s="104">
        <v>95.6</v>
      </c>
      <c r="K10" s="104">
        <v>99.3</v>
      </c>
      <c r="L10" s="104">
        <v>96.8</v>
      </c>
      <c r="M10" s="104">
        <v>93.7</v>
      </c>
      <c r="N10" s="104">
        <v>97.1</v>
      </c>
      <c r="O10" s="82"/>
    </row>
    <row r="11" spans="2:15" x14ac:dyDescent="0.2">
      <c r="B11" s="115" t="s">
        <v>767</v>
      </c>
      <c r="C11" s="104">
        <v>1.6</v>
      </c>
      <c r="D11" s="104">
        <v>8.4</v>
      </c>
      <c r="E11" s="104">
        <v>15.1</v>
      </c>
      <c r="F11" s="104">
        <v>7.6</v>
      </c>
      <c r="G11" s="104">
        <v>1.1000000000000001</v>
      </c>
      <c r="H11" s="104">
        <v>4.8</v>
      </c>
      <c r="I11" s="104">
        <v>10.9</v>
      </c>
      <c r="J11" s="104">
        <v>4.4000000000000004</v>
      </c>
      <c r="K11" s="104">
        <v>0.7</v>
      </c>
      <c r="L11" s="104">
        <v>3.2</v>
      </c>
      <c r="M11" s="104">
        <v>6.3</v>
      </c>
      <c r="N11" s="104">
        <v>2.9</v>
      </c>
      <c r="O11" s="82"/>
    </row>
    <row r="12" spans="2:15" ht="15" x14ac:dyDescent="0.2">
      <c r="B12" s="87" t="s">
        <v>769</v>
      </c>
      <c r="C12" s="66"/>
      <c r="D12" s="66"/>
      <c r="E12" s="66"/>
      <c r="F12" s="66"/>
      <c r="G12" s="66"/>
      <c r="H12" s="66"/>
      <c r="I12" s="66"/>
      <c r="J12" s="66"/>
      <c r="K12" s="66"/>
      <c r="L12" s="66"/>
      <c r="M12" s="66"/>
      <c r="N12" s="66"/>
      <c r="O12" s="82"/>
    </row>
    <row r="13" spans="2:15" x14ac:dyDescent="0.2">
      <c r="B13" s="115" t="s">
        <v>766</v>
      </c>
      <c r="C13" s="104">
        <v>95.5</v>
      </c>
      <c r="D13" s="104">
        <v>91.5</v>
      </c>
      <c r="E13" s="104">
        <v>32.299999999999997</v>
      </c>
      <c r="F13" s="104">
        <v>89.6</v>
      </c>
      <c r="G13" s="104">
        <v>96.1</v>
      </c>
      <c r="H13" s="104">
        <v>94.2</v>
      </c>
      <c r="I13" s="104">
        <v>33</v>
      </c>
      <c r="J13" s="104">
        <v>91.9</v>
      </c>
      <c r="K13" s="104">
        <v>97.7</v>
      </c>
      <c r="L13" s="104">
        <v>95.9</v>
      </c>
      <c r="M13" s="104">
        <v>51.4</v>
      </c>
      <c r="N13" s="104">
        <v>94.3</v>
      </c>
      <c r="O13" s="82"/>
    </row>
    <row r="14" spans="2:15" x14ac:dyDescent="0.2">
      <c r="B14" s="115" t="s">
        <v>767</v>
      </c>
      <c r="C14" s="104">
        <v>4.5</v>
      </c>
      <c r="D14" s="104">
        <v>8.5</v>
      </c>
      <c r="E14" s="104">
        <v>67.7</v>
      </c>
      <c r="F14" s="104">
        <v>10.4</v>
      </c>
      <c r="G14" s="104">
        <v>3.9</v>
      </c>
      <c r="H14" s="104">
        <v>5.8</v>
      </c>
      <c r="I14" s="104">
        <v>67</v>
      </c>
      <c r="J14" s="104">
        <v>8.1</v>
      </c>
      <c r="K14" s="104">
        <v>2.2999999999999998</v>
      </c>
      <c r="L14" s="104">
        <v>4.0999999999999996</v>
      </c>
      <c r="M14" s="104">
        <v>48.6</v>
      </c>
      <c r="N14" s="104">
        <v>5.7</v>
      </c>
      <c r="O14" s="82"/>
    </row>
    <row r="15" spans="2:15" x14ac:dyDescent="0.2">
      <c r="B15" s="29" t="s">
        <v>87</v>
      </c>
      <c r="C15" s="104"/>
      <c r="D15" s="104"/>
      <c r="E15" s="104"/>
      <c r="F15" s="104"/>
      <c r="G15" s="104"/>
      <c r="H15" s="104"/>
      <c r="I15" s="104"/>
      <c r="J15" s="104"/>
      <c r="K15" s="104"/>
      <c r="L15" s="104"/>
      <c r="M15" s="104"/>
      <c r="N15" s="104"/>
      <c r="O15" s="82"/>
    </row>
    <row r="16" spans="2:15" x14ac:dyDescent="0.2">
      <c r="B16" s="141" t="s">
        <v>86</v>
      </c>
      <c r="C16" s="104">
        <v>98.8</v>
      </c>
      <c r="D16" s="104">
        <v>90</v>
      </c>
      <c r="E16" s="104">
        <v>46.3</v>
      </c>
      <c r="F16" s="104">
        <v>89.7</v>
      </c>
      <c r="G16" s="104">
        <v>97.8</v>
      </c>
      <c r="H16" s="104">
        <v>89.3</v>
      </c>
      <c r="I16" s="104">
        <v>44.7</v>
      </c>
      <c r="J16" s="104">
        <v>88.8</v>
      </c>
      <c r="K16" s="104">
        <v>99.1</v>
      </c>
      <c r="L16" s="104">
        <v>89.2</v>
      </c>
      <c r="M16" s="104">
        <v>33.200000000000003</v>
      </c>
      <c r="N16" s="104">
        <v>88.5</v>
      </c>
      <c r="O16" s="82"/>
    </row>
    <row r="17" spans="2:15" x14ac:dyDescent="0.2">
      <c r="B17" s="115" t="s">
        <v>771</v>
      </c>
      <c r="C17" s="104">
        <v>1.2</v>
      </c>
      <c r="D17" s="104">
        <v>10</v>
      </c>
      <c r="E17" s="104">
        <v>53.7</v>
      </c>
      <c r="F17" s="104">
        <v>10.3</v>
      </c>
      <c r="G17" s="104">
        <v>2.2000000000000002</v>
      </c>
      <c r="H17" s="104">
        <v>10.7</v>
      </c>
      <c r="I17" s="104">
        <v>55.3</v>
      </c>
      <c r="J17" s="104">
        <v>11.2</v>
      </c>
      <c r="K17" s="104">
        <v>0.9</v>
      </c>
      <c r="L17" s="104">
        <v>10.8</v>
      </c>
      <c r="M17" s="104">
        <v>66.8</v>
      </c>
      <c r="N17" s="104">
        <v>11.5</v>
      </c>
      <c r="O17" s="82"/>
    </row>
    <row r="18" spans="2:15" x14ac:dyDescent="0.2">
      <c r="B18" s="29" t="s">
        <v>772</v>
      </c>
      <c r="C18" s="111"/>
      <c r="D18" s="111"/>
      <c r="E18" s="111"/>
      <c r="F18" s="111"/>
      <c r="G18" s="111"/>
      <c r="H18" s="111"/>
      <c r="I18" s="111"/>
      <c r="J18" s="111"/>
      <c r="K18" s="111"/>
      <c r="L18" s="111"/>
      <c r="M18" s="111"/>
      <c r="N18" s="111"/>
      <c r="O18" s="82"/>
    </row>
    <row r="19" spans="2:15" x14ac:dyDescent="0.2">
      <c r="B19" s="115" t="s">
        <v>773</v>
      </c>
      <c r="C19" s="104">
        <v>90</v>
      </c>
      <c r="D19" s="104">
        <v>90.7</v>
      </c>
      <c r="E19" s="104">
        <v>76.2</v>
      </c>
      <c r="F19" s="104">
        <v>89.9</v>
      </c>
      <c r="G19" s="104">
        <v>91.9</v>
      </c>
      <c r="H19" s="104">
        <v>92.4</v>
      </c>
      <c r="I19" s="104">
        <v>77.3</v>
      </c>
      <c r="J19" s="104">
        <v>91.7</v>
      </c>
      <c r="K19" s="104">
        <v>93.4</v>
      </c>
      <c r="L19" s="104">
        <v>93.3</v>
      </c>
      <c r="M19" s="104">
        <v>79.3</v>
      </c>
      <c r="N19" s="104">
        <v>92.8</v>
      </c>
      <c r="O19" s="82"/>
    </row>
    <row r="20" spans="2:15" x14ac:dyDescent="0.2">
      <c r="B20" s="115" t="s">
        <v>774</v>
      </c>
      <c r="C20" s="104">
        <v>7.3</v>
      </c>
      <c r="D20" s="104">
        <v>7.8</v>
      </c>
      <c r="E20" s="104">
        <v>21.1</v>
      </c>
      <c r="F20" s="104">
        <v>8.4</v>
      </c>
      <c r="G20" s="104">
        <v>6.6</v>
      </c>
      <c r="H20" s="104">
        <v>7</v>
      </c>
      <c r="I20" s="104">
        <v>19.8</v>
      </c>
      <c r="J20" s="104">
        <v>7.5</v>
      </c>
      <c r="K20" s="104">
        <v>5.2</v>
      </c>
      <c r="L20" s="104">
        <v>6.3</v>
      </c>
      <c r="M20" s="104">
        <v>18</v>
      </c>
      <c r="N20" s="104">
        <v>6.6</v>
      </c>
      <c r="O20" s="82"/>
    </row>
    <row r="21" spans="2:15" x14ac:dyDescent="0.2">
      <c r="B21" s="115" t="s">
        <v>775</v>
      </c>
      <c r="C21" s="104">
        <v>2.7</v>
      </c>
      <c r="D21" s="104">
        <v>0.2</v>
      </c>
      <c r="E21" s="104">
        <v>2.1</v>
      </c>
      <c r="F21" s="104">
        <v>0.7</v>
      </c>
      <c r="G21" s="104">
        <v>1.6</v>
      </c>
      <c r="H21" s="104">
        <v>0.1</v>
      </c>
      <c r="I21" s="104">
        <v>2.6</v>
      </c>
      <c r="J21" s="104">
        <v>0.4</v>
      </c>
      <c r="K21" s="104">
        <v>1.3</v>
      </c>
      <c r="L21" s="104">
        <v>0.1</v>
      </c>
      <c r="M21" s="104">
        <v>2.7</v>
      </c>
      <c r="N21" s="104">
        <v>0.4</v>
      </c>
      <c r="O21" s="82"/>
    </row>
    <row r="22" spans="2:15" x14ac:dyDescent="0.2">
      <c r="B22" s="115" t="s">
        <v>776</v>
      </c>
      <c r="C22" s="104">
        <v>0</v>
      </c>
      <c r="D22" s="104">
        <v>1.2</v>
      </c>
      <c r="E22" s="104">
        <v>0.7</v>
      </c>
      <c r="F22" s="104">
        <v>0.9</v>
      </c>
      <c r="G22" s="53" t="s">
        <v>433</v>
      </c>
      <c r="H22" s="104">
        <v>0.5</v>
      </c>
      <c r="I22" s="104">
        <v>0.4</v>
      </c>
      <c r="J22" s="104">
        <v>0.4</v>
      </c>
      <c r="K22" s="53" t="s">
        <v>433</v>
      </c>
      <c r="L22" s="104">
        <v>0.3</v>
      </c>
      <c r="M22" s="104">
        <v>0.1</v>
      </c>
      <c r="N22" s="104">
        <v>0.2</v>
      </c>
      <c r="O22" s="82"/>
    </row>
    <row r="23" spans="2:15" x14ac:dyDescent="0.2">
      <c r="B23" s="29" t="s">
        <v>89</v>
      </c>
      <c r="C23" s="104"/>
      <c r="D23" s="104"/>
      <c r="E23" s="104"/>
      <c r="F23" s="104"/>
      <c r="G23" s="53"/>
      <c r="H23" s="104"/>
      <c r="I23" s="104"/>
      <c r="J23" s="104"/>
      <c r="K23" s="53"/>
      <c r="L23" s="104"/>
      <c r="M23" s="104"/>
      <c r="N23" s="104"/>
      <c r="O23" s="82"/>
    </row>
    <row r="24" spans="2:15" x14ac:dyDescent="0.2">
      <c r="B24" s="141" t="s">
        <v>88</v>
      </c>
      <c r="C24" s="104">
        <v>98</v>
      </c>
      <c r="D24" s="104">
        <v>88.8</v>
      </c>
      <c r="E24" s="104">
        <v>83</v>
      </c>
      <c r="F24" s="104">
        <v>90.2</v>
      </c>
      <c r="G24" s="104">
        <v>98.9</v>
      </c>
      <c r="H24" s="104">
        <v>96.7</v>
      </c>
      <c r="I24" s="104">
        <v>92.7</v>
      </c>
      <c r="J24" s="104">
        <v>96.9</v>
      </c>
      <c r="K24" s="104">
        <v>98.9</v>
      </c>
      <c r="L24" s="104">
        <v>98.8</v>
      </c>
      <c r="M24" s="104">
        <v>97.2</v>
      </c>
      <c r="N24" s="104">
        <v>98.8</v>
      </c>
      <c r="O24" s="82"/>
    </row>
    <row r="25" spans="2:15" x14ac:dyDescent="0.2">
      <c r="B25" s="115" t="s">
        <v>795</v>
      </c>
      <c r="C25" s="104">
        <v>1.8</v>
      </c>
      <c r="D25" s="104">
        <v>10.199999999999999</v>
      </c>
      <c r="E25" s="104">
        <v>16.5</v>
      </c>
      <c r="F25" s="104">
        <v>9</v>
      </c>
      <c r="G25" s="104">
        <v>0.8</v>
      </c>
      <c r="H25" s="104">
        <v>3</v>
      </c>
      <c r="I25" s="104">
        <v>7.1</v>
      </c>
      <c r="J25" s="104">
        <v>2.8</v>
      </c>
      <c r="K25" s="104">
        <v>0.6</v>
      </c>
      <c r="L25" s="104">
        <v>1</v>
      </c>
      <c r="M25" s="104">
        <v>2.2999999999999998</v>
      </c>
      <c r="N25" s="104">
        <v>1</v>
      </c>
      <c r="O25" s="82"/>
    </row>
    <row r="26" spans="2:15" x14ac:dyDescent="0.2">
      <c r="B26" s="115" t="s">
        <v>796</v>
      </c>
      <c r="C26" s="104">
        <v>0.2</v>
      </c>
      <c r="D26" s="104">
        <v>0.9</v>
      </c>
      <c r="E26" s="104">
        <v>0.3</v>
      </c>
      <c r="F26" s="104">
        <v>0.7</v>
      </c>
      <c r="G26" s="104">
        <v>0.3</v>
      </c>
      <c r="H26" s="104">
        <v>0.3</v>
      </c>
      <c r="I26" s="104">
        <v>0.2</v>
      </c>
      <c r="J26" s="104">
        <v>0.3</v>
      </c>
      <c r="K26" s="104">
        <v>0.4</v>
      </c>
      <c r="L26" s="104">
        <v>0.1</v>
      </c>
      <c r="M26" s="104">
        <v>0.5</v>
      </c>
      <c r="N26" s="104">
        <v>0.1</v>
      </c>
      <c r="O26" s="82"/>
    </row>
    <row r="27" spans="2:15" x14ac:dyDescent="0.2">
      <c r="B27" s="115" t="s">
        <v>455</v>
      </c>
      <c r="C27" s="104">
        <v>0</v>
      </c>
      <c r="D27" s="104">
        <v>0.2</v>
      </c>
      <c r="E27" s="104">
        <v>0.2</v>
      </c>
      <c r="F27" s="104">
        <v>0.2</v>
      </c>
      <c r="G27" s="104">
        <v>0.1</v>
      </c>
      <c r="H27" s="53" t="s">
        <v>818</v>
      </c>
      <c r="I27" s="53" t="s">
        <v>433</v>
      </c>
      <c r="J27" s="53" t="s">
        <v>818</v>
      </c>
      <c r="K27" s="104">
        <v>0.1</v>
      </c>
      <c r="L27" s="104">
        <v>0.1</v>
      </c>
      <c r="M27" s="53" t="s">
        <v>433</v>
      </c>
      <c r="N27" s="104">
        <v>0.1</v>
      </c>
      <c r="O27" s="82"/>
    </row>
    <row r="28" spans="2:15" x14ac:dyDescent="0.2">
      <c r="B28" s="29" t="s">
        <v>797</v>
      </c>
      <c r="C28" s="111"/>
      <c r="D28" s="111"/>
      <c r="E28" s="111"/>
      <c r="F28" s="111"/>
      <c r="G28" s="111"/>
      <c r="H28" s="111"/>
      <c r="I28" s="111"/>
      <c r="J28" s="111"/>
      <c r="K28" s="111"/>
      <c r="L28" s="111"/>
      <c r="M28" s="111"/>
      <c r="N28" s="111"/>
      <c r="O28" s="82"/>
    </row>
    <row r="29" spans="2:15" x14ac:dyDescent="0.2">
      <c r="B29" s="115" t="s">
        <v>798</v>
      </c>
      <c r="C29" s="104">
        <v>36.700000000000003</v>
      </c>
      <c r="D29" s="104">
        <v>86.7</v>
      </c>
      <c r="E29" s="104">
        <v>95.7</v>
      </c>
      <c r="F29" s="104">
        <v>78.5</v>
      </c>
      <c r="G29" s="104">
        <v>25.1</v>
      </c>
      <c r="H29" s="104">
        <v>76.8</v>
      </c>
      <c r="I29" s="104">
        <v>85.8</v>
      </c>
      <c r="J29" s="104">
        <v>68.599999999999994</v>
      </c>
      <c r="K29" s="104">
        <v>17</v>
      </c>
      <c r="L29" s="104">
        <v>65</v>
      </c>
      <c r="M29" s="104">
        <v>81.099999999999994</v>
      </c>
      <c r="N29" s="104">
        <v>57.7</v>
      </c>
      <c r="O29" s="82"/>
    </row>
    <row r="30" spans="2:15" x14ac:dyDescent="0.2">
      <c r="B30" s="115" t="s">
        <v>799</v>
      </c>
      <c r="C30" s="104">
        <v>54.7</v>
      </c>
      <c r="D30" s="104">
        <v>11.4</v>
      </c>
      <c r="E30" s="104">
        <v>2.4</v>
      </c>
      <c r="F30" s="104">
        <v>18.5</v>
      </c>
      <c r="G30" s="104">
        <v>68.599999999999994</v>
      </c>
      <c r="H30" s="104">
        <v>21.7</v>
      </c>
      <c r="I30" s="104">
        <v>12.9</v>
      </c>
      <c r="J30" s="104">
        <v>29.1</v>
      </c>
      <c r="K30" s="104">
        <v>76.900000000000006</v>
      </c>
      <c r="L30" s="104">
        <v>33.200000000000003</v>
      </c>
      <c r="M30" s="104">
        <v>18.3</v>
      </c>
      <c r="N30" s="104">
        <v>39.9</v>
      </c>
      <c r="O30" s="82"/>
    </row>
    <row r="31" spans="2:15" x14ac:dyDescent="0.2">
      <c r="B31" s="115" t="s">
        <v>795</v>
      </c>
      <c r="C31" s="104">
        <v>6.5</v>
      </c>
      <c r="D31" s="104">
        <v>1</v>
      </c>
      <c r="E31" s="104">
        <v>1.1000000000000001</v>
      </c>
      <c r="F31" s="104">
        <v>1.9</v>
      </c>
      <c r="G31" s="104">
        <v>4.5</v>
      </c>
      <c r="H31" s="104">
        <v>0.6</v>
      </c>
      <c r="I31" s="104">
        <v>0.9</v>
      </c>
      <c r="J31" s="104">
        <v>1.2</v>
      </c>
      <c r="K31" s="104">
        <v>4.4000000000000004</v>
      </c>
      <c r="L31" s="104">
        <v>0.8</v>
      </c>
      <c r="M31" s="104">
        <v>0.5</v>
      </c>
      <c r="N31" s="104">
        <v>1.4</v>
      </c>
      <c r="O31" s="82"/>
    </row>
    <row r="32" spans="2:15" x14ac:dyDescent="0.2">
      <c r="B32" s="115" t="s">
        <v>455</v>
      </c>
      <c r="C32" s="104">
        <v>2.2000000000000002</v>
      </c>
      <c r="D32" s="104">
        <v>1</v>
      </c>
      <c r="E32" s="104">
        <v>0.6</v>
      </c>
      <c r="F32" s="104">
        <v>1.1000000000000001</v>
      </c>
      <c r="G32" s="104">
        <v>1.8</v>
      </c>
      <c r="H32" s="104">
        <v>1</v>
      </c>
      <c r="I32" s="104">
        <v>0.4</v>
      </c>
      <c r="J32" s="104">
        <v>1.1000000000000001</v>
      </c>
      <c r="K32" s="104">
        <v>1.7</v>
      </c>
      <c r="L32" s="104">
        <v>1</v>
      </c>
      <c r="M32" s="104">
        <v>0.1</v>
      </c>
      <c r="N32" s="104">
        <v>1</v>
      </c>
      <c r="O32" s="82"/>
    </row>
    <row r="33" spans="2:15" x14ac:dyDescent="0.2">
      <c r="B33" s="29" t="s">
        <v>800</v>
      </c>
      <c r="C33" s="111"/>
      <c r="D33" s="111"/>
      <c r="E33" s="111"/>
      <c r="F33" s="111"/>
      <c r="G33" s="111"/>
      <c r="H33" s="111"/>
      <c r="I33" s="111"/>
      <c r="J33" s="111"/>
      <c r="K33" s="111"/>
      <c r="L33" s="111"/>
      <c r="M33" s="111"/>
      <c r="N33" s="111"/>
      <c r="O33" s="82"/>
    </row>
    <row r="34" spans="2:15" x14ac:dyDescent="0.2">
      <c r="B34" s="115" t="s">
        <v>801</v>
      </c>
      <c r="C34" s="104">
        <v>74.8</v>
      </c>
      <c r="D34" s="104">
        <v>9.4</v>
      </c>
      <c r="E34" s="104">
        <v>4.4000000000000004</v>
      </c>
      <c r="F34" s="104">
        <v>20.399999999999999</v>
      </c>
      <c r="G34" s="104">
        <v>79.900000000000006</v>
      </c>
      <c r="H34" s="104">
        <v>10.1</v>
      </c>
      <c r="I34" s="104">
        <v>2.1</v>
      </c>
      <c r="J34" s="104">
        <v>21.4</v>
      </c>
      <c r="K34" s="104">
        <v>78.900000000000006</v>
      </c>
      <c r="L34" s="104">
        <v>11</v>
      </c>
      <c r="M34" s="104">
        <v>4.4000000000000004</v>
      </c>
      <c r="N34" s="104">
        <v>22</v>
      </c>
      <c r="O34" s="82"/>
    </row>
    <row r="35" spans="2:15" x14ac:dyDescent="0.2">
      <c r="B35" s="115" t="s">
        <v>802</v>
      </c>
      <c r="C35" s="104">
        <v>16.100000000000001</v>
      </c>
      <c r="D35" s="104">
        <v>47.7</v>
      </c>
      <c r="E35" s="104">
        <v>29.9</v>
      </c>
      <c r="F35" s="104">
        <v>41.5</v>
      </c>
      <c r="G35" s="104">
        <v>13.8</v>
      </c>
      <c r="H35" s="104">
        <v>50.7</v>
      </c>
      <c r="I35" s="104">
        <v>36.4</v>
      </c>
      <c r="J35" s="104">
        <v>43.9</v>
      </c>
      <c r="K35" s="104">
        <v>13.3</v>
      </c>
      <c r="L35" s="104">
        <v>50.3</v>
      </c>
      <c r="M35" s="104">
        <v>53.2</v>
      </c>
      <c r="N35" s="104">
        <v>44.2</v>
      </c>
      <c r="O35" s="82"/>
    </row>
    <row r="36" spans="2:15" x14ac:dyDescent="0.2">
      <c r="B36" s="115" t="s">
        <v>803</v>
      </c>
      <c r="C36" s="104">
        <v>2</v>
      </c>
      <c r="D36" s="104">
        <v>6.5</v>
      </c>
      <c r="E36" s="104">
        <v>3.2</v>
      </c>
      <c r="F36" s="104">
        <v>5.6</v>
      </c>
      <c r="G36" s="104">
        <v>1.2</v>
      </c>
      <c r="H36" s="104">
        <v>4.4000000000000004</v>
      </c>
      <c r="I36" s="104">
        <v>2.6</v>
      </c>
      <c r="J36" s="104">
        <v>3.8</v>
      </c>
      <c r="K36" s="104">
        <v>2.1</v>
      </c>
      <c r="L36" s="104">
        <v>4.7</v>
      </c>
      <c r="M36" s="104">
        <v>3.8</v>
      </c>
      <c r="N36" s="104">
        <v>4.2</v>
      </c>
      <c r="O36" s="82"/>
    </row>
    <row r="37" spans="2:15" x14ac:dyDescent="0.2">
      <c r="B37" s="115" t="s">
        <v>804</v>
      </c>
      <c r="C37" s="104">
        <v>5.9</v>
      </c>
      <c r="D37" s="104">
        <v>35.1</v>
      </c>
      <c r="E37" s="104">
        <v>43.6</v>
      </c>
      <c r="F37" s="104">
        <v>30.5</v>
      </c>
      <c r="G37" s="104">
        <v>4.4000000000000004</v>
      </c>
      <c r="H37" s="104">
        <v>33.9</v>
      </c>
      <c r="I37" s="104">
        <v>37.299999999999997</v>
      </c>
      <c r="J37" s="104">
        <v>29.1</v>
      </c>
      <c r="K37" s="104">
        <v>5.0999999999999996</v>
      </c>
      <c r="L37" s="104">
        <v>33.200000000000003</v>
      </c>
      <c r="M37" s="104">
        <v>34</v>
      </c>
      <c r="N37" s="104">
        <v>28.6</v>
      </c>
      <c r="O37" s="82"/>
    </row>
    <row r="38" spans="2:15" x14ac:dyDescent="0.2">
      <c r="B38" s="115" t="s">
        <v>805</v>
      </c>
      <c r="C38" s="104">
        <v>0.4</v>
      </c>
      <c r="D38" s="104">
        <v>0.5</v>
      </c>
      <c r="E38" s="104">
        <v>7.5</v>
      </c>
      <c r="F38" s="104">
        <v>0.8</v>
      </c>
      <c r="G38" s="104">
        <v>0.3</v>
      </c>
      <c r="H38" s="104">
        <v>0.4</v>
      </c>
      <c r="I38" s="104">
        <v>7.5</v>
      </c>
      <c r="J38" s="104">
        <v>0.7</v>
      </c>
      <c r="K38" s="104">
        <v>0.4</v>
      </c>
      <c r="L38" s="104">
        <v>0.5</v>
      </c>
      <c r="M38" s="104">
        <v>3</v>
      </c>
      <c r="N38" s="104">
        <v>0.6</v>
      </c>
      <c r="O38" s="82"/>
    </row>
    <row r="39" spans="2:15" x14ac:dyDescent="0.2">
      <c r="B39" s="115" t="s">
        <v>455</v>
      </c>
      <c r="C39" s="104">
        <v>0.8</v>
      </c>
      <c r="D39" s="104">
        <v>0.8</v>
      </c>
      <c r="E39" s="104">
        <v>11.3</v>
      </c>
      <c r="F39" s="104">
        <v>1.2</v>
      </c>
      <c r="G39" s="104">
        <v>0.4</v>
      </c>
      <c r="H39" s="104">
        <v>0.6</v>
      </c>
      <c r="I39" s="104">
        <v>14.1</v>
      </c>
      <c r="J39" s="104">
        <v>1.1000000000000001</v>
      </c>
      <c r="K39" s="104">
        <v>0.1</v>
      </c>
      <c r="L39" s="104">
        <v>0.3</v>
      </c>
      <c r="M39" s="104">
        <v>1.6</v>
      </c>
      <c r="N39" s="104">
        <v>0.3</v>
      </c>
      <c r="O39" s="82"/>
    </row>
    <row r="40" spans="2:15" x14ac:dyDescent="0.2">
      <c r="B40" s="29" t="s">
        <v>91</v>
      </c>
      <c r="C40" s="104"/>
      <c r="D40" s="104"/>
      <c r="E40" s="104"/>
      <c r="F40" s="104"/>
      <c r="G40" s="104"/>
      <c r="H40" s="104"/>
      <c r="I40" s="104"/>
      <c r="J40" s="104"/>
      <c r="K40" s="104"/>
      <c r="L40" s="104"/>
      <c r="M40" s="104"/>
      <c r="N40" s="104"/>
      <c r="O40" s="82"/>
    </row>
    <row r="41" spans="2:15" x14ac:dyDescent="0.2">
      <c r="B41" s="141" t="s">
        <v>90</v>
      </c>
      <c r="C41" s="104">
        <v>4.5</v>
      </c>
      <c r="D41" s="104">
        <v>6.3</v>
      </c>
      <c r="E41" s="104">
        <v>15.4</v>
      </c>
      <c r="F41" s="104">
        <v>6.4</v>
      </c>
      <c r="G41" s="104">
        <v>3</v>
      </c>
      <c r="H41" s="104">
        <v>3.1</v>
      </c>
      <c r="I41" s="104">
        <v>7.7</v>
      </c>
      <c r="J41" s="104">
        <v>3.3</v>
      </c>
      <c r="K41" s="104">
        <v>1.7</v>
      </c>
      <c r="L41" s="104">
        <v>1.8</v>
      </c>
      <c r="M41" s="104">
        <v>3.7</v>
      </c>
      <c r="N41" s="104">
        <v>1.9</v>
      </c>
      <c r="O41" s="82"/>
    </row>
    <row r="42" spans="2:15" x14ac:dyDescent="0.2">
      <c r="B42" s="115" t="s">
        <v>807</v>
      </c>
      <c r="C42" s="104">
        <v>46</v>
      </c>
      <c r="D42" s="104">
        <v>52.7</v>
      </c>
      <c r="E42" s="104">
        <v>37.4</v>
      </c>
      <c r="F42" s="104">
        <v>50.9</v>
      </c>
      <c r="G42" s="104">
        <v>56.8</v>
      </c>
      <c r="H42" s="104">
        <v>63.4</v>
      </c>
      <c r="I42" s="104">
        <v>53.3</v>
      </c>
      <c r="J42" s="104">
        <v>61.9</v>
      </c>
      <c r="K42" s="104">
        <v>59.9</v>
      </c>
      <c r="L42" s="104">
        <v>73.599999999999994</v>
      </c>
      <c r="M42" s="104">
        <v>69.7</v>
      </c>
      <c r="N42" s="104">
        <v>71.099999999999994</v>
      </c>
      <c r="O42" s="82"/>
    </row>
    <row r="43" spans="2:15" x14ac:dyDescent="0.2">
      <c r="B43" s="115" t="s">
        <v>808</v>
      </c>
      <c r="C43" s="104">
        <v>42.6</v>
      </c>
      <c r="D43" s="104">
        <v>28</v>
      </c>
      <c r="E43" s="104">
        <v>22.6</v>
      </c>
      <c r="F43" s="104">
        <v>30.3</v>
      </c>
      <c r="G43" s="104">
        <v>35.5</v>
      </c>
      <c r="H43" s="104">
        <v>24.6</v>
      </c>
      <c r="I43" s="104">
        <v>22.4</v>
      </c>
      <c r="J43" s="104">
        <v>26.3</v>
      </c>
      <c r="K43" s="104">
        <v>35.4</v>
      </c>
      <c r="L43" s="104">
        <v>18.600000000000001</v>
      </c>
      <c r="M43" s="104">
        <v>15.3</v>
      </c>
      <c r="N43" s="104">
        <v>21.3</v>
      </c>
      <c r="O43" s="82"/>
    </row>
    <row r="44" spans="2:15" x14ac:dyDescent="0.2">
      <c r="B44" s="115" t="s">
        <v>809</v>
      </c>
      <c r="C44" s="104">
        <v>6.8</v>
      </c>
      <c r="D44" s="104">
        <v>13</v>
      </c>
      <c r="E44" s="104">
        <v>24.7</v>
      </c>
      <c r="F44" s="104">
        <v>12.5</v>
      </c>
      <c r="G44" s="104">
        <v>4.8</v>
      </c>
      <c r="H44" s="104">
        <v>8.9</v>
      </c>
      <c r="I44" s="104">
        <v>16.600000000000001</v>
      </c>
      <c r="J44" s="104">
        <v>8.5</v>
      </c>
      <c r="K44" s="104">
        <v>3.1</v>
      </c>
      <c r="L44" s="104">
        <v>6</v>
      </c>
      <c r="M44" s="104">
        <v>11.4</v>
      </c>
      <c r="N44" s="104">
        <v>5.8</v>
      </c>
      <c r="O44" s="82"/>
    </row>
    <row r="45" spans="2:15" x14ac:dyDescent="0.2">
      <c r="B45" s="29" t="s">
        <v>1152</v>
      </c>
      <c r="C45" s="104"/>
      <c r="D45" s="104"/>
      <c r="E45" s="104"/>
      <c r="F45" s="104"/>
      <c r="G45" s="104"/>
      <c r="H45" s="104"/>
      <c r="I45" s="104"/>
      <c r="J45" s="104"/>
      <c r="K45" s="104"/>
      <c r="L45" s="104"/>
      <c r="M45" s="104"/>
      <c r="N45" s="104"/>
      <c r="O45" s="82"/>
    </row>
    <row r="46" spans="2:15" x14ac:dyDescent="0.2">
      <c r="B46" s="141" t="s">
        <v>92</v>
      </c>
      <c r="C46" s="104">
        <v>73.7</v>
      </c>
      <c r="D46" s="104">
        <v>71.2</v>
      </c>
      <c r="E46" s="104">
        <v>65.7</v>
      </c>
      <c r="F46" s="104">
        <v>71.400000000000006</v>
      </c>
      <c r="G46" s="104">
        <v>61.7</v>
      </c>
      <c r="H46" s="104">
        <v>64</v>
      </c>
      <c r="I46" s="104">
        <v>54.9</v>
      </c>
      <c r="J46" s="104">
        <v>63.2</v>
      </c>
      <c r="K46" s="104">
        <v>60.2</v>
      </c>
      <c r="L46" s="104">
        <v>60.9</v>
      </c>
      <c r="M46" s="104">
        <v>70.2</v>
      </c>
      <c r="N46" s="104">
        <v>61.2</v>
      </c>
      <c r="O46" s="82"/>
    </row>
    <row r="47" spans="2:15" x14ac:dyDescent="0.2">
      <c r="B47" s="115" t="s">
        <v>780</v>
      </c>
      <c r="C47" s="104">
        <v>90.4</v>
      </c>
      <c r="D47" s="104">
        <v>81.599999999999994</v>
      </c>
      <c r="E47" s="104">
        <v>73.3</v>
      </c>
      <c r="F47" s="104">
        <v>82.7</v>
      </c>
      <c r="G47" s="104">
        <v>88.9</v>
      </c>
      <c r="H47" s="104">
        <v>86.1</v>
      </c>
      <c r="I47" s="104">
        <v>81.2</v>
      </c>
      <c r="J47" s="104">
        <v>86.3</v>
      </c>
      <c r="K47" s="104">
        <v>90.5</v>
      </c>
      <c r="L47" s="104">
        <v>87.9</v>
      </c>
      <c r="M47" s="104">
        <v>89.4</v>
      </c>
      <c r="N47" s="104">
        <v>88.4</v>
      </c>
      <c r="O47" s="82"/>
    </row>
    <row r="48" spans="2:15" x14ac:dyDescent="0.2">
      <c r="B48" s="115" t="s">
        <v>781</v>
      </c>
      <c r="C48" s="104">
        <v>53.4</v>
      </c>
      <c r="D48" s="104">
        <v>40.700000000000003</v>
      </c>
      <c r="E48" s="104">
        <v>46.4</v>
      </c>
      <c r="F48" s="104">
        <v>43.1</v>
      </c>
      <c r="G48" s="104">
        <v>40.700000000000003</v>
      </c>
      <c r="H48" s="104">
        <v>35.5</v>
      </c>
      <c r="I48" s="104">
        <v>45.1</v>
      </c>
      <c r="J48" s="104">
        <v>36.799999999999997</v>
      </c>
      <c r="K48" s="104">
        <v>34.299999999999997</v>
      </c>
      <c r="L48" s="104">
        <v>28.5</v>
      </c>
      <c r="M48" s="104">
        <v>41.2</v>
      </c>
      <c r="N48" s="104">
        <v>30</v>
      </c>
      <c r="O48" s="82"/>
    </row>
    <row r="49" spans="2:15" x14ac:dyDescent="0.2">
      <c r="B49" s="115" t="s">
        <v>782</v>
      </c>
      <c r="C49" s="104">
        <v>34.5</v>
      </c>
      <c r="D49" s="104">
        <v>15.9</v>
      </c>
      <c r="E49" s="104">
        <v>3.8</v>
      </c>
      <c r="F49" s="104">
        <v>18.5</v>
      </c>
      <c r="G49" s="104">
        <v>34</v>
      </c>
      <c r="H49" s="104">
        <v>18.2</v>
      </c>
      <c r="I49" s="104">
        <v>5.4</v>
      </c>
      <c r="J49" s="104">
        <v>20.3</v>
      </c>
      <c r="K49" s="104">
        <v>28.6</v>
      </c>
      <c r="L49" s="104">
        <v>15.1</v>
      </c>
      <c r="M49" s="104">
        <v>3.9</v>
      </c>
      <c r="N49" s="104">
        <v>16.899999999999999</v>
      </c>
      <c r="O49" s="82"/>
    </row>
    <row r="50" spans="2:15" x14ac:dyDescent="0.2">
      <c r="B50" s="115" t="s">
        <v>783</v>
      </c>
      <c r="C50" s="104">
        <v>4.9000000000000004</v>
      </c>
      <c r="D50" s="104">
        <v>9.5</v>
      </c>
      <c r="E50" s="104">
        <v>16.7</v>
      </c>
      <c r="F50" s="104">
        <v>9</v>
      </c>
      <c r="G50" s="104">
        <v>5.9</v>
      </c>
      <c r="H50" s="104">
        <v>7.3</v>
      </c>
      <c r="I50" s="104">
        <v>11.6</v>
      </c>
      <c r="J50" s="104">
        <v>7.3</v>
      </c>
      <c r="K50" s="104">
        <v>4.2</v>
      </c>
      <c r="L50" s="104">
        <v>6.2</v>
      </c>
      <c r="M50" s="104">
        <v>5.4</v>
      </c>
      <c r="N50" s="104">
        <v>5.8</v>
      </c>
      <c r="O50" s="82"/>
    </row>
    <row r="51" spans="2:15" x14ac:dyDescent="0.2">
      <c r="B51" s="29" t="s">
        <v>810</v>
      </c>
      <c r="C51" s="111"/>
      <c r="D51" s="111"/>
      <c r="E51" s="111"/>
      <c r="F51" s="111"/>
      <c r="G51" s="111"/>
      <c r="H51" s="111"/>
      <c r="I51" s="111"/>
      <c r="J51" s="111"/>
      <c r="K51" s="111"/>
      <c r="L51" s="111"/>
      <c r="M51" s="111"/>
      <c r="N51" s="111"/>
      <c r="O51" s="82"/>
    </row>
    <row r="52" spans="2:15" x14ac:dyDescent="0.2">
      <c r="B52" s="115" t="s">
        <v>811</v>
      </c>
      <c r="C52" s="104">
        <v>52</v>
      </c>
      <c r="D52" s="104">
        <v>41.1</v>
      </c>
      <c r="E52" s="104">
        <v>17.5</v>
      </c>
      <c r="F52" s="104">
        <v>41.9</v>
      </c>
      <c r="G52" s="104">
        <v>44.1</v>
      </c>
      <c r="H52" s="104">
        <v>39.1</v>
      </c>
      <c r="I52" s="104">
        <v>16.100000000000001</v>
      </c>
      <c r="J52" s="104">
        <v>39</v>
      </c>
      <c r="K52" s="104">
        <v>44.2</v>
      </c>
      <c r="L52" s="104">
        <v>36.700000000000003</v>
      </c>
      <c r="M52" s="104">
        <v>15.1</v>
      </c>
      <c r="N52" s="104">
        <v>37.1</v>
      </c>
      <c r="O52" s="82"/>
    </row>
    <row r="53" spans="2:15" x14ac:dyDescent="0.2">
      <c r="B53" s="115" t="s">
        <v>784</v>
      </c>
      <c r="C53" s="104">
        <v>37.4</v>
      </c>
      <c r="D53" s="104">
        <v>13.5</v>
      </c>
      <c r="E53" s="104">
        <v>2.2999999999999998</v>
      </c>
      <c r="F53" s="104">
        <v>17.2</v>
      </c>
      <c r="G53" s="104">
        <v>40.200000000000003</v>
      </c>
      <c r="H53" s="104">
        <v>17.100000000000001</v>
      </c>
      <c r="I53" s="104">
        <v>2.5</v>
      </c>
      <c r="J53" s="104">
        <v>20.3</v>
      </c>
      <c r="K53" s="104">
        <v>46.6</v>
      </c>
      <c r="L53" s="104">
        <v>22.6</v>
      </c>
      <c r="M53" s="104">
        <v>4.5</v>
      </c>
      <c r="N53" s="104">
        <v>25.9</v>
      </c>
      <c r="O53" s="82"/>
    </row>
    <row r="54" spans="2:15" x14ac:dyDescent="0.2">
      <c r="B54" s="115" t="s">
        <v>785</v>
      </c>
      <c r="C54" s="104">
        <v>67.7</v>
      </c>
      <c r="D54" s="104">
        <v>43.2</v>
      </c>
      <c r="E54" s="104">
        <v>14.3</v>
      </c>
      <c r="F54" s="104">
        <v>46.2</v>
      </c>
      <c r="G54" s="104">
        <v>68.8</v>
      </c>
      <c r="H54" s="104">
        <v>51.4</v>
      </c>
      <c r="I54" s="104">
        <v>17.3</v>
      </c>
      <c r="J54" s="104">
        <v>52.9</v>
      </c>
      <c r="K54" s="104">
        <v>74</v>
      </c>
      <c r="L54" s="104">
        <v>59.7</v>
      </c>
      <c r="M54" s="104">
        <v>25.7</v>
      </c>
      <c r="N54" s="104">
        <v>60.7</v>
      </c>
      <c r="O54" s="82"/>
    </row>
    <row r="55" spans="2:15" x14ac:dyDescent="0.2">
      <c r="B55" s="115" t="s">
        <v>786</v>
      </c>
      <c r="C55" s="104">
        <v>75.2</v>
      </c>
      <c r="D55" s="104">
        <v>37.1</v>
      </c>
      <c r="E55" s="104">
        <v>21.1</v>
      </c>
      <c r="F55" s="104">
        <v>42.9</v>
      </c>
      <c r="G55" s="104">
        <v>81.099999999999994</v>
      </c>
      <c r="H55" s="104">
        <v>48.9</v>
      </c>
      <c r="I55" s="104">
        <v>40.1</v>
      </c>
      <c r="J55" s="104">
        <v>53.9</v>
      </c>
      <c r="K55" s="104">
        <v>88.5</v>
      </c>
      <c r="L55" s="104">
        <v>64.599999999999994</v>
      </c>
      <c r="M55" s="104">
        <v>46.7</v>
      </c>
      <c r="N55" s="104">
        <v>67.8</v>
      </c>
      <c r="O55" s="82"/>
    </row>
    <row r="56" spans="2:15" x14ac:dyDescent="0.2">
      <c r="B56" s="115" t="s">
        <v>787</v>
      </c>
      <c r="C56" s="104">
        <v>84</v>
      </c>
      <c r="D56" s="104">
        <v>52.5</v>
      </c>
      <c r="E56" s="104">
        <v>19.3</v>
      </c>
      <c r="F56" s="104">
        <v>56.5</v>
      </c>
      <c r="G56" s="104">
        <v>83.3</v>
      </c>
      <c r="H56" s="104">
        <v>59.2</v>
      </c>
      <c r="I56" s="104">
        <v>17.899999999999999</v>
      </c>
      <c r="J56" s="104">
        <v>61.5</v>
      </c>
      <c r="K56" s="104">
        <v>87.3</v>
      </c>
      <c r="L56" s="104">
        <v>64.900000000000006</v>
      </c>
      <c r="M56" s="104">
        <v>19.899999999999999</v>
      </c>
      <c r="N56" s="104">
        <v>66.7</v>
      </c>
      <c r="O56" s="82"/>
    </row>
    <row r="57" spans="2:15" x14ac:dyDescent="0.2">
      <c r="B57" s="115" t="s">
        <v>783</v>
      </c>
      <c r="C57" s="104">
        <v>7.7</v>
      </c>
      <c r="D57" s="104">
        <v>30.6</v>
      </c>
      <c r="E57" s="104">
        <v>57.9</v>
      </c>
      <c r="F57" s="104">
        <v>27.8</v>
      </c>
      <c r="G57" s="104">
        <v>5.6</v>
      </c>
      <c r="H57" s="104">
        <v>22.2</v>
      </c>
      <c r="I57" s="104">
        <v>44.3</v>
      </c>
      <c r="J57" s="104">
        <v>20.399999999999999</v>
      </c>
      <c r="K57" s="104">
        <v>3.7</v>
      </c>
      <c r="L57" s="104">
        <v>15.1</v>
      </c>
      <c r="M57" s="104">
        <v>41.8</v>
      </c>
      <c r="N57" s="104">
        <v>14.3</v>
      </c>
      <c r="O57" s="82"/>
    </row>
    <row r="58" spans="2:15" x14ac:dyDescent="0.2">
      <c r="B58" s="29" t="s">
        <v>812</v>
      </c>
      <c r="C58" s="111"/>
      <c r="D58" s="111"/>
      <c r="E58" s="111"/>
      <c r="F58" s="111"/>
      <c r="G58" s="111"/>
      <c r="H58" s="111"/>
      <c r="I58" s="111"/>
      <c r="J58" s="111"/>
      <c r="K58" s="111"/>
      <c r="L58" s="111"/>
      <c r="M58" s="111"/>
      <c r="N58" s="111"/>
      <c r="O58" s="82"/>
    </row>
    <row r="59" spans="2:15" x14ac:dyDescent="0.2">
      <c r="B59" s="115" t="s">
        <v>813</v>
      </c>
      <c r="C59" s="104">
        <v>31.1</v>
      </c>
      <c r="D59" s="104">
        <v>39</v>
      </c>
      <c r="E59" s="104">
        <v>4.9000000000000004</v>
      </c>
      <c r="F59" s="104">
        <v>36.200000000000003</v>
      </c>
      <c r="G59" s="104">
        <v>25.2</v>
      </c>
      <c r="H59" s="104">
        <v>32.6</v>
      </c>
      <c r="I59" s="104">
        <v>3.3</v>
      </c>
      <c r="J59" s="104">
        <v>30.1</v>
      </c>
      <c r="K59" s="104">
        <v>23.3</v>
      </c>
      <c r="L59" s="104">
        <v>31.3</v>
      </c>
      <c r="M59" s="104">
        <v>5.4</v>
      </c>
      <c r="N59" s="104">
        <v>28.9</v>
      </c>
      <c r="O59" s="82"/>
    </row>
    <row r="60" spans="2:15" x14ac:dyDescent="0.2">
      <c r="B60" s="115" t="s">
        <v>788</v>
      </c>
      <c r="C60" s="104">
        <v>27.6</v>
      </c>
      <c r="D60" s="104">
        <v>32.200000000000003</v>
      </c>
      <c r="E60" s="104">
        <v>6.5</v>
      </c>
      <c r="F60" s="104">
        <v>30.3</v>
      </c>
      <c r="G60" s="104">
        <v>30.1</v>
      </c>
      <c r="H60" s="104">
        <v>39.9</v>
      </c>
      <c r="I60" s="104">
        <v>5.7</v>
      </c>
      <c r="J60" s="104">
        <v>36.799999999999997</v>
      </c>
      <c r="K60" s="104">
        <v>35.299999999999997</v>
      </c>
      <c r="L60" s="104">
        <v>45.7</v>
      </c>
      <c r="M60" s="104">
        <v>8.3000000000000007</v>
      </c>
      <c r="N60" s="104">
        <v>42.4</v>
      </c>
      <c r="O60" s="82"/>
    </row>
    <row r="61" spans="2:15" x14ac:dyDescent="0.2">
      <c r="B61" s="115" t="s">
        <v>789</v>
      </c>
      <c r="C61" s="104">
        <v>9.9</v>
      </c>
      <c r="D61" s="104">
        <v>11.1</v>
      </c>
      <c r="E61" s="104">
        <v>4.4000000000000004</v>
      </c>
      <c r="F61" s="104">
        <v>10.6</v>
      </c>
      <c r="G61" s="104">
        <v>13.3</v>
      </c>
      <c r="H61" s="104">
        <v>14.5</v>
      </c>
      <c r="I61" s="104">
        <v>9.1</v>
      </c>
      <c r="J61" s="104">
        <v>14.1</v>
      </c>
      <c r="K61" s="104">
        <v>14.6</v>
      </c>
      <c r="L61" s="104">
        <v>15</v>
      </c>
      <c r="M61" s="104">
        <v>8.6999999999999993</v>
      </c>
      <c r="N61" s="104">
        <v>14.6</v>
      </c>
      <c r="O61" s="82"/>
    </row>
    <row r="62" spans="2:15" x14ac:dyDescent="0.2">
      <c r="B62" s="115" t="s">
        <v>790</v>
      </c>
      <c r="C62" s="104">
        <v>15.4</v>
      </c>
      <c r="D62" s="104">
        <v>5.5</v>
      </c>
      <c r="E62" s="104">
        <v>1</v>
      </c>
      <c r="F62" s="104">
        <v>7</v>
      </c>
      <c r="G62" s="104">
        <v>16.2</v>
      </c>
      <c r="H62" s="104">
        <v>8.3000000000000007</v>
      </c>
      <c r="I62" s="104">
        <v>0.9</v>
      </c>
      <c r="J62" s="104">
        <v>9.3000000000000007</v>
      </c>
      <c r="K62" s="104">
        <v>20.3</v>
      </c>
      <c r="L62" s="104">
        <v>9.3000000000000007</v>
      </c>
      <c r="M62" s="104">
        <v>0.7</v>
      </c>
      <c r="N62" s="104">
        <v>10.8</v>
      </c>
      <c r="O62" s="82"/>
    </row>
    <row r="63" spans="2:15" x14ac:dyDescent="0.2">
      <c r="B63" s="115" t="s">
        <v>791</v>
      </c>
      <c r="C63" s="104">
        <v>1.9</v>
      </c>
      <c r="D63" s="104">
        <v>2.2999999999999998</v>
      </c>
      <c r="E63" s="104">
        <v>0.4</v>
      </c>
      <c r="F63" s="104">
        <v>2.2000000000000002</v>
      </c>
      <c r="G63" s="104">
        <v>1.1000000000000001</v>
      </c>
      <c r="H63" s="104">
        <v>3.3</v>
      </c>
      <c r="I63" s="104">
        <v>0.6</v>
      </c>
      <c r="J63" s="104">
        <v>2.8</v>
      </c>
      <c r="K63" s="104">
        <v>1.9</v>
      </c>
      <c r="L63" s="104">
        <v>3.2</v>
      </c>
      <c r="M63" s="104">
        <v>0.9</v>
      </c>
      <c r="N63" s="104">
        <v>2.9</v>
      </c>
      <c r="O63" s="82"/>
    </row>
    <row r="64" spans="2:15" x14ac:dyDescent="0.2">
      <c r="B64" s="240" t="s">
        <v>792</v>
      </c>
      <c r="C64" s="125">
        <v>38.200000000000003</v>
      </c>
      <c r="D64" s="125">
        <v>37</v>
      </c>
      <c r="E64" s="125">
        <v>85.4</v>
      </c>
      <c r="F64" s="125">
        <v>39.200000000000003</v>
      </c>
      <c r="G64" s="125">
        <v>36.9</v>
      </c>
      <c r="H64" s="125">
        <v>33.5</v>
      </c>
      <c r="I64" s="125">
        <v>82.6</v>
      </c>
      <c r="J64" s="125">
        <v>36.1</v>
      </c>
      <c r="K64" s="125">
        <v>32.299999999999997</v>
      </c>
      <c r="L64" s="125">
        <v>30.7</v>
      </c>
      <c r="M64" s="125">
        <v>81.400000000000006</v>
      </c>
      <c r="N64" s="125">
        <v>33.1</v>
      </c>
      <c r="O64" s="82"/>
    </row>
    <row r="66" spans="1:14" ht="14.25" customHeight="1" x14ac:dyDescent="0.2">
      <c r="A66" s="113" t="s">
        <v>283</v>
      </c>
      <c r="B66" s="442" t="s">
        <v>1154</v>
      </c>
      <c r="C66" s="442"/>
      <c r="D66" s="442"/>
      <c r="E66" s="442"/>
      <c r="F66" s="442"/>
      <c r="G66" s="442"/>
      <c r="H66" s="442"/>
      <c r="I66" s="442"/>
      <c r="J66" s="442"/>
      <c r="K66" s="442"/>
      <c r="L66" s="442"/>
      <c r="M66" s="442"/>
      <c r="N66" s="442"/>
    </row>
    <row r="67" spans="1:14" ht="14.25" customHeight="1" x14ac:dyDescent="0.2">
      <c r="A67" s="113"/>
      <c r="B67" s="442"/>
      <c r="C67" s="442"/>
      <c r="D67" s="442"/>
      <c r="E67" s="442"/>
      <c r="F67" s="442"/>
      <c r="G67" s="442"/>
      <c r="H67" s="442"/>
      <c r="I67" s="442"/>
      <c r="J67" s="442"/>
      <c r="K67" s="442"/>
      <c r="L67" s="442"/>
      <c r="M67" s="442"/>
      <c r="N67" s="442"/>
    </row>
    <row r="68" spans="1:14" ht="14.25" customHeight="1" x14ac:dyDescent="0.2">
      <c r="A68" s="20" t="s">
        <v>284</v>
      </c>
      <c r="B68" s="10" t="s">
        <v>319</v>
      </c>
    </row>
    <row r="69" spans="1:14" ht="14.25" customHeight="1" x14ac:dyDescent="0.2">
      <c r="A69" s="113" t="s">
        <v>285</v>
      </c>
      <c r="B69" s="10" t="s">
        <v>320</v>
      </c>
    </row>
    <row r="70" spans="1:14" x14ac:dyDescent="0.2">
      <c r="A70" s="20" t="s">
        <v>321</v>
      </c>
    </row>
    <row r="71" spans="1:14" x14ac:dyDescent="0.2">
      <c r="A71" s="20"/>
    </row>
    <row r="72" spans="1:14" x14ac:dyDescent="0.2">
      <c r="A72" s="74" t="s">
        <v>999</v>
      </c>
    </row>
    <row r="73" spans="1:14" x14ac:dyDescent="0.2">
      <c r="A73" s="113" t="s">
        <v>1167</v>
      </c>
    </row>
    <row r="74" spans="1:14" x14ac:dyDescent="0.2">
      <c r="B74" s="15"/>
    </row>
  </sheetData>
  <mergeCells count="7">
    <mergeCell ref="B66:N67"/>
    <mergeCell ref="B2:N2"/>
    <mergeCell ref="B4:B5"/>
    <mergeCell ref="C4:F4"/>
    <mergeCell ref="G4:J4"/>
    <mergeCell ref="K4:N4"/>
    <mergeCell ref="B3:N3"/>
  </mergeCells>
  <phoneticPr fontId="14" type="noConversion"/>
  <pageMargins left="0.7" right="0.7" top="0.75" bottom="0.75" header="0.3" footer="0.3"/>
  <pageSetup paperSize="8" orientation="landscape" r:id="rId1"/>
  <headerFooter>
    <oddHeader>&amp;L&amp;"Calibri"&amp;10&amp;K000000 [Limited Sharing]&amp;1#_x000D_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16">
    <tabColor theme="7" tint="-0.499984740745262"/>
  </sheetPr>
  <dimension ref="A1:M133"/>
  <sheetViews>
    <sheetView workbookViewId="0">
      <pane xSplit="1" ySplit="4" topLeftCell="B113" activePane="bottomRight" state="frozen"/>
      <selection activeCell="B2" sqref="B2:AD2"/>
      <selection pane="topRight" activeCell="B2" sqref="B2:AD2"/>
      <selection pane="bottomLeft" activeCell="B2" sqref="B2:AD2"/>
      <selection pane="bottomRight" activeCell="B2" sqref="B2:AD2"/>
    </sheetView>
  </sheetViews>
  <sheetFormatPr defaultRowHeight="12.75" outlineLevelRow="2" x14ac:dyDescent="0.2"/>
  <cols>
    <col min="1" max="1" width="4" style="10" customWidth="1"/>
    <col min="2" max="2" width="37.6640625" style="10" bestFit="1" customWidth="1"/>
    <col min="3" max="12" width="16" style="10" customWidth="1"/>
    <col min="13" max="16384" width="9.33203125" style="10"/>
  </cols>
  <sheetData>
    <row r="1" spans="2:13" s="4" customFormat="1" ht="46.5" customHeight="1" x14ac:dyDescent="0.2">
      <c r="B1" s="1" t="s">
        <v>381</v>
      </c>
      <c r="C1" s="2"/>
      <c r="D1" s="2"/>
      <c r="E1" s="2"/>
      <c r="F1" s="2"/>
      <c r="G1" s="2"/>
      <c r="H1" s="2"/>
      <c r="I1" s="2"/>
      <c r="J1" s="2"/>
      <c r="K1" s="2"/>
      <c r="L1" s="3" t="s">
        <v>1097</v>
      </c>
    </row>
    <row r="2" spans="2:13" s="28" customFormat="1" ht="15" x14ac:dyDescent="0.25">
      <c r="B2" s="451" t="s">
        <v>1169</v>
      </c>
      <c r="C2" s="451"/>
      <c r="D2" s="451"/>
      <c r="E2" s="451"/>
      <c r="F2" s="451"/>
      <c r="G2" s="451"/>
      <c r="H2" s="451"/>
      <c r="I2" s="451"/>
      <c r="J2" s="451"/>
      <c r="K2" s="451"/>
      <c r="L2" s="451"/>
      <c r="M2" s="78"/>
    </row>
    <row r="3" spans="2:13" s="28" customFormat="1" ht="15" x14ac:dyDescent="0.25">
      <c r="B3" s="489" t="s">
        <v>85</v>
      </c>
      <c r="C3" s="489"/>
      <c r="D3" s="489"/>
      <c r="E3" s="489"/>
      <c r="F3" s="489"/>
      <c r="G3" s="489"/>
      <c r="H3" s="489"/>
      <c r="I3" s="489"/>
      <c r="J3" s="489"/>
      <c r="K3" s="489"/>
      <c r="L3" s="489"/>
      <c r="M3" s="78"/>
    </row>
    <row r="4" spans="2:13" s="28" customFormat="1" ht="15" x14ac:dyDescent="0.25">
      <c r="B4" s="359" t="s">
        <v>22</v>
      </c>
      <c r="C4" s="359" t="s">
        <v>10</v>
      </c>
      <c r="D4" s="359" t="s">
        <v>11</v>
      </c>
      <c r="E4" s="359" t="s">
        <v>12</v>
      </c>
      <c r="F4" s="359" t="s">
        <v>13</v>
      </c>
      <c r="G4" s="359" t="s">
        <v>14</v>
      </c>
      <c r="H4" s="359" t="s">
        <v>15</v>
      </c>
      <c r="I4" s="359" t="s">
        <v>16</v>
      </c>
      <c r="J4" s="360" t="s">
        <v>1002</v>
      </c>
      <c r="K4" s="360" t="s">
        <v>139</v>
      </c>
      <c r="L4" s="359" t="s">
        <v>18</v>
      </c>
      <c r="M4" s="78"/>
    </row>
    <row r="5" spans="2:13" s="5" customFormat="1" ht="15" x14ac:dyDescent="0.25">
      <c r="B5" s="486">
        <v>2016</v>
      </c>
      <c r="C5" s="486"/>
      <c r="D5" s="486"/>
      <c r="E5" s="486"/>
      <c r="F5" s="486"/>
      <c r="G5" s="486"/>
      <c r="H5" s="486"/>
      <c r="I5" s="486"/>
      <c r="J5" s="486"/>
      <c r="K5" s="486"/>
      <c r="L5" s="486"/>
      <c r="M5" s="78"/>
    </row>
    <row r="6" spans="2:13" ht="15" hidden="1" outlineLevel="1" x14ac:dyDescent="0.2">
      <c r="B6" s="82" t="s">
        <v>765</v>
      </c>
      <c r="C6" s="82"/>
      <c r="D6" s="82"/>
      <c r="E6" s="82"/>
      <c r="F6" s="82"/>
      <c r="G6" s="82"/>
      <c r="H6" s="82"/>
      <c r="I6" s="82"/>
      <c r="J6" s="82"/>
      <c r="K6" s="82"/>
      <c r="L6" s="82"/>
      <c r="M6" s="82"/>
    </row>
    <row r="7" spans="2:13" hidden="1" outlineLevel="1" x14ac:dyDescent="0.2">
      <c r="B7" s="67" t="s">
        <v>766</v>
      </c>
      <c r="C7" s="104">
        <v>96.3</v>
      </c>
      <c r="D7" s="104">
        <v>96.6</v>
      </c>
      <c r="E7" s="104">
        <v>95.6</v>
      </c>
      <c r="F7" s="104">
        <v>93.5</v>
      </c>
      <c r="G7" s="104">
        <v>95.2</v>
      </c>
      <c r="H7" s="104">
        <v>93.6</v>
      </c>
      <c r="I7" s="104">
        <v>97.4</v>
      </c>
      <c r="J7" s="104">
        <v>94.7</v>
      </c>
      <c r="K7" s="104">
        <v>94.6</v>
      </c>
      <c r="L7" s="104">
        <v>95.5</v>
      </c>
      <c r="M7" s="82"/>
    </row>
    <row r="8" spans="2:13" hidden="1" outlineLevel="1" x14ac:dyDescent="0.2">
      <c r="B8" s="67" t="s">
        <v>767</v>
      </c>
      <c r="C8" s="104">
        <v>3.7</v>
      </c>
      <c r="D8" s="104">
        <v>3.4</v>
      </c>
      <c r="E8" s="104">
        <v>4.4000000000000004</v>
      </c>
      <c r="F8" s="104">
        <v>6.5</v>
      </c>
      <c r="G8" s="104">
        <v>4.8</v>
      </c>
      <c r="H8" s="104">
        <v>6.4</v>
      </c>
      <c r="I8" s="104">
        <v>2.6</v>
      </c>
      <c r="J8" s="104">
        <v>5.3</v>
      </c>
      <c r="K8" s="104">
        <v>5.4</v>
      </c>
      <c r="L8" s="104">
        <v>4.5</v>
      </c>
      <c r="M8" s="82"/>
    </row>
    <row r="9" spans="2:13" ht="15" hidden="1" outlineLevel="1" x14ac:dyDescent="0.2">
      <c r="B9" s="82" t="s">
        <v>768</v>
      </c>
      <c r="C9" s="66"/>
      <c r="D9" s="66"/>
      <c r="E9" s="66"/>
      <c r="F9" s="66"/>
      <c r="G9" s="66"/>
      <c r="H9" s="66"/>
      <c r="I9" s="66"/>
      <c r="J9" s="66"/>
      <c r="K9" s="66"/>
      <c r="L9" s="66"/>
      <c r="M9" s="82"/>
    </row>
    <row r="10" spans="2:13" hidden="1" outlineLevel="1" x14ac:dyDescent="0.2">
      <c r="B10" s="67" t="s">
        <v>766</v>
      </c>
      <c r="C10" s="104">
        <v>98.8</v>
      </c>
      <c r="D10" s="104">
        <v>92.8</v>
      </c>
      <c r="E10" s="104">
        <v>96.1</v>
      </c>
      <c r="F10" s="104">
        <v>98</v>
      </c>
      <c r="G10" s="104">
        <v>95.6</v>
      </c>
      <c r="H10" s="104">
        <v>96</v>
      </c>
      <c r="I10" s="104">
        <v>93.5</v>
      </c>
      <c r="J10" s="104">
        <v>87.2</v>
      </c>
      <c r="K10" s="104">
        <v>94.4</v>
      </c>
      <c r="L10" s="104">
        <v>95.6</v>
      </c>
      <c r="M10" s="82"/>
    </row>
    <row r="11" spans="2:13" hidden="1" outlineLevel="1" x14ac:dyDescent="0.2">
      <c r="B11" s="67" t="s">
        <v>767</v>
      </c>
      <c r="C11" s="104">
        <v>1.2</v>
      </c>
      <c r="D11" s="104">
        <v>7.2</v>
      </c>
      <c r="E11" s="104">
        <v>3.9</v>
      </c>
      <c r="F11" s="104">
        <v>2</v>
      </c>
      <c r="G11" s="104">
        <v>4.4000000000000004</v>
      </c>
      <c r="H11" s="104">
        <v>4</v>
      </c>
      <c r="I11" s="104">
        <v>6.5</v>
      </c>
      <c r="J11" s="104">
        <v>12.8</v>
      </c>
      <c r="K11" s="104">
        <v>5.6</v>
      </c>
      <c r="L11" s="104">
        <v>4.4000000000000004</v>
      </c>
      <c r="M11" s="82"/>
    </row>
    <row r="12" spans="2:13" ht="15" hidden="1" outlineLevel="1" x14ac:dyDescent="0.2">
      <c r="B12" s="82" t="s">
        <v>769</v>
      </c>
      <c r="C12" s="66"/>
      <c r="D12" s="66"/>
      <c r="E12" s="66"/>
      <c r="F12" s="66"/>
      <c r="G12" s="66"/>
      <c r="H12" s="66"/>
      <c r="I12" s="66"/>
      <c r="J12" s="66"/>
      <c r="K12" s="66"/>
      <c r="L12" s="66"/>
      <c r="M12" s="82"/>
    </row>
    <row r="13" spans="2:13" hidden="1" outlineLevel="1" x14ac:dyDescent="0.2">
      <c r="B13" s="67" t="s">
        <v>766</v>
      </c>
      <c r="C13" s="104">
        <v>96.6</v>
      </c>
      <c r="D13" s="104">
        <v>78.5</v>
      </c>
      <c r="E13" s="104">
        <v>95.5</v>
      </c>
      <c r="F13" s="104">
        <v>91.9</v>
      </c>
      <c r="G13" s="104">
        <v>94.5</v>
      </c>
      <c r="H13" s="104">
        <v>92.5</v>
      </c>
      <c r="I13" s="104">
        <v>97.4</v>
      </c>
      <c r="J13" s="104">
        <v>85</v>
      </c>
      <c r="K13" s="104">
        <v>89.8</v>
      </c>
      <c r="L13" s="104">
        <v>91.9</v>
      </c>
      <c r="M13" s="82"/>
    </row>
    <row r="14" spans="2:13" hidden="1" outlineLevel="1" x14ac:dyDescent="0.2">
      <c r="B14" s="90" t="s">
        <v>93</v>
      </c>
      <c r="C14" s="104">
        <v>3.4</v>
      </c>
      <c r="D14" s="104">
        <v>21.5</v>
      </c>
      <c r="E14" s="104">
        <v>4.5</v>
      </c>
      <c r="F14" s="104">
        <v>8.1</v>
      </c>
      <c r="G14" s="104">
        <v>5.5</v>
      </c>
      <c r="H14" s="104">
        <v>7.5</v>
      </c>
      <c r="I14" s="104">
        <v>2.6</v>
      </c>
      <c r="J14" s="104">
        <v>15</v>
      </c>
      <c r="K14" s="104">
        <v>10.199999999999999</v>
      </c>
      <c r="L14" s="104">
        <v>8.1</v>
      </c>
      <c r="M14" s="82"/>
    </row>
    <row r="15" spans="2:13" hidden="1" outlineLevel="1" x14ac:dyDescent="0.2">
      <c r="B15" s="166" t="s">
        <v>87</v>
      </c>
      <c r="C15" s="104"/>
      <c r="D15" s="104"/>
      <c r="E15" s="104"/>
      <c r="F15" s="104"/>
      <c r="G15" s="104"/>
      <c r="H15" s="104"/>
      <c r="I15" s="104"/>
      <c r="J15" s="104"/>
      <c r="K15" s="104"/>
      <c r="L15" s="104"/>
      <c r="M15" s="82"/>
    </row>
    <row r="16" spans="2:13" hidden="1" outlineLevel="1" x14ac:dyDescent="0.2">
      <c r="B16" s="67" t="s">
        <v>770</v>
      </c>
      <c r="C16" s="104">
        <v>98.2</v>
      </c>
      <c r="D16" s="104">
        <v>77.7</v>
      </c>
      <c r="E16" s="104">
        <v>92.7</v>
      </c>
      <c r="F16" s="104">
        <v>92.3</v>
      </c>
      <c r="G16" s="104">
        <v>97.7</v>
      </c>
      <c r="H16" s="104">
        <v>92.7</v>
      </c>
      <c r="I16" s="104">
        <v>71.2</v>
      </c>
      <c r="J16" s="104">
        <v>79.400000000000006</v>
      </c>
      <c r="K16" s="104">
        <v>76</v>
      </c>
      <c r="L16" s="104">
        <v>88.8</v>
      </c>
      <c r="M16" s="82"/>
    </row>
    <row r="17" spans="2:13" hidden="1" outlineLevel="1" x14ac:dyDescent="0.2">
      <c r="B17" s="67" t="s">
        <v>771</v>
      </c>
      <c r="C17" s="104">
        <v>1.8</v>
      </c>
      <c r="D17" s="104">
        <v>22.3</v>
      </c>
      <c r="E17" s="104">
        <v>7.3</v>
      </c>
      <c r="F17" s="104">
        <v>7.7</v>
      </c>
      <c r="G17" s="104">
        <v>2.2999999999999998</v>
      </c>
      <c r="H17" s="104">
        <v>7.3</v>
      </c>
      <c r="I17" s="104">
        <v>28.8</v>
      </c>
      <c r="J17" s="104">
        <v>20.6</v>
      </c>
      <c r="K17" s="104">
        <v>24</v>
      </c>
      <c r="L17" s="104">
        <v>11.2</v>
      </c>
      <c r="M17" s="82"/>
    </row>
    <row r="18" spans="2:13" hidden="1" outlineLevel="1" x14ac:dyDescent="0.2">
      <c r="B18" s="134" t="s">
        <v>772</v>
      </c>
      <c r="C18" s="99"/>
      <c r="D18" s="66"/>
      <c r="E18" s="66"/>
      <c r="F18" s="66"/>
      <c r="G18" s="66"/>
      <c r="H18" s="66"/>
      <c r="I18" s="66"/>
      <c r="J18" s="66"/>
      <c r="K18" s="66"/>
      <c r="L18" s="66"/>
      <c r="M18" s="82"/>
    </row>
    <row r="19" spans="2:13" hidden="1" outlineLevel="1" x14ac:dyDescent="0.2">
      <c r="B19" s="67" t="s">
        <v>773</v>
      </c>
      <c r="C19" s="104">
        <v>93</v>
      </c>
      <c r="D19" s="104">
        <v>91.5</v>
      </c>
      <c r="E19" s="104">
        <v>92.8</v>
      </c>
      <c r="F19" s="104">
        <v>89.1</v>
      </c>
      <c r="G19" s="104">
        <v>90.6</v>
      </c>
      <c r="H19" s="104">
        <v>90.3</v>
      </c>
      <c r="I19" s="104">
        <v>88.7</v>
      </c>
      <c r="J19" s="104">
        <v>92.4</v>
      </c>
      <c r="K19" s="104">
        <v>91.8</v>
      </c>
      <c r="L19" s="104">
        <v>91.7</v>
      </c>
      <c r="M19" s="82"/>
    </row>
    <row r="20" spans="2:13" hidden="1" outlineLevel="1" x14ac:dyDescent="0.2">
      <c r="B20" s="67" t="s">
        <v>774</v>
      </c>
      <c r="C20" s="104">
        <v>6</v>
      </c>
      <c r="D20" s="104">
        <v>7.9</v>
      </c>
      <c r="E20" s="104">
        <v>6.9</v>
      </c>
      <c r="F20" s="104">
        <v>9.3000000000000007</v>
      </c>
      <c r="G20" s="104">
        <v>7.3</v>
      </c>
      <c r="H20" s="104">
        <v>8.5</v>
      </c>
      <c r="I20" s="104">
        <v>10.6</v>
      </c>
      <c r="J20" s="104">
        <v>7.2</v>
      </c>
      <c r="K20" s="104">
        <v>7.7</v>
      </c>
      <c r="L20" s="104">
        <v>7.5</v>
      </c>
      <c r="M20" s="82"/>
    </row>
    <row r="21" spans="2:13" hidden="1" outlineLevel="1" x14ac:dyDescent="0.2">
      <c r="B21" s="67" t="s">
        <v>775</v>
      </c>
      <c r="C21" s="104">
        <v>0.9</v>
      </c>
      <c r="D21" s="104">
        <v>0.4</v>
      </c>
      <c r="E21" s="104">
        <v>0.1</v>
      </c>
      <c r="F21" s="104">
        <v>0.6</v>
      </c>
      <c r="G21" s="104">
        <v>0.1</v>
      </c>
      <c r="H21" s="104">
        <v>0.3</v>
      </c>
      <c r="I21" s="68" t="s">
        <v>793</v>
      </c>
      <c r="J21" s="104">
        <v>0.3</v>
      </c>
      <c r="K21" s="104">
        <v>0.4</v>
      </c>
      <c r="L21" s="104">
        <v>0.4</v>
      </c>
      <c r="M21" s="82"/>
    </row>
    <row r="22" spans="2:13" hidden="1" outlineLevel="1" x14ac:dyDescent="0.2">
      <c r="B22" s="67" t="s">
        <v>776</v>
      </c>
      <c r="C22" s="104">
        <v>0.1</v>
      </c>
      <c r="D22" s="104">
        <v>0.1</v>
      </c>
      <c r="E22" s="104">
        <v>0.1</v>
      </c>
      <c r="F22" s="104">
        <v>1</v>
      </c>
      <c r="G22" s="104">
        <v>1.9</v>
      </c>
      <c r="H22" s="104">
        <v>0.8</v>
      </c>
      <c r="I22" s="104">
        <v>0.7</v>
      </c>
      <c r="J22" s="104">
        <v>0.1</v>
      </c>
      <c r="K22" s="104">
        <v>0.1</v>
      </c>
      <c r="L22" s="104">
        <v>0.4</v>
      </c>
      <c r="M22" s="82"/>
    </row>
    <row r="23" spans="2:13" hidden="1" outlineLevel="1" x14ac:dyDescent="0.2">
      <c r="B23" s="134" t="s">
        <v>777</v>
      </c>
      <c r="C23" s="66"/>
      <c r="D23" s="66"/>
      <c r="E23" s="66"/>
      <c r="F23" s="66"/>
      <c r="G23" s="66"/>
      <c r="H23" s="66"/>
      <c r="I23" s="66"/>
      <c r="J23" s="66"/>
      <c r="K23" s="66"/>
      <c r="L23" s="66"/>
      <c r="M23" s="82"/>
    </row>
    <row r="24" spans="2:13" hidden="1" outlineLevel="1" x14ac:dyDescent="0.2">
      <c r="B24" s="67" t="s">
        <v>794</v>
      </c>
      <c r="C24" s="104">
        <v>98.7</v>
      </c>
      <c r="D24" s="104">
        <v>96.8</v>
      </c>
      <c r="E24" s="104">
        <v>98.6</v>
      </c>
      <c r="F24" s="104">
        <v>92.4</v>
      </c>
      <c r="G24" s="104">
        <v>93.2</v>
      </c>
      <c r="H24" s="104">
        <v>95.9</v>
      </c>
      <c r="I24" s="104">
        <v>97.3</v>
      </c>
      <c r="J24" s="104">
        <v>96</v>
      </c>
      <c r="K24" s="104">
        <v>96.4</v>
      </c>
      <c r="L24" s="104">
        <v>96.9</v>
      </c>
      <c r="M24" s="82"/>
    </row>
    <row r="25" spans="2:13" hidden="1" outlineLevel="1" x14ac:dyDescent="0.2">
      <c r="B25" s="67" t="s">
        <v>795</v>
      </c>
      <c r="C25" s="104">
        <v>1</v>
      </c>
      <c r="D25" s="104">
        <v>2.8</v>
      </c>
      <c r="E25" s="104">
        <v>1.3</v>
      </c>
      <c r="F25" s="104">
        <v>7.2</v>
      </c>
      <c r="G25" s="104">
        <v>5.9</v>
      </c>
      <c r="H25" s="104">
        <v>3.7</v>
      </c>
      <c r="I25" s="104">
        <v>2.6</v>
      </c>
      <c r="J25" s="104">
        <v>3.6</v>
      </c>
      <c r="K25" s="104">
        <v>3.5</v>
      </c>
      <c r="L25" s="104">
        <v>2.8</v>
      </c>
      <c r="M25" s="82"/>
    </row>
    <row r="26" spans="2:13" hidden="1" outlineLevel="1" x14ac:dyDescent="0.2">
      <c r="B26" s="67" t="s">
        <v>796</v>
      </c>
      <c r="C26" s="104">
        <v>0.2</v>
      </c>
      <c r="D26" s="104">
        <v>0.4</v>
      </c>
      <c r="E26" s="104">
        <v>0.1</v>
      </c>
      <c r="F26" s="104">
        <v>0.4</v>
      </c>
      <c r="G26" s="104">
        <v>0.8</v>
      </c>
      <c r="H26" s="104">
        <v>0.4</v>
      </c>
      <c r="I26" s="104">
        <v>0.1</v>
      </c>
      <c r="J26" s="104">
        <v>0.4</v>
      </c>
      <c r="K26" s="104">
        <v>0.1</v>
      </c>
      <c r="L26" s="104">
        <v>0.3</v>
      </c>
      <c r="M26" s="82"/>
    </row>
    <row r="27" spans="2:13" hidden="1" outlineLevel="1" x14ac:dyDescent="0.2">
      <c r="B27" s="67" t="s">
        <v>455</v>
      </c>
      <c r="C27" s="104">
        <v>0.1</v>
      </c>
      <c r="D27" s="68" t="s">
        <v>433</v>
      </c>
      <c r="E27" s="68" t="s">
        <v>433</v>
      </c>
      <c r="F27" s="68" t="s">
        <v>433</v>
      </c>
      <c r="G27" s="104">
        <v>0.1</v>
      </c>
      <c r="H27" s="68" t="s">
        <v>433</v>
      </c>
      <c r="I27" s="68" t="s">
        <v>433</v>
      </c>
      <c r="J27" s="68" t="s">
        <v>433</v>
      </c>
      <c r="K27" s="104">
        <v>0.1</v>
      </c>
      <c r="L27" s="68" t="s">
        <v>433</v>
      </c>
      <c r="M27" s="82"/>
    </row>
    <row r="28" spans="2:13" hidden="1" outlineLevel="1" x14ac:dyDescent="0.2">
      <c r="B28" s="134" t="s">
        <v>797</v>
      </c>
      <c r="C28" s="66"/>
      <c r="D28" s="66"/>
      <c r="E28" s="66"/>
      <c r="F28" s="66"/>
      <c r="G28" s="66"/>
      <c r="H28" s="66"/>
      <c r="I28" s="66"/>
      <c r="J28" s="66"/>
      <c r="K28" s="66"/>
      <c r="L28" s="66"/>
      <c r="M28" s="82"/>
    </row>
    <row r="29" spans="2:13" hidden="1" outlineLevel="1" x14ac:dyDescent="0.2">
      <c r="B29" s="67" t="s">
        <v>798</v>
      </c>
      <c r="C29" s="104">
        <v>39.299999999999997</v>
      </c>
      <c r="D29" s="104">
        <v>74.3</v>
      </c>
      <c r="E29" s="104">
        <v>75.900000000000006</v>
      </c>
      <c r="F29" s="104">
        <v>79</v>
      </c>
      <c r="G29" s="104">
        <v>98.9</v>
      </c>
      <c r="H29" s="104">
        <v>83</v>
      </c>
      <c r="I29" s="104">
        <v>86.1</v>
      </c>
      <c r="J29" s="104">
        <v>89.8</v>
      </c>
      <c r="K29" s="104">
        <v>85.5</v>
      </c>
      <c r="L29" s="104">
        <v>68.599999999999994</v>
      </c>
      <c r="M29" s="82"/>
    </row>
    <row r="30" spans="2:13" hidden="1" outlineLevel="1" x14ac:dyDescent="0.2">
      <c r="B30" s="67" t="s">
        <v>799</v>
      </c>
      <c r="C30" s="104">
        <v>56.5</v>
      </c>
      <c r="D30" s="104">
        <v>24.4</v>
      </c>
      <c r="E30" s="104">
        <v>22.8</v>
      </c>
      <c r="F30" s="104">
        <v>17.100000000000001</v>
      </c>
      <c r="G30" s="104">
        <v>28</v>
      </c>
      <c r="H30" s="104">
        <v>15.1</v>
      </c>
      <c r="I30" s="104">
        <v>13.4</v>
      </c>
      <c r="J30" s="104">
        <v>9.5</v>
      </c>
      <c r="K30" s="104">
        <v>13.7</v>
      </c>
      <c r="L30" s="104">
        <v>29.1</v>
      </c>
      <c r="M30" s="82"/>
    </row>
    <row r="31" spans="2:13" hidden="1" outlineLevel="1" x14ac:dyDescent="0.2">
      <c r="B31" s="67" t="s">
        <v>795</v>
      </c>
      <c r="C31" s="104">
        <v>2.5</v>
      </c>
      <c r="D31" s="104">
        <v>0.8</v>
      </c>
      <c r="E31" s="104">
        <v>0.3</v>
      </c>
      <c r="F31" s="104">
        <v>3.2</v>
      </c>
      <c r="G31" s="104">
        <v>1.7</v>
      </c>
      <c r="H31" s="104">
        <v>0.7</v>
      </c>
      <c r="I31" s="104">
        <v>0.1</v>
      </c>
      <c r="J31" s="104">
        <v>0.1</v>
      </c>
      <c r="K31" s="104">
        <v>0.2</v>
      </c>
      <c r="L31" s="104">
        <v>1.2</v>
      </c>
      <c r="M31" s="82"/>
    </row>
    <row r="32" spans="2:13" hidden="1" outlineLevel="1" x14ac:dyDescent="0.2">
      <c r="B32" s="67" t="s">
        <v>455</v>
      </c>
      <c r="C32" s="104">
        <v>1.7</v>
      </c>
      <c r="D32" s="104">
        <v>0.5</v>
      </c>
      <c r="E32" s="104">
        <v>1</v>
      </c>
      <c r="F32" s="104">
        <v>0.8</v>
      </c>
      <c r="G32" s="104">
        <v>1.3</v>
      </c>
      <c r="H32" s="104">
        <v>1.1000000000000001</v>
      </c>
      <c r="I32" s="104">
        <v>0.5</v>
      </c>
      <c r="J32" s="104">
        <v>0.6</v>
      </c>
      <c r="K32" s="104">
        <v>0.6</v>
      </c>
      <c r="L32" s="104">
        <v>1.1000000000000001</v>
      </c>
      <c r="M32" s="82"/>
    </row>
    <row r="33" spans="2:13" hidden="1" outlineLevel="1" x14ac:dyDescent="0.2">
      <c r="B33" s="134" t="s">
        <v>800</v>
      </c>
      <c r="C33" s="66"/>
      <c r="D33" s="66"/>
      <c r="E33" s="66"/>
      <c r="F33" s="66"/>
      <c r="G33" s="66"/>
      <c r="H33" s="66"/>
      <c r="I33" s="66"/>
      <c r="J33" s="66"/>
      <c r="K33" s="66"/>
      <c r="L33" s="66"/>
      <c r="M33" s="82"/>
    </row>
    <row r="34" spans="2:13" hidden="1" outlineLevel="1" x14ac:dyDescent="0.2">
      <c r="B34" s="67" t="s">
        <v>801</v>
      </c>
      <c r="C34" s="104">
        <v>43.6</v>
      </c>
      <c r="D34" s="104">
        <v>11.7</v>
      </c>
      <c r="E34" s="104">
        <v>10.4</v>
      </c>
      <c r="F34" s="104">
        <v>15.7</v>
      </c>
      <c r="G34" s="104">
        <v>42.6</v>
      </c>
      <c r="H34" s="104">
        <v>7.6</v>
      </c>
      <c r="I34" s="104">
        <v>4.3</v>
      </c>
      <c r="J34" s="104">
        <v>6.9</v>
      </c>
      <c r="K34" s="104">
        <v>8.4</v>
      </c>
      <c r="L34" s="104">
        <v>21.4</v>
      </c>
      <c r="M34" s="82"/>
    </row>
    <row r="35" spans="2:13" hidden="1" outlineLevel="1" x14ac:dyDescent="0.2">
      <c r="B35" s="67" t="s">
        <v>802</v>
      </c>
      <c r="C35" s="104">
        <v>35.9</v>
      </c>
      <c r="D35" s="104">
        <v>40.1</v>
      </c>
      <c r="E35" s="104">
        <v>46</v>
      </c>
      <c r="F35" s="104">
        <v>56.1</v>
      </c>
      <c r="G35" s="104">
        <v>38.4</v>
      </c>
      <c r="H35" s="104">
        <v>53.8</v>
      </c>
      <c r="I35" s="104">
        <v>74.400000000000006</v>
      </c>
      <c r="J35" s="104">
        <v>37.299999999999997</v>
      </c>
      <c r="K35" s="104">
        <v>39.1</v>
      </c>
      <c r="L35" s="104">
        <v>43.9</v>
      </c>
      <c r="M35" s="82"/>
    </row>
    <row r="36" spans="2:13" hidden="1" outlineLevel="1" x14ac:dyDescent="0.2">
      <c r="B36" s="67" t="s">
        <v>803</v>
      </c>
      <c r="C36" s="104">
        <v>2.2000000000000002</v>
      </c>
      <c r="D36" s="104">
        <v>4.9000000000000004</v>
      </c>
      <c r="E36" s="104">
        <v>4.3</v>
      </c>
      <c r="F36" s="104">
        <v>9.4</v>
      </c>
      <c r="G36" s="104">
        <v>0.7</v>
      </c>
      <c r="H36" s="104">
        <v>4.2</v>
      </c>
      <c r="I36" s="104">
        <v>1.6</v>
      </c>
      <c r="J36" s="104">
        <v>7.6</v>
      </c>
      <c r="K36" s="104">
        <v>4</v>
      </c>
      <c r="L36" s="104">
        <v>3.8</v>
      </c>
      <c r="M36" s="82"/>
    </row>
    <row r="37" spans="2:13" hidden="1" outlineLevel="1" x14ac:dyDescent="0.2">
      <c r="B37" s="67" t="s">
        <v>804</v>
      </c>
      <c r="C37" s="104">
        <v>17.100000000000001</v>
      </c>
      <c r="D37" s="104">
        <v>37.200000000000003</v>
      </c>
      <c r="E37" s="104">
        <v>38.299999999999997</v>
      </c>
      <c r="F37" s="104">
        <v>18</v>
      </c>
      <c r="G37" s="104">
        <v>17.3</v>
      </c>
      <c r="H37" s="104">
        <v>33.5</v>
      </c>
      <c r="I37" s="104">
        <v>19.7</v>
      </c>
      <c r="J37" s="104">
        <v>44.7</v>
      </c>
      <c r="K37" s="104">
        <v>46.8</v>
      </c>
      <c r="L37" s="104">
        <v>29.1</v>
      </c>
      <c r="M37" s="82"/>
    </row>
    <row r="38" spans="2:13" hidden="1" outlineLevel="1" x14ac:dyDescent="0.2">
      <c r="B38" s="67" t="s">
        <v>805</v>
      </c>
      <c r="C38" s="104">
        <v>0.5</v>
      </c>
      <c r="D38" s="104">
        <v>0.8</v>
      </c>
      <c r="E38" s="104">
        <v>0.3</v>
      </c>
      <c r="F38" s="104">
        <v>0.2</v>
      </c>
      <c r="G38" s="104">
        <v>0.9</v>
      </c>
      <c r="H38" s="104">
        <v>0.3</v>
      </c>
      <c r="I38" s="104">
        <v>0.1</v>
      </c>
      <c r="J38" s="104">
        <v>2.6</v>
      </c>
      <c r="K38" s="104">
        <v>1.3</v>
      </c>
      <c r="L38" s="104">
        <v>0.7</v>
      </c>
      <c r="M38" s="82"/>
    </row>
    <row r="39" spans="2:13" hidden="1" outlineLevel="1" x14ac:dyDescent="0.2">
      <c r="B39" s="67" t="s">
        <v>455</v>
      </c>
      <c r="C39" s="104">
        <v>0.6</v>
      </c>
      <c r="D39" s="104">
        <v>5.3</v>
      </c>
      <c r="E39" s="104">
        <v>0.6</v>
      </c>
      <c r="F39" s="104">
        <v>0.7</v>
      </c>
      <c r="G39" s="104">
        <v>0.1</v>
      </c>
      <c r="H39" s="104">
        <v>0.5</v>
      </c>
      <c r="I39" s="68" t="s">
        <v>433</v>
      </c>
      <c r="J39" s="104">
        <v>0.8</v>
      </c>
      <c r="K39" s="104">
        <v>0.4</v>
      </c>
      <c r="L39" s="104">
        <v>1.1000000000000001</v>
      </c>
      <c r="M39" s="82"/>
    </row>
    <row r="40" spans="2:13" hidden="1" outlineLevel="1" x14ac:dyDescent="0.2">
      <c r="B40" s="134" t="s">
        <v>778</v>
      </c>
      <c r="C40" s="66"/>
      <c r="D40" s="66"/>
      <c r="E40" s="66"/>
      <c r="F40" s="66"/>
      <c r="G40" s="66"/>
      <c r="H40" s="66"/>
      <c r="I40" s="66"/>
      <c r="J40" s="66"/>
      <c r="K40" s="66"/>
      <c r="L40" s="66"/>
      <c r="M40" s="82"/>
    </row>
    <row r="41" spans="2:13" hidden="1" outlineLevel="1" x14ac:dyDescent="0.2">
      <c r="B41" s="67" t="s">
        <v>806</v>
      </c>
      <c r="C41" s="104">
        <v>2.9</v>
      </c>
      <c r="D41" s="104">
        <v>4.0999999999999996</v>
      </c>
      <c r="E41" s="104">
        <v>3.2</v>
      </c>
      <c r="F41" s="104">
        <v>1.8</v>
      </c>
      <c r="G41" s="104">
        <v>2</v>
      </c>
      <c r="H41" s="104">
        <v>3.5</v>
      </c>
      <c r="I41" s="104">
        <v>4.7</v>
      </c>
      <c r="J41" s="104">
        <v>6</v>
      </c>
      <c r="K41" s="104">
        <v>2.1</v>
      </c>
      <c r="L41" s="104">
        <v>3.3</v>
      </c>
      <c r="M41" s="82"/>
    </row>
    <row r="42" spans="2:13" hidden="1" outlineLevel="1" x14ac:dyDescent="0.2">
      <c r="B42" s="67" t="s">
        <v>807</v>
      </c>
      <c r="C42" s="104">
        <v>55.8</v>
      </c>
      <c r="D42" s="104">
        <v>59.1</v>
      </c>
      <c r="E42" s="104">
        <v>68.599999999999994</v>
      </c>
      <c r="F42" s="104">
        <v>74.599999999999994</v>
      </c>
      <c r="G42" s="104">
        <v>72.599999999999994</v>
      </c>
      <c r="H42" s="104">
        <v>63.2</v>
      </c>
      <c r="I42" s="104">
        <v>62.5</v>
      </c>
      <c r="J42" s="104">
        <v>50.8</v>
      </c>
      <c r="K42" s="104">
        <v>64.7</v>
      </c>
      <c r="L42" s="104">
        <v>61.9</v>
      </c>
      <c r="M42" s="82"/>
    </row>
    <row r="43" spans="2:13" hidden="1" outlineLevel="1" x14ac:dyDescent="0.2">
      <c r="B43" s="67" t="s">
        <v>808</v>
      </c>
      <c r="C43" s="104">
        <v>35.4</v>
      </c>
      <c r="D43" s="104">
        <v>30</v>
      </c>
      <c r="E43" s="104">
        <v>20.7</v>
      </c>
      <c r="F43" s="104">
        <v>15.4</v>
      </c>
      <c r="G43" s="104">
        <v>13.3</v>
      </c>
      <c r="H43" s="104">
        <v>24.1</v>
      </c>
      <c r="I43" s="104">
        <v>22.9</v>
      </c>
      <c r="J43" s="104">
        <v>26.7</v>
      </c>
      <c r="K43" s="104">
        <v>23.5</v>
      </c>
      <c r="L43" s="104">
        <v>26.3</v>
      </c>
      <c r="M43" s="82"/>
    </row>
    <row r="44" spans="2:13" hidden="1" outlineLevel="1" x14ac:dyDescent="0.2">
      <c r="B44" s="67" t="s">
        <v>809</v>
      </c>
      <c r="C44" s="104">
        <v>5.9</v>
      </c>
      <c r="D44" s="104">
        <v>6.9</v>
      </c>
      <c r="E44" s="104">
        <v>7.4</v>
      </c>
      <c r="F44" s="104">
        <v>7.9</v>
      </c>
      <c r="G44" s="104">
        <v>12.1</v>
      </c>
      <c r="H44" s="104">
        <v>9.3000000000000007</v>
      </c>
      <c r="I44" s="104">
        <v>9.8000000000000007</v>
      </c>
      <c r="J44" s="104">
        <v>16.5</v>
      </c>
      <c r="K44" s="104">
        <v>9.6</v>
      </c>
      <c r="L44" s="104">
        <v>8.5</v>
      </c>
      <c r="M44" s="82"/>
    </row>
    <row r="45" spans="2:13" hidden="1" outlineLevel="1" x14ac:dyDescent="0.2">
      <c r="B45" s="166" t="s">
        <v>1152</v>
      </c>
      <c r="C45" s="66"/>
      <c r="D45" s="66"/>
      <c r="E45" s="66"/>
      <c r="F45" s="66"/>
      <c r="G45" s="66"/>
      <c r="H45" s="66"/>
      <c r="I45" s="66"/>
      <c r="J45" s="66"/>
      <c r="K45" s="66"/>
      <c r="L45" s="66"/>
      <c r="M45" s="82"/>
    </row>
    <row r="46" spans="2:13" hidden="1" outlineLevel="1" x14ac:dyDescent="0.2">
      <c r="B46" s="67" t="s">
        <v>779</v>
      </c>
      <c r="C46" s="104">
        <v>67.400000000000006</v>
      </c>
      <c r="D46" s="104">
        <v>71.3</v>
      </c>
      <c r="E46" s="104">
        <v>62.9</v>
      </c>
      <c r="F46" s="104">
        <v>40.700000000000003</v>
      </c>
      <c r="G46" s="104">
        <v>45.5</v>
      </c>
      <c r="H46" s="104">
        <v>63.3</v>
      </c>
      <c r="I46" s="104">
        <v>64.3</v>
      </c>
      <c r="J46" s="104">
        <v>68.2</v>
      </c>
      <c r="K46" s="104">
        <v>62.7</v>
      </c>
      <c r="L46" s="104">
        <v>63.2</v>
      </c>
      <c r="M46" s="82"/>
    </row>
    <row r="47" spans="2:13" hidden="1" outlineLevel="1" x14ac:dyDescent="0.2">
      <c r="B47" s="67" t="s">
        <v>780</v>
      </c>
      <c r="C47" s="104">
        <v>90.9</v>
      </c>
      <c r="D47" s="104">
        <v>87.7</v>
      </c>
      <c r="E47" s="104">
        <v>87.8</v>
      </c>
      <c r="F47" s="104">
        <v>72.2</v>
      </c>
      <c r="G47" s="104">
        <v>15.1</v>
      </c>
      <c r="H47" s="104">
        <v>85.3</v>
      </c>
      <c r="I47" s="104">
        <v>87.7</v>
      </c>
      <c r="J47" s="104">
        <v>85.2</v>
      </c>
      <c r="K47" s="104">
        <v>87</v>
      </c>
      <c r="L47" s="104">
        <v>86.3</v>
      </c>
      <c r="M47" s="82"/>
    </row>
    <row r="48" spans="2:13" hidden="1" outlineLevel="1" x14ac:dyDescent="0.2">
      <c r="B48" s="67" t="s">
        <v>781</v>
      </c>
      <c r="C48" s="104">
        <v>43.5</v>
      </c>
      <c r="D48" s="104">
        <v>38.5</v>
      </c>
      <c r="E48" s="104">
        <v>33.1</v>
      </c>
      <c r="F48" s="104">
        <v>31.4</v>
      </c>
      <c r="G48" s="104">
        <v>25</v>
      </c>
      <c r="H48" s="104">
        <v>34.4</v>
      </c>
      <c r="I48" s="104">
        <v>35.5</v>
      </c>
      <c r="J48" s="104">
        <v>36.299999999999997</v>
      </c>
      <c r="K48" s="104">
        <v>36.299999999999997</v>
      </c>
      <c r="L48" s="104">
        <v>36.799999999999997</v>
      </c>
      <c r="M48" s="82"/>
    </row>
    <row r="49" spans="2:13" hidden="1" outlineLevel="1" x14ac:dyDescent="0.2">
      <c r="B49" s="67" t="s">
        <v>782</v>
      </c>
      <c r="C49" s="104">
        <v>31.5</v>
      </c>
      <c r="D49" s="104">
        <v>18.8</v>
      </c>
      <c r="E49" s="104">
        <v>16.7</v>
      </c>
      <c r="F49" s="104">
        <v>16.7</v>
      </c>
      <c r="G49" s="104">
        <v>11.2</v>
      </c>
      <c r="H49" s="104">
        <v>18.3</v>
      </c>
      <c r="I49" s="104">
        <v>14.1</v>
      </c>
      <c r="J49" s="104">
        <v>11.6</v>
      </c>
      <c r="K49" s="104">
        <v>16.399999999999999</v>
      </c>
      <c r="L49" s="104">
        <v>20.3</v>
      </c>
      <c r="M49" s="82"/>
    </row>
    <row r="50" spans="2:13" hidden="1" outlineLevel="1" x14ac:dyDescent="0.2">
      <c r="B50" s="67" t="s">
        <v>783</v>
      </c>
      <c r="C50" s="104">
        <v>4.3</v>
      </c>
      <c r="D50" s="104">
        <v>6.5</v>
      </c>
      <c r="E50" s="104">
        <v>5.5</v>
      </c>
      <c r="F50" s="104">
        <v>17.5</v>
      </c>
      <c r="G50" s="104">
        <v>17.100000000000001</v>
      </c>
      <c r="H50" s="104">
        <v>7.7</v>
      </c>
      <c r="I50" s="104">
        <v>6.8</v>
      </c>
      <c r="J50" s="104">
        <v>6.5</v>
      </c>
      <c r="K50" s="104">
        <v>6.2</v>
      </c>
      <c r="L50" s="104">
        <v>7.3</v>
      </c>
      <c r="M50" s="82"/>
    </row>
    <row r="51" spans="2:13" hidden="1" outlineLevel="1" x14ac:dyDescent="0.2">
      <c r="B51" s="134" t="s">
        <v>810</v>
      </c>
      <c r="C51" s="66"/>
      <c r="D51" s="66"/>
      <c r="E51" s="66"/>
      <c r="F51" s="66"/>
      <c r="G51" s="66"/>
      <c r="H51" s="66"/>
      <c r="I51" s="66"/>
      <c r="J51" s="66"/>
      <c r="K51" s="66"/>
      <c r="L51" s="66"/>
      <c r="M51" s="82"/>
    </row>
    <row r="52" spans="2:13" hidden="1" outlineLevel="1" x14ac:dyDescent="0.2">
      <c r="B52" s="67" t="s">
        <v>811</v>
      </c>
      <c r="C52" s="104">
        <v>47</v>
      </c>
      <c r="D52" s="104">
        <v>41.2</v>
      </c>
      <c r="E52" s="104">
        <v>39</v>
      </c>
      <c r="F52" s="104">
        <v>22.8</v>
      </c>
      <c r="G52" s="104">
        <v>26.2</v>
      </c>
      <c r="H52" s="104">
        <v>38</v>
      </c>
      <c r="I52" s="104">
        <v>36.9</v>
      </c>
      <c r="J52" s="104">
        <v>33.700000000000003</v>
      </c>
      <c r="K52" s="104">
        <v>37.799999999999997</v>
      </c>
      <c r="L52" s="104">
        <v>39</v>
      </c>
      <c r="M52" s="82"/>
    </row>
    <row r="53" spans="2:13" hidden="1" outlineLevel="1" x14ac:dyDescent="0.2">
      <c r="B53" s="67" t="s">
        <v>784</v>
      </c>
      <c r="C53" s="104">
        <v>35.5</v>
      </c>
      <c r="D53" s="104">
        <v>19.899999999999999</v>
      </c>
      <c r="E53" s="104">
        <v>15.9</v>
      </c>
      <c r="F53" s="104">
        <v>7.4</v>
      </c>
      <c r="G53" s="104">
        <v>14.1</v>
      </c>
      <c r="H53" s="104">
        <v>17</v>
      </c>
      <c r="I53" s="104">
        <v>11.7</v>
      </c>
      <c r="J53" s="104">
        <v>8.8000000000000007</v>
      </c>
      <c r="K53" s="104">
        <v>12</v>
      </c>
      <c r="L53" s="104">
        <v>20.3</v>
      </c>
      <c r="M53" s="82"/>
    </row>
    <row r="54" spans="2:13" hidden="1" outlineLevel="1" x14ac:dyDescent="0.2">
      <c r="B54" s="67" t="s">
        <v>785</v>
      </c>
      <c r="C54" s="104">
        <v>71.2</v>
      </c>
      <c r="D54" s="104">
        <v>46.5</v>
      </c>
      <c r="E54" s="104">
        <v>53.4</v>
      </c>
      <c r="F54" s="104">
        <v>29.5</v>
      </c>
      <c r="G54" s="104">
        <v>34.4</v>
      </c>
      <c r="H54" s="104">
        <v>55</v>
      </c>
      <c r="I54" s="104">
        <v>49.7</v>
      </c>
      <c r="J54" s="104">
        <v>33.200000000000003</v>
      </c>
      <c r="K54" s="104">
        <v>47.4</v>
      </c>
      <c r="L54" s="104">
        <v>52.9</v>
      </c>
      <c r="M54" s="82"/>
    </row>
    <row r="55" spans="2:13" hidden="1" outlineLevel="1" x14ac:dyDescent="0.2">
      <c r="B55" s="67" t="s">
        <v>786</v>
      </c>
      <c r="C55" s="104">
        <v>77.5</v>
      </c>
      <c r="D55" s="104">
        <v>54.5</v>
      </c>
      <c r="E55" s="104">
        <v>51.1</v>
      </c>
      <c r="F55" s="104">
        <v>30.3</v>
      </c>
      <c r="G55" s="104">
        <v>41.9</v>
      </c>
      <c r="H55" s="104">
        <v>47.4</v>
      </c>
      <c r="I55" s="104">
        <v>40.1</v>
      </c>
      <c r="J55" s="104">
        <v>29.6</v>
      </c>
      <c r="K55" s="104">
        <v>44.5</v>
      </c>
      <c r="L55" s="104">
        <v>53.9</v>
      </c>
      <c r="M55" s="82"/>
    </row>
    <row r="56" spans="2:13" hidden="1" outlineLevel="1" x14ac:dyDescent="0.2">
      <c r="B56" s="67" t="s">
        <v>787</v>
      </c>
      <c r="C56" s="104">
        <v>81.7</v>
      </c>
      <c r="D56" s="104">
        <v>35.4</v>
      </c>
      <c r="E56" s="104">
        <v>63.7</v>
      </c>
      <c r="F56" s="104">
        <v>55.2</v>
      </c>
      <c r="G56" s="104">
        <v>69.3</v>
      </c>
      <c r="H56" s="104">
        <v>63.8</v>
      </c>
      <c r="I56" s="104">
        <v>67.599999999999994</v>
      </c>
      <c r="J56" s="104">
        <v>23.9</v>
      </c>
      <c r="K56" s="104">
        <v>49.1</v>
      </c>
      <c r="L56" s="104">
        <v>61.5</v>
      </c>
      <c r="M56" s="82"/>
    </row>
    <row r="57" spans="2:13" hidden="1" outlineLevel="1" x14ac:dyDescent="0.2">
      <c r="B57" s="67" t="s">
        <v>783</v>
      </c>
      <c r="C57" s="104">
        <v>7.4</v>
      </c>
      <c r="D57" s="104">
        <v>26.1</v>
      </c>
      <c r="E57" s="104">
        <v>20</v>
      </c>
      <c r="F57" s="104">
        <v>34.4</v>
      </c>
      <c r="G57" s="104">
        <v>22.3</v>
      </c>
      <c r="H57" s="104">
        <v>20.399999999999999</v>
      </c>
      <c r="I57" s="104">
        <v>20.100000000000001</v>
      </c>
      <c r="J57" s="104">
        <v>42.6</v>
      </c>
      <c r="K57" s="104">
        <v>27.4</v>
      </c>
      <c r="L57" s="104">
        <v>20.399999999999999</v>
      </c>
      <c r="M57" s="82"/>
    </row>
    <row r="58" spans="2:13" hidden="1" outlineLevel="1" x14ac:dyDescent="0.2">
      <c r="B58" s="134" t="s">
        <v>812</v>
      </c>
      <c r="C58" s="66"/>
      <c r="D58" s="66"/>
      <c r="E58" s="66"/>
      <c r="F58" s="66"/>
      <c r="G58" s="66"/>
      <c r="H58" s="66"/>
      <c r="I58" s="66"/>
      <c r="J58" s="66"/>
      <c r="K58" s="66"/>
      <c r="L58" s="66"/>
      <c r="M58" s="82"/>
    </row>
    <row r="59" spans="2:13" hidden="1" outlineLevel="1" x14ac:dyDescent="0.2">
      <c r="B59" s="67" t="s">
        <v>813</v>
      </c>
      <c r="C59" s="104">
        <v>22.3</v>
      </c>
      <c r="D59" s="104">
        <v>7.5</v>
      </c>
      <c r="E59" s="104">
        <v>32.1</v>
      </c>
      <c r="F59" s="104">
        <v>72.8</v>
      </c>
      <c r="G59" s="104">
        <v>58.1</v>
      </c>
      <c r="H59" s="104">
        <v>44.7</v>
      </c>
      <c r="I59" s="104">
        <v>58.5</v>
      </c>
      <c r="J59" s="104">
        <v>13.1</v>
      </c>
      <c r="K59" s="104">
        <v>8.6999999999999993</v>
      </c>
      <c r="L59" s="104">
        <v>30.1</v>
      </c>
      <c r="M59" s="82"/>
    </row>
    <row r="60" spans="2:13" hidden="1" outlineLevel="1" x14ac:dyDescent="0.2">
      <c r="B60" s="67" t="s">
        <v>788</v>
      </c>
      <c r="C60" s="104">
        <v>35.4</v>
      </c>
      <c r="D60" s="104">
        <v>16.399999999999999</v>
      </c>
      <c r="E60" s="104">
        <v>43.8</v>
      </c>
      <c r="F60" s="104">
        <v>44.1</v>
      </c>
      <c r="G60" s="104">
        <v>39.4</v>
      </c>
      <c r="H60" s="104">
        <v>56.6</v>
      </c>
      <c r="I60" s="104">
        <v>58.7</v>
      </c>
      <c r="J60" s="104">
        <v>20.3</v>
      </c>
      <c r="K60" s="104">
        <v>24.1</v>
      </c>
      <c r="L60" s="104">
        <v>36.799999999999997</v>
      </c>
      <c r="M60" s="82"/>
    </row>
    <row r="61" spans="2:13" hidden="1" outlineLevel="1" x14ac:dyDescent="0.2">
      <c r="B61" s="67" t="s">
        <v>789</v>
      </c>
      <c r="C61" s="104">
        <v>15.7</v>
      </c>
      <c r="D61" s="104">
        <v>15.1</v>
      </c>
      <c r="E61" s="104">
        <v>14.6</v>
      </c>
      <c r="F61" s="104">
        <v>5.4</v>
      </c>
      <c r="G61" s="104">
        <v>8.6</v>
      </c>
      <c r="H61" s="104">
        <v>13.9</v>
      </c>
      <c r="I61" s="104">
        <v>14.3</v>
      </c>
      <c r="J61" s="104">
        <v>13.4</v>
      </c>
      <c r="K61" s="104">
        <v>16.7</v>
      </c>
      <c r="L61" s="104">
        <v>14.1</v>
      </c>
      <c r="M61" s="82"/>
    </row>
    <row r="62" spans="2:13" hidden="1" outlineLevel="1" x14ac:dyDescent="0.2">
      <c r="B62" s="67" t="s">
        <v>790</v>
      </c>
      <c r="C62" s="104">
        <v>16.100000000000001</v>
      </c>
      <c r="D62" s="104">
        <v>7.7</v>
      </c>
      <c r="E62" s="104">
        <v>7.6</v>
      </c>
      <c r="F62" s="104">
        <v>2.1</v>
      </c>
      <c r="G62" s="104">
        <v>2.5</v>
      </c>
      <c r="H62" s="104">
        <v>9.8000000000000007</v>
      </c>
      <c r="I62" s="104">
        <v>6.1</v>
      </c>
      <c r="J62" s="104">
        <v>5.0999999999999996</v>
      </c>
      <c r="K62" s="104">
        <v>7.4</v>
      </c>
      <c r="L62" s="104">
        <v>9.3000000000000007</v>
      </c>
      <c r="M62" s="82"/>
    </row>
    <row r="63" spans="2:13" hidden="1" outlineLevel="1" x14ac:dyDescent="0.2">
      <c r="B63" s="67" t="s">
        <v>791</v>
      </c>
      <c r="C63" s="104">
        <v>2.7</v>
      </c>
      <c r="D63" s="104">
        <v>2.7</v>
      </c>
      <c r="E63" s="104">
        <v>2.6</v>
      </c>
      <c r="F63" s="104">
        <v>0.9</v>
      </c>
      <c r="G63" s="104">
        <v>0.9</v>
      </c>
      <c r="H63" s="104">
        <v>4.8</v>
      </c>
      <c r="I63" s="104">
        <v>4.5</v>
      </c>
      <c r="J63" s="104">
        <v>2.9</v>
      </c>
      <c r="K63" s="104">
        <v>2.6</v>
      </c>
      <c r="L63" s="104">
        <v>2.8</v>
      </c>
      <c r="M63" s="82"/>
    </row>
    <row r="64" spans="2:13" hidden="1" outlineLevel="1" x14ac:dyDescent="0.2">
      <c r="B64" s="100" t="s">
        <v>792</v>
      </c>
      <c r="C64" s="125">
        <v>34.4</v>
      </c>
      <c r="D64" s="125">
        <v>62.5</v>
      </c>
      <c r="E64" s="125">
        <v>30.7</v>
      </c>
      <c r="F64" s="125">
        <v>15.2</v>
      </c>
      <c r="G64" s="125">
        <v>23</v>
      </c>
      <c r="H64" s="125">
        <v>19.3</v>
      </c>
      <c r="I64" s="125">
        <v>14.3</v>
      </c>
      <c r="J64" s="125">
        <v>58.8</v>
      </c>
      <c r="K64" s="125">
        <v>56.3</v>
      </c>
      <c r="L64" s="125">
        <v>36.1</v>
      </c>
      <c r="M64" s="82"/>
    </row>
    <row r="65" spans="2:13" hidden="1" outlineLevel="1" x14ac:dyDescent="0.2">
      <c r="B65" s="82"/>
      <c r="C65" s="82"/>
      <c r="D65" s="82"/>
      <c r="E65" s="82"/>
      <c r="F65" s="82"/>
      <c r="G65" s="82"/>
      <c r="H65" s="82"/>
      <c r="I65" s="82"/>
      <c r="J65" s="82"/>
      <c r="K65" s="82"/>
      <c r="L65" s="82"/>
      <c r="M65" s="82"/>
    </row>
    <row r="66" spans="2:13" s="5" customFormat="1" ht="15" collapsed="1" x14ac:dyDescent="0.25">
      <c r="B66" s="488">
        <v>2019</v>
      </c>
      <c r="C66" s="488"/>
      <c r="D66" s="488"/>
      <c r="E66" s="488"/>
      <c r="F66" s="488"/>
      <c r="G66" s="488"/>
      <c r="H66" s="488"/>
      <c r="I66" s="488"/>
      <c r="J66" s="488"/>
      <c r="K66" s="488"/>
      <c r="L66" s="488"/>
      <c r="M66" s="78"/>
    </row>
    <row r="67" spans="2:13" ht="15" outlineLevel="2" x14ac:dyDescent="0.2">
      <c r="B67" s="82" t="s">
        <v>765</v>
      </c>
      <c r="C67" s="487"/>
      <c r="D67" s="487"/>
      <c r="E67" s="487"/>
      <c r="F67" s="487"/>
      <c r="G67" s="487"/>
      <c r="H67" s="487"/>
      <c r="I67" s="487"/>
      <c r="J67" s="487"/>
      <c r="K67" s="487"/>
      <c r="L67" s="487"/>
      <c r="M67" s="82"/>
    </row>
    <row r="68" spans="2:13" outlineLevel="2" x14ac:dyDescent="0.2">
      <c r="B68" s="67" t="s">
        <v>766</v>
      </c>
      <c r="C68" s="104">
        <v>98.5</v>
      </c>
      <c r="D68" s="104">
        <v>99.3</v>
      </c>
      <c r="E68" s="104">
        <v>98.6</v>
      </c>
      <c r="F68" s="104">
        <v>96.8</v>
      </c>
      <c r="G68" s="104">
        <v>97.4</v>
      </c>
      <c r="H68" s="104">
        <v>97.7</v>
      </c>
      <c r="I68" s="104">
        <v>99.4</v>
      </c>
      <c r="J68" s="104">
        <v>99</v>
      </c>
      <c r="K68" s="104">
        <v>98.9</v>
      </c>
      <c r="L68" s="104">
        <v>98.5</v>
      </c>
      <c r="M68" s="82"/>
    </row>
    <row r="69" spans="2:13" outlineLevel="2" x14ac:dyDescent="0.2">
      <c r="B69" s="67" t="s">
        <v>767</v>
      </c>
      <c r="C69" s="104">
        <v>1.5</v>
      </c>
      <c r="D69" s="104">
        <v>0.7</v>
      </c>
      <c r="E69" s="104">
        <v>1.4</v>
      </c>
      <c r="F69" s="104">
        <v>3.2</v>
      </c>
      <c r="G69" s="104">
        <v>2.6</v>
      </c>
      <c r="H69" s="104">
        <v>2.2999999999999998</v>
      </c>
      <c r="I69" s="104">
        <v>0.6</v>
      </c>
      <c r="J69" s="104">
        <v>1</v>
      </c>
      <c r="K69" s="104">
        <v>1.1000000000000001</v>
      </c>
      <c r="L69" s="104">
        <v>1.5</v>
      </c>
      <c r="M69" s="82"/>
    </row>
    <row r="70" spans="2:13" ht="15" outlineLevel="2" x14ac:dyDescent="0.2">
      <c r="B70" s="82" t="s">
        <v>768</v>
      </c>
      <c r="C70" s="66"/>
      <c r="D70" s="66"/>
      <c r="E70" s="66"/>
      <c r="F70" s="66"/>
      <c r="G70" s="66"/>
      <c r="H70" s="66"/>
      <c r="I70" s="66"/>
      <c r="J70" s="66"/>
      <c r="K70" s="66"/>
      <c r="L70" s="66"/>
      <c r="M70" s="82"/>
    </row>
    <row r="71" spans="2:13" outlineLevel="2" x14ac:dyDescent="0.2">
      <c r="B71" s="67" t="s">
        <v>766</v>
      </c>
      <c r="C71" s="104">
        <v>99.3</v>
      </c>
      <c r="D71" s="104">
        <v>95.6</v>
      </c>
      <c r="E71" s="104">
        <v>98.1</v>
      </c>
      <c r="F71" s="104">
        <v>96.9</v>
      </c>
      <c r="G71" s="104">
        <v>98.1</v>
      </c>
      <c r="H71" s="104">
        <v>96.2</v>
      </c>
      <c r="I71" s="104">
        <v>95.8</v>
      </c>
      <c r="J71" s="104">
        <v>91</v>
      </c>
      <c r="K71" s="104">
        <v>96.4</v>
      </c>
      <c r="L71" s="104">
        <v>97.1</v>
      </c>
      <c r="M71" s="82"/>
    </row>
    <row r="72" spans="2:13" outlineLevel="2" x14ac:dyDescent="0.2">
      <c r="B72" s="67" t="s">
        <v>767</v>
      </c>
      <c r="C72" s="104">
        <v>0.7</v>
      </c>
      <c r="D72" s="104">
        <v>4.3</v>
      </c>
      <c r="E72" s="104">
        <v>1.9</v>
      </c>
      <c r="F72" s="104">
        <v>3.1</v>
      </c>
      <c r="G72" s="104">
        <v>1.9</v>
      </c>
      <c r="H72" s="104">
        <v>3.7</v>
      </c>
      <c r="I72" s="104">
        <v>4.2</v>
      </c>
      <c r="J72" s="104">
        <v>8.9</v>
      </c>
      <c r="K72" s="104">
        <v>3.6</v>
      </c>
      <c r="L72" s="104">
        <v>2.9</v>
      </c>
      <c r="M72" s="82"/>
    </row>
    <row r="73" spans="2:13" ht="15" outlineLevel="2" x14ac:dyDescent="0.2">
      <c r="B73" s="82" t="s">
        <v>769</v>
      </c>
      <c r="C73" s="66"/>
      <c r="D73" s="66"/>
      <c r="E73" s="66"/>
      <c r="F73" s="66"/>
      <c r="G73" s="66"/>
      <c r="H73" s="66"/>
      <c r="I73" s="66"/>
      <c r="J73" s="66"/>
      <c r="K73" s="66"/>
      <c r="L73" s="66"/>
      <c r="M73" s="82"/>
    </row>
    <row r="74" spans="2:13" outlineLevel="2" x14ac:dyDescent="0.2">
      <c r="B74" s="67" t="s">
        <v>766</v>
      </c>
      <c r="C74" s="104">
        <v>97.7</v>
      </c>
      <c r="D74" s="104">
        <v>85.8</v>
      </c>
      <c r="E74" s="104">
        <v>97.4</v>
      </c>
      <c r="F74" s="104">
        <v>94.6</v>
      </c>
      <c r="G74" s="104">
        <v>95.4</v>
      </c>
      <c r="H74" s="104">
        <v>94.6</v>
      </c>
      <c r="I74" s="104">
        <v>96.7</v>
      </c>
      <c r="J74" s="104">
        <v>89.4</v>
      </c>
      <c r="K74" s="104">
        <v>92.2</v>
      </c>
      <c r="L74" s="104">
        <v>94.3</v>
      </c>
      <c r="M74" s="82"/>
    </row>
    <row r="75" spans="2:13" outlineLevel="2" x14ac:dyDescent="0.2">
      <c r="B75" s="90" t="s">
        <v>93</v>
      </c>
      <c r="C75" s="104">
        <v>2.2999999999999998</v>
      </c>
      <c r="D75" s="104">
        <v>14.2</v>
      </c>
      <c r="E75" s="104">
        <v>2.6</v>
      </c>
      <c r="F75" s="104">
        <v>5.4</v>
      </c>
      <c r="G75" s="104">
        <v>4.5999999999999996</v>
      </c>
      <c r="H75" s="104">
        <v>5.4</v>
      </c>
      <c r="I75" s="104">
        <v>3.3</v>
      </c>
      <c r="J75" s="104">
        <v>10.6</v>
      </c>
      <c r="K75" s="104">
        <v>7.8</v>
      </c>
      <c r="L75" s="104">
        <v>5.7</v>
      </c>
      <c r="M75" s="82"/>
    </row>
    <row r="76" spans="2:13" outlineLevel="2" x14ac:dyDescent="0.2">
      <c r="B76" s="166" t="s">
        <v>87</v>
      </c>
      <c r="C76" s="104"/>
      <c r="D76" s="104"/>
      <c r="E76" s="104"/>
      <c r="F76" s="104"/>
      <c r="G76" s="104"/>
      <c r="H76" s="104"/>
      <c r="I76" s="104"/>
      <c r="J76" s="104"/>
      <c r="K76" s="104"/>
      <c r="L76" s="104"/>
      <c r="M76" s="82"/>
    </row>
    <row r="77" spans="2:13" outlineLevel="2" x14ac:dyDescent="0.2">
      <c r="B77" s="67" t="s">
        <v>770</v>
      </c>
      <c r="C77" s="104">
        <v>97.7</v>
      </c>
      <c r="D77" s="104">
        <v>72.8</v>
      </c>
      <c r="E77" s="104">
        <v>89</v>
      </c>
      <c r="F77" s="104">
        <v>95</v>
      </c>
      <c r="G77" s="104">
        <v>96.8</v>
      </c>
      <c r="H77" s="104">
        <v>94</v>
      </c>
      <c r="I77" s="104">
        <v>91.4</v>
      </c>
      <c r="J77" s="104">
        <v>73</v>
      </c>
      <c r="K77" s="104">
        <v>73.400000000000006</v>
      </c>
      <c r="L77" s="104">
        <v>88.5</v>
      </c>
      <c r="M77" s="82"/>
    </row>
    <row r="78" spans="2:13" outlineLevel="2" x14ac:dyDescent="0.2">
      <c r="B78" s="67" t="s">
        <v>771</v>
      </c>
      <c r="C78" s="104">
        <v>2.2999999999999998</v>
      </c>
      <c r="D78" s="104">
        <v>27.2</v>
      </c>
      <c r="E78" s="104">
        <v>11</v>
      </c>
      <c r="F78" s="104">
        <v>5</v>
      </c>
      <c r="G78" s="104">
        <v>3.2</v>
      </c>
      <c r="H78" s="104">
        <v>6</v>
      </c>
      <c r="I78" s="104">
        <v>8.6</v>
      </c>
      <c r="J78" s="104">
        <v>27</v>
      </c>
      <c r="K78" s="104">
        <v>26.6</v>
      </c>
      <c r="L78" s="104">
        <v>11.5</v>
      </c>
      <c r="M78" s="82"/>
    </row>
    <row r="79" spans="2:13" outlineLevel="2" x14ac:dyDescent="0.2">
      <c r="B79" s="134" t="s">
        <v>772</v>
      </c>
      <c r="C79" s="99"/>
      <c r="D79" s="66"/>
      <c r="E79" s="66"/>
      <c r="F79" s="66"/>
      <c r="G79" s="66"/>
      <c r="H79" s="66"/>
      <c r="I79" s="66"/>
      <c r="J79" s="66"/>
      <c r="K79" s="66"/>
      <c r="L79" s="66"/>
      <c r="M79" s="82"/>
    </row>
    <row r="80" spans="2:13" outlineLevel="2" x14ac:dyDescent="0.2">
      <c r="B80" s="67" t="s">
        <v>773</v>
      </c>
      <c r="C80" s="104">
        <v>93.8</v>
      </c>
      <c r="D80" s="104">
        <v>91.1</v>
      </c>
      <c r="E80" s="104">
        <v>93.9</v>
      </c>
      <c r="F80" s="104">
        <v>92.5</v>
      </c>
      <c r="G80" s="104">
        <v>92.2</v>
      </c>
      <c r="H80" s="104">
        <v>91.9</v>
      </c>
      <c r="I80" s="104">
        <v>91.6</v>
      </c>
      <c r="J80" s="104">
        <v>92.1</v>
      </c>
      <c r="K80" s="104">
        <v>93.5</v>
      </c>
      <c r="L80" s="104">
        <v>92.8</v>
      </c>
      <c r="M80" s="82"/>
    </row>
    <row r="81" spans="2:13" outlineLevel="2" x14ac:dyDescent="0.2">
      <c r="B81" s="67" t="s">
        <v>774</v>
      </c>
      <c r="C81" s="104">
        <v>5.2</v>
      </c>
      <c r="D81" s="104">
        <v>8.4</v>
      </c>
      <c r="E81" s="104">
        <v>5.7</v>
      </c>
      <c r="F81" s="104">
        <v>6.1</v>
      </c>
      <c r="G81" s="104">
        <v>6.9</v>
      </c>
      <c r="H81" s="104">
        <v>7.7</v>
      </c>
      <c r="I81" s="104">
        <v>7.7</v>
      </c>
      <c r="J81" s="104">
        <v>7.7</v>
      </c>
      <c r="K81" s="104">
        <v>6.3</v>
      </c>
      <c r="L81" s="104">
        <v>6.6</v>
      </c>
      <c r="M81" s="82"/>
    </row>
    <row r="82" spans="2:13" outlineLevel="2" x14ac:dyDescent="0.2">
      <c r="B82" s="67" t="s">
        <v>775</v>
      </c>
      <c r="C82" s="104">
        <v>0.9</v>
      </c>
      <c r="D82" s="104">
        <v>0.5</v>
      </c>
      <c r="E82" s="104">
        <v>0.3</v>
      </c>
      <c r="F82" s="104">
        <v>0.5</v>
      </c>
      <c r="G82" s="104">
        <v>0.1</v>
      </c>
      <c r="H82" s="104">
        <v>0.1</v>
      </c>
      <c r="I82" s="104">
        <v>0.1</v>
      </c>
      <c r="J82" s="104">
        <v>0.2</v>
      </c>
      <c r="K82" s="104">
        <v>0.1</v>
      </c>
      <c r="L82" s="104">
        <v>0.4</v>
      </c>
      <c r="M82" s="82"/>
    </row>
    <row r="83" spans="2:13" outlineLevel="2" x14ac:dyDescent="0.2">
      <c r="B83" s="67" t="s">
        <v>776</v>
      </c>
      <c r="C83" s="68" t="s">
        <v>433</v>
      </c>
      <c r="D83" s="68" t="s">
        <v>433</v>
      </c>
      <c r="E83" s="68" t="s">
        <v>433</v>
      </c>
      <c r="F83" s="104">
        <v>0.9</v>
      </c>
      <c r="G83" s="104">
        <v>0.8</v>
      </c>
      <c r="H83" s="104">
        <v>0.3</v>
      </c>
      <c r="I83" s="104">
        <v>0.6</v>
      </c>
      <c r="J83" s="104">
        <v>0.1</v>
      </c>
      <c r="K83" s="104">
        <v>0.1</v>
      </c>
      <c r="L83" s="104">
        <v>0.2</v>
      </c>
      <c r="M83" s="82"/>
    </row>
    <row r="84" spans="2:13" outlineLevel="2" x14ac:dyDescent="0.2">
      <c r="B84" s="134" t="s">
        <v>777</v>
      </c>
      <c r="C84" s="66"/>
      <c r="D84" s="66"/>
      <c r="E84" s="66"/>
      <c r="F84" s="66"/>
      <c r="G84" s="66"/>
      <c r="H84" s="66"/>
      <c r="I84" s="66"/>
      <c r="J84" s="66"/>
      <c r="K84" s="66"/>
      <c r="L84" s="66"/>
      <c r="M84" s="82"/>
    </row>
    <row r="85" spans="2:13" outlineLevel="2" x14ac:dyDescent="0.2">
      <c r="B85" s="67" t="s">
        <v>88</v>
      </c>
      <c r="C85" s="104">
        <v>99.1</v>
      </c>
      <c r="D85" s="104">
        <v>98.9</v>
      </c>
      <c r="E85" s="104">
        <v>99.5</v>
      </c>
      <c r="F85" s="104">
        <v>97.8</v>
      </c>
      <c r="G85" s="104">
        <v>97.8</v>
      </c>
      <c r="H85" s="104">
        <v>98.3</v>
      </c>
      <c r="I85" s="104">
        <v>98.7</v>
      </c>
      <c r="J85" s="104">
        <v>98.7</v>
      </c>
      <c r="K85" s="104">
        <v>98.3</v>
      </c>
      <c r="L85" s="104">
        <v>98.8</v>
      </c>
      <c r="M85" s="82"/>
    </row>
    <row r="86" spans="2:13" outlineLevel="2" x14ac:dyDescent="0.2">
      <c r="B86" s="67" t="s">
        <v>95</v>
      </c>
      <c r="C86" s="104">
        <v>0.5</v>
      </c>
      <c r="D86" s="104">
        <v>0.7</v>
      </c>
      <c r="E86" s="104">
        <v>0.4</v>
      </c>
      <c r="F86" s="104">
        <v>2.1</v>
      </c>
      <c r="G86" s="104">
        <v>2</v>
      </c>
      <c r="H86" s="104">
        <v>1.6</v>
      </c>
      <c r="I86" s="104">
        <v>1.1000000000000001</v>
      </c>
      <c r="J86" s="104">
        <v>1.1000000000000001</v>
      </c>
      <c r="K86" s="104">
        <v>1.4</v>
      </c>
      <c r="L86" s="104">
        <v>1</v>
      </c>
      <c r="M86" s="82"/>
    </row>
    <row r="87" spans="2:13" outlineLevel="2" x14ac:dyDescent="0.2">
      <c r="B87" s="67" t="s">
        <v>96</v>
      </c>
      <c r="C87" s="104">
        <v>0.3</v>
      </c>
      <c r="D87" s="104">
        <v>0.2</v>
      </c>
      <c r="E87" s="68" t="s">
        <v>433</v>
      </c>
      <c r="F87" s="104">
        <v>0.1</v>
      </c>
      <c r="G87" s="104">
        <v>0.1</v>
      </c>
      <c r="H87" s="68" t="s">
        <v>433</v>
      </c>
      <c r="I87" s="68" t="s">
        <v>433</v>
      </c>
      <c r="J87" s="104">
        <v>0.2</v>
      </c>
      <c r="K87" s="104">
        <v>0.2</v>
      </c>
      <c r="L87" s="104">
        <v>0.1</v>
      </c>
      <c r="M87" s="82"/>
    </row>
    <row r="88" spans="2:13" outlineLevel="2" x14ac:dyDescent="0.2">
      <c r="B88" s="67" t="s">
        <v>94</v>
      </c>
      <c r="C88" s="104">
        <v>0.1</v>
      </c>
      <c r="D88" s="104">
        <v>0.1</v>
      </c>
      <c r="E88" s="68" t="s">
        <v>433</v>
      </c>
      <c r="F88" s="68" t="s">
        <v>433</v>
      </c>
      <c r="G88" s="104">
        <v>0.1</v>
      </c>
      <c r="H88" s="104">
        <v>0.1</v>
      </c>
      <c r="I88" s="104">
        <v>0.2</v>
      </c>
      <c r="J88" s="68" t="s">
        <v>433</v>
      </c>
      <c r="K88" s="104">
        <v>0.1</v>
      </c>
      <c r="L88" s="104">
        <v>0.1</v>
      </c>
      <c r="M88" s="82"/>
    </row>
    <row r="89" spans="2:13" outlineLevel="2" x14ac:dyDescent="0.2">
      <c r="B89" s="235" t="s">
        <v>97</v>
      </c>
      <c r="C89" s="66"/>
      <c r="D89" s="66"/>
      <c r="E89" s="66"/>
      <c r="F89" s="66"/>
      <c r="G89" s="66"/>
      <c r="H89" s="66"/>
      <c r="I89" s="66"/>
      <c r="J89" s="66"/>
      <c r="K89" s="66"/>
      <c r="L89" s="66"/>
      <c r="M89" s="82"/>
    </row>
    <row r="90" spans="2:13" outlineLevel="2" x14ac:dyDescent="0.2">
      <c r="B90" s="67" t="s">
        <v>98</v>
      </c>
      <c r="C90" s="104">
        <v>27.2</v>
      </c>
      <c r="D90" s="104">
        <v>68.900000000000006</v>
      </c>
      <c r="E90" s="104">
        <v>63.1</v>
      </c>
      <c r="F90" s="104">
        <v>67.599999999999994</v>
      </c>
      <c r="G90" s="104">
        <v>49.2</v>
      </c>
      <c r="H90" s="104">
        <v>68.7</v>
      </c>
      <c r="I90" s="104">
        <v>78.599999999999994</v>
      </c>
      <c r="J90" s="104">
        <v>87.1</v>
      </c>
      <c r="K90" s="104">
        <v>77</v>
      </c>
      <c r="L90" s="104">
        <v>57.7</v>
      </c>
      <c r="M90" s="82"/>
    </row>
    <row r="91" spans="2:13" outlineLevel="2" x14ac:dyDescent="0.2">
      <c r="B91" s="67" t="s">
        <v>99</v>
      </c>
      <c r="C91" s="104">
        <v>68.5</v>
      </c>
      <c r="D91" s="104">
        <v>29.7</v>
      </c>
      <c r="E91" s="104">
        <v>35.5</v>
      </c>
      <c r="F91" s="104">
        <v>28.6</v>
      </c>
      <c r="G91" s="104">
        <v>47.2</v>
      </c>
      <c r="H91" s="104">
        <v>29.4</v>
      </c>
      <c r="I91" s="104">
        <v>20.8</v>
      </c>
      <c r="J91" s="104">
        <v>11.6</v>
      </c>
      <c r="K91" s="104">
        <v>22.2</v>
      </c>
      <c r="L91" s="104">
        <v>39.9</v>
      </c>
      <c r="M91" s="82"/>
    </row>
    <row r="92" spans="2:13" outlineLevel="2" x14ac:dyDescent="0.2">
      <c r="B92" s="67" t="s">
        <v>95</v>
      </c>
      <c r="C92" s="104">
        <v>2.5</v>
      </c>
      <c r="D92" s="104">
        <v>1</v>
      </c>
      <c r="E92" s="104">
        <v>0.5</v>
      </c>
      <c r="F92" s="104">
        <v>2.9</v>
      </c>
      <c r="G92" s="104">
        <v>2.4</v>
      </c>
      <c r="H92" s="104">
        <v>0.6</v>
      </c>
      <c r="I92" s="104">
        <v>0.2</v>
      </c>
      <c r="J92" s="104">
        <v>0.4</v>
      </c>
      <c r="K92" s="104">
        <v>0.3</v>
      </c>
      <c r="L92" s="104">
        <v>1.4</v>
      </c>
      <c r="M92" s="82"/>
    </row>
    <row r="93" spans="2:13" outlineLevel="2" x14ac:dyDescent="0.2">
      <c r="B93" s="67" t="s">
        <v>94</v>
      </c>
      <c r="C93" s="104">
        <v>1.8</v>
      </c>
      <c r="D93" s="104">
        <v>0.4</v>
      </c>
      <c r="E93" s="104">
        <v>0.9</v>
      </c>
      <c r="F93" s="104">
        <v>0.9</v>
      </c>
      <c r="G93" s="104">
        <v>1.2</v>
      </c>
      <c r="H93" s="104">
        <v>1.3</v>
      </c>
      <c r="I93" s="104">
        <v>0.4</v>
      </c>
      <c r="J93" s="104">
        <v>0.9</v>
      </c>
      <c r="K93" s="104">
        <v>0.5</v>
      </c>
      <c r="L93" s="104">
        <v>1</v>
      </c>
      <c r="M93" s="82"/>
    </row>
    <row r="94" spans="2:13" outlineLevel="2" x14ac:dyDescent="0.2">
      <c r="B94" s="134" t="s">
        <v>100</v>
      </c>
      <c r="C94" s="66"/>
      <c r="D94" s="66"/>
      <c r="E94" s="66"/>
      <c r="F94" s="66"/>
      <c r="G94" s="66"/>
      <c r="H94" s="66"/>
      <c r="I94" s="66"/>
      <c r="J94" s="66"/>
      <c r="K94" s="66"/>
      <c r="L94" s="66"/>
      <c r="M94" s="82"/>
    </row>
    <row r="95" spans="2:13" outlineLevel="2" x14ac:dyDescent="0.2">
      <c r="B95" s="67" t="s">
        <v>101</v>
      </c>
      <c r="C95" s="104">
        <v>44.8</v>
      </c>
      <c r="D95" s="104">
        <v>12.1</v>
      </c>
      <c r="E95" s="104">
        <v>11.8</v>
      </c>
      <c r="F95" s="104">
        <v>13.5</v>
      </c>
      <c r="G95" s="104">
        <v>44.8</v>
      </c>
      <c r="H95" s="104">
        <v>7</v>
      </c>
      <c r="I95" s="104">
        <v>5</v>
      </c>
      <c r="J95" s="104">
        <v>6.7</v>
      </c>
      <c r="K95" s="104">
        <v>9.5</v>
      </c>
      <c r="L95" s="104">
        <v>22</v>
      </c>
      <c r="M95" s="82"/>
    </row>
    <row r="96" spans="2:13" outlineLevel="2" x14ac:dyDescent="0.2">
      <c r="B96" s="67" t="s">
        <v>102</v>
      </c>
      <c r="C96" s="104">
        <v>34</v>
      </c>
      <c r="D96" s="104">
        <v>48.2</v>
      </c>
      <c r="E96" s="104">
        <v>40.9</v>
      </c>
      <c r="F96" s="104">
        <v>60.9</v>
      </c>
      <c r="G96" s="104">
        <v>35.200000000000003</v>
      </c>
      <c r="H96" s="104">
        <v>63</v>
      </c>
      <c r="I96" s="104">
        <v>68.8</v>
      </c>
      <c r="J96" s="104">
        <v>35.4</v>
      </c>
      <c r="K96" s="104">
        <v>37.1</v>
      </c>
      <c r="L96" s="104">
        <v>44.2</v>
      </c>
      <c r="M96" s="82"/>
    </row>
    <row r="97" spans="2:13" outlineLevel="2" x14ac:dyDescent="0.2">
      <c r="B97" s="67" t="s">
        <v>103</v>
      </c>
      <c r="C97" s="104">
        <v>2.5</v>
      </c>
      <c r="D97" s="104">
        <v>4</v>
      </c>
      <c r="E97" s="104">
        <v>5.4</v>
      </c>
      <c r="F97" s="104">
        <v>9</v>
      </c>
      <c r="G97" s="104">
        <v>1.5</v>
      </c>
      <c r="H97" s="104">
        <v>5.7</v>
      </c>
      <c r="I97" s="104">
        <v>2.2999999999999998</v>
      </c>
      <c r="J97" s="104">
        <v>7.7</v>
      </c>
      <c r="K97" s="104">
        <v>5</v>
      </c>
      <c r="L97" s="104">
        <v>4.2</v>
      </c>
      <c r="M97" s="82"/>
    </row>
    <row r="98" spans="2:13" outlineLevel="2" x14ac:dyDescent="0.2">
      <c r="B98" s="67" t="s">
        <v>104</v>
      </c>
      <c r="C98" s="104">
        <v>18</v>
      </c>
      <c r="D98" s="104">
        <v>34.4</v>
      </c>
      <c r="E98" s="104">
        <v>41.6</v>
      </c>
      <c r="F98" s="104">
        <v>14.7</v>
      </c>
      <c r="G98" s="104">
        <v>15</v>
      </c>
      <c r="H98" s="104">
        <v>24.2</v>
      </c>
      <c r="I98" s="104">
        <v>23.8</v>
      </c>
      <c r="J98" s="104">
        <v>49.9</v>
      </c>
      <c r="K98" s="104">
        <v>47.5</v>
      </c>
      <c r="L98" s="104">
        <v>28.6</v>
      </c>
      <c r="M98" s="82"/>
    </row>
    <row r="99" spans="2:13" outlineLevel="2" x14ac:dyDescent="0.2">
      <c r="B99" s="67" t="s">
        <v>105</v>
      </c>
      <c r="C99" s="104">
        <v>0.3</v>
      </c>
      <c r="D99" s="104">
        <v>0.7</v>
      </c>
      <c r="E99" s="104">
        <v>0.3</v>
      </c>
      <c r="F99" s="104">
        <v>1.9</v>
      </c>
      <c r="G99" s="104">
        <v>2.2000000000000002</v>
      </c>
      <c r="H99" s="104">
        <v>0.1</v>
      </c>
      <c r="I99" s="68" t="s">
        <v>433</v>
      </c>
      <c r="J99" s="104">
        <v>0.4</v>
      </c>
      <c r="K99" s="104">
        <v>0.8</v>
      </c>
      <c r="L99" s="104">
        <v>0.6</v>
      </c>
      <c r="M99" s="82"/>
    </row>
    <row r="100" spans="2:13" outlineLevel="2" x14ac:dyDescent="0.2">
      <c r="B100" s="67" t="s">
        <v>94</v>
      </c>
      <c r="C100" s="104">
        <v>0.4</v>
      </c>
      <c r="D100" s="104">
        <v>0.6</v>
      </c>
      <c r="E100" s="104">
        <v>0.1</v>
      </c>
      <c r="F100" s="68" t="s">
        <v>433</v>
      </c>
      <c r="G100" s="104">
        <v>1.1000000000000001</v>
      </c>
      <c r="H100" s="68" t="s">
        <v>433</v>
      </c>
      <c r="I100" s="104">
        <v>0.1</v>
      </c>
      <c r="J100" s="68" t="s">
        <v>433</v>
      </c>
      <c r="K100" s="104">
        <v>0.2</v>
      </c>
      <c r="L100" s="104">
        <v>0.3</v>
      </c>
      <c r="M100" s="82"/>
    </row>
    <row r="101" spans="2:13" outlineLevel="2" x14ac:dyDescent="0.2">
      <c r="B101" s="134" t="s">
        <v>778</v>
      </c>
      <c r="C101" s="66"/>
      <c r="D101" s="66"/>
      <c r="E101" s="66"/>
      <c r="F101" s="66"/>
      <c r="G101" s="66"/>
      <c r="H101" s="66"/>
      <c r="I101" s="66"/>
      <c r="J101" s="66"/>
      <c r="K101" s="66"/>
      <c r="L101" s="66"/>
      <c r="M101" s="82"/>
    </row>
    <row r="102" spans="2:13" outlineLevel="2" x14ac:dyDescent="0.2">
      <c r="B102" s="226" t="s">
        <v>90</v>
      </c>
      <c r="C102" s="104">
        <v>1.5</v>
      </c>
      <c r="D102" s="104">
        <v>2.8</v>
      </c>
      <c r="E102" s="104">
        <v>1.8</v>
      </c>
      <c r="F102" s="104">
        <v>1</v>
      </c>
      <c r="G102" s="104">
        <v>1.1000000000000001</v>
      </c>
      <c r="H102" s="104">
        <v>1.7</v>
      </c>
      <c r="I102" s="104">
        <v>1.4</v>
      </c>
      <c r="J102" s="104">
        <v>4.2</v>
      </c>
      <c r="K102" s="104">
        <v>1.8</v>
      </c>
      <c r="L102" s="104">
        <v>1.9</v>
      </c>
      <c r="M102" s="82"/>
    </row>
    <row r="103" spans="2:13" outlineLevel="2" x14ac:dyDescent="0.2">
      <c r="B103" s="67" t="s">
        <v>106</v>
      </c>
      <c r="C103" s="104">
        <v>60.7</v>
      </c>
      <c r="D103" s="104">
        <v>71.2</v>
      </c>
      <c r="E103" s="104">
        <v>75.7</v>
      </c>
      <c r="F103" s="104">
        <v>80.7</v>
      </c>
      <c r="G103" s="104">
        <v>80.2</v>
      </c>
      <c r="H103" s="104">
        <v>75.599999999999994</v>
      </c>
      <c r="I103" s="104">
        <v>76.3</v>
      </c>
      <c r="J103" s="104">
        <v>70.7</v>
      </c>
      <c r="K103" s="104">
        <v>73.3</v>
      </c>
      <c r="L103" s="104">
        <v>71.099999999999994</v>
      </c>
      <c r="M103" s="82"/>
    </row>
    <row r="104" spans="2:13" outlineLevel="2" x14ac:dyDescent="0.2">
      <c r="B104" s="67" t="s">
        <v>107</v>
      </c>
      <c r="C104" s="104">
        <v>34.5</v>
      </c>
      <c r="D104" s="104">
        <v>20.8</v>
      </c>
      <c r="E104" s="104">
        <v>15.6</v>
      </c>
      <c r="F104" s="104">
        <v>12.6</v>
      </c>
      <c r="G104" s="104">
        <v>10.3</v>
      </c>
      <c r="H104" s="104">
        <v>17.7</v>
      </c>
      <c r="I104" s="104">
        <v>15.1</v>
      </c>
      <c r="J104" s="104">
        <v>15.6</v>
      </c>
      <c r="K104" s="104">
        <v>17.7</v>
      </c>
      <c r="L104" s="104">
        <v>21.3</v>
      </c>
      <c r="M104" s="82"/>
    </row>
    <row r="105" spans="2:13" outlineLevel="2" x14ac:dyDescent="0.2">
      <c r="B105" s="67" t="s">
        <v>108</v>
      </c>
      <c r="C105" s="104">
        <v>3.3</v>
      </c>
      <c r="D105" s="104">
        <v>5.3</v>
      </c>
      <c r="E105" s="104">
        <v>7</v>
      </c>
      <c r="F105" s="104">
        <v>5.8</v>
      </c>
      <c r="G105" s="104">
        <v>8.4</v>
      </c>
      <c r="H105" s="104">
        <v>5.0999999999999996</v>
      </c>
      <c r="I105" s="104">
        <v>7.2</v>
      </c>
      <c r="J105" s="104">
        <v>9.5</v>
      </c>
      <c r="K105" s="104">
        <v>7.1</v>
      </c>
      <c r="L105" s="104">
        <v>5.8</v>
      </c>
      <c r="M105" s="82"/>
    </row>
    <row r="106" spans="2:13" outlineLevel="2" x14ac:dyDescent="0.2">
      <c r="B106" s="166" t="s">
        <v>1152</v>
      </c>
      <c r="C106" s="66"/>
      <c r="D106" s="66"/>
      <c r="E106" s="66"/>
      <c r="F106" s="66"/>
      <c r="G106" s="66"/>
      <c r="H106" s="66"/>
      <c r="I106" s="66"/>
      <c r="J106" s="66"/>
      <c r="K106" s="66"/>
      <c r="L106" s="66"/>
      <c r="M106" s="82"/>
    </row>
    <row r="107" spans="2:13" outlineLevel="2" x14ac:dyDescent="0.2">
      <c r="B107" s="67" t="s">
        <v>779</v>
      </c>
      <c r="C107" s="104">
        <v>63.1</v>
      </c>
      <c r="D107" s="104">
        <v>71.099999999999994</v>
      </c>
      <c r="E107" s="104">
        <v>64.7</v>
      </c>
      <c r="F107" s="104">
        <v>38.200000000000003</v>
      </c>
      <c r="G107" s="104">
        <v>41.3</v>
      </c>
      <c r="H107" s="104">
        <v>61.2</v>
      </c>
      <c r="I107" s="104">
        <v>64.8</v>
      </c>
      <c r="J107" s="104">
        <v>66.900000000000006</v>
      </c>
      <c r="K107" s="104">
        <v>60.8</v>
      </c>
      <c r="L107" s="104">
        <v>61.2</v>
      </c>
      <c r="M107" s="82"/>
    </row>
    <row r="108" spans="2:13" outlineLevel="2" x14ac:dyDescent="0.2">
      <c r="B108" s="67" t="s">
        <v>780</v>
      </c>
      <c r="C108" s="104">
        <v>91.6</v>
      </c>
      <c r="D108" s="104">
        <v>91.6</v>
      </c>
      <c r="E108" s="104">
        <v>89</v>
      </c>
      <c r="F108" s="104">
        <v>77.599999999999994</v>
      </c>
      <c r="G108" s="104">
        <v>74.099999999999994</v>
      </c>
      <c r="H108" s="104">
        <v>88.4</v>
      </c>
      <c r="I108" s="104">
        <v>90.7</v>
      </c>
      <c r="J108" s="104">
        <v>88.7</v>
      </c>
      <c r="K108" s="104">
        <v>90.4</v>
      </c>
      <c r="L108" s="104">
        <v>88.4</v>
      </c>
      <c r="M108" s="82"/>
    </row>
    <row r="109" spans="2:13" outlineLevel="2" x14ac:dyDescent="0.2">
      <c r="B109" s="67" t="s">
        <v>781</v>
      </c>
      <c r="C109" s="104">
        <v>34.4</v>
      </c>
      <c r="D109" s="104">
        <v>35.799999999999997</v>
      </c>
      <c r="E109" s="104">
        <v>26.4</v>
      </c>
      <c r="F109" s="104">
        <v>30.7</v>
      </c>
      <c r="G109" s="104">
        <v>18.8</v>
      </c>
      <c r="H109" s="104">
        <v>29.2</v>
      </c>
      <c r="I109" s="104">
        <v>26</v>
      </c>
      <c r="J109" s="104">
        <v>33.5</v>
      </c>
      <c r="K109" s="104">
        <v>24.6</v>
      </c>
      <c r="L109" s="104">
        <v>30</v>
      </c>
      <c r="M109" s="82"/>
    </row>
    <row r="110" spans="2:13" outlineLevel="2" x14ac:dyDescent="0.2">
      <c r="B110" s="67" t="s">
        <v>782</v>
      </c>
      <c r="C110" s="104">
        <v>26.3</v>
      </c>
      <c r="D110" s="104">
        <v>15.3</v>
      </c>
      <c r="E110" s="104">
        <v>14.4</v>
      </c>
      <c r="F110" s="104">
        <v>12.5</v>
      </c>
      <c r="G110" s="104">
        <v>8.8000000000000007</v>
      </c>
      <c r="H110" s="104">
        <v>16.5</v>
      </c>
      <c r="I110" s="104">
        <v>14.9</v>
      </c>
      <c r="J110" s="104">
        <v>7.2</v>
      </c>
      <c r="K110" s="104">
        <v>12.5</v>
      </c>
      <c r="L110" s="104">
        <v>16.899999999999999</v>
      </c>
      <c r="M110" s="82"/>
    </row>
    <row r="111" spans="2:13" outlineLevel="2" x14ac:dyDescent="0.2">
      <c r="B111" s="67" t="s">
        <v>783</v>
      </c>
      <c r="C111" s="104">
        <v>3.5</v>
      </c>
      <c r="D111" s="104">
        <v>4.2</v>
      </c>
      <c r="E111" s="104">
        <v>3.7</v>
      </c>
      <c r="F111" s="104">
        <v>14</v>
      </c>
      <c r="G111" s="104">
        <v>18</v>
      </c>
      <c r="H111" s="104">
        <v>5.8</v>
      </c>
      <c r="I111" s="104">
        <v>4</v>
      </c>
      <c r="J111" s="104">
        <v>5.4</v>
      </c>
      <c r="K111" s="104">
        <v>4.3</v>
      </c>
      <c r="L111" s="104">
        <v>5.8</v>
      </c>
      <c r="M111" s="82"/>
    </row>
    <row r="112" spans="2:13" outlineLevel="2" x14ac:dyDescent="0.2">
      <c r="B112" s="134" t="s">
        <v>110</v>
      </c>
      <c r="C112" s="104"/>
      <c r="D112" s="104"/>
      <c r="E112" s="104"/>
      <c r="F112" s="104"/>
      <c r="G112" s="104"/>
      <c r="H112" s="104"/>
      <c r="I112" s="104"/>
      <c r="J112" s="104"/>
      <c r="K112" s="104"/>
      <c r="L112" s="104"/>
      <c r="M112" s="82"/>
    </row>
    <row r="113" spans="1:13" outlineLevel="2" x14ac:dyDescent="0.2">
      <c r="B113" s="90" t="s">
        <v>109</v>
      </c>
      <c r="C113" s="104">
        <v>46.3</v>
      </c>
      <c r="D113" s="104">
        <v>35.9</v>
      </c>
      <c r="E113" s="104">
        <v>39.299999999999997</v>
      </c>
      <c r="F113" s="104">
        <v>22.7</v>
      </c>
      <c r="G113" s="104">
        <v>23.7</v>
      </c>
      <c r="H113" s="104">
        <v>36.799999999999997</v>
      </c>
      <c r="I113" s="104">
        <v>35.4</v>
      </c>
      <c r="J113" s="104">
        <v>26.2</v>
      </c>
      <c r="K113" s="104">
        <v>36.6</v>
      </c>
      <c r="L113" s="104">
        <v>37.1</v>
      </c>
      <c r="M113" s="82"/>
    </row>
    <row r="114" spans="1:13" outlineLevel="2" x14ac:dyDescent="0.2">
      <c r="B114" s="67" t="s">
        <v>784</v>
      </c>
      <c r="C114" s="104">
        <v>42.2</v>
      </c>
      <c r="D114" s="104">
        <v>24.3</v>
      </c>
      <c r="E114" s="104">
        <v>21.8</v>
      </c>
      <c r="F114" s="104">
        <v>7.4</v>
      </c>
      <c r="G114" s="104">
        <v>22</v>
      </c>
      <c r="H114" s="104">
        <v>24.2</v>
      </c>
      <c r="I114" s="104">
        <v>16.399999999999999</v>
      </c>
      <c r="J114" s="104">
        <v>11.7</v>
      </c>
      <c r="K114" s="104">
        <v>17.399999999999999</v>
      </c>
      <c r="L114" s="104">
        <v>25.9</v>
      </c>
      <c r="M114" s="82"/>
    </row>
    <row r="115" spans="1:13" outlineLevel="2" x14ac:dyDescent="0.2">
      <c r="B115" s="67" t="s">
        <v>785</v>
      </c>
      <c r="C115" s="104">
        <v>76.8</v>
      </c>
      <c r="D115" s="104">
        <v>52.5</v>
      </c>
      <c r="E115" s="104">
        <v>63.9</v>
      </c>
      <c r="F115" s="104">
        <v>39.299999999999997</v>
      </c>
      <c r="G115" s="104">
        <v>42</v>
      </c>
      <c r="H115" s="104">
        <v>63.5</v>
      </c>
      <c r="I115" s="104">
        <v>60.5</v>
      </c>
      <c r="J115" s="104">
        <v>42.3</v>
      </c>
      <c r="K115" s="104">
        <v>56.9</v>
      </c>
      <c r="L115" s="104">
        <v>60.7</v>
      </c>
      <c r="M115" s="82"/>
    </row>
    <row r="116" spans="1:13" outlineLevel="2" x14ac:dyDescent="0.2">
      <c r="B116" s="67" t="s">
        <v>786</v>
      </c>
      <c r="C116" s="104">
        <v>85.9</v>
      </c>
      <c r="D116" s="104">
        <v>66.599999999999994</v>
      </c>
      <c r="E116" s="104">
        <v>68.8</v>
      </c>
      <c r="F116" s="104">
        <v>47.9</v>
      </c>
      <c r="G116" s="104">
        <v>59.2</v>
      </c>
      <c r="H116" s="104">
        <v>67</v>
      </c>
      <c r="I116" s="104">
        <v>61.6</v>
      </c>
      <c r="J116" s="104">
        <v>34.5</v>
      </c>
      <c r="K116" s="104">
        <v>61.4</v>
      </c>
      <c r="L116" s="104">
        <v>67.8</v>
      </c>
      <c r="M116" s="82"/>
    </row>
    <row r="117" spans="1:13" outlineLevel="2" x14ac:dyDescent="0.2">
      <c r="B117" s="67" t="s">
        <v>787</v>
      </c>
      <c r="C117" s="104">
        <v>84</v>
      </c>
      <c r="D117" s="104">
        <v>38.1</v>
      </c>
      <c r="E117" s="104">
        <v>69</v>
      </c>
      <c r="F117" s="104">
        <v>68.900000000000006</v>
      </c>
      <c r="G117" s="104">
        <v>80.3</v>
      </c>
      <c r="H117" s="104">
        <v>72.8</v>
      </c>
      <c r="I117" s="104">
        <v>69.7</v>
      </c>
      <c r="J117" s="104">
        <v>34.700000000000003</v>
      </c>
      <c r="K117" s="104">
        <v>51</v>
      </c>
      <c r="L117" s="104">
        <v>66.7</v>
      </c>
      <c r="M117" s="82"/>
    </row>
    <row r="118" spans="1:13" outlineLevel="2" x14ac:dyDescent="0.2">
      <c r="B118" s="67" t="s">
        <v>783</v>
      </c>
      <c r="C118" s="104">
        <v>4.9000000000000004</v>
      </c>
      <c r="D118" s="104">
        <v>21.7</v>
      </c>
      <c r="E118" s="104">
        <v>12.9</v>
      </c>
      <c r="F118" s="104">
        <v>22.2</v>
      </c>
      <c r="G118" s="104">
        <v>12.9</v>
      </c>
      <c r="H118" s="104">
        <v>12.6</v>
      </c>
      <c r="I118" s="104">
        <v>14.3</v>
      </c>
      <c r="J118" s="104">
        <v>35</v>
      </c>
      <c r="K118" s="104">
        <v>19.100000000000001</v>
      </c>
      <c r="L118" s="104">
        <v>14.3</v>
      </c>
      <c r="M118" s="82"/>
    </row>
    <row r="119" spans="1:13" outlineLevel="2" x14ac:dyDescent="0.2">
      <c r="B119" s="134" t="s">
        <v>112</v>
      </c>
      <c r="C119" s="104"/>
      <c r="D119" s="104"/>
      <c r="E119" s="104"/>
      <c r="F119" s="104"/>
      <c r="G119" s="104"/>
      <c r="H119" s="104"/>
      <c r="I119" s="104"/>
      <c r="J119" s="104"/>
      <c r="K119" s="104"/>
      <c r="L119" s="104"/>
      <c r="M119" s="82"/>
    </row>
    <row r="120" spans="1:13" outlineLevel="2" x14ac:dyDescent="0.2">
      <c r="B120" s="90" t="s">
        <v>111</v>
      </c>
      <c r="C120" s="104">
        <v>19.600000000000001</v>
      </c>
      <c r="D120" s="104">
        <v>10.9</v>
      </c>
      <c r="E120" s="104">
        <v>30</v>
      </c>
      <c r="F120" s="104">
        <v>72</v>
      </c>
      <c r="G120" s="104">
        <v>59.1</v>
      </c>
      <c r="H120" s="104">
        <v>42</v>
      </c>
      <c r="I120" s="104">
        <v>48</v>
      </c>
      <c r="J120" s="104">
        <v>14.6</v>
      </c>
      <c r="K120" s="104">
        <v>9.4</v>
      </c>
      <c r="L120" s="104">
        <v>28.9</v>
      </c>
      <c r="M120" s="82"/>
    </row>
    <row r="121" spans="1:13" outlineLevel="2" x14ac:dyDescent="0.2">
      <c r="B121" s="67" t="s">
        <v>788</v>
      </c>
      <c r="C121" s="104">
        <v>41.2</v>
      </c>
      <c r="D121" s="104">
        <v>19.899999999999999</v>
      </c>
      <c r="E121" s="104">
        <v>49.4</v>
      </c>
      <c r="F121" s="104">
        <v>57.2</v>
      </c>
      <c r="G121" s="104">
        <v>45.8</v>
      </c>
      <c r="H121" s="104">
        <v>60.5</v>
      </c>
      <c r="I121" s="104">
        <v>62</v>
      </c>
      <c r="J121" s="104">
        <v>27.3</v>
      </c>
      <c r="K121" s="104">
        <v>29.6</v>
      </c>
      <c r="L121" s="104">
        <v>42.4</v>
      </c>
      <c r="M121" s="82"/>
    </row>
    <row r="122" spans="1:13" outlineLevel="2" x14ac:dyDescent="0.2">
      <c r="B122" s="67" t="s">
        <v>789</v>
      </c>
      <c r="C122" s="104">
        <v>17.600000000000001</v>
      </c>
      <c r="D122" s="104">
        <v>14.5</v>
      </c>
      <c r="E122" s="104">
        <v>14.6</v>
      </c>
      <c r="F122" s="104">
        <v>6.6</v>
      </c>
      <c r="G122" s="104">
        <v>8.6999999999999993</v>
      </c>
      <c r="H122" s="104">
        <v>14.4</v>
      </c>
      <c r="I122" s="104">
        <v>14.5</v>
      </c>
      <c r="J122" s="104">
        <v>13.4</v>
      </c>
      <c r="K122" s="104">
        <v>16.899999999999999</v>
      </c>
      <c r="L122" s="104">
        <v>14.6</v>
      </c>
      <c r="M122" s="82"/>
    </row>
    <row r="123" spans="1:13" outlineLevel="2" x14ac:dyDescent="0.2">
      <c r="B123" s="67" t="s">
        <v>790</v>
      </c>
      <c r="C123" s="104">
        <v>19.100000000000001</v>
      </c>
      <c r="D123" s="104">
        <v>7.7</v>
      </c>
      <c r="E123" s="104">
        <v>8.6999999999999993</v>
      </c>
      <c r="F123" s="104">
        <v>3.4</v>
      </c>
      <c r="G123" s="104">
        <v>4.0999999999999996</v>
      </c>
      <c r="H123" s="104">
        <v>11.5</v>
      </c>
      <c r="I123" s="104">
        <v>7.8</v>
      </c>
      <c r="J123" s="104">
        <v>5.3</v>
      </c>
      <c r="K123" s="104">
        <v>7.8</v>
      </c>
      <c r="L123" s="104">
        <v>10.8</v>
      </c>
      <c r="M123" s="82"/>
    </row>
    <row r="124" spans="1:13" outlineLevel="2" x14ac:dyDescent="0.2">
      <c r="B124" s="67" t="s">
        <v>791</v>
      </c>
      <c r="C124" s="104">
        <v>3.3</v>
      </c>
      <c r="D124" s="104">
        <v>2.2000000000000002</v>
      </c>
      <c r="E124" s="104">
        <v>2.1</v>
      </c>
      <c r="F124" s="104">
        <v>0.7</v>
      </c>
      <c r="G124" s="104">
        <v>0.8</v>
      </c>
      <c r="H124" s="104">
        <v>5.9</v>
      </c>
      <c r="I124" s="104">
        <v>3.5</v>
      </c>
      <c r="J124" s="104">
        <v>2.6</v>
      </c>
      <c r="K124" s="104">
        <v>2.5</v>
      </c>
      <c r="L124" s="104">
        <v>2.9</v>
      </c>
      <c r="M124" s="82"/>
    </row>
    <row r="125" spans="1:13" outlineLevel="2" x14ac:dyDescent="0.2">
      <c r="B125" s="100" t="s">
        <v>792</v>
      </c>
      <c r="C125" s="125">
        <v>30.1</v>
      </c>
      <c r="D125" s="125">
        <v>59.2</v>
      </c>
      <c r="E125" s="125">
        <v>28.4</v>
      </c>
      <c r="F125" s="125">
        <v>12.8</v>
      </c>
      <c r="G125" s="125">
        <v>19.5</v>
      </c>
      <c r="H125" s="125">
        <v>18.100000000000001</v>
      </c>
      <c r="I125" s="125">
        <v>16.3</v>
      </c>
      <c r="J125" s="125">
        <v>54.2</v>
      </c>
      <c r="K125" s="125">
        <v>52.1</v>
      </c>
      <c r="L125" s="125">
        <v>33.1</v>
      </c>
      <c r="M125" s="82"/>
    </row>
    <row r="126" spans="1:13" outlineLevel="2" x14ac:dyDescent="0.2">
      <c r="B126" s="67"/>
      <c r="C126" s="104"/>
      <c r="D126" s="104"/>
      <c r="E126" s="104"/>
      <c r="F126" s="104"/>
      <c r="G126" s="104"/>
      <c r="H126" s="104"/>
      <c r="I126" s="104"/>
      <c r="J126" s="104"/>
      <c r="K126" s="104"/>
      <c r="L126" s="104"/>
      <c r="M126" s="82"/>
    </row>
    <row r="127" spans="1:13" ht="54" customHeight="1" x14ac:dyDescent="0.2">
      <c r="A127" s="18" t="s">
        <v>283</v>
      </c>
      <c r="B127" s="442" t="s">
        <v>1153</v>
      </c>
      <c r="C127" s="442"/>
      <c r="D127" s="442"/>
      <c r="E127" s="442"/>
      <c r="F127" s="442"/>
      <c r="G127" s="442"/>
      <c r="H127" s="442"/>
      <c r="I127" s="442"/>
      <c r="J127" s="442"/>
      <c r="K127" s="442"/>
      <c r="L127" s="442"/>
      <c r="M127" s="82"/>
    </row>
    <row r="128" spans="1:13" ht="54.75" customHeight="1" x14ac:dyDescent="0.2">
      <c r="A128" s="10" t="s">
        <v>284</v>
      </c>
      <c r="B128" s="442" t="s">
        <v>1094</v>
      </c>
      <c r="C128" s="442"/>
      <c r="D128" s="442"/>
      <c r="E128" s="442"/>
      <c r="F128" s="442"/>
      <c r="G128" s="442"/>
      <c r="H128" s="442"/>
      <c r="I128" s="442"/>
      <c r="J128" s="442"/>
      <c r="K128" s="442"/>
      <c r="L128" s="442"/>
    </row>
    <row r="129" spans="1:12" ht="57" customHeight="1" x14ac:dyDescent="0.2">
      <c r="A129" s="10" t="s">
        <v>285</v>
      </c>
      <c r="B129" s="442" t="s">
        <v>1095</v>
      </c>
      <c r="C129" s="442"/>
      <c r="D129" s="442"/>
      <c r="E129" s="442"/>
      <c r="F129" s="442"/>
      <c r="G129" s="442"/>
      <c r="H129" s="442"/>
      <c r="I129" s="442"/>
      <c r="J129" s="442"/>
      <c r="K129" s="442"/>
      <c r="L129" s="442"/>
    </row>
    <row r="130" spans="1:12" x14ac:dyDescent="0.2">
      <c r="A130" s="20"/>
    </row>
    <row r="131" spans="1:12" x14ac:dyDescent="0.2">
      <c r="A131" s="74" t="s">
        <v>1001</v>
      </c>
    </row>
    <row r="132" spans="1:12" x14ac:dyDescent="0.2">
      <c r="A132" s="113" t="s">
        <v>1096</v>
      </c>
    </row>
    <row r="133" spans="1:12" x14ac:dyDescent="0.2">
      <c r="B133" s="15"/>
    </row>
  </sheetData>
  <mergeCells count="8">
    <mergeCell ref="B128:L128"/>
    <mergeCell ref="B129:L129"/>
    <mergeCell ref="B5:L5"/>
    <mergeCell ref="B2:L2"/>
    <mergeCell ref="C67:L67"/>
    <mergeCell ref="B66:L66"/>
    <mergeCell ref="B127:L127"/>
    <mergeCell ref="B3:L3"/>
  </mergeCells>
  <pageMargins left="0.7" right="0.7" top="0.75" bottom="0.75" header="0.3" footer="0.3"/>
  <pageSetup paperSize="8" orientation="landscape" r:id="rId1"/>
  <headerFooter>
    <oddHeader>&amp;L&amp;"Calibri"&amp;10&amp;K000000 [Limited Sharing]&amp;1#_x000D_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8">
    <tabColor theme="7" tint="-0.499984740745262"/>
  </sheetPr>
  <dimension ref="A1:N68"/>
  <sheetViews>
    <sheetView workbookViewId="0">
      <pane xSplit="2" ySplit="4" topLeftCell="C5"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3" style="10" customWidth="1"/>
    <col min="2" max="2" width="48.1640625" style="10" bestFit="1" customWidth="1"/>
    <col min="3" max="14" width="9.83203125" style="10" customWidth="1"/>
    <col min="15" max="16384" width="9.33203125" style="10"/>
  </cols>
  <sheetData>
    <row r="1" spans="2:14" s="4" customFormat="1" ht="46.5" customHeight="1" x14ac:dyDescent="0.2">
      <c r="B1" s="1" t="s">
        <v>381</v>
      </c>
      <c r="C1" s="2"/>
      <c r="D1" s="2"/>
      <c r="E1" s="2"/>
      <c r="F1" s="2"/>
      <c r="G1" s="2"/>
      <c r="H1" s="2"/>
      <c r="I1" s="2"/>
      <c r="J1" s="2"/>
      <c r="K1" s="2"/>
      <c r="L1" s="2"/>
      <c r="M1" s="2"/>
      <c r="N1" s="3" t="s">
        <v>396</v>
      </c>
    </row>
    <row r="2" spans="2:14" s="5" customFormat="1" ht="15" x14ac:dyDescent="0.25">
      <c r="B2" s="490" t="s">
        <v>1172</v>
      </c>
      <c r="C2" s="490"/>
      <c r="D2" s="490"/>
      <c r="E2" s="490"/>
      <c r="F2" s="490"/>
      <c r="G2" s="490"/>
      <c r="H2" s="490"/>
      <c r="I2" s="490"/>
      <c r="J2" s="490"/>
      <c r="K2" s="490"/>
      <c r="L2" s="490"/>
      <c r="M2" s="490"/>
      <c r="N2" s="490"/>
    </row>
    <row r="3" spans="2:14" s="5" customFormat="1" ht="18.600000000000001" customHeight="1" x14ac:dyDescent="0.25">
      <c r="B3" s="491" t="s">
        <v>22</v>
      </c>
      <c r="C3" s="493" t="s">
        <v>48</v>
      </c>
      <c r="D3" s="494"/>
      <c r="E3" s="494"/>
      <c r="F3" s="495"/>
      <c r="G3" s="496">
        <v>2016</v>
      </c>
      <c r="H3" s="497"/>
      <c r="I3" s="497"/>
      <c r="J3" s="498"/>
      <c r="K3" s="496">
        <v>2019</v>
      </c>
      <c r="L3" s="497"/>
      <c r="M3" s="497"/>
      <c r="N3" s="498"/>
    </row>
    <row r="4" spans="2:14" s="28" customFormat="1" ht="15" x14ac:dyDescent="0.25">
      <c r="B4" s="492"/>
      <c r="C4" s="88" t="s">
        <v>1003</v>
      </c>
      <c r="D4" s="88" t="s">
        <v>1004</v>
      </c>
      <c r="E4" s="88" t="s">
        <v>1005</v>
      </c>
      <c r="F4" s="172" t="s">
        <v>18</v>
      </c>
      <c r="G4" s="173" t="s">
        <v>1003</v>
      </c>
      <c r="H4" s="88" t="s">
        <v>1004</v>
      </c>
      <c r="I4" s="88" t="s">
        <v>1005</v>
      </c>
      <c r="J4" s="172" t="s">
        <v>18</v>
      </c>
      <c r="K4" s="173" t="s">
        <v>1003</v>
      </c>
      <c r="L4" s="88" t="s">
        <v>1004</v>
      </c>
      <c r="M4" s="88" t="s">
        <v>1005</v>
      </c>
      <c r="N4" s="172" t="s">
        <v>18</v>
      </c>
    </row>
    <row r="5" spans="2:14" x14ac:dyDescent="0.2">
      <c r="B5" s="407" t="s">
        <v>113</v>
      </c>
      <c r="C5" s="49"/>
      <c r="D5" s="49"/>
      <c r="E5" s="49"/>
      <c r="F5" s="49"/>
      <c r="G5" s="49"/>
      <c r="H5" s="49"/>
      <c r="I5" s="49"/>
      <c r="J5" s="49"/>
      <c r="K5" s="49"/>
      <c r="L5" s="49"/>
      <c r="M5" s="49"/>
      <c r="N5" s="49"/>
    </row>
    <row r="6" spans="2:14" x14ac:dyDescent="0.2">
      <c r="B6" s="90" t="s">
        <v>115</v>
      </c>
      <c r="C6" s="177">
        <v>4</v>
      </c>
      <c r="D6" s="177">
        <v>3.8</v>
      </c>
      <c r="E6" s="177">
        <v>4.3</v>
      </c>
      <c r="F6" s="177">
        <v>3.9</v>
      </c>
      <c r="G6" s="177">
        <v>4</v>
      </c>
      <c r="H6" s="177">
        <v>3.8</v>
      </c>
      <c r="I6" s="177">
        <v>4.0999999999999996</v>
      </c>
      <c r="J6" s="177">
        <v>3.8</v>
      </c>
      <c r="K6" s="177">
        <v>3.8</v>
      </c>
      <c r="L6" s="177">
        <v>3.7</v>
      </c>
      <c r="M6" s="177">
        <v>4</v>
      </c>
      <c r="N6" s="177">
        <v>3.7</v>
      </c>
    </row>
    <row r="7" spans="2:14" ht="11.45" customHeight="1" x14ac:dyDescent="0.2">
      <c r="B7" s="90" t="s">
        <v>114</v>
      </c>
      <c r="C7" s="177">
        <v>1.8</v>
      </c>
      <c r="D7" s="177">
        <v>1.7</v>
      </c>
      <c r="E7" s="177">
        <v>2.1</v>
      </c>
      <c r="F7" s="177">
        <v>1.8</v>
      </c>
      <c r="G7" s="177">
        <v>1.9</v>
      </c>
      <c r="H7" s="177">
        <v>1.8</v>
      </c>
      <c r="I7" s="177">
        <v>2</v>
      </c>
      <c r="J7" s="177">
        <v>1.8</v>
      </c>
      <c r="K7" s="177">
        <v>1.9</v>
      </c>
      <c r="L7" s="177">
        <v>1.8</v>
      </c>
      <c r="M7" s="177">
        <v>2.1</v>
      </c>
      <c r="N7" s="177">
        <v>1.8</v>
      </c>
    </row>
    <row r="8" spans="2:14" x14ac:dyDescent="0.2">
      <c r="B8" s="408" t="s">
        <v>117</v>
      </c>
      <c r="C8" s="82"/>
      <c r="D8" s="82"/>
      <c r="E8" s="82"/>
      <c r="F8" s="82"/>
      <c r="G8" s="82"/>
      <c r="H8" s="82"/>
      <c r="I8" s="82"/>
      <c r="J8" s="82"/>
      <c r="K8" s="82"/>
      <c r="L8" s="82"/>
      <c r="M8" s="82"/>
      <c r="N8" s="82"/>
    </row>
    <row r="9" spans="2:14" x14ac:dyDescent="0.2">
      <c r="B9" s="227" t="s">
        <v>116</v>
      </c>
      <c r="C9" s="82"/>
      <c r="D9" s="82"/>
      <c r="E9" s="82"/>
      <c r="F9" s="82"/>
      <c r="G9" s="82"/>
      <c r="H9" s="82"/>
      <c r="I9" s="82"/>
      <c r="J9" s="82"/>
      <c r="K9" s="82"/>
      <c r="L9" s="82"/>
      <c r="M9" s="82"/>
      <c r="N9" s="82"/>
    </row>
    <row r="10" spans="2:14" x14ac:dyDescent="0.2">
      <c r="B10" s="112" t="s">
        <v>119</v>
      </c>
      <c r="C10" s="87">
        <v>47.4</v>
      </c>
      <c r="D10" s="177">
        <v>47</v>
      </c>
      <c r="E10" s="177">
        <v>48</v>
      </c>
      <c r="F10" s="177">
        <v>47.1</v>
      </c>
      <c r="G10" s="177">
        <v>46.9</v>
      </c>
      <c r="H10" s="177">
        <v>46.8</v>
      </c>
      <c r="I10" s="177">
        <v>47.1</v>
      </c>
      <c r="J10" s="177">
        <v>46.8</v>
      </c>
      <c r="K10" s="177">
        <v>47.5</v>
      </c>
      <c r="L10" s="177">
        <v>47</v>
      </c>
      <c r="M10" s="177">
        <v>48.5</v>
      </c>
      <c r="N10" s="177">
        <v>47.2</v>
      </c>
    </row>
    <row r="11" spans="2:14" x14ac:dyDescent="0.2">
      <c r="B11" s="112" t="s">
        <v>118</v>
      </c>
      <c r="C11" s="87">
        <v>52.6</v>
      </c>
      <c r="D11" s="177">
        <v>53</v>
      </c>
      <c r="E11" s="177">
        <v>52</v>
      </c>
      <c r="F11" s="177">
        <v>52.9</v>
      </c>
      <c r="G11" s="177">
        <v>53.1</v>
      </c>
      <c r="H11" s="177">
        <v>53.2</v>
      </c>
      <c r="I11" s="177">
        <v>52.9</v>
      </c>
      <c r="J11" s="177">
        <v>53.2</v>
      </c>
      <c r="K11" s="177">
        <v>52.5</v>
      </c>
      <c r="L11" s="177">
        <v>53</v>
      </c>
      <c r="M11" s="177">
        <v>51.5</v>
      </c>
      <c r="N11" s="177">
        <v>52.8</v>
      </c>
    </row>
    <row r="12" spans="2:14" x14ac:dyDescent="0.2">
      <c r="B12" s="227" t="s">
        <v>121</v>
      </c>
      <c r="C12" s="87"/>
      <c r="D12" s="177"/>
      <c r="E12" s="177"/>
      <c r="F12" s="177"/>
      <c r="G12" s="177"/>
      <c r="H12" s="177"/>
      <c r="I12" s="177"/>
      <c r="J12" s="177"/>
      <c r="K12" s="177"/>
      <c r="L12" s="177"/>
      <c r="M12" s="177"/>
      <c r="N12" s="177"/>
    </row>
    <row r="13" spans="2:14" x14ac:dyDescent="0.2">
      <c r="B13" s="112" t="s">
        <v>120</v>
      </c>
      <c r="C13" s="177">
        <v>24.2</v>
      </c>
      <c r="D13" s="177">
        <v>26</v>
      </c>
      <c r="E13" s="177">
        <v>31.1</v>
      </c>
      <c r="F13" s="177">
        <v>25.9</v>
      </c>
      <c r="G13" s="177">
        <v>23.8</v>
      </c>
      <c r="H13" s="177">
        <v>25.3</v>
      </c>
      <c r="I13" s="177">
        <v>30.3</v>
      </c>
      <c r="J13" s="177">
        <v>25.3</v>
      </c>
      <c r="K13" s="177">
        <v>21.2</v>
      </c>
      <c r="L13" s="177">
        <v>23.1</v>
      </c>
      <c r="M13" s="177">
        <v>24</v>
      </c>
      <c r="N13" s="177">
        <v>22.8</v>
      </c>
    </row>
    <row r="14" spans="2:14" x14ac:dyDescent="0.2">
      <c r="B14" s="94" t="s">
        <v>702</v>
      </c>
      <c r="C14" s="177">
        <v>61.5</v>
      </c>
      <c r="D14" s="177">
        <v>60.6</v>
      </c>
      <c r="E14" s="177">
        <v>57</v>
      </c>
      <c r="F14" s="177">
        <v>60.6</v>
      </c>
      <c r="G14" s="177">
        <v>60.1</v>
      </c>
      <c r="H14" s="177">
        <v>59.1</v>
      </c>
      <c r="I14" s="177">
        <v>57</v>
      </c>
      <c r="J14" s="177">
        <v>59.2</v>
      </c>
      <c r="K14" s="177">
        <v>60.6</v>
      </c>
      <c r="L14" s="177">
        <v>58.9</v>
      </c>
      <c r="M14" s="177">
        <v>59.5</v>
      </c>
      <c r="N14" s="177">
        <v>59.2</v>
      </c>
    </row>
    <row r="15" spans="2:14" x14ac:dyDescent="0.2">
      <c r="B15" s="94" t="s">
        <v>703</v>
      </c>
      <c r="C15" s="177">
        <v>14.3</v>
      </c>
      <c r="D15" s="177">
        <v>13.5</v>
      </c>
      <c r="E15" s="177">
        <v>11.9</v>
      </c>
      <c r="F15" s="177">
        <v>13.6</v>
      </c>
      <c r="G15" s="177">
        <v>16.100000000000001</v>
      </c>
      <c r="H15" s="177">
        <v>15.6</v>
      </c>
      <c r="I15" s="177">
        <v>12.7</v>
      </c>
      <c r="J15" s="177">
        <v>15.5</v>
      </c>
      <c r="K15" s="177">
        <v>18.2</v>
      </c>
      <c r="L15" s="177">
        <v>18</v>
      </c>
      <c r="M15" s="177">
        <v>16.5</v>
      </c>
      <c r="N15" s="177">
        <v>17.899999999999999</v>
      </c>
    </row>
    <row r="16" spans="2:14" x14ac:dyDescent="0.2">
      <c r="B16" s="227" t="s">
        <v>122</v>
      </c>
      <c r="C16" s="177"/>
      <c r="D16" s="177"/>
      <c r="E16" s="177"/>
      <c r="F16" s="177"/>
      <c r="G16" s="177"/>
      <c r="H16" s="177"/>
      <c r="I16" s="177"/>
      <c r="J16" s="177"/>
      <c r="K16" s="177"/>
      <c r="L16" s="177"/>
      <c r="M16" s="177"/>
      <c r="N16" s="177"/>
    </row>
    <row r="17" spans="2:14" x14ac:dyDescent="0.2">
      <c r="B17" s="112" t="s">
        <v>123</v>
      </c>
      <c r="C17" s="177">
        <v>2.2000000000000002</v>
      </c>
      <c r="D17" s="177">
        <v>3.5</v>
      </c>
      <c r="E17" s="177">
        <v>12.2</v>
      </c>
      <c r="F17" s="177">
        <v>3.7</v>
      </c>
      <c r="G17" s="177">
        <v>2.4</v>
      </c>
      <c r="H17" s="177">
        <v>3.1</v>
      </c>
      <c r="I17" s="177">
        <v>10.1</v>
      </c>
      <c r="J17" s="177">
        <v>3.3</v>
      </c>
      <c r="K17" s="177">
        <v>2.1</v>
      </c>
      <c r="L17" s="177">
        <v>3</v>
      </c>
      <c r="M17" s="177">
        <v>8.3000000000000007</v>
      </c>
      <c r="N17" s="177">
        <v>3.1</v>
      </c>
    </row>
    <row r="18" spans="2:14" x14ac:dyDescent="0.2">
      <c r="B18" s="94" t="s">
        <v>704</v>
      </c>
      <c r="C18" s="177">
        <v>19.2</v>
      </c>
      <c r="D18" s="177">
        <v>25</v>
      </c>
      <c r="E18" s="177">
        <v>42</v>
      </c>
      <c r="F18" s="177">
        <v>24.7</v>
      </c>
      <c r="G18" s="177">
        <v>19.3</v>
      </c>
      <c r="H18" s="177">
        <v>23.5</v>
      </c>
      <c r="I18" s="177">
        <v>39.6</v>
      </c>
      <c r="J18" s="177">
        <v>23.5</v>
      </c>
      <c r="K18" s="177">
        <v>15.9</v>
      </c>
      <c r="L18" s="177">
        <v>21.5</v>
      </c>
      <c r="M18" s="177">
        <v>35.5</v>
      </c>
      <c r="N18" s="177">
        <v>21.1</v>
      </c>
    </row>
    <row r="19" spans="2:14" x14ac:dyDescent="0.2">
      <c r="B19" s="94" t="s">
        <v>705</v>
      </c>
      <c r="C19" s="177">
        <v>39.799999999999997</v>
      </c>
      <c r="D19" s="177">
        <v>44.8</v>
      </c>
      <c r="E19" s="177">
        <v>38.700000000000003</v>
      </c>
      <c r="F19" s="177">
        <v>43.6</v>
      </c>
      <c r="G19" s="177">
        <v>40.4</v>
      </c>
      <c r="H19" s="177">
        <v>45</v>
      </c>
      <c r="I19" s="177">
        <v>41.8</v>
      </c>
      <c r="J19" s="177">
        <v>44.1</v>
      </c>
      <c r="K19" s="177">
        <v>39.6</v>
      </c>
      <c r="L19" s="177">
        <v>45</v>
      </c>
      <c r="M19" s="177">
        <v>44</v>
      </c>
      <c r="N19" s="177">
        <v>44</v>
      </c>
    </row>
    <row r="20" spans="2:14" x14ac:dyDescent="0.2">
      <c r="B20" s="94" t="s">
        <v>706</v>
      </c>
      <c r="C20" s="177">
        <v>18.2</v>
      </c>
      <c r="D20" s="177">
        <v>15.5</v>
      </c>
      <c r="E20" s="177">
        <v>4.9000000000000004</v>
      </c>
      <c r="F20" s="177">
        <v>15.5</v>
      </c>
      <c r="G20" s="177">
        <v>18.399999999999999</v>
      </c>
      <c r="H20" s="177">
        <v>15.1</v>
      </c>
      <c r="I20" s="177">
        <v>5.4</v>
      </c>
      <c r="J20" s="177">
        <v>15.3</v>
      </c>
      <c r="K20" s="177">
        <v>19.2</v>
      </c>
      <c r="L20" s="177">
        <v>16.7</v>
      </c>
      <c r="M20" s="177">
        <v>8.6</v>
      </c>
      <c r="N20" s="177">
        <v>16.7</v>
      </c>
    </row>
    <row r="21" spans="2:14" x14ac:dyDescent="0.2">
      <c r="B21" s="94" t="s">
        <v>707</v>
      </c>
      <c r="C21" s="177">
        <v>20.5</v>
      </c>
      <c r="D21" s="177">
        <v>11.1</v>
      </c>
      <c r="E21" s="177">
        <v>2.2000000000000002</v>
      </c>
      <c r="F21" s="177">
        <v>12.4</v>
      </c>
      <c r="G21" s="177">
        <v>19.399999999999999</v>
      </c>
      <c r="H21" s="177">
        <v>13.2</v>
      </c>
      <c r="I21" s="177">
        <v>3</v>
      </c>
      <c r="J21" s="177">
        <v>13.8</v>
      </c>
      <c r="K21" s="177">
        <v>23.2</v>
      </c>
      <c r="L21" s="177">
        <v>13.9</v>
      </c>
      <c r="M21" s="177">
        <v>3.6</v>
      </c>
      <c r="N21" s="177">
        <v>15.1</v>
      </c>
    </row>
    <row r="22" spans="2:14" x14ac:dyDescent="0.2">
      <c r="B22" s="408" t="s">
        <v>125</v>
      </c>
      <c r="C22" s="82"/>
      <c r="D22" s="82"/>
      <c r="E22" s="82"/>
      <c r="F22" s="82"/>
      <c r="G22" s="82"/>
      <c r="H22" s="82"/>
      <c r="I22" s="82"/>
      <c r="J22" s="82"/>
      <c r="K22" s="82"/>
      <c r="L22" s="82"/>
      <c r="M22" s="82"/>
      <c r="N22" s="82"/>
    </row>
    <row r="23" spans="2:14" x14ac:dyDescent="0.2">
      <c r="B23" s="227" t="s">
        <v>124</v>
      </c>
      <c r="C23" s="82"/>
      <c r="D23" s="82"/>
      <c r="E23" s="82"/>
      <c r="F23" s="82"/>
      <c r="G23" s="82"/>
      <c r="H23" s="82"/>
      <c r="I23" s="82"/>
      <c r="J23" s="82"/>
      <c r="K23" s="82"/>
      <c r="L23" s="82"/>
      <c r="M23" s="82"/>
      <c r="N23" s="82"/>
    </row>
    <row r="24" spans="2:14" x14ac:dyDescent="0.2">
      <c r="B24" s="94" t="s">
        <v>708</v>
      </c>
      <c r="C24" s="51">
        <v>69880</v>
      </c>
      <c r="D24" s="51">
        <v>41478</v>
      </c>
      <c r="E24" s="51">
        <v>30220</v>
      </c>
      <c r="F24" s="51">
        <v>45878</v>
      </c>
      <c r="G24" s="51">
        <v>88692</v>
      </c>
      <c r="H24" s="51">
        <v>58137</v>
      </c>
      <c r="I24" s="51">
        <v>34804</v>
      </c>
      <c r="J24" s="51">
        <v>62237</v>
      </c>
      <c r="K24" s="51">
        <v>116670</v>
      </c>
      <c r="L24" s="51">
        <v>69517</v>
      </c>
      <c r="M24" s="51">
        <v>46865</v>
      </c>
      <c r="N24" s="233">
        <v>76414</v>
      </c>
    </row>
    <row r="25" spans="2:14" x14ac:dyDescent="0.2">
      <c r="B25" s="94" t="s">
        <v>709</v>
      </c>
      <c r="C25" s="51">
        <v>17262</v>
      </c>
      <c r="D25" s="51">
        <v>10843</v>
      </c>
      <c r="E25" s="51">
        <v>7100</v>
      </c>
      <c r="F25" s="51">
        <v>11819</v>
      </c>
      <c r="G25" s="51">
        <v>22297</v>
      </c>
      <c r="H25" s="51">
        <v>15508</v>
      </c>
      <c r="I25" s="51">
        <v>8566</v>
      </c>
      <c r="J25" s="51">
        <v>16377</v>
      </c>
      <c r="K25" s="51">
        <v>30452</v>
      </c>
      <c r="L25" s="51">
        <v>18870</v>
      </c>
      <c r="M25" s="51">
        <v>11647</v>
      </c>
      <c r="N25" s="233">
        <v>20527</v>
      </c>
    </row>
    <row r="26" spans="2:14" x14ac:dyDescent="0.2">
      <c r="B26" s="227" t="s">
        <v>126</v>
      </c>
      <c r="C26" s="51"/>
      <c r="D26" s="51"/>
      <c r="E26" s="51"/>
      <c r="F26" s="51"/>
      <c r="G26" s="51"/>
      <c r="H26" s="51"/>
      <c r="I26" s="51"/>
      <c r="J26" s="51"/>
      <c r="K26" s="51"/>
      <c r="L26" s="51"/>
      <c r="M26" s="51"/>
      <c r="N26" s="51"/>
    </row>
    <row r="27" spans="2:14" x14ac:dyDescent="0.2">
      <c r="B27" s="112" t="s">
        <v>127</v>
      </c>
      <c r="C27" s="51">
        <v>42267</v>
      </c>
      <c r="D27" s="51">
        <v>29376</v>
      </c>
      <c r="E27" s="51">
        <v>24087</v>
      </c>
      <c r="F27" s="51">
        <v>30814</v>
      </c>
      <c r="G27" s="51">
        <v>57833</v>
      </c>
      <c r="H27" s="51">
        <v>42133</v>
      </c>
      <c r="I27" s="51">
        <v>29134</v>
      </c>
      <c r="J27" s="51">
        <v>43511</v>
      </c>
      <c r="K27" s="51">
        <v>74679</v>
      </c>
      <c r="L27" s="51">
        <v>50869</v>
      </c>
      <c r="M27" s="51">
        <v>40771</v>
      </c>
      <c r="N27" s="233">
        <v>53333</v>
      </c>
    </row>
    <row r="28" spans="2:14" x14ac:dyDescent="0.2">
      <c r="B28" s="94" t="s">
        <v>709</v>
      </c>
      <c r="C28" s="51">
        <v>10420</v>
      </c>
      <c r="D28" s="51">
        <v>7657</v>
      </c>
      <c r="E28" s="51">
        <v>5503</v>
      </c>
      <c r="F28" s="51">
        <v>7881</v>
      </c>
      <c r="G28" s="51">
        <v>14090</v>
      </c>
      <c r="H28" s="51">
        <v>11140</v>
      </c>
      <c r="I28" s="51">
        <v>7107</v>
      </c>
      <c r="J28" s="51">
        <v>11307</v>
      </c>
      <c r="K28" s="51">
        <v>19143</v>
      </c>
      <c r="L28" s="51">
        <v>13610</v>
      </c>
      <c r="M28" s="51">
        <v>9883</v>
      </c>
      <c r="N28" s="233"/>
    </row>
    <row r="29" spans="2:14" x14ac:dyDescent="0.2">
      <c r="B29" s="92" t="s">
        <v>747</v>
      </c>
      <c r="C29" s="87"/>
      <c r="D29" s="87"/>
      <c r="E29" s="87"/>
      <c r="F29" s="87"/>
      <c r="G29" s="87"/>
      <c r="H29" s="87"/>
      <c r="I29" s="87"/>
      <c r="J29" s="87"/>
      <c r="K29" s="87"/>
      <c r="L29" s="87"/>
      <c r="M29" s="87"/>
      <c r="N29" s="87"/>
    </row>
    <row r="30" spans="2:14" ht="15" x14ac:dyDescent="0.2">
      <c r="B30" s="112" t="s">
        <v>748</v>
      </c>
      <c r="C30" s="177">
        <v>1.5</v>
      </c>
      <c r="D30" s="177">
        <v>1.5</v>
      </c>
      <c r="E30" s="177">
        <v>1.9</v>
      </c>
      <c r="F30" s="177">
        <v>1.5</v>
      </c>
      <c r="G30" s="177">
        <v>1.7</v>
      </c>
      <c r="H30" s="177">
        <v>1.6</v>
      </c>
      <c r="I30" s="177">
        <v>2.1</v>
      </c>
      <c r="J30" s="177">
        <v>1.6</v>
      </c>
      <c r="K30" s="177">
        <v>1.6</v>
      </c>
      <c r="L30" s="177">
        <v>1.6</v>
      </c>
      <c r="M30" s="177">
        <v>2</v>
      </c>
      <c r="N30" s="82">
        <v>1.5</v>
      </c>
    </row>
    <row r="31" spans="2:14" ht="15" x14ac:dyDescent="0.2">
      <c r="B31" s="228" t="s">
        <v>749</v>
      </c>
      <c r="C31" s="177">
        <v>2.8</v>
      </c>
      <c r="D31" s="177">
        <v>3.2</v>
      </c>
      <c r="E31" s="177">
        <v>3.7</v>
      </c>
      <c r="F31" s="177">
        <v>3</v>
      </c>
      <c r="G31" s="177">
        <v>3.1</v>
      </c>
      <c r="H31" s="177">
        <v>3.3</v>
      </c>
      <c r="I31" s="177">
        <v>3.8</v>
      </c>
      <c r="J31" s="177">
        <v>3.2</v>
      </c>
      <c r="K31" s="177">
        <v>3</v>
      </c>
      <c r="L31" s="177">
        <v>3.2</v>
      </c>
      <c r="M31" s="177">
        <v>3.8</v>
      </c>
      <c r="N31" s="82">
        <v>3.1</v>
      </c>
    </row>
    <row r="32" spans="2:14" ht="15" x14ac:dyDescent="0.2">
      <c r="B32" s="228" t="s">
        <v>750</v>
      </c>
      <c r="C32" s="177">
        <v>3.7</v>
      </c>
      <c r="D32" s="177">
        <v>4.4000000000000004</v>
      </c>
      <c r="E32" s="177">
        <v>5.0999999999999996</v>
      </c>
      <c r="F32" s="177">
        <v>4.0999999999999996</v>
      </c>
      <c r="G32" s="177">
        <v>4.0999999999999996</v>
      </c>
      <c r="H32" s="177">
        <v>4.5</v>
      </c>
      <c r="I32" s="177">
        <v>5.3</v>
      </c>
      <c r="J32" s="177">
        <v>4.3</v>
      </c>
      <c r="K32" s="177">
        <v>3.9</v>
      </c>
      <c r="L32" s="177">
        <v>4.4000000000000004</v>
      </c>
      <c r="M32" s="177">
        <v>5.5</v>
      </c>
      <c r="N32" s="82">
        <v>4.2</v>
      </c>
    </row>
    <row r="33" spans="2:14" ht="15" x14ac:dyDescent="0.2">
      <c r="B33" s="228" t="s">
        <v>751</v>
      </c>
      <c r="C33" s="177">
        <v>4.5999999999999996</v>
      </c>
      <c r="D33" s="177">
        <v>5.4</v>
      </c>
      <c r="E33" s="177">
        <v>6.4</v>
      </c>
      <c r="F33" s="177">
        <v>5.0999999999999996</v>
      </c>
      <c r="G33" s="177">
        <v>5</v>
      </c>
      <c r="H33" s="177">
        <v>5.5</v>
      </c>
      <c r="I33" s="177">
        <v>6.6</v>
      </c>
      <c r="J33" s="177">
        <v>5.3</v>
      </c>
      <c r="K33" s="177">
        <v>4.8</v>
      </c>
      <c r="L33" s="177">
        <v>5.5</v>
      </c>
      <c r="M33" s="177">
        <v>6.7</v>
      </c>
      <c r="N33" s="82">
        <v>5.3</v>
      </c>
    </row>
    <row r="34" spans="2:14" ht="15" x14ac:dyDescent="0.2">
      <c r="B34" s="228" t="s">
        <v>752</v>
      </c>
      <c r="C34" s="177">
        <v>5.6</v>
      </c>
      <c r="D34" s="177">
        <v>6.5</v>
      </c>
      <c r="E34" s="177">
        <v>7.4</v>
      </c>
      <c r="F34" s="177">
        <v>6.2</v>
      </c>
      <c r="G34" s="177">
        <v>5.8</v>
      </c>
      <c r="H34" s="177">
        <v>6.7</v>
      </c>
      <c r="I34" s="177">
        <v>7.8</v>
      </c>
      <c r="J34" s="177">
        <v>6.4</v>
      </c>
      <c r="K34" s="177">
        <v>5.8</v>
      </c>
      <c r="L34" s="177">
        <v>6.7</v>
      </c>
      <c r="M34" s="177">
        <v>8</v>
      </c>
      <c r="N34" s="82">
        <v>6.4</v>
      </c>
    </row>
    <row r="35" spans="2:14" ht="15" x14ac:dyDescent="0.2">
      <c r="B35" s="228" t="s">
        <v>753</v>
      </c>
      <c r="C35" s="177">
        <v>6.7</v>
      </c>
      <c r="D35" s="177">
        <v>7.7</v>
      </c>
      <c r="E35" s="177">
        <v>8.6999999999999993</v>
      </c>
      <c r="F35" s="177">
        <v>7.3</v>
      </c>
      <c r="G35" s="177">
        <v>7.2</v>
      </c>
      <c r="H35" s="177">
        <v>7.9</v>
      </c>
      <c r="I35" s="177">
        <v>9</v>
      </c>
      <c r="J35" s="177">
        <v>7.6</v>
      </c>
      <c r="K35" s="177">
        <v>7.1</v>
      </c>
      <c r="L35" s="177">
        <v>8</v>
      </c>
      <c r="M35" s="177">
        <v>9.4</v>
      </c>
      <c r="N35" s="82">
        <v>7.6</v>
      </c>
    </row>
    <row r="36" spans="2:14" ht="15" x14ac:dyDescent="0.2">
      <c r="B36" s="228" t="s">
        <v>754</v>
      </c>
      <c r="C36" s="177">
        <v>8.3000000000000007</v>
      </c>
      <c r="D36" s="177">
        <v>9.1999999999999993</v>
      </c>
      <c r="E36" s="177">
        <v>9.9</v>
      </c>
      <c r="F36" s="177">
        <v>8.9</v>
      </c>
      <c r="G36" s="177">
        <v>8.9</v>
      </c>
      <c r="H36" s="177">
        <v>9.5</v>
      </c>
      <c r="I36" s="177">
        <v>10.6</v>
      </c>
      <c r="J36" s="177">
        <v>9.1999999999999993</v>
      </c>
      <c r="K36" s="177">
        <v>8.5</v>
      </c>
      <c r="L36" s="177">
        <v>9.6</v>
      </c>
      <c r="M36" s="177">
        <v>10.7</v>
      </c>
      <c r="N36" s="82">
        <v>9.1999999999999993</v>
      </c>
    </row>
    <row r="37" spans="2:14" ht="15" x14ac:dyDescent="0.2">
      <c r="B37" s="228" t="s">
        <v>755</v>
      </c>
      <c r="C37" s="177">
        <v>10.3</v>
      </c>
      <c r="D37" s="177">
        <v>11.4</v>
      </c>
      <c r="E37" s="177">
        <v>11.8</v>
      </c>
      <c r="F37" s="177">
        <v>10.9</v>
      </c>
      <c r="G37" s="177">
        <v>10.7</v>
      </c>
      <c r="H37" s="177">
        <v>11.7</v>
      </c>
      <c r="I37" s="177">
        <v>12.5</v>
      </c>
      <c r="J37" s="177">
        <v>11.5</v>
      </c>
      <c r="K37" s="177">
        <v>10.7</v>
      </c>
      <c r="L37" s="177">
        <v>11.7</v>
      </c>
      <c r="M37" s="177">
        <v>12.3</v>
      </c>
      <c r="N37" s="82">
        <v>11.3</v>
      </c>
    </row>
    <row r="38" spans="2:14" ht="15" x14ac:dyDescent="0.2">
      <c r="B38" s="228" t="s">
        <v>756</v>
      </c>
      <c r="C38" s="177">
        <v>14.5</v>
      </c>
      <c r="D38" s="177">
        <v>15.1</v>
      </c>
      <c r="E38" s="177">
        <v>14.8</v>
      </c>
      <c r="F38" s="177">
        <v>14.9</v>
      </c>
      <c r="G38" s="177">
        <v>14.8</v>
      </c>
      <c r="H38" s="177">
        <v>15.6</v>
      </c>
      <c r="I38" s="177">
        <v>15.8</v>
      </c>
      <c r="J38" s="177">
        <v>15.4</v>
      </c>
      <c r="K38" s="177">
        <v>14.7</v>
      </c>
      <c r="L38" s="177">
        <v>15.4</v>
      </c>
      <c r="M38" s="177">
        <v>15</v>
      </c>
      <c r="N38" s="82">
        <v>15.1</v>
      </c>
    </row>
    <row r="39" spans="2:14" ht="15" x14ac:dyDescent="0.2">
      <c r="B39" s="228" t="s">
        <v>757</v>
      </c>
      <c r="C39" s="177">
        <v>42</v>
      </c>
      <c r="D39" s="177">
        <v>35.6</v>
      </c>
      <c r="E39" s="177">
        <v>30.3</v>
      </c>
      <c r="F39" s="177">
        <v>38</v>
      </c>
      <c r="G39" s="177">
        <v>38.6</v>
      </c>
      <c r="H39" s="177">
        <v>33.700000000000003</v>
      </c>
      <c r="I39" s="177">
        <v>26.7</v>
      </c>
      <c r="J39" s="177">
        <v>35.4</v>
      </c>
      <c r="K39" s="177">
        <v>39.700000000000003</v>
      </c>
      <c r="L39" s="177">
        <v>34</v>
      </c>
      <c r="M39" s="177">
        <v>26.6</v>
      </c>
      <c r="N39" s="82">
        <v>36.200000000000003</v>
      </c>
    </row>
    <row r="40" spans="2:14" x14ac:dyDescent="0.2">
      <c r="B40" s="227" t="s">
        <v>128</v>
      </c>
      <c r="C40" s="177"/>
      <c r="D40" s="177"/>
      <c r="E40" s="177"/>
      <c r="F40" s="177"/>
      <c r="G40" s="177"/>
      <c r="H40" s="177"/>
      <c r="I40" s="177"/>
      <c r="J40" s="177"/>
      <c r="K40" s="177"/>
      <c r="L40" s="177"/>
      <c r="M40" s="177"/>
      <c r="N40" s="177"/>
    </row>
    <row r="41" spans="2:14" x14ac:dyDescent="0.2">
      <c r="B41" s="112" t="s">
        <v>129</v>
      </c>
      <c r="C41" s="177">
        <v>56.5</v>
      </c>
      <c r="D41" s="177">
        <v>50.7</v>
      </c>
      <c r="E41" s="177">
        <v>45.1</v>
      </c>
      <c r="F41" s="177">
        <v>52.9</v>
      </c>
      <c r="G41" s="177">
        <v>53.4</v>
      </c>
      <c r="H41" s="177">
        <v>49.3</v>
      </c>
      <c r="I41" s="177">
        <v>42.5</v>
      </c>
      <c r="J41" s="177">
        <v>50.8</v>
      </c>
      <c r="K41" s="177">
        <v>54.5</v>
      </c>
      <c r="L41" s="177">
        <v>49.3</v>
      </c>
      <c r="M41" s="177">
        <v>41.6</v>
      </c>
      <c r="N41" s="82">
        <v>51.4</v>
      </c>
    </row>
    <row r="42" spans="2:14" x14ac:dyDescent="0.2">
      <c r="B42" s="94" t="s">
        <v>711</v>
      </c>
      <c r="C42" s="177">
        <v>4.4000000000000004</v>
      </c>
      <c r="D42" s="177">
        <v>4.7</v>
      </c>
      <c r="E42" s="177">
        <v>5.7</v>
      </c>
      <c r="F42" s="177">
        <v>4.5</v>
      </c>
      <c r="G42" s="177">
        <v>4.9000000000000004</v>
      </c>
      <c r="H42" s="177">
        <v>4.9000000000000004</v>
      </c>
      <c r="I42" s="177">
        <v>5.9</v>
      </c>
      <c r="J42" s="177">
        <v>4.8</v>
      </c>
      <c r="K42" s="177">
        <v>4.7</v>
      </c>
      <c r="L42" s="177">
        <v>4.8</v>
      </c>
      <c r="M42" s="177">
        <v>5.8</v>
      </c>
      <c r="N42" s="82">
        <v>4.5999999999999996</v>
      </c>
    </row>
    <row r="43" spans="2:14" x14ac:dyDescent="0.2">
      <c r="B43" s="94" t="s">
        <v>712</v>
      </c>
      <c r="C43" s="177">
        <v>39.200000000000003</v>
      </c>
      <c r="D43" s="177">
        <v>44.6</v>
      </c>
      <c r="E43" s="177">
        <v>49.3</v>
      </c>
      <c r="F43" s="177">
        <v>42.6</v>
      </c>
      <c r="G43" s="177">
        <v>41.7</v>
      </c>
      <c r="H43" s="177">
        <v>45.8</v>
      </c>
      <c r="I43" s="177">
        <v>51.6</v>
      </c>
      <c r="J43" s="177">
        <v>44.4</v>
      </c>
      <c r="K43" s="177">
        <v>40.799999999999997</v>
      </c>
      <c r="L43" s="177">
        <v>45.9</v>
      </c>
      <c r="M43" s="177">
        <v>52.7</v>
      </c>
      <c r="N43" s="82">
        <v>44</v>
      </c>
    </row>
    <row r="44" spans="2:14" x14ac:dyDescent="0.2">
      <c r="B44" s="84" t="s">
        <v>758</v>
      </c>
      <c r="C44" s="87"/>
      <c r="D44" s="87"/>
      <c r="E44" s="87"/>
      <c r="F44" s="87"/>
      <c r="G44" s="87"/>
      <c r="H44" s="87"/>
      <c r="I44" s="87"/>
      <c r="J44" s="87"/>
      <c r="K44" s="87"/>
      <c r="L44" s="87"/>
      <c r="M44" s="87"/>
      <c r="N44" s="87"/>
    </row>
    <row r="45" spans="2:14" x14ac:dyDescent="0.2">
      <c r="B45" s="67" t="s">
        <v>759</v>
      </c>
      <c r="C45" s="191">
        <v>0.51</v>
      </c>
      <c r="D45" s="191">
        <v>0.45</v>
      </c>
      <c r="E45" s="191">
        <v>0.39</v>
      </c>
      <c r="F45" s="191">
        <v>0.48</v>
      </c>
      <c r="G45" s="191">
        <v>0.48</v>
      </c>
      <c r="H45" s="191">
        <v>0.44</v>
      </c>
      <c r="I45" s="191">
        <v>0.36</v>
      </c>
      <c r="J45" s="191">
        <v>0.45</v>
      </c>
      <c r="K45" s="191">
        <v>0.49</v>
      </c>
      <c r="L45" s="191">
        <v>0.44</v>
      </c>
      <c r="M45" s="191">
        <v>0.36</v>
      </c>
      <c r="N45" s="82">
        <v>0.46</v>
      </c>
    </row>
    <row r="46" spans="2:14" x14ac:dyDescent="0.2">
      <c r="B46" s="67" t="s">
        <v>713</v>
      </c>
      <c r="C46" s="191">
        <v>0.51</v>
      </c>
      <c r="D46" s="191">
        <v>0.44</v>
      </c>
      <c r="E46" s="191">
        <v>0.37</v>
      </c>
      <c r="F46" s="191">
        <v>0.46</v>
      </c>
      <c r="G46" s="191">
        <v>0.48</v>
      </c>
      <c r="H46" s="191">
        <v>0.42</v>
      </c>
      <c r="I46" s="191">
        <v>0.34</v>
      </c>
      <c r="J46" s="191">
        <v>0.44</v>
      </c>
      <c r="K46" s="191">
        <v>0.48</v>
      </c>
      <c r="L46" s="191">
        <v>0.41</v>
      </c>
      <c r="M46" s="191">
        <v>0.33</v>
      </c>
      <c r="N46" s="82">
        <v>0.44</v>
      </c>
    </row>
    <row r="47" spans="2:14" x14ac:dyDescent="0.2">
      <c r="B47" s="67" t="s">
        <v>714</v>
      </c>
      <c r="C47" s="191">
        <v>0.56000000000000005</v>
      </c>
      <c r="D47" s="191">
        <v>0.51</v>
      </c>
      <c r="E47" s="191">
        <v>0.44</v>
      </c>
      <c r="F47" s="191">
        <v>0.53</v>
      </c>
      <c r="G47" s="191">
        <v>0.53</v>
      </c>
      <c r="H47" s="191">
        <v>0.5</v>
      </c>
      <c r="I47" s="191">
        <v>0.42</v>
      </c>
      <c r="J47" s="191">
        <v>0.51</v>
      </c>
      <c r="K47" s="191">
        <v>0.54</v>
      </c>
      <c r="L47" s="191">
        <v>0.5</v>
      </c>
      <c r="M47" s="191">
        <v>0.41</v>
      </c>
      <c r="N47" s="82">
        <v>0.52</v>
      </c>
    </row>
    <row r="48" spans="2:14" x14ac:dyDescent="0.2">
      <c r="B48" s="408" t="s">
        <v>130</v>
      </c>
      <c r="C48" s="82"/>
      <c r="D48" s="82"/>
      <c r="E48" s="82"/>
      <c r="F48" s="82"/>
      <c r="G48" s="82"/>
      <c r="H48" s="82"/>
      <c r="I48" s="82"/>
      <c r="J48" s="82"/>
      <c r="K48" s="82"/>
      <c r="L48" s="82"/>
      <c r="M48" s="82"/>
      <c r="N48" s="82"/>
    </row>
    <row r="49" spans="2:14" x14ac:dyDescent="0.2">
      <c r="B49" s="112" t="s">
        <v>127</v>
      </c>
      <c r="C49" s="234">
        <v>58930</v>
      </c>
      <c r="D49" s="233">
        <v>38274</v>
      </c>
      <c r="E49" s="233">
        <v>29379</v>
      </c>
      <c r="F49" s="233">
        <v>41444</v>
      </c>
      <c r="G49" s="233">
        <v>77337</v>
      </c>
      <c r="H49" s="233">
        <v>51377</v>
      </c>
      <c r="I49" s="233">
        <v>34851</v>
      </c>
      <c r="J49" s="233">
        <v>54999</v>
      </c>
      <c r="K49" s="233">
        <v>95392</v>
      </c>
      <c r="L49" s="233">
        <v>57652</v>
      </c>
      <c r="M49" s="233">
        <v>38519</v>
      </c>
      <c r="N49" s="233">
        <v>63130</v>
      </c>
    </row>
    <row r="50" spans="2:14" x14ac:dyDescent="0.2">
      <c r="B50" s="227" t="s">
        <v>131</v>
      </c>
      <c r="C50" s="82"/>
      <c r="D50" s="82"/>
      <c r="E50" s="82"/>
      <c r="F50" s="82"/>
      <c r="G50" s="82"/>
      <c r="H50" s="82"/>
      <c r="I50" s="82"/>
      <c r="J50" s="82"/>
      <c r="K50" s="82"/>
      <c r="L50" s="82"/>
      <c r="M50" s="82"/>
      <c r="N50" s="82"/>
    </row>
    <row r="51" spans="2:14" x14ac:dyDescent="0.2">
      <c r="B51" s="94" t="s">
        <v>760</v>
      </c>
      <c r="C51" s="177">
        <v>32.1</v>
      </c>
      <c r="D51" s="177">
        <v>39.200000000000003</v>
      </c>
      <c r="E51" s="177">
        <v>49.8</v>
      </c>
      <c r="F51" s="177">
        <v>37.799999999999997</v>
      </c>
      <c r="G51" s="177">
        <v>31.2</v>
      </c>
      <c r="H51" s="177">
        <v>35.4</v>
      </c>
      <c r="I51" s="177">
        <v>48.5</v>
      </c>
      <c r="J51" s="177">
        <v>34.799999999999997</v>
      </c>
      <c r="K51" s="177">
        <v>28.2</v>
      </c>
      <c r="L51" s="177">
        <v>36.9</v>
      </c>
      <c r="M51" s="177">
        <v>50.9</v>
      </c>
      <c r="N51" s="177">
        <v>35.1</v>
      </c>
    </row>
    <row r="52" spans="2:14" x14ac:dyDescent="0.2">
      <c r="B52" s="94" t="s">
        <v>733</v>
      </c>
      <c r="C52" s="177">
        <v>17.5</v>
      </c>
      <c r="D52" s="177">
        <v>9.4</v>
      </c>
      <c r="E52" s="177">
        <v>5</v>
      </c>
      <c r="F52" s="177">
        <v>11.3</v>
      </c>
      <c r="G52" s="177">
        <v>18.899999999999999</v>
      </c>
      <c r="H52" s="177">
        <v>10.7</v>
      </c>
      <c r="I52" s="177">
        <v>6</v>
      </c>
      <c r="J52" s="177">
        <v>12.5</v>
      </c>
      <c r="K52" s="177">
        <v>19.2</v>
      </c>
      <c r="L52" s="177">
        <v>12.1</v>
      </c>
      <c r="M52" s="177">
        <v>9.5</v>
      </c>
      <c r="N52" s="177">
        <v>13.8</v>
      </c>
    </row>
    <row r="53" spans="2:14" x14ac:dyDescent="0.2">
      <c r="B53" s="94" t="s">
        <v>734</v>
      </c>
      <c r="C53" s="177">
        <v>5.5</v>
      </c>
      <c r="D53" s="177">
        <v>3.8</v>
      </c>
      <c r="E53" s="177">
        <v>4.0999999999999996</v>
      </c>
      <c r="F53" s="177">
        <v>4.2</v>
      </c>
      <c r="G53" s="177">
        <v>3.9</v>
      </c>
      <c r="H53" s="177">
        <v>3</v>
      </c>
      <c r="I53" s="177">
        <v>3.5</v>
      </c>
      <c r="J53" s="177">
        <v>3.2</v>
      </c>
      <c r="K53" s="177">
        <v>3.4</v>
      </c>
      <c r="L53" s="177">
        <v>3.2</v>
      </c>
      <c r="M53" s="177">
        <v>3.7</v>
      </c>
      <c r="N53" s="177">
        <v>3.3</v>
      </c>
    </row>
    <row r="54" spans="2:14" x14ac:dyDescent="0.2">
      <c r="B54" s="94" t="s">
        <v>735</v>
      </c>
      <c r="C54" s="177">
        <v>5.3</v>
      </c>
      <c r="D54" s="177">
        <v>5.3</v>
      </c>
      <c r="E54" s="177">
        <v>3.5</v>
      </c>
      <c r="F54" s="177">
        <v>5.3</v>
      </c>
      <c r="G54" s="177">
        <v>4.5</v>
      </c>
      <c r="H54" s="177">
        <v>4.7</v>
      </c>
      <c r="I54" s="177">
        <v>3.1</v>
      </c>
      <c r="J54" s="177">
        <v>4.5999999999999996</v>
      </c>
      <c r="K54" s="177">
        <v>4.5</v>
      </c>
      <c r="L54" s="177">
        <v>4.2</v>
      </c>
      <c r="M54" s="177">
        <v>3</v>
      </c>
      <c r="N54" s="177">
        <v>4.2</v>
      </c>
    </row>
    <row r="55" spans="2:14" x14ac:dyDescent="0.2">
      <c r="B55" s="94" t="s">
        <v>736</v>
      </c>
      <c r="C55" s="177">
        <v>8.9</v>
      </c>
      <c r="D55" s="177">
        <v>8.1</v>
      </c>
      <c r="E55" s="177">
        <v>5.6</v>
      </c>
      <c r="F55" s="177">
        <v>8.3000000000000007</v>
      </c>
      <c r="G55" s="177">
        <v>9.3000000000000007</v>
      </c>
      <c r="H55" s="177">
        <v>7.8</v>
      </c>
      <c r="I55" s="177">
        <v>5.4</v>
      </c>
      <c r="J55" s="177">
        <v>8.1</v>
      </c>
      <c r="K55" s="177">
        <v>7.5</v>
      </c>
      <c r="L55" s="177">
        <v>7.5</v>
      </c>
      <c r="M55" s="177">
        <v>4.9000000000000004</v>
      </c>
      <c r="N55" s="177">
        <v>7.4</v>
      </c>
    </row>
    <row r="56" spans="2:14" x14ac:dyDescent="0.2">
      <c r="B56" s="94" t="s">
        <v>737</v>
      </c>
      <c r="C56" s="177">
        <v>2.7</v>
      </c>
      <c r="D56" s="177">
        <v>2</v>
      </c>
      <c r="E56" s="177">
        <v>1.7</v>
      </c>
      <c r="F56" s="177">
        <v>2.2000000000000002</v>
      </c>
      <c r="G56" s="177">
        <v>2.2000000000000002</v>
      </c>
      <c r="H56" s="177">
        <v>1.9</v>
      </c>
      <c r="I56" s="177">
        <v>1.7</v>
      </c>
      <c r="J56" s="177">
        <v>2</v>
      </c>
      <c r="K56" s="177">
        <v>2.2000000000000002</v>
      </c>
      <c r="L56" s="177">
        <v>1.7</v>
      </c>
      <c r="M56" s="177">
        <v>1.4</v>
      </c>
      <c r="N56" s="177">
        <v>1.8</v>
      </c>
    </row>
    <row r="57" spans="2:14" x14ac:dyDescent="0.2">
      <c r="B57" s="94" t="s">
        <v>738</v>
      </c>
      <c r="C57" s="177">
        <v>4.7</v>
      </c>
      <c r="D57" s="177">
        <v>3.2</v>
      </c>
      <c r="E57" s="177">
        <v>1.8</v>
      </c>
      <c r="F57" s="177">
        <v>3.5</v>
      </c>
      <c r="G57" s="177">
        <v>4.5999999999999996</v>
      </c>
      <c r="H57" s="177">
        <v>3.5</v>
      </c>
      <c r="I57" s="177">
        <v>2.5</v>
      </c>
      <c r="J57" s="177">
        <v>3.8</v>
      </c>
      <c r="K57" s="177">
        <v>4.3</v>
      </c>
      <c r="L57" s="177">
        <v>3.7</v>
      </c>
      <c r="M57" s="177">
        <v>2.5</v>
      </c>
      <c r="N57" s="177">
        <v>3.8</v>
      </c>
    </row>
    <row r="58" spans="2:14" x14ac:dyDescent="0.2">
      <c r="B58" s="94" t="s">
        <v>761</v>
      </c>
      <c r="C58" s="177">
        <v>1.4</v>
      </c>
      <c r="D58" s="177">
        <v>1.2</v>
      </c>
      <c r="E58" s="177">
        <v>1</v>
      </c>
      <c r="F58" s="177">
        <v>1.2</v>
      </c>
      <c r="G58" s="177">
        <v>1.9</v>
      </c>
      <c r="H58" s="177">
        <v>1.6</v>
      </c>
      <c r="I58" s="177">
        <v>0.9</v>
      </c>
      <c r="J58" s="177">
        <v>1.7</v>
      </c>
      <c r="K58" s="177">
        <v>2.1</v>
      </c>
      <c r="L58" s="177">
        <v>1.3</v>
      </c>
      <c r="M58" s="177">
        <v>0.7</v>
      </c>
      <c r="N58" s="177">
        <v>1.5</v>
      </c>
    </row>
    <row r="59" spans="2:14" x14ac:dyDescent="0.2">
      <c r="B59" s="94" t="s">
        <v>762</v>
      </c>
      <c r="C59" s="87"/>
      <c r="D59" s="87"/>
      <c r="E59" s="87"/>
      <c r="F59" s="87"/>
      <c r="G59" s="87"/>
      <c r="H59" s="87"/>
      <c r="I59" s="87"/>
      <c r="J59" s="87"/>
      <c r="K59" s="87"/>
      <c r="L59" s="87"/>
      <c r="M59" s="87"/>
      <c r="N59" s="87"/>
    </row>
    <row r="60" spans="2:14" x14ac:dyDescent="0.2">
      <c r="B60" s="94" t="s">
        <v>763</v>
      </c>
      <c r="C60" s="177">
        <v>1.6</v>
      </c>
      <c r="D60" s="177">
        <v>1.1000000000000001</v>
      </c>
      <c r="E60" s="177">
        <v>1.1000000000000001</v>
      </c>
      <c r="F60" s="177">
        <v>1.2</v>
      </c>
      <c r="G60" s="177">
        <v>1.5</v>
      </c>
      <c r="H60" s="177">
        <v>1</v>
      </c>
      <c r="I60" s="177">
        <v>0.9</v>
      </c>
      <c r="J60" s="177">
        <v>1.2</v>
      </c>
      <c r="K60" s="177">
        <v>1.7</v>
      </c>
      <c r="L60" s="177">
        <v>1</v>
      </c>
      <c r="M60" s="177">
        <v>1</v>
      </c>
      <c r="N60" s="177">
        <v>1.2</v>
      </c>
    </row>
    <row r="61" spans="2:14" x14ac:dyDescent="0.2">
      <c r="B61" s="94" t="s">
        <v>764</v>
      </c>
      <c r="C61" s="177">
        <v>2.4</v>
      </c>
      <c r="D61" s="177">
        <v>3</v>
      </c>
      <c r="E61" s="177">
        <v>3</v>
      </c>
      <c r="F61" s="177">
        <v>2.9</v>
      </c>
      <c r="G61" s="177">
        <v>2.5</v>
      </c>
      <c r="H61" s="177">
        <v>3</v>
      </c>
      <c r="I61" s="177">
        <v>3.7</v>
      </c>
      <c r="J61" s="177">
        <v>2.9</v>
      </c>
      <c r="K61" s="177">
        <v>2.2000000000000002</v>
      </c>
      <c r="L61" s="177">
        <v>2.8</v>
      </c>
      <c r="M61" s="177">
        <v>3.6</v>
      </c>
      <c r="N61" s="177">
        <v>2.7</v>
      </c>
    </row>
    <row r="62" spans="2:14" x14ac:dyDescent="0.2">
      <c r="B62" s="94" t="s">
        <v>741</v>
      </c>
      <c r="C62" s="177">
        <v>1.5</v>
      </c>
      <c r="D62" s="177">
        <v>2.8</v>
      </c>
      <c r="E62" s="177">
        <v>2.2999999999999998</v>
      </c>
      <c r="F62" s="177">
        <v>2.5</v>
      </c>
      <c r="G62" s="177">
        <v>3.1</v>
      </c>
      <c r="H62" s="177">
        <v>4.5</v>
      </c>
      <c r="I62" s="177">
        <v>2.5</v>
      </c>
      <c r="J62" s="177">
        <v>4.0999999999999996</v>
      </c>
      <c r="K62" s="177">
        <v>7.4</v>
      </c>
      <c r="L62" s="177">
        <v>7.2</v>
      </c>
      <c r="M62" s="177">
        <v>4.3</v>
      </c>
      <c r="N62" s="177">
        <v>7.1</v>
      </c>
    </row>
    <row r="63" spans="2:14" x14ac:dyDescent="0.2">
      <c r="B63" s="94" t="s">
        <v>742</v>
      </c>
      <c r="C63" s="177">
        <v>9.1999999999999993</v>
      </c>
      <c r="D63" s="177">
        <v>11.5</v>
      </c>
      <c r="E63" s="177">
        <v>10.1</v>
      </c>
      <c r="F63" s="177">
        <v>10.9</v>
      </c>
      <c r="G63" s="177">
        <v>7.8</v>
      </c>
      <c r="H63" s="177">
        <v>11.9</v>
      </c>
      <c r="I63" s="177">
        <v>9.6999999999999993</v>
      </c>
      <c r="J63" s="177">
        <v>10.8</v>
      </c>
      <c r="K63" s="177">
        <v>9.6999999999999993</v>
      </c>
      <c r="L63" s="177">
        <v>10.1</v>
      </c>
      <c r="M63" s="177">
        <v>5.9</v>
      </c>
      <c r="N63" s="177">
        <v>9.9</v>
      </c>
    </row>
    <row r="64" spans="2:14" x14ac:dyDescent="0.2">
      <c r="B64" s="94" t="s">
        <v>743</v>
      </c>
      <c r="C64" s="177">
        <v>6.4</v>
      </c>
      <c r="D64" s="177">
        <v>7.5</v>
      </c>
      <c r="E64" s="177">
        <v>5.7</v>
      </c>
      <c r="F64" s="177">
        <v>7.2</v>
      </c>
      <c r="G64" s="177">
        <v>7.1</v>
      </c>
      <c r="H64" s="177">
        <v>9.1</v>
      </c>
      <c r="I64" s="177">
        <v>6.1</v>
      </c>
      <c r="J64" s="177">
        <v>8.6</v>
      </c>
      <c r="K64" s="177">
        <v>6.6</v>
      </c>
      <c r="L64" s="177">
        <v>6.7</v>
      </c>
      <c r="M64" s="177">
        <v>2.7</v>
      </c>
      <c r="N64" s="177">
        <v>6.6</v>
      </c>
    </row>
    <row r="65" spans="1:14" x14ac:dyDescent="0.2">
      <c r="B65" s="116" t="s">
        <v>744</v>
      </c>
      <c r="C65" s="231">
        <v>1</v>
      </c>
      <c r="D65" s="231">
        <v>1.8</v>
      </c>
      <c r="E65" s="231">
        <v>5.4</v>
      </c>
      <c r="F65" s="231">
        <v>1.7</v>
      </c>
      <c r="G65" s="231">
        <v>1.4</v>
      </c>
      <c r="H65" s="231">
        <v>2</v>
      </c>
      <c r="I65" s="231">
        <v>5.5</v>
      </c>
      <c r="J65" s="231">
        <v>1.9</v>
      </c>
      <c r="K65" s="231">
        <v>1.1000000000000001</v>
      </c>
      <c r="L65" s="231">
        <v>1.5</v>
      </c>
      <c r="M65" s="231">
        <v>6</v>
      </c>
      <c r="N65" s="231">
        <v>1.5</v>
      </c>
    </row>
    <row r="66" spans="1:14" x14ac:dyDescent="0.2">
      <c r="B66" s="82"/>
      <c r="C66" s="82"/>
      <c r="D66" s="82"/>
      <c r="E66" s="82"/>
      <c r="F66" s="82"/>
      <c r="G66" s="82"/>
      <c r="H66" s="82"/>
      <c r="I66" s="82"/>
      <c r="J66" s="82"/>
      <c r="K66" s="82"/>
      <c r="L66" s="82"/>
      <c r="M66" s="82"/>
      <c r="N66" s="82"/>
    </row>
    <row r="67" spans="1:14" x14ac:dyDescent="0.2">
      <c r="A67" s="74" t="s">
        <v>1001</v>
      </c>
    </row>
    <row r="68" spans="1:14" x14ac:dyDescent="0.2">
      <c r="A68" s="113" t="s">
        <v>1168</v>
      </c>
    </row>
  </sheetData>
  <mergeCells count="5">
    <mergeCell ref="B2:N2"/>
    <mergeCell ref="B3:B4"/>
    <mergeCell ref="C3:F3"/>
    <mergeCell ref="K3:N3"/>
    <mergeCell ref="G3:J3"/>
  </mergeCells>
  <pageMargins left="0.7" right="0.7" top="0.75" bottom="0.75" header="0.3" footer="0.3"/>
  <pageSetup paperSize="8" orientation="landscape" r:id="rId1"/>
  <headerFooter>
    <oddHeader>&amp;L&amp;"Calibri"&amp;10&amp;K000000 [Limited Sharing]&amp;1#_x000D_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9">
    <tabColor theme="7" tint="-0.499984740745262"/>
  </sheetPr>
  <dimension ref="A1:L144"/>
  <sheetViews>
    <sheetView workbookViewId="0">
      <pane xSplit="1" ySplit="3" topLeftCell="B4" activePane="bottomRight" state="frozen"/>
      <selection activeCell="B2" sqref="B2:AD2"/>
      <selection pane="topRight" activeCell="B2" sqref="B2:AD2"/>
      <selection pane="bottomLeft" activeCell="B2" sqref="B2:AD2"/>
      <selection pane="bottomRight" activeCell="B2" sqref="B2:AD2"/>
    </sheetView>
  </sheetViews>
  <sheetFormatPr defaultRowHeight="12.75" outlineLevelRow="2" x14ac:dyDescent="0.2"/>
  <cols>
    <col min="1" max="1" width="3.1640625" style="10" customWidth="1"/>
    <col min="2" max="2" width="49" style="10" customWidth="1"/>
    <col min="3" max="12" width="13.1640625" style="10" customWidth="1"/>
    <col min="13" max="16384" width="9.33203125" style="10"/>
  </cols>
  <sheetData>
    <row r="1" spans="2:12" s="4" customFormat="1" ht="46.5" customHeight="1" x14ac:dyDescent="0.2">
      <c r="B1" s="1" t="s">
        <v>381</v>
      </c>
      <c r="C1" s="2"/>
      <c r="D1" s="2"/>
      <c r="E1" s="2"/>
      <c r="F1" s="2"/>
      <c r="G1" s="2"/>
      <c r="H1" s="2"/>
      <c r="I1" s="2"/>
      <c r="J1" s="2"/>
      <c r="K1" s="2"/>
      <c r="L1" s="3" t="s">
        <v>1099</v>
      </c>
    </row>
    <row r="2" spans="2:12" s="4" customFormat="1" ht="15.75" customHeight="1" x14ac:dyDescent="0.25">
      <c r="B2" s="490" t="s">
        <v>1100</v>
      </c>
      <c r="C2" s="490"/>
      <c r="D2" s="490"/>
      <c r="E2" s="490"/>
      <c r="F2" s="490"/>
      <c r="G2" s="490"/>
      <c r="H2" s="490"/>
      <c r="I2" s="490"/>
      <c r="J2" s="490"/>
      <c r="K2" s="490"/>
      <c r="L2" s="490"/>
    </row>
    <row r="3" spans="2:12" s="428" customFormat="1" ht="30" x14ac:dyDescent="0.25">
      <c r="B3" s="427" t="s">
        <v>22</v>
      </c>
      <c r="C3" s="130" t="s">
        <v>10</v>
      </c>
      <c r="D3" s="130" t="s">
        <v>11</v>
      </c>
      <c r="E3" s="130" t="s">
        <v>12</v>
      </c>
      <c r="F3" s="130" t="s">
        <v>13</v>
      </c>
      <c r="G3" s="130" t="s">
        <v>14</v>
      </c>
      <c r="H3" s="130" t="s">
        <v>15</v>
      </c>
      <c r="I3" s="130" t="s">
        <v>16</v>
      </c>
      <c r="J3" s="130" t="s">
        <v>17</v>
      </c>
      <c r="K3" s="131" t="s">
        <v>139</v>
      </c>
      <c r="L3" s="130" t="s">
        <v>18</v>
      </c>
    </row>
    <row r="4" spans="2:12" s="5" customFormat="1" ht="18" customHeight="1" x14ac:dyDescent="0.25">
      <c r="B4" s="488">
        <v>2016</v>
      </c>
      <c r="C4" s="488"/>
      <c r="D4" s="488"/>
      <c r="E4" s="488"/>
      <c r="F4" s="488"/>
      <c r="G4" s="488"/>
      <c r="H4" s="488"/>
      <c r="I4" s="488"/>
      <c r="J4" s="488"/>
      <c r="K4" s="488"/>
      <c r="L4" s="488"/>
    </row>
    <row r="5" spans="2:12" hidden="1" outlineLevel="1" x14ac:dyDescent="0.2">
      <c r="B5" s="413" t="s">
        <v>969</v>
      </c>
      <c r="C5" s="487"/>
      <c r="D5" s="487"/>
      <c r="E5" s="487"/>
      <c r="F5" s="487"/>
      <c r="G5" s="487"/>
      <c r="H5" s="487"/>
      <c r="I5" s="487"/>
      <c r="J5" s="487"/>
      <c r="K5" s="487"/>
      <c r="L5" s="487"/>
    </row>
    <row r="6" spans="2:12" hidden="1" outlineLevel="1" x14ac:dyDescent="0.2">
      <c r="B6" s="67" t="s">
        <v>745</v>
      </c>
      <c r="C6" s="177">
        <v>3.9</v>
      </c>
      <c r="D6" s="177">
        <v>3.9</v>
      </c>
      <c r="E6" s="177">
        <v>3.8</v>
      </c>
      <c r="F6" s="177">
        <v>4.0999999999999996</v>
      </c>
      <c r="G6" s="177">
        <v>3.8</v>
      </c>
      <c r="H6" s="177">
        <v>3.6</v>
      </c>
      <c r="I6" s="177">
        <v>3.6</v>
      </c>
      <c r="J6" s="177">
        <v>3.7</v>
      </c>
      <c r="K6" s="177">
        <v>3.7</v>
      </c>
      <c r="L6" s="177">
        <v>3.8</v>
      </c>
    </row>
    <row r="7" spans="2:12" hidden="1" outlineLevel="1" x14ac:dyDescent="0.2">
      <c r="B7" s="67" t="s">
        <v>746</v>
      </c>
      <c r="C7" s="177">
        <v>1.9</v>
      </c>
      <c r="D7" s="177">
        <v>1.9</v>
      </c>
      <c r="E7" s="177">
        <v>1.8</v>
      </c>
      <c r="F7" s="177">
        <v>2</v>
      </c>
      <c r="G7" s="177">
        <v>1.6</v>
      </c>
      <c r="H7" s="177">
        <v>1.8</v>
      </c>
      <c r="I7" s="177">
        <v>1.7</v>
      </c>
      <c r="J7" s="177">
        <v>1.7</v>
      </c>
      <c r="K7" s="177">
        <v>1.9</v>
      </c>
      <c r="L7" s="177">
        <v>1.8</v>
      </c>
    </row>
    <row r="8" spans="2:12" hidden="1" outlineLevel="1" x14ac:dyDescent="0.2">
      <c r="B8" s="84" t="s">
        <v>699</v>
      </c>
      <c r="C8" s="82"/>
      <c r="D8" s="82"/>
      <c r="E8" s="82"/>
      <c r="F8" s="82"/>
      <c r="G8" s="82"/>
      <c r="H8" s="82"/>
      <c r="I8" s="82"/>
      <c r="J8" s="82"/>
      <c r="K8" s="82"/>
      <c r="L8" s="82"/>
    </row>
    <row r="9" spans="2:12" hidden="1" outlineLevel="1" x14ac:dyDescent="0.2">
      <c r="B9" s="229" t="s">
        <v>116</v>
      </c>
      <c r="C9" s="82"/>
      <c r="D9" s="82"/>
      <c r="E9" s="82"/>
      <c r="F9" s="82"/>
      <c r="G9" s="82"/>
      <c r="H9" s="82"/>
      <c r="I9" s="82"/>
      <c r="J9" s="82"/>
      <c r="K9" s="82"/>
      <c r="L9" s="82"/>
    </row>
    <row r="10" spans="2:12" hidden="1" outlineLevel="1" x14ac:dyDescent="0.2">
      <c r="B10" s="230" t="s">
        <v>119</v>
      </c>
      <c r="C10" s="177">
        <v>47.8</v>
      </c>
      <c r="D10" s="177">
        <v>45.9</v>
      </c>
      <c r="E10" s="177">
        <v>47.3</v>
      </c>
      <c r="F10" s="177">
        <v>47.3</v>
      </c>
      <c r="G10" s="177">
        <v>46.4</v>
      </c>
      <c r="H10" s="177">
        <v>46.2</v>
      </c>
      <c r="I10" s="177">
        <v>45.4</v>
      </c>
      <c r="J10" s="177">
        <v>46.8</v>
      </c>
      <c r="K10" s="177">
        <v>46.3</v>
      </c>
      <c r="L10" s="177">
        <v>46.8</v>
      </c>
    </row>
    <row r="11" spans="2:12" hidden="1" outlineLevel="1" x14ac:dyDescent="0.2">
      <c r="B11" s="94" t="s">
        <v>634</v>
      </c>
      <c r="C11" s="177">
        <v>52.2</v>
      </c>
      <c r="D11" s="177">
        <v>54.1</v>
      </c>
      <c r="E11" s="177">
        <v>52.7</v>
      </c>
      <c r="F11" s="177">
        <v>52.7</v>
      </c>
      <c r="G11" s="177">
        <v>53.6</v>
      </c>
      <c r="H11" s="177">
        <v>53.8</v>
      </c>
      <c r="I11" s="177">
        <v>54.6</v>
      </c>
      <c r="J11" s="177">
        <v>53.2</v>
      </c>
      <c r="K11" s="177">
        <v>53.7</v>
      </c>
      <c r="L11" s="177">
        <v>53.2</v>
      </c>
    </row>
    <row r="12" spans="2:12" hidden="1" outlineLevel="1" x14ac:dyDescent="0.2">
      <c r="B12" s="92" t="s">
        <v>700</v>
      </c>
      <c r="C12" s="82"/>
      <c r="D12" s="82"/>
      <c r="E12" s="82"/>
      <c r="F12" s="82"/>
      <c r="G12" s="82"/>
      <c r="H12" s="82"/>
      <c r="I12" s="82"/>
      <c r="J12" s="82"/>
      <c r="K12" s="82"/>
      <c r="L12" s="82"/>
    </row>
    <row r="13" spans="2:12" hidden="1" outlineLevel="1" x14ac:dyDescent="0.2">
      <c r="B13" s="94" t="s">
        <v>701</v>
      </c>
      <c r="C13" s="177">
        <v>23.4</v>
      </c>
      <c r="D13" s="177">
        <v>26.7</v>
      </c>
      <c r="E13" s="177">
        <v>25.4</v>
      </c>
      <c r="F13" s="177">
        <v>25.3</v>
      </c>
      <c r="G13" s="177">
        <v>28.9</v>
      </c>
      <c r="H13" s="177">
        <v>24.8</v>
      </c>
      <c r="I13" s="177">
        <v>29.4</v>
      </c>
      <c r="J13" s="177">
        <v>25.9</v>
      </c>
      <c r="K13" s="177">
        <v>23.6</v>
      </c>
      <c r="L13" s="177">
        <v>25.3</v>
      </c>
    </row>
    <row r="14" spans="2:12" hidden="1" outlineLevel="1" x14ac:dyDescent="0.2">
      <c r="B14" s="94" t="s">
        <v>702</v>
      </c>
      <c r="C14" s="177">
        <v>60.1</v>
      </c>
      <c r="D14" s="177">
        <v>56.9</v>
      </c>
      <c r="E14" s="177">
        <v>57.6</v>
      </c>
      <c r="F14" s="177">
        <v>59.9</v>
      </c>
      <c r="G14" s="177">
        <v>61.1</v>
      </c>
      <c r="H14" s="177">
        <v>59.6</v>
      </c>
      <c r="I14" s="177">
        <v>58.1</v>
      </c>
      <c r="J14" s="177">
        <v>59.9</v>
      </c>
      <c r="K14" s="177">
        <v>59.3</v>
      </c>
      <c r="L14" s="177">
        <v>59.2</v>
      </c>
    </row>
    <row r="15" spans="2:12" hidden="1" outlineLevel="1" x14ac:dyDescent="0.2">
      <c r="B15" s="94" t="s">
        <v>703</v>
      </c>
      <c r="C15" s="177">
        <v>16.5</v>
      </c>
      <c r="D15" s="177">
        <v>16.5</v>
      </c>
      <c r="E15" s="177">
        <v>17</v>
      </c>
      <c r="F15" s="177">
        <v>14.8</v>
      </c>
      <c r="G15" s="177">
        <v>10</v>
      </c>
      <c r="H15" s="177">
        <v>15.6</v>
      </c>
      <c r="I15" s="177">
        <v>12.5</v>
      </c>
      <c r="J15" s="177">
        <v>14.2</v>
      </c>
      <c r="K15" s="177">
        <v>17.100000000000001</v>
      </c>
      <c r="L15" s="177">
        <v>15.5</v>
      </c>
    </row>
    <row r="16" spans="2:12" hidden="1" outlineLevel="1" x14ac:dyDescent="0.2">
      <c r="B16" s="229" t="s">
        <v>122</v>
      </c>
      <c r="C16" s="177"/>
      <c r="D16" s="177"/>
      <c r="E16" s="177"/>
      <c r="F16" s="177"/>
      <c r="G16" s="177"/>
      <c r="H16" s="177"/>
      <c r="I16" s="177"/>
      <c r="J16" s="177"/>
      <c r="K16" s="177"/>
      <c r="L16" s="177"/>
    </row>
    <row r="17" spans="2:12" hidden="1" outlineLevel="1" x14ac:dyDescent="0.2">
      <c r="B17" s="112" t="s">
        <v>123</v>
      </c>
      <c r="C17" s="177">
        <v>2</v>
      </c>
      <c r="D17" s="177">
        <v>5</v>
      </c>
      <c r="E17" s="177">
        <v>3.6</v>
      </c>
      <c r="F17" s="177">
        <v>1.9</v>
      </c>
      <c r="G17" s="177">
        <v>3.9</v>
      </c>
      <c r="H17" s="177">
        <v>3.1</v>
      </c>
      <c r="I17" s="177">
        <v>3.1</v>
      </c>
      <c r="J17" s="177">
        <v>5.0999999999999996</v>
      </c>
      <c r="K17" s="177">
        <v>4.4000000000000004</v>
      </c>
      <c r="L17" s="177">
        <v>3.3</v>
      </c>
    </row>
    <row r="18" spans="2:12" hidden="1" outlineLevel="1" x14ac:dyDescent="0.2">
      <c r="B18" s="94" t="s">
        <v>704</v>
      </c>
      <c r="C18" s="177">
        <v>18</v>
      </c>
      <c r="D18" s="177">
        <v>26.2</v>
      </c>
      <c r="E18" s="177">
        <v>23.9</v>
      </c>
      <c r="F18" s="177">
        <v>25.6</v>
      </c>
      <c r="G18" s="177">
        <v>32</v>
      </c>
      <c r="H18" s="177">
        <v>23.9</v>
      </c>
      <c r="I18" s="177">
        <v>25.6</v>
      </c>
      <c r="J18" s="177">
        <v>25.6</v>
      </c>
      <c r="K18" s="177">
        <v>24.4</v>
      </c>
      <c r="L18" s="177">
        <v>23.5</v>
      </c>
    </row>
    <row r="19" spans="2:12" hidden="1" outlineLevel="1" x14ac:dyDescent="0.2">
      <c r="B19" s="94" t="s">
        <v>705</v>
      </c>
      <c r="C19" s="177">
        <v>42.8</v>
      </c>
      <c r="D19" s="177">
        <v>41.8</v>
      </c>
      <c r="E19" s="177">
        <v>43.4</v>
      </c>
      <c r="F19" s="177">
        <v>51</v>
      </c>
      <c r="G19" s="177">
        <v>40.6</v>
      </c>
      <c r="H19" s="177">
        <v>45.6</v>
      </c>
      <c r="I19" s="177">
        <v>49.1</v>
      </c>
      <c r="J19" s="177">
        <v>45.4</v>
      </c>
      <c r="K19" s="177">
        <v>44.6</v>
      </c>
      <c r="L19" s="177">
        <v>44.1</v>
      </c>
    </row>
    <row r="20" spans="2:12" hidden="1" outlineLevel="1" x14ac:dyDescent="0.2">
      <c r="B20" s="94" t="s">
        <v>706</v>
      </c>
      <c r="C20" s="177">
        <v>18.600000000000001</v>
      </c>
      <c r="D20" s="177">
        <v>13.8</v>
      </c>
      <c r="E20" s="177">
        <v>15.8</v>
      </c>
      <c r="F20" s="177">
        <v>10.8</v>
      </c>
      <c r="G20" s="177">
        <v>14.9</v>
      </c>
      <c r="H20" s="177">
        <v>13.5</v>
      </c>
      <c r="I20" s="177">
        <v>11.8</v>
      </c>
      <c r="J20" s="177">
        <v>13.9</v>
      </c>
      <c r="K20" s="177">
        <v>14.7</v>
      </c>
      <c r="L20" s="177">
        <v>15.3</v>
      </c>
    </row>
    <row r="21" spans="2:12" hidden="1" outlineLevel="1" x14ac:dyDescent="0.2">
      <c r="B21" s="94" t="s">
        <v>707</v>
      </c>
      <c r="C21" s="177">
        <v>18.600000000000001</v>
      </c>
      <c r="D21" s="177">
        <v>13</v>
      </c>
      <c r="E21" s="177">
        <v>13.2</v>
      </c>
      <c r="F21" s="177">
        <v>10.7</v>
      </c>
      <c r="G21" s="177">
        <v>8.5</v>
      </c>
      <c r="H21" s="177">
        <v>13.8</v>
      </c>
      <c r="I21" s="177">
        <v>10.199999999999999</v>
      </c>
      <c r="J21" s="177">
        <v>9.9</v>
      </c>
      <c r="K21" s="177">
        <v>11.8</v>
      </c>
      <c r="L21" s="177">
        <v>13.8</v>
      </c>
    </row>
    <row r="22" spans="2:12" hidden="1" outlineLevel="1" x14ac:dyDescent="0.2">
      <c r="B22" s="411" t="s">
        <v>125</v>
      </c>
      <c r="C22" s="177"/>
      <c r="D22" s="177"/>
      <c r="E22" s="177"/>
      <c r="F22" s="177"/>
      <c r="G22" s="177"/>
      <c r="H22" s="177"/>
      <c r="I22" s="177"/>
      <c r="J22" s="177"/>
      <c r="K22" s="177"/>
      <c r="L22" s="177"/>
    </row>
    <row r="23" spans="2:12" hidden="1" outlineLevel="1" x14ac:dyDescent="0.2">
      <c r="B23" s="229" t="s">
        <v>124</v>
      </c>
      <c r="C23" s="82"/>
      <c r="D23" s="82"/>
      <c r="E23" s="82"/>
      <c r="F23" s="82"/>
      <c r="G23" s="82"/>
      <c r="H23" s="82"/>
      <c r="I23" s="82"/>
      <c r="J23" s="82"/>
      <c r="K23" s="82"/>
      <c r="L23" s="82"/>
    </row>
    <row r="24" spans="2:12" hidden="1" outlineLevel="1" x14ac:dyDescent="0.2">
      <c r="B24" s="94" t="s">
        <v>708</v>
      </c>
      <c r="C24" s="51">
        <v>84231</v>
      </c>
      <c r="D24" s="51">
        <v>53053</v>
      </c>
      <c r="E24" s="51">
        <v>59375</v>
      </c>
      <c r="F24" s="51">
        <v>46081</v>
      </c>
      <c r="G24" s="51">
        <v>43168</v>
      </c>
      <c r="H24" s="51">
        <v>60398</v>
      </c>
      <c r="I24" s="51">
        <v>60298</v>
      </c>
      <c r="J24" s="51">
        <v>51635</v>
      </c>
      <c r="K24" s="51">
        <v>49057</v>
      </c>
      <c r="L24" s="51">
        <v>62237</v>
      </c>
    </row>
    <row r="25" spans="2:12" hidden="1" outlineLevel="1" x14ac:dyDescent="0.2">
      <c r="B25" s="112" t="s">
        <v>133</v>
      </c>
      <c r="C25" s="51">
        <v>21665</v>
      </c>
      <c r="D25" s="51">
        <v>13729</v>
      </c>
      <c r="E25" s="51">
        <v>15730</v>
      </c>
      <c r="F25" s="51">
        <v>11384</v>
      </c>
      <c r="G25" s="51">
        <v>11259</v>
      </c>
      <c r="H25" s="51">
        <v>16671</v>
      </c>
      <c r="I25" s="51">
        <v>16567</v>
      </c>
      <c r="J25" s="51">
        <v>13867</v>
      </c>
      <c r="K25" s="51">
        <v>13157</v>
      </c>
      <c r="L25" s="51">
        <v>16377</v>
      </c>
    </row>
    <row r="26" spans="2:12" hidden="1" outlineLevel="1" x14ac:dyDescent="0.2">
      <c r="B26" s="94" t="s">
        <v>710</v>
      </c>
      <c r="C26" s="51">
        <v>43959</v>
      </c>
      <c r="D26" s="51">
        <v>28328</v>
      </c>
      <c r="E26" s="51">
        <v>32354</v>
      </c>
      <c r="F26" s="51">
        <v>23286</v>
      </c>
      <c r="G26" s="51">
        <v>27511</v>
      </c>
      <c r="H26" s="51">
        <v>33274</v>
      </c>
      <c r="I26" s="51">
        <v>35186</v>
      </c>
      <c r="J26" s="51">
        <v>29623</v>
      </c>
      <c r="K26" s="51">
        <v>26153</v>
      </c>
      <c r="L26" s="51">
        <v>33894</v>
      </c>
    </row>
    <row r="27" spans="2:12" hidden="1" outlineLevel="1" x14ac:dyDescent="0.2">
      <c r="B27" s="227" t="s">
        <v>126</v>
      </c>
      <c r="C27" s="51"/>
      <c r="D27" s="51"/>
      <c r="E27" s="51"/>
      <c r="F27" s="51"/>
      <c r="G27" s="51"/>
      <c r="H27" s="51"/>
      <c r="I27" s="51"/>
      <c r="J27" s="51"/>
      <c r="K27" s="51"/>
      <c r="L27" s="51"/>
    </row>
    <row r="28" spans="2:12" hidden="1" outlineLevel="1" x14ac:dyDescent="0.2">
      <c r="B28" s="112" t="s">
        <v>127</v>
      </c>
      <c r="C28" s="51">
        <v>57514</v>
      </c>
      <c r="D28" s="51">
        <v>40010</v>
      </c>
      <c r="E28" s="51">
        <v>43605</v>
      </c>
      <c r="F28" s="51">
        <v>34500</v>
      </c>
      <c r="G28" s="51">
        <v>32621</v>
      </c>
      <c r="H28" s="51">
        <v>41977</v>
      </c>
      <c r="I28" s="51">
        <v>42092</v>
      </c>
      <c r="J28" s="51">
        <v>36597</v>
      </c>
      <c r="K28" s="51">
        <v>37043</v>
      </c>
      <c r="L28" s="51">
        <v>43511</v>
      </c>
    </row>
    <row r="29" spans="2:12" hidden="1" outlineLevel="1" x14ac:dyDescent="0.2">
      <c r="B29" s="94" t="s">
        <v>709</v>
      </c>
      <c r="C29" s="51">
        <v>14400</v>
      </c>
      <c r="D29" s="51">
        <v>9890</v>
      </c>
      <c r="E29" s="51">
        <v>11253</v>
      </c>
      <c r="F29" s="51">
        <v>8434</v>
      </c>
      <c r="G29" s="51">
        <v>8261</v>
      </c>
      <c r="H29" s="51">
        <v>11420</v>
      </c>
      <c r="I29" s="51">
        <v>11248</v>
      </c>
      <c r="J29" s="51">
        <v>10139</v>
      </c>
      <c r="K29" s="51">
        <v>9711</v>
      </c>
      <c r="L29" s="51">
        <v>11307</v>
      </c>
    </row>
    <row r="30" spans="2:12" hidden="1" outlineLevel="1" x14ac:dyDescent="0.2">
      <c r="B30" s="94" t="s">
        <v>710</v>
      </c>
      <c r="C30" s="51">
        <v>30000</v>
      </c>
      <c r="D30" s="51">
        <v>20000</v>
      </c>
      <c r="E30" s="51">
        <v>23143</v>
      </c>
      <c r="F30" s="51">
        <v>17200</v>
      </c>
      <c r="G30" s="51">
        <v>21500</v>
      </c>
      <c r="H30" s="51">
        <v>22127</v>
      </c>
      <c r="I30" s="51">
        <v>23417</v>
      </c>
      <c r="J30" s="51">
        <v>20377</v>
      </c>
      <c r="K30" s="51">
        <v>19436</v>
      </c>
      <c r="L30" s="51">
        <v>23260</v>
      </c>
    </row>
    <row r="31" spans="2:12" hidden="1" outlineLevel="1" x14ac:dyDescent="0.2">
      <c r="B31" s="229" t="s">
        <v>128</v>
      </c>
      <c r="C31" s="51"/>
      <c r="D31" s="51"/>
      <c r="E31" s="51"/>
      <c r="F31" s="51"/>
      <c r="G31" s="51"/>
      <c r="H31" s="51"/>
      <c r="I31" s="51"/>
      <c r="J31" s="51"/>
      <c r="K31" s="51"/>
      <c r="L31" s="51"/>
    </row>
    <row r="32" spans="2:12" hidden="1" outlineLevel="1" x14ac:dyDescent="0.2">
      <c r="B32" s="230" t="s">
        <v>129</v>
      </c>
      <c r="C32" s="177">
        <v>51.2</v>
      </c>
      <c r="D32" s="177">
        <v>47.5</v>
      </c>
      <c r="E32" s="177">
        <v>48.2</v>
      </c>
      <c r="F32" s="177">
        <v>48.4</v>
      </c>
      <c r="G32" s="177">
        <v>47.6</v>
      </c>
      <c r="H32" s="177">
        <v>51.5</v>
      </c>
      <c r="I32" s="177">
        <v>51.6</v>
      </c>
      <c r="J32" s="177">
        <v>49.8</v>
      </c>
      <c r="K32" s="177">
        <v>47</v>
      </c>
      <c r="L32" s="177">
        <v>50.8</v>
      </c>
    </row>
    <row r="33" spans="2:12" hidden="1" outlineLevel="1" x14ac:dyDescent="0.2">
      <c r="B33" s="94" t="s">
        <v>711</v>
      </c>
      <c r="C33" s="177">
        <v>5.3</v>
      </c>
      <c r="D33" s="177">
        <v>5.2</v>
      </c>
      <c r="E33" s="177">
        <v>5.6</v>
      </c>
      <c r="F33" s="177">
        <v>4.3</v>
      </c>
      <c r="G33" s="177">
        <v>5.2</v>
      </c>
      <c r="H33" s="177">
        <v>4.5</v>
      </c>
      <c r="I33" s="177">
        <v>4.7</v>
      </c>
      <c r="J33" s="177">
        <v>4.3</v>
      </c>
      <c r="K33" s="177">
        <v>5.5</v>
      </c>
      <c r="L33" s="177">
        <v>4.8</v>
      </c>
    </row>
    <row r="34" spans="2:12" hidden="1" outlineLevel="1" x14ac:dyDescent="0.2">
      <c r="B34" s="94" t="s">
        <v>712</v>
      </c>
      <c r="C34" s="177">
        <v>43.4</v>
      </c>
      <c r="D34" s="177">
        <v>47.2</v>
      </c>
      <c r="E34" s="177">
        <v>46.2</v>
      </c>
      <c r="F34" s="177">
        <v>47.3</v>
      </c>
      <c r="G34" s="177">
        <v>47.2</v>
      </c>
      <c r="H34" s="177">
        <v>44</v>
      </c>
      <c r="I34" s="177">
        <v>43.7</v>
      </c>
      <c r="J34" s="177">
        <v>45.9</v>
      </c>
      <c r="K34" s="177">
        <v>47.5</v>
      </c>
      <c r="L34" s="177">
        <v>44.4</v>
      </c>
    </row>
    <row r="35" spans="2:12" hidden="1" outlineLevel="1" x14ac:dyDescent="0.2">
      <c r="B35" s="227" t="s">
        <v>134</v>
      </c>
      <c r="C35" s="177"/>
      <c r="D35" s="177"/>
      <c r="E35" s="177"/>
      <c r="F35" s="177"/>
      <c r="G35" s="177"/>
      <c r="H35" s="177"/>
      <c r="I35" s="177"/>
      <c r="J35" s="177"/>
      <c r="K35" s="177"/>
      <c r="L35" s="177"/>
    </row>
    <row r="36" spans="2:12" hidden="1" outlineLevel="1" x14ac:dyDescent="0.2">
      <c r="B36" s="230" t="s">
        <v>135</v>
      </c>
      <c r="C36" s="191">
        <v>0.45</v>
      </c>
      <c r="D36" s="191">
        <v>0.42</v>
      </c>
      <c r="E36" s="191">
        <v>0.42</v>
      </c>
      <c r="F36" s="191">
        <v>0.44</v>
      </c>
      <c r="G36" s="191">
        <v>0.42</v>
      </c>
      <c r="H36" s="191">
        <v>0.46</v>
      </c>
      <c r="I36" s="191">
        <v>0.46</v>
      </c>
      <c r="J36" s="191">
        <v>0.45</v>
      </c>
      <c r="K36" s="191">
        <v>0.41</v>
      </c>
      <c r="L36" s="191">
        <v>0.45</v>
      </c>
    </row>
    <row r="37" spans="2:12" hidden="1" outlineLevel="1" x14ac:dyDescent="0.2">
      <c r="B37" s="94" t="s">
        <v>713</v>
      </c>
      <c r="C37" s="191">
        <v>0.45</v>
      </c>
      <c r="D37" s="191">
        <v>0.41</v>
      </c>
      <c r="E37" s="191">
        <v>0.4</v>
      </c>
      <c r="F37" s="191">
        <v>0.41</v>
      </c>
      <c r="G37" s="191">
        <v>0.4</v>
      </c>
      <c r="H37" s="191">
        <v>0.44</v>
      </c>
      <c r="I37" s="191">
        <v>0.45</v>
      </c>
      <c r="J37" s="191">
        <v>0.42</v>
      </c>
      <c r="K37" s="191">
        <v>0.39</v>
      </c>
      <c r="L37" s="191">
        <v>0.44</v>
      </c>
    </row>
    <row r="38" spans="2:12" hidden="1" outlineLevel="1" x14ac:dyDescent="0.2">
      <c r="B38" s="94" t="s">
        <v>714</v>
      </c>
      <c r="C38" s="191">
        <v>0.51</v>
      </c>
      <c r="D38" s="191">
        <v>0.49</v>
      </c>
      <c r="E38" s="191">
        <v>0.49</v>
      </c>
      <c r="F38" s="191">
        <v>0.52</v>
      </c>
      <c r="G38" s="191">
        <v>0.46</v>
      </c>
      <c r="H38" s="191">
        <v>0.53</v>
      </c>
      <c r="I38" s="191">
        <v>0.53</v>
      </c>
      <c r="J38" s="191">
        <v>0.5</v>
      </c>
      <c r="K38" s="191">
        <v>0.47</v>
      </c>
      <c r="L38" s="191">
        <v>0.51</v>
      </c>
    </row>
    <row r="39" spans="2:12" hidden="1" outlineLevel="1" x14ac:dyDescent="0.2">
      <c r="B39" s="84" t="s">
        <v>715</v>
      </c>
      <c r="C39" s="82"/>
      <c r="D39" s="82"/>
      <c r="E39" s="82"/>
      <c r="F39" s="82"/>
      <c r="G39" s="82"/>
      <c r="H39" s="82"/>
      <c r="I39" s="82"/>
      <c r="J39" s="82"/>
      <c r="K39" s="82"/>
      <c r="L39" s="82"/>
    </row>
    <row r="40" spans="2:12" hidden="1" outlineLevel="1" x14ac:dyDescent="0.2">
      <c r="B40" s="94" t="s">
        <v>708</v>
      </c>
      <c r="C40" s="51">
        <v>74505</v>
      </c>
      <c r="D40" s="51">
        <v>50334</v>
      </c>
      <c r="E40" s="51">
        <v>52271</v>
      </c>
      <c r="F40" s="51">
        <v>42537</v>
      </c>
      <c r="G40" s="51">
        <v>38407</v>
      </c>
      <c r="H40" s="51">
        <v>55514</v>
      </c>
      <c r="I40" s="51">
        <v>48176</v>
      </c>
      <c r="J40" s="51">
        <v>39140</v>
      </c>
      <c r="K40" s="51">
        <v>42810</v>
      </c>
      <c r="L40" s="51">
        <v>54999</v>
      </c>
    </row>
    <row r="41" spans="2:12" hidden="1" outlineLevel="1" x14ac:dyDescent="0.2">
      <c r="B41" s="84" t="s">
        <v>716</v>
      </c>
      <c r="C41" s="82"/>
      <c r="D41" s="82"/>
      <c r="E41" s="82"/>
      <c r="F41" s="82"/>
      <c r="G41" s="82"/>
      <c r="H41" s="82"/>
      <c r="I41" s="82"/>
      <c r="J41" s="82"/>
      <c r="K41" s="82"/>
      <c r="L41" s="82"/>
    </row>
    <row r="42" spans="2:12" hidden="1" outlineLevel="1" x14ac:dyDescent="0.2">
      <c r="B42" s="92" t="s">
        <v>717</v>
      </c>
      <c r="C42" s="180">
        <v>100</v>
      </c>
      <c r="D42" s="180">
        <v>100</v>
      </c>
      <c r="E42" s="180">
        <v>100</v>
      </c>
      <c r="F42" s="180">
        <v>100</v>
      </c>
      <c r="G42" s="180">
        <v>100</v>
      </c>
      <c r="H42" s="180">
        <v>100</v>
      </c>
      <c r="I42" s="180">
        <v>100</v>
      </c>
      <c r="J42" s="180">
        <v>100</v>
      </c>
      <c r="K42" s="180">
        <v>100</v>
      </c>
      <c r="L42" s="180">
        <v>100</v>
      </c>
    </row>
    <row r="43" spans="2:12" hidden="1" outlineLevel="1" x14ac:dyDescent="0.2">
      <c r="B43" s="94" t="s">
        <v>718</v>
      </c>
      <c r="C43" s="177">
        <v>12.5</v>
      </c>
      <c r="D43" s="177">
        <v>19</v>
      </c>
      <c r="E43" s="177">
        <v>14.3</v>
      </c>
      <c r="F43" s="177">
        <v>20.100000000000001</v>
      </c>
      <c r="G43" s="177">
        <v>13.9</v>
      </c>
      <c r="H43" s="177">
        <v>15.1</v>
      </c>
      <c r="I43" s="177">
        <v>18.100000000000001</v>
      </c>
      <c r="J43" s="177">
        <v>20.6</v>
      </c>
      <c r="K43" s="177">
        <v>18.7</v>
      </c>
      <c r="L43" s="177">
        <v>15.5</v>
      </c>
    </row>
    <row r="44" spans="2:12" hidden="1" outlineLevel="1" x14ac:dyDescent="0.2">
      <c r="B44" s="94" t="s">
        <v>719</v>
      </c>
      <c r="C44" s="177">
        <v>15.7</v>
      </c>
      <c r="D44" s="177">
        <v>9.3000000000000007</v>
      </c>
      <c r="E44" s="177">
        <v>11</v>
      </c>
      <c r="F44" s="177">
        <v>9.1999999999999993</v>
      </c>
      <c r="G44" s="177">
        <v>11.4</v>
      </c>
      <c r="H44" s="177">
        <v>12.1</v>
      </c>
      <c r="I44" s="177">
        <v>8.6</v>
      </c>
      <c r="J44" s="177">
        <v>7.1</v>
      </c>
      <c r="K44" s="177">
        <v>8.8000000000000007</v>
      </c>
      <c r="L44" s="177">
        <v>11.8</v>
      </c>
    </row>
    <row r="45" spans="2:12" hidden="1" outlineLevel="1" x14ac:dyDescent="0.2">
      <c r="B45" s="94" t="s">
        <v>720</v>
      </c>
      <c r="C45" s="177">
        <v>3.3</v>
      </c>
      <c r="D45" s="177">
        <v>4.3</v>
      </c>
      <c r="E45" s="177">
        <v>4</v>
      </c>
      <c r="F45" s="177">
        <v>3.9</v>
      </c>
      <c r="G45" s="177">
        <v>2.2000000000000002</v>
      </c>
      <c r="H45" s="177">
        <v>3.2</v>
      </c>
      <c r="I45" s="177">
        <v>3.6</v>
      </c>
      <c r="J45" s="177">
        <v>4.5</v>
      </c>
      <c r="K45" s="177">
        <v>4.7</v>
      </c>
      <c r="L45" s="177">
        <v>3.6</v>
      </c>
    </row>
    <row r="46" spans="2:12" hidden="1" outlineLevel="1" x14ac:dyDescent="0.2">
      <c r="B46" s="94" t="s">
        <v>721</v>
      </c>
      <c r="C46" s="177">
        <v>8.6999999999999993</v>
      </c>
      <c r="D46" s="177">
        <v>10.8</v>
      </c>
      <c r="E46" s="177">
        <v>10.3</v>
      </c>
      <c r="F46" s="177">
        <v>7.8</v>
      </c>
      <c r="G46" s="177">
        <v>9</v>
      </c>
      <c r="H46" s="177">
        <v>9.8000000000000007</v>
      </c>
      <c r="I46" s="177">
        <v>10.7</v>
      </c>
      <c r="J46" s="177">
        <v>13.1</v>
      </c>
      <c r="K46" s="177">
        <v>11.8</v>
      </c>
      <c r="L46" s="177">
        <v>9.9</v>
      </c>
    </row>
    <row r="47" spans="2:12" hidden="1" outlineLevel="1" x14ac:dyDescent="0.2">
      <c r="B47" s="94" t="s">
        <v>722</v>
      </c>
      <c r="C47" s="177">
        <v>5.0999999999999996</v>
      </c>
      <c r="D47" s="177">
        <v>5.2</v>
      </c>
      <c r="E47" s="177">
        <v>2.7</v>
      </c>
      <c r="F47" s="177">
        <v>5.4</v>
      </c>
      <c r="G47" s="177">
        <v>8.4</v>
      </c>
      <c r="H47" s="177">
        <v>4.9000000000000004</v>
      </c>
      <c r="I47" s="177">
        <v>4.7</v>
      </c>
      <c r="J47" s="177">
        <v>3.4</v>
      </c>
      <c r="K47" s="177">
        <v>3.1</v>
      </c>
      <c r="L47" s="177">
        <v>4.8</v>
      </c>
    </row>
    <row r="48" spans="2:12" hidden="1" outlineLevel="1" x14ac:dyDescent="0.2">
      <c r="B48" s="94" t="s">
        <v>723</v>
      </c>
      <c r="C48" s="177">
        <v>9.9</v>
      </c>
      <c r="D48" s="177">
        <v>6.1</v>
      </c>
      <c r="E48" s="177">
        <v>11</v>
      </c>
      <c r="F48" s="177">
        <v>13.2</v>
      </c>
      <c r="G48" s="177">
        <v>14.9</v>
      </c>
      <c r="H48" s="177">
        <v>9.3000000000000007</v>
      </c>
      <c r="I48" s="177">
        <v>9.6</v>
      </c>
      <c r="J48" s="177">
        <v>6.5</v>
      </c>
      <c r="K48" s="177">
        <v>5.9</v>
      </c>
      <c r="L48" s="177">
        <v>9.5</v>
      </c>
    </row>
    <row r="49" spans="2:12" hidden="1" outlineLevel="1" x14ac:dyDescent="0.2">
      <c r="B49" s="94" t="s">
        <v>724</v>
      </c>
      <c r="C49" s="177">
        <v>4.0999999999999996</v>
      </c>
      <c r="D49" s="177">
        <v>4.0999999999999996</v>
      </c>
      <c r="E49" s="177">
        <v>4.0999999999999996</v>
      </c>
      <c r="F49" s="177">
        <v>0.6</v>
      </c>
      <c r="G49" s="177">
        <v>2.1</v>
      </c>
      <c r="H49" s="177">
        <v>5.4</v>
      </c>
      <c r="I49" s="177">
        <v>4.4000000000000004</v>
      </c>
      <c r="J49" s="177">
        <v>3.8</v>
      </c>
      <c r="K49" s="177">
        <v>5.4</v>
      </c>
      <c r="L49" s="177">
        <v>4</v>
      </c>
    </row>
    <row r="50" spans="2:12" hidden="1" outlineLevel="1" x14ac:dyDescent="0.2">
      <c r="B50" s="94" t="s">
        <v>725</v>
      </c>
      <c r="C50" s="177">
        <v>0.9</v>
      </c>
      <c r="D50" s="177">
        <v>1.3</v>
      </c>
      <c r="E50" s="177">
        <v>1.1000000000000001</v>
      </c>
      <c r="F50" s="177">
        <v>1</v>
      </c>
      <c r="G50" s="177">
        <v>1.2</v>
      </c>
      <c r="H50" s="177">
        <v>1</v>
      </c>
      <c r="I50" s="177">
        <v>1.1000000000000001</v>
      </c>
      <c r="J50" s="177">
        <v>1.3</v>
      </c>
      <c r="K50" s="177">
        <v>1.1000000000000001</v>
      </c>
      <c r="L50" s="177">
        <v>1.1000000000000001</v>
      </c>
    </row>
    <row r="51" spans="2:12" hidden="1" outlineLevel="1" x14ac:dyDescent="0.2">
      <c r="B51" s="94" t="s">
        <v>726</v>
      </c>
      <c r="C51" s="177">
        <v>5.2</v>
      </c>
      <c r="D51" s="177">
        <v>5.7</v>
      </c>
      <c r="E51" s="177">
        <v>6.8</v>
      </c>
      <c r="F51" s="177">
        <v>5.4</v>
      </c>
      <c r="G51" s="177">
        <v>4.7</v>
      </c>
      <c r="H51" s="177">
        <v>5.9</v>
      </c>
      <c r="I51" s="177">
        <v>6.4</v>
      </c>
      <c r="J51" s="177">
        <v>4.8</v>
      </c>
      <c r="K51" s="177">
        <v>7.7</v>
      </c>
      <c r="L51" s="177">
        <v>5.8</v>
      </c>
    </row>
    <row r="52" spans="2:12" hidden="1" outlineLevel="1" x14ac:dyDescent="0.2">
      <c r="B52" s="94" t="s">
        <v>727</v>
      </c>
      <c r="C52" s="177">
        <v>9.1999999999999993</v>
      </c>
      <c r="D52" s="177">
        <v>9.6</v>
      </c>
      <c r="E52" s="177">
        <v>11.2</v>
      </c>
      <c r="F52" s="177">
        <v>9.8000000000000007</v>
      </c>
      <c r="G52" s="177">
        <v>10.5</v>
      </c>
      <c r="H52" s="177">
        <v>10.199999999999999</v>
      </c>
      <c r="I52" s="177">
        <v>9.4</v>
      </c>
      <c r="J52" s="177">
        <v>10</v>
      </c>
      <c r="K52" s="177">
        <v>9.8000000000000007</v>
      </c>
      <c r="L52" s="177">
        <v>9.8000000000000007</v>
      </c>
    </row>
    <row r="53" spans="2:12" hidden="1" outlineLevel="1" x14ac:dyDescent="0.2">
      <c r="B53" s="94" t="s">
        <v>728</v>
      </c>
      <c r="C53" s="177">
        <v>9.1999999999999993</v>
      </c>
      <c r="D53" s="177">
        <v>8.6</v>
      </c>
      <c r="E53" s="177">
        <v>8.5</v>
      </c>
      <c r="F53" s="177">
        <v>7.6</v>
      </c>
      <c r="G53" s="177">
        <v>6.7</v>
      </c>
      <c r="H53" s="177">
        <v>7</v>
      </c>
      <c r="I53" s="177">
        <v>6.7</v>
      </c>
      <c r="J53" s="177">
        <v>7.9</v>
      </c>
      <c r="K53" s="177">
        <v>7.6</v>
      </c>
      <c r="L53" s="177">
        <v>8.1999999999999993</v>
      </c>
    </row>
    <row r="54" spans="2:12" hidden="1" outlineLevel="1" x14ac:dyDescent="0.2">
      <c r="B54" s="94" t="s">
        <v>729</v>
      </c>
      <c r="C54" s="177">
        <v>2.2000000000000002</v>
      </c>
      <c r="D54" s="177">
        <v>2.9</v>
      </c>
      <c r="E54" s="177">
        <v>1.9</v>
      </c>
      <c r="F54" s="177">
        <v>3.2</v>
      </c>
      <c r="G54" s="177">
        <v>2.6</v>
      </c>
      <c r="H54" s="177">
        <v>2.1</v>
      </c>
      <c r="I54" s="177">
        <v>3.1</v>
      </c>
      <c r="J54" s="177">
        <v>4</v>
      </c>
      <c r="K54" s="177">
        <v>2.6</v>
      </c>
      <c r="L54" s="177">
        <v>2.5</v>
      </c>
    </row>
    <row r="55" spans="2:12" hidden="1" outlineLevel="1" x14ac:dyDescent="0.2">
      <c r="B55" s="94" t="s">
        <v>730</v>
      </c>
      <c r="C55" s="177">
        <v>1.8</v>
      </c>
      <c r="D55" s="177">
        <v>2.2000000000000002</v>
      </c>
      <c r="E55" s="177">
        <v>2.6</v>
      </c>
      <c r="F55" s="177">
        <v>3.2</v>
      </c>
      <c r="G55" s="177">
        <v>2.7</v>
      </c>
      <c r="H55" s="177">
        <v>2.2999999999999998</v>
      </c>
      <c r="I55" s="177">
        <v>2.5</v>
      </c>
      <c r="J55" s="177">
        <v>2.5</v>
      </c>
      <c r="K55" s="177">
        <v>2.4</v>
      </c>
      <c r="L55" s="177">
        <v>2.2999999999999998</v>
      </c>
    </row>
    <row r="56" spans="2:12" hidden="1" outlineLevel="1" x14ac:dyDescent="0.2">
      <c r="B56" s="94" t="s">
        <v>731</v>
      </c>
      <c r="C56" s="177">
        <v>3.8</v>
      </c>
      <c r="D56" s="177">
        <v>2.8</v>
      </c>
      <c r="E56" s="177">
        <v>3.2</v>
      </c>
      <c r="F56" s="177">
        <v>2.6</v>
      </c>
      <c r="G56" s="177">
        <v>2.4</v>
      </c>
      <c r="H56" s="177">
        <v>3.1</v>
      </c>
      <c r="I56" s="177">
        <v>2.9</v>
      </c>
      <c r="J56" s="177">
        <v>3.5</v>
      </c>
      <c r="K56" s="177">
        <v>2.9</v>
      </c>
      <c r="L56" s="177">
        <v>3.2</v>
      </c>
    </row>
    <row r="57" spans="2:12" hidden="1" outlineLevel="1" x14ac:dyDescent="0.2">
      <c r="B57" s="94" t="s">
        <v>455</v>
      </c>
      <c r="C57" s="177">
        <v>8.3000000000000007</v>
      </c>
      <c r="D57" s="177">
        <v>8.1999999999999993</v>
      </c>
      <c r="E57" s="177">
        <v>7.3</v>
      </c>
      <c r="F57" s="177">
        <v>7</v>
      </c>
      <c r="G57" s="177">
        <v>7.3</v>
      </c>
      <c r="H57" s="177">
        <v>8.8000000000000007</v>
      </c>
      <c r="I57" s="177">
        <v>8.1999999999999993</v>
      </c>
      <c r="J57" s="177">
        <v>7.2</v>
      </c>
      <c r="K57" s="177">
        <v>7.4</v>
      </c>
      <c r="L57" s="177">
        <v>8</v>
      </c>
    </row>
    <row r="58" spans="2:12" hidden="1" outlineLevel="1" x14ac:dyDescent="0.2">
      <c r="B58" s="92" t="s">
        <v>732</v>
      </c>
      <c r="C58" s="180">
        <v>100</v>
      </c>
      <c r="D58" s="180">
        <v>100</v>
      </c>
      <c r="E58" s="180">
        <v>100</v>
      </c>
      <c r="F58" s="180">
        <v>100</v>
      </c>
      <c r="G58" s="180">
        <v>100</v>
      </c>
      <c r="H58" s="180">
        <v>100</v>
      </c>
      <c r="I58" s="180">
        <v>100</v>
      </c>
      <c r="J58" s="180">
        <v>100</v>
      </c>
      <c r="K58" s="180">
        <v>100</v>
      </c>
      <c r="L58" s="180">
        <v>100</v>
      </c>
    </row>
    <row r="59" spans="2:12" hidden="1" outlineLevel="1" x14ac:dyDescent="0.2">
      <c r="B59" s="94" t="s">
        <v>733</v>
      </c>
      <c r="C59" s="177">
        <v>24.9</v>
      </c>
      <c r="D59" s="177">
        <v>18.5</v>
      </c>
      <c r="E59" s="177">
        <v>15.8</v>
      </c>
      <c r="F59" s="177">
        <v>8.8000000000000007</v>
      </c>
      <c r="G59" s="177">
        <v>16.2</v>
      </c>
      <c r="H59" s="177">
        <v>12.8</v>
      </c>
      <c r="I59" s="177">
        <v>13.2</v>
      </c>
      <c r="J59" s="177">
        <v>17.2</v>
      </c>
      <c r="K59" s="177">
        <v>16.7</v>
      </c>
      <c r="L59" s="177">
        <v>19.2</v>
      </c>
    </row>
    <row r="60" spans="2:12" hidden="1" outlineLevel="1" x14ac:dyDescent="0.2">
      <c r="B60" s="94" t="s">
        <v>734</v>
      </c>
      <c r="C60" s="177">
        <v>5</v>
      </c>
      <c r="D60" s="177">
        <v>4.9000000000000004</v>
      </c>
      <c r="E60" s="177">
        <v>4</v>
      </c>
      <c r="F60" s="177">
        <v>7.2</v>
      </c>
      <c r="G60" s="177">
        <v>9.1999999999999993</v>
      </c>
      <c r="H60" s="177">
        <v>4</v>
      </c>
      <c r="I60" s="177">
        <v>4.0999999999999996</v>
      </c>
      <c r="J60" s="177">
        <v>4.7</v>
      </c>
      <c r="K60" s="177">
        <v>4.5999999999999996</v>
      </c>
      <c r="L60" s="177">
        <v>4.9000000000000004</v>
      </c>
    </row>
    <row r="61" spans="2:12" hidden="1" outlineLevel="1" x14ac:dyDescent="0.2">
      <c r="B61" s="94" t="s">
        <v>735</v>
      </c>
      <c r="C61" s="177">
        <v>6.8</v>
      </c>
      <c r="D61" s="177">
        <v>7.2</v>
      </c>
      <c r="E61" s="177">
        <v>7.4</v>
      </c>
      <c r="F61" s="177">
        <v>10.9</v>
      </c>
      <c r="G61" s="177">
        <v>7.3</v>
      </c>
      <c r="H61" s="177">
        <v>7.2</v>
      </c>
      <c r="I61" s="177">
        <v>6</v>
      </c>
      <c r="J61" s="177">
        <v>5.6</v>
      </c>
      <c r="K61" s="177">
        <v>6.8</v>
      </c>
      <c r="L61" s="177">
        <v>7</v>
      </c>
    </row>
    <row r="62" spans="2:12" hidden="1" outlineLevel="1" x14ac:dyDescent="0.2">
      <c r="B62" s="94" t="s">
        <v>736</v>
      </c>
      <c r="C62" s="177">
        <v>12.9</v>
      </c>
      <c r="D62" s="177">
        <v>12.1</v>
      </c>
      <c r="E62" s="177">
        <v>10.9</v>
      </c>
      <c r="F62" s="177">
        <v>11.4</v>
      </c>
      <c r="G62" s="177">
        <v>11.9</v>
      </c>
      <c r="H62" s="177">
        <v>12.5</v>
      </c>
      <c r="I62" s="177">
        <v>12.6</v>
      </c>
      <c r="J62" s="177">
        <v>13.1</v>
      </c>
      <c r="K62" s="177">
        <v>13.1</v>
      </c>
      <c r="L62" s="177">
        <v>12.4</v>
      </c>
    </row>
    <row r="63" spans="2:12" hidden="1" outlineLevel="1" x14ac:dyDescent="0.2">
      <c r="B63" s="94" t="s">
        <v>737</v>
      </c>
      <c r="C63" s="177">
        <v>3.2</v>
      </c>
      <c r="D63" s="177">
        <v>3.2</v>
      </c>
      <c r="E63" s="177">
        <v>2.4</v>
      </c>
      <c r="F63" s="177">
        <v>3.8</v>
      </c>
      <c r="G63" s="177">
        <v>3.8</v>
      </c>
      <c r="H63" s="177">
        <v>2.7</v>
      </c>
      <c r="I63" s="177">
        <v>2.5</v>
      </c>
      <c r="J63" s="177">
        <v>3</v>
      </c>
      <c r="K63" s="177">
        <v>3</v>
      </c>
      <c r="L63" s="177">
        <v>3</v>
      </c>
    </row>
    <row r="64" spans="2:12" hidden="1" outlineLevel="1" x14ac:dyDescent="0.2">
      <c r="B64" s="94" t="s">
        <v>738</v>
      </c>
      <c r="C64" s="177">
        <v>6.2</v>
      </c>
      <c r="D64" s="177">
        <v>6.3</v>
      </c>
      <c r="E64" s="177">
        <v>5</v>
      </c>
      <c r="F64" s="177">
        <v>6.9</v>
      </c>
      <c r="G64" s="177">
        <v>6</v>
      </c>
      <c r="H64" s="177">
        <v>4.9000000000000004</v>
      </c>
      <c r="I64" s="177">
        <v>4.5</v>
      </c>
      <c r="J64" s="177">
        <v>5.7</v>
      </c>
      <c r="K64" s="177">
        <v>5.6</v>
      </c>
      <c r="L64" s="177">
        <v>5.8</v>
      </c>
    </row>
    <row r="65" spans="2:12" hidden="1" outlineLevel="1" x14ac:dyDescent="0.2">
      <c r="B65" s="94" t="s">
        <v>739</v>
      </c>
      <c r="C65" s="177">
        <v>2.8</v>
      </c>
      <c r="D65" s="177">
        <v>2.1</v>
      </c>
      <c r="E65" s="177">
        <v>2.6</v>
      </c>
      <c r="F65" s="177">
        <v>1.7</v>
      </c>
      <c r="G65" s="177">
        <v>1.1000000000000001</v>
      </c>
      <c r="H65" s="177">
        <v>2</v>
      </c>
      <c r="I65" s="177">
        <v>1.7</v>
      </c>
      <c r="J65" s="177">
        <v>2.2999999999999998</v>
      </c>
      <c r="K65" s="177">
        <v>4.5</v>
      </c>
      <c r="L65" s="177">
        <v>2.5</v>
      </c>
    </row>
    <row r="66" spans="2:12" hidden="1" outlineLevel="1" x14ac:dyDescent="0.2">
      <c r="B66" s="112" t="s">
        <v>136</v>
      </c>
      <c r="C66" s="177">
        <v>1.9</v>
      </c>
      <c r="D66" s="177">
        <v>1.8</v>
      </c>
      <c r="E66" s="177">
        <v>1.4</v>
      </c>
      <c r="F66" s="177">
        <v>1.8</v>
      </c>
      <c r="G66" s="177">
        <v>2</v>
      </c>
      <c r="H66" s="177">
        <v>1.5</v>
      </c>
      <c r="I66" s="177">
        <v>1.9</v>
      </c>
      <c r="J66" s="177">
        <v>1.9</v>
      </c>
      <c r="K66" s="177">
        <v>1.8</v>
      </c>
      <c r="L66" s="177">
        <v>1.8</v>
      </c>
    </row>
    <row r="67" spans="2:12" hidden="1" outlineLevel="1" x14ac:dyDescent="0.2">
      <c r="B67" s="94" t="s">
        <v>740</v>
      </c>
      <c r="C67" s="177">
        <v>3.4</v>
      </c>
      <c r="D67" s="177">
        <v>5</v>
      </c>
      <c r="E67" s="177">
        <v>4.4000000000000004</v>
      </c>
      <c r="F67" s="177">
        <v>5.9</v>
      </c>
      <c r="G67" s="177">
        <v>7.9</v>
      </c>
      <c r="H67" s="177">
        <v>4.2</v>
      </c>
      <c r="I67" s="177">
        <v>5.4</v>
      </c>
      <c r="J67" s="177">
        <v>6</v>
      </c>
      <c r="K67" s="177">
        <v>5.2</v>
      </c>
      <c r="L67" s="177">
        <v>4.4000000000000004</v>
      </c>
    </row>
    <row r="68" spans="2:12" hidden="1" outlineLevel="1" x14ac:dyDescent="0.2">
      <c r="B68" s="94" t="s">
        <v>741</v>
      </c>
      <c r="C68" s="177">
        <v>4.9000000000000004</v>
      </c>
      <c r="D68" s="177">
        <v>4.9000000000000004</v>
      </c>
      <c r="E68" s="177">
        <v>9.1999999999999993</v>
      </c>
      <c r="F68" s="177">
        <v>5.4</v>
      </c>
      <c r="G68" s="177">
        <v>6.2</v>
      </c>
      <c r="H68" s="177">
        <v>10.3</v>
      </c>
      <c r="I68" s="177">
        <v>5.7</v>
      </c>
      <c r="J68" s="177">
        <v>4.5</v>
      </c>
      <c r="K68" s="177">
        <v>6.5</v>
      </c>
      <c r="L68" s="177">
        <v>6.3</v>
      </c>
    </row>
    <row r="69" spans="2:12" hidden="1" outlineLevel="1" x14ac:dyDescent="0.2">
      <c r="B69" s="94" t="s">
        <v>742</v>
      </c>
      <c r="C69" s="177">
        <v>14.4</v>
      </c>
      <c r="D69" s="177">
        <v>18.399999999999999</v>
      </c>
      <c r="E69" s="177">
        <v>17.600000000000001</v>
      </c>
      <c r="F69" s="177">
        <v>17.7</v>
      </c>
      <c r="G69" s="177">
        <v>12.8</v>
      </c>
      <c r="H69" s="177">
        <v>19.600000000000001</v>
      </c>
      <c r="I69" s="177">
        <v>22.1</v>
      </c>
      <c r="J69" s="177">
        <v>16.3</v>
      </c>
      <c r="K69" s="177">
        <v>17</v>
      </c>
      <c r="L69" s="177">
        <v>16.600000000000001</v>
      </c>
    </row>
    <row r="70" spans="2:12" hidden="1" outlineLevel="1" x14ac:dyDescent="0.2">
      <c r="B70" s="94" t="s">
        <v>743</v>
      </c>
      <c r="C70" s="177">
        <v>11.7</v>
      </c>
      <c r="D70" s="177">
        <v>12.5</v>
      </c>
      <c r="E70" s="177">
        <v>16</v>
      </c>
      <c r="F70" s="177">
        <v>15.1</v>
      </c>
      <c r="G70" s="177">
        <v>12.3</v>
      </c>
      <c r="H70" s="177">
        <v>14.9</v>
      </c>
      <c r="I70" s="177">
        <v>16.7</v>
      </c>
      <c r="J70" s="177">
        <v>11.8</v>
      </c>
      <c r="K70" s="177">
        <v>11.8</v>
      </c>
      <c r="L70" s="177">
        <v>13.1</v>
      </c>
    </row>
    <row r="71" spans="2:12" hidden="1" outlineLevel="1" x14ac:dyDescent="0.2">
      <c r="B71" s="116" t="s">
        <v>744</v>
      </c>
      <c r="C71" s="231">
        <v>1.9</v>
      </c>
      <c r="D71" s="231">
        <v>3.1</v>
      </c>
      <c r="E71" s="231">
        <v>3.4</v>
      </c>
      <c r="F71" s="231">
        <v>3.4</v>
      </c>
      <c r="G71" s="231">
        <v>3.2</v>
      </c>
      <c r="H71" s="231">
        <v>3.4</v>
      </c>
      <c r="I71" s="231">
        <v>3.6</v>
      </c>
      <c r="J71" s="231">
        <v>7.6</v>
      </c>
      <c r="K71" s="231">
        <v>3.4</v>
      </c>
      <c r="L71" s="231">
        <v>2.9</v>
      </c>
    </row>
    <row r="72" spans="2:12" hidden="1" outlineLevel="1" x14ac:dyDescent="0.2">
      <c r="B72" s="82"/>
      <c r="C72" s="82"/>
      <c r="D72" s="82"/>
      <c r="E72" s="82"/>
      <c r="F72" s="82"/>
      <c r="G72" s="82"/>
      <c r="H72" s="82"/>
      <c r="I72" s="82"/>
      <c r="J72" s="82"/>
      <c r="K72" s="82"/>
      <c r="L72" s="82"/>
    </row>
    <row r="73" spans="2:12" s="5" customFormat="1" ht="20.25" customHeight="1" collapsed="1" x14ac:dyDescent="0.25">
      <c r="B73" s="488">
        <v>2019</v>
      </c>
      <c r="C73" s="488"/>
      <c r="D73" s="488"/>
      <c r="E73" s="488"/>
      <c r="F73" s="488"/>
      <c r="G73" s="488"/>
      <c r="H73" s="488"/>
      <c r="I73" s="488"/>
      <c r="J73" s="488"/>
      <c r="K73" s="488"/>
      <c r="L73" s="488"/>
    </row>
    <row r="74" spans="2:12" outlineLevel="2" x14ac:dyDescent="0.2">
      <c r="B74" s="413" t="s">
        <v>969</v>
      </c>
      <c r="C74" s="82"/>
      <c r="D74" s="82"/>
      <c r="E74" s="82"/>
      <c r="F74" s="82"/>
      <c r="G74" s="82"/>
      <c r="H74" s="82"/>
      <c r="I74" s="82"/>
      <c r="J74" s="82"/>
      <c r="K74" s="82"/>
      <c r="L74" s="82"/>
    </row>
    <row r="75" spans="2:12" outlineLevel="2" x14ac:dyDescent="0.2">
      <c r="B75" s="90" t="s">
        <v>137</v>
      </c>
      <c r="C75" s="110">
        <v>3.8</v>
      </c>
      <c r="D75" s="110">
        <v>3.8</v>
      </c>
      <c r="E75" s="110">
        <v>3.7</v>
      </c>
      <c r="F75" s="110">
        <v>3.9</v>
      </c>
      <c r="G75" s="110">
        <v>3.7</v>
      </c>
      <c r="H75" s="110">
        <v>3.6</v>
      </c>
      <c r="I75" s="110">
        <v>3.6</v>
      </c>
      <c r="J75" s="110">
        <v>3.6</v>
      </c>
      <c r="K75" s="110">
        <v>3.7</v>
      </c>
      <c r="L75" s="110">
        <v>3.7</v>
      </c>
    </row>
    <row r="76" spans="2:12" outlineLevel="2" x14ac:dyDescent="0.2">
      <c r="B76" s="226" t="s">
        <v>138</v>
      </c>
      <c r="C76" s="82">
        <v>1.9</v>
      </c>
      <c r="D76" s="82">
        <v>1.8</v>
      </c>
      <c r="E76" s="82">
        <v>1.8</v>
      </c>
      <c r="F76" s="82">
        <v>1.8</v>
      </c>
      <c r="G76" s="82">
        <v>1.6</v>
      </c>
      <c r="H76" s="82">
        <v>1.8</v>
      </c>
      <c r="I76" s="82">
        <v>1.7</v>
      </c>
      <c r="J76" s="82">
        <v>1.7</v>
      </c>
      <c r="K76" s="82">
        <v>1.8</v>
      </c>
      <c r="L76" s="82">
        <v>1.8</v>
      </c>
    </row>
    <row r="77" spans="2:12" outlineLevel="2" x14ac:dyDescent="0.2">
      <c r="B77" s="84" t="s">
        <v>699</v>
      </c>
      <c r="C77" s="82"/>
      <c r="D77" s="82"/>
      <c r="E77" s="82"/>
      <c r="F77" s="82"/>
      <c r="G77" s="82"/>
      <c r="H77" s="82"/>
      <c r="I77" s="82"/>
      <c r="J77" s="82"/>
      <c r="K77" s="82"/>
      <c r="L77" s="82"/>
    </row>
    <row r="78" spans="2:12" outlineLevel="2" x14ac:dyDescent="0.2">
      <c r="B78" s="227" t="s">
        <v>116</v>
      </c>
      <c r="C78" s="82"/>
      <c r="D78" s="82"/>
      <c r="E78" s="82"/>
      <c r="F78" s="82"/>
      <c r="G78" s="82"/>
      <c r="H78" s="82"/>
      <c r="I78" s="82"/>
      <c r="J78" s="82"/>
      <c r="K78" s="82"/>
      <c r="L78" s="82"/>
    </row>
    <row r="79" spans="2:12" outlineLevel="2" x14ac:dyDescent="0.2">
      <c r="B79" s="228" t="s">
        <v>119</v>
      </c>
      <c r="C79" s="177">
        <v>47.5</v>
      </c>
      <c r="D79" s="177">
        <v>47.3</v>
      </c>
      <c r="E79" s="177">
        <v>46.6</v>
      </c>
      <c r="F79" s="177">
        <v>47.5</v>
      </c>
      <c r="G79" s="177">
        <v>47.1</v>
      </c>
      <c r="H79" s="177">
        <v>47.2</v>
      </c>
      <c r="I79" s="177">
        <v>45.4</v>
      </c>
      <c r="J79" s="177">
        <v>47.9</v>
      </c>
      <c r="K79" s="177">
        <v>47.2</v>
      </c>
      <c r="L79" s="177">
        <v>47.2</v>
      </c>
    </row>
    <row r="80" spans="2:12" outlineLevel="2" x14ac:dyDescent="0.2">
      <c r="B80" s="94" t="s">
        <v>634</v>
      </c>
      <c r="C80" s="177">
        <v>52.5</v>
      </c>
      <c r="D80" s="177">
        <v>52.7</v>
      </c>
      <c r="E80" s="177">
        <v>53.4</v>
      </c>
      <c r="F80" s="177">
        <v>52.5</v>
      </c>
      <c r="G80" s="177">
        <v>52.9</v>
      </c>
      <c r="H80" s="177">
        <v>52.8</v>
      </c>
      <c r="I80" s="177">
        <v>54.6</v>
      </c>
      <c r="J80" s="177">
        <v>52.1</v>
      </c>
      <c r="K80" s="177">
        <v>52.8</v>
      </c>
      <c r="L80" s="177">
        <v>52.8</v>
      </c>
    </row>
    <row r="81" spans="2:12" outlineLevel="2" x14ac:dyDescent="0.2">
      <c r="B81" s="92" t="s">
        <v>700</v>
      </c>
      <c r="C81" s="82"/>
      <c r="D81" s="82"/>
      <c r="E81" s="82"/>
      <c r="F81" s="82"/>
      <c r="G81" s="82"/>
      <c r="H81" s="82"/>
      <c r="I81" s="82"/>
      <c r="J81" s="82"/>
      <c r="K81" s="82"/>
      <c r="L81" s="82"/>
    </row>
    <row r="82" spans="2:12" outlineLevel="2" x14ac:dyDescent="0.2">
      <c r="B82" s="94" t="s">
        <v>701</v>
      </c>
      <c r="C82" s="177">
        <v>20.2</v>
      </c>
      <c r="D82" s="177">
        <v>23.7</v>
      </c>
      <c r="E82" s="177">
        <v>22.8</v>
      </c>
      <c r="F82" s="177">
        <v>23.2</v>
      </c>
      <c r="G82" s="177">
        <v>27.3</v>
      </c>
      <c r="H82" s="177">
        <v>24.3</v>
      </c>
      <c r="I82" s="177">
        <v>25.5</v>
      </c>
      <c r="J82" s="177">
        <v>23</v>
      </c>
      <c r="K82" s="177">
        <v>21.8</v>
      </c>
      <c r="L82" s="177">
        <v>22.8</v>
      </c>
    </row>
    <row r="83" spans="2:12" outlineLevel="2" x14ac:dyDescent="0.2">
      <c r="B83" s="94" t="s">
        <v>702</v>
      </c>
      <c r="C83" s="177">
        <v>60.9</v>
      </c>
      <c r="D83" s="177">
        <v>57.5</v>
      </c>
      <c r="E83" s="177">
        <v>57.8</v>
      </c>
      <c r="F83" s="177">
        <v>60.2</v>
      </c>
      <c r="G83" s="177">
        <v>60.8</v>
      </c>
      <c r="H83" s="177">
        <v>57.9</v>
      </c>
      <c r="I83" s="177">
        <v>58</v>
      </c>
      <c r="J83" s="177">
        <v>60.3</v>
      </c>
      <c r="K83" s="177">
        <v>58.4</v>
      </c>
      <c r="L83" s="177">
        <v>59.2</v>
      </c>
    </row>
    <row r="84" spans="2:12" outlineLevel="2" x14ac:dyDescent="0.2">
      <c r="B84" s="94" t="s">
        <v>703</v>
      </c>
      <c r="C84" s="177">
        <v>18.899999999999999</v>
      </c>
      <c r="D84" s="177">
        <v>18.8</v>
      </c>
      <c r="E84" s="177">
        <v>19.399999999999999</v>
      </c>
      <c r="F84" s="177">
        <v>16.600000000000001</v>
      </c>
      <c r="G84" s="177">
        <v>11.9</v>
      </c>
      <c r="H84" s="177">
        <v>17.8</v>
      </c>
      <c r="I84" s="177">
        <v>16.600000000000001</v>
      </c>
      <c r="J84" s="177">
        <v>16.7</v>
      </c>
      <c r="K84" s="177">
        <v>19.8</v>
      </c>
      <c r="L84" s="177">
        <v>17.899999999999999</v>
      </c>
    </row>
    <row r="85" spans="2:12" outlineLevel="2" x14ac:dyDescent="0.2">
      <c r="B85" s="227" t="s">
        <v>122</v>
      </c>
      <c r="C85" s="177"/>
      <c r="D85" s="177"/>
      <c r="E85" s="177"/>
      <c r="F85" s="177"/>
      <c r="G85" s="177"/>
      <c r="H85" s="177"/>
      <c r="I85" s="177"/>
      <c r="J85" s="177"/>
      <c r="K85" s="177"/>
      <c r="L85" s="177"/>
    </row>
    <row r="86" spans="2:12" outlineLevel="2" x14ac:dyDescent="0.2">
      <c r="B86" s="112" t="s">
        <v>123</v>
      </c>
      <c r="C86" s="177">
        <v>1.9</v>
      </c>
      <c r="D86" s="177">
        <v>4</v>
      </c>
      <c r="E86" s="177">
        <v>3.1</v>
      </c>
      <c r="F86" s="177">
        <v>1.6</v>
      </c>
      <c r="G86" s="177">
        <v>3.9</v>
      </c>
      <c r="H86" s="177">
        <v>2.9</v>
      </c>
      <c r="I86" s="177">
        <v>3.1</v>
      </c>
      <c r="J86" s="177">
        <v>6.2</v>
      </c>
      <c r="K86" s="177">
        <v>3.9</v>
      </c>
      <c r="L86" s="177">
        <v>3.1</v>
      </c>
    </row>
    <row r="87" spans="2:12" outlineLevel="2" x14ac:dyDescent="0.2">
      <c r="B87" s="94" t="s">
        <v>704</v>
      </c>
      <c r="C87" s="177">
        <v>14.7</v>
      </c>
      <c r="D87" s="177">
        <v>23</v>
      </c>
      <c r="E87" s="177">
        <v>21.7</v>
      </c>
      <c r="F87" s="177">
        <v>22.4</v>
      </c>
      <c r="G87" s="177">
        <v>27.8</v>
      </c>
      <c r="H87" s="177">
        <v>23.8</v>
      </c>
      <c r="I87" s="177">
        <v>25.2</v>
      </c>
      <c r="J87" s="177">
        <v>25.1</v>
      </c>
      <c r="K87" s="177">
        <v>22.5</v>
      </c>
      <c r="L87" s="177">
        <v>21.1</v>
      </c>
    </row>
    <row r="88" spans="2:12" outlineLevel="2" x14ac:dyDescent="0.2">
      <c r="B88" s="94" t="s">
        <v>705</v>
      </c>
      <c r="C88" s="177">
        <v>40.6</v>
      </c>
      <c r="D88" s="177">
        <v>44.5</v>
      </c>
      <c r="E88" s="177">
        <v>43.9</v>
      </c>
      <c r="F88" s="177">
        <v>50.9</v>
      </c>
      <c r="G88" s="177">
        <v>43</v>
      </c>
      <c r="H88" s="177">
        <v>46.7</v>
      </c>
      <c r="I88" s="177">
        <v>45.9</v>
      </c>
      <c r="J88" s="177">
        <v>46.6</v>
      </c>
      <c r="K88" s="177">
        <v>44.8</v>
      </c>
      <c r="L88" s="177">
        <v>44</v>
      </c>
    </row>
    <row r="89" spans="2:12" outlineLevel="2" x14ac:dyDescent="0.2">
      <c r="B89" s="94" t="s">
        <v>706</v>
      </c>
      <c r="C89" s="177">
        <v>21.1</v>
      </c>
      <c r="D89" s="177">
        <v>14.7</v>
      </c>
      <c r="E89" s="177">
        <v>17.5</v>
      </c>
      <c r="F89" s="177">
        <v>12.6</v>
      </c>
      <c r="G89" s="177">
        <v>15.6</v>
      </c>
      <c r="H89" s="177">
        <v>13.7</v>
      </c>
      <c r="I89" s="177">
        <v>14.9</v>
      </c>
      <c r="J89" s="177">
        <v>13</v>
      </c>
      <c r="K89" s="177">
        <v>16.100000000000001</v>
      </c>
      <c r="L89" s="177">
        <v>16.7</v>
      </c>
    </row>
    <row r="90" spans="2:12" outlineLevel="2" x14ac:dyDescent="0.2">
      <c r="B90" s="94" t="s">
        <v>707</v>
      </c>
      <c r="C90" s="177">
        <v>21.8</v>
      </c>
      <c r="D90" s="177">
        <v>13.8</v>
      </c>
      <c r="E90" s="177">
        <v>13.8</v>
      </c>
      <c r="F90" s="177">
        <v>12.5</v>
      </c>
      <c r="G90" s="177">
        <v>9.6999999999999993</v>
      </c>
      <c r="H90" s="177">
        <v>12.9</v>
      </c>
      <c r="I90" s="177">
        <v>10.8</v>
      </c>
      <c r="J90" s="177">
        <v>9.1</v>
      </c>
      <c r="K90" s="177">
        <v>12.8</v>
      </c>
      <c r="L90" s="177">
        <v>15.1</v>
      </c>
    </row>
    <row r="91" spans="2:12" outlineLevel="2" x14ac:dyDescent="0.2">
      <c r="B91" s="411" t="s">
        <v>125</v>
      </c>
      <c r="C91" s="82"/>
      <c r="D91" s="82"/>
      <c r="E91" s="82"/>
      <c r="F91" s="82"/>
      <c r="G91" s="82"/>
      <c r="H91" s="82"/>
      <c r="I91" s="82"/>
      <c r="J91" s="82"/>
      <c r="K91" s="82"/>
      <c r="L91" s="82"/>
    </row>
    <row r="92" spans="2:12" outlineLevel="2" x14ac:dyDescent="0.2">
      <c r="B92" s="229" t="s">
        <v>124</v>
      </c>
      <c r="C92" s="82"/>
      <c r="D92" s="82"/>
      <c r="E92" s="82"/>
      <c r="F92" s="82"/>
      <c r="G92" s="82"/>
      <c r="H92" s="82"/>
      <c r="I92" s="82"/>
      <c r="J92" s="82"/>
      <c r="K92" s="82"/>
      <c r="L92" s="82"/>
    </row>
    <row r="93" spans="2:12" outlineLevel="2" x14ac:dyDescent="0.2">
      <c r="B93" s="94" t="s">
        <v>708</v>
      </c>
      <c r="C93" s="51">
        <v>109813</v>
      </c>
      <c r="D93" s="51">
        <v>65420</v>
      </c>
      <c r="E93" s="51">
        <v>68410</v>
      </c>
      <c r="F93" s="51">
        <v>55390</v>
      </c>
      <c r="G93" s="51">
        <v>51536</v>
      </c>
      <c r="H93" s="51">
        <v>75148</v>
      </c>
      <c r="I93" s="51">
        <v>64645</v>
      </c>
      <c r="J93" s="51">
        <v>62363</v>
      </c>
      <c r="K93" s="51">
        <v>56335</v>
      </c>
      <c r="L93" s="51">
        <v>76414</v>
      </c>
    </row>
    <row r="94" spans="2:12" outlineLevel="2" x14ac:dyDescent="0.2">
      <c r="B94" s="94" t="s">
        <v>709</v>
      </c>
      <c r="C94" s="51">
        <v>28809</v>
      </c>
      <c r="D94" s="51">
        <v>17275</v>
      </c>
      <c r="E94" s="51">
        <v>18658</v>
      </c>
      <c r="F94" s="51">
        <v>14107</v>
      </c>
      <c r="G94" s="51">
        <v>13925</v>
      </c>
      <c r="H94" s="51">
        <v>20984</v>
      </c>
      <c r="I94" s="51">
        <v>18131</v>
      </c>
      <c r="J94" s="51">
        <v>17173</v>
      </c>
      <c r="K94" s="51">
        <v>15163</v>
      </c>
      <c r="L94" s="51">
        <v>20527</v>
      </c>
    </row>
    <row r="95" spans="2:12" outlineLevel="2" x14ac:dyDescent="0.2">
      <c r="B95" s="94" t="s">
        <v>710</v>
      </c>
      <c r="C95" s="51">
        <v>56762</v>
      </c>
      <c r="D95" s="51">
        <v>36560</v>
      </c>
      <c r="E95" s="51">
        <v>37923</v>
      </c>
      <c r="F95" s="51">
        <v>31104</v>
      </c>
      <c r="G95" s="51">
        <v>32787</v>
      </c>
      <c r="H95" s="51">
        <v>42321</v>
      </c>
      <c r="I95" s="51">
        <v>37996</v>
      </c>
      <c r="J95" s="51">
        <v>36078</v>
      </c>
      <c r="K95" s="51">
        <v>30695</v>
      </c>
      <c r="L95" s="51">
        <v>42308</v>
      </c>
    </row>
    <row r="96" spans="2:12" outlineLevel="2" x14ac:dyDescent="0.2">
      <c r="B96" s="227" t="s">
        <v>126</v>
      </c>
      <c r="C96" s="51"/>
      <c r="D96" s="51"/>
      <c r="E96" s="51"/>
      <c r="F96" s="51"/>
      <c r="G96" s="51"/>
      <c r="H96" s="51"/>
      <c r="I96" s="51"/>
      <c r="J96" s="51"/>
      <c r="K96" s="51"/>
      <c r="L96" s="51"/>
    </row>
    <row r="97" spans="2:12" outlineLevel="2" x14ac:dyDescent="0.2">
      <c r="B97" s="230" t="s">
        <v>127</v>
      </c>
      <c r="C97" s="51">
        <v>75000</v>
      </c>
      <c r="D97" s="51">
        <v>49475</v>
      </c>
      <c r="E97" s="51">
        <v>50270</v>
      </c>
      <c r="F97" s="51">
        <v>42491</v>
      </c>
      <c r="G97" s="51">
        <v>38871</v>
      </c>
      <c r="H97" s="51">
        <v>55614</v>
      </c>
      <c r="I97" s="51">
        <v>47415</v>
      </c>
      <c r="J97" s="51">
        <v>40055</v>
      </c>
      <c r="K97" s="51">
        <v>45797</v>
      </c>
      <c r="L97" s="51">
        <v>53333</v>
      </c>
    </row>
    <row r="98" spans="2:12" outlineLevel="2" x14ac:dyDescent="0.2">
      <c r="B98" s="112" t="s">
        <v>133</v>
      </c>
      <c r="C98" s="51">
        <v>19383</v>
      </c>
      <c r="D98" s="51">
        <v>12344</v>
      </c>
      <c r="E98" s="51">
        <v>13697</v>
      </c>
      <c r="F98" s="51">
        <v>11150</v>
      </c>
      <c r="G98" s="51">
        <v>10250</v>
      </c>
      <c r="H98" s="51">
        <v>14705</v>
      </c>
      <c r="I98" s="51">
        <v>13863</v>
      </c>
      <c r="J98" s="51">
        <v>11066</v>
      </c>
      <c r="K98" s="51">
        <v>11884</v>
      </c>
      <c r="L98" s="51">
        <v>14095</v>
      </c>
    </row>
    <row r="99" spans="2:12" outlineLevel="2" x14ac:dyDescent="0.2">
      <c r="B99" s="94" t="s">
        <v>710</v>
      </c>
      <c r="C99" s="51">
        <v>35171</v>
      </c>
      <c r="D99" s="51">
        <v>25067</v>
      </c>
      <c r="E99" s="51">
        <v>26267</v>
      </c>
      <c r="F99" s="51">
        <v>24629</v>
      </c>
      <c r="G99" s="51">
        <v>25000</v>
      </c>
      <c r="H99" s="51">
        <v>28800</v>
      </c>
      <c r="I99" s="51">
        <v>26323</v>
      </c>
      <c r="J99" s="51">
        <v>22343</v>
      </c>
      <c r="K99" s="51">
        <v>23517</v>
      </c>
      <c r="L99" s="51">
        <v>28465</v>
      </c>
    </row>
    <row r="100" spans="2:12" outlineLevel="2" x14ac:dyDescent="0.2">
      <c r="B100" s="227" t="s">
        <v>128</v>
      </c>
      <c r="C100" s="51"/>
      <c r="D100" s="51"/>
      <c r="E100" s="51"/>
      <c r="F100" s="51"/>
      <c r="G100" s="51"/>
      <c r="H100" s="51"/>
      <c r="I100" s="51"/>
      <c r="J100" s="51"/>
      <c r="K100" s="51"/>
      <c r="L100" s="51"/>
    </row>
    <row r="101" spans="2:12" outlineLevel="2" x14ac:dyDescent="0.2">
      <c r="B101" s="112" t="s">
        <v>129</v>
      </c>
      <c r="C101" s="177">
        <v>51.7</v>
      </c>
      <c r="D101" s="177">
        <v>48.5</v>
      </c>
      <c r="E101" s="177">
        <v>48.4</v>
      </c>
      <c r="F101" s="177">
        <v>46.8</v>
      </c>
      <c r="G101" s="177">
        <v>48.2</v>
      </c>
      <c r="H101" s="177">
        <v>49.4</v>
      </c>
      <c r="I101" s="177">
        <v>48.4</v>
      </c>
      <c r="J101" s="177">
        <v>54.6</v>
      </c>
      <c r="K101" s="177">
        <v>44.7</v>
      </c>
      <c r="L101" s="177">
        <v>51.4</v>
      </c>
    </row>
    <row r="102" spans="2:12" outlineLevel="2" x14ac:dyDescent="0.2">
      <c r="B102" s="94" t="s">
        <v>711</v>
      </c>
      <c r="C102" s="177">
        <v>5.0999999999999996</v>
      </c>
      <c r="D102" s="177">
        <v>4.8</v>
      </c>
      <c r="E102" s="177">
        <v>5.4</v>
      </c>
      <c r="F102" s="177">
        <v>4.5</v>
      </c>
      <c r="G102" s="177">
        <v>5.0999999999999996</v>
      </c>
      <c r="H102" s="177">
        <v>4.5999999999999996</v>
      </c>
      <c r="I102" s="177">
        <v>5</v>
      </c>
      <c r="J102" s="177">
        <v>4.3</v>
      </c>
      <c r="K102" s="177">
        <v>5.6</v>
      </c>
      <c r="L102" s="177">
        <v>4.5999999999999996</v>
      </c>
    </row>
    <row r="103" spans="2:12" outlineLevel="2" x14ac:dyDescent="0.2">
      <c r="B103" s="94" t="s">
        <v>712</v>
      </c>
      <c r="C103" s="177">
        <v>43.2</v>
      </c>
      <c r="D103" s="177">
        <v>46.7</v>
      </c>
      <c r="E103" s="177">
        <v>46.2</v>
      </c>
      <c r="F103" s="177">
        <v>48.7</v>
      </c>
      <c r="G103" s="177">
        <v>46.8</v>
      </c>
      <c r="H103" s="177">
        <v>46</v>
      </c>
      <c r="I103" s="177">
        <v>46.7</v>
      </c>
      <c r="J103" s="177">
        <v>41.1</v>
      </c>
      <c r="K103" s="177">
        <v>49.7</v>
      </c>
      <c r="L103" s="177">
        <v>44</v>
      </c>
    </row>
    <row r="104" spans="2:12" outlineLevel="2" x14ac:dyDescent="0.2">
      <c r="B104" s="227" t="s">
        <v>134</v>
      </c>
      <c r="C104" s="177"/>
      <c r="D104" s="177"/>
      <c r="E104" s="177"/>
      <c r="F104" s="177"/>
      <c r="G104" s="177"/>
      <c r="H104" s="177"/>
      <c r="I104" s="177"/>
      <c r="J104" s="177"/>
      <c r="K104" s="177"/>
      <c r="L104" s="177"/>
    </row>
    <row r="105" spans="2:12" outlineLevel="2" x14ac:dyDescent="0.2">
      <c r="B105" s="112" t="s">
        <v>135</v>
      </c>
      <c r="C105" s="191">
        <v>0.46</v>
      </c>
      <c r="D105" s="191">
        <v>0.43</v>
      </c>
      <c r="E105" s="191">
        <v>0.42</v>
      </c>
      <c r="F105" s="191">
        <v>0.42</v>
      </c>
      <c r="G105" s="191">
        <v>0.42</v>
      </c>
      <c r="H105" s="191">
        <v>0.44</v>
      </c>
      <c r="I105" s="191">
        <v>0.43</v>
      </c>
      <c r="J105" s="191">
        <v>0.5</v>
      </c>
      <c r="K105" s="191">
        <v>0.39</v>
      </c>
      <c r="L105" s="191">
        <v>0.46</v>
      </c>
    </row>
    <row r="106" spans="2:12" outlineLevel="2" x14ac:dyDescent="0.2">
      <c r="B106" s="94" t="s">
        <v>713</v>
      </c>
      <c r="C106" s="191">
        <v>0.44</v>
      </c>
      <c r="D106" s="191">
        <v>0.42</v>
      </c>
      <c r="E106" s="191">
        <v>0.4</v>
      </c>
      <c r="F106" s="191">
        <v>0.38</v>
      </c>
      <c r="G106" s="191">
        <v>0.4</v>
      </c>
      <c r="H106" s="191">
        <v>0.43</v>
      </c>
      <c r="I106" s="191">
        <v>0.4</v>
      </c>
      <c r="J106" s="191">
        <v>0.47</v>
      </c>
      <c r="K106" s="191">
        <v>0.36</v>
      </c>
      <c r="L106" s="191">
        <v>0.44</v>
      </c>
    </row>
    <row r="107" spans="2:12" outlineLevel="2" x14ac:dyDescent="0.2">
      <c r="B107" s="94" t="s">
        <v>714</v>
      </c>
      <c r="C107" s="191">
        <v>0.52</v>
      </c>
      <c r="D107" s="191">
        <v>0.49</v>
      </c>
      <c r="E107" s="191">
        <v>0.49</v>
      </c>
      <c r="F107" s="191">
        <v>0.47</v>
      </c>
      <c r="G107" s="191">
        <v>0.47</v>
      </c>
      <c r="H107" s="191">
        <v>0.52</v>
      </c>
      <c r="I107" s="191">
        <v>0.5</v>
      </c>
      <c r="J107" s="191">
        <v>0.54</v>
      </c>
      <c r="K107" s="191">
        <v>0.46</v>
      </c>
      <c r="L107" s="191">
        <v>0.52</v>
      </c>
    </row>
    <row r="108" spans="2:12" outlineLevel="2" x14ac:dyDescent="0.2">
      <c r="B108" s="84" t="s">
        <v>715</v>
      </c>
      <c r="C108" s="82"/>
      <c r="D108" s="82"/>
      <c r="E108" s="82"/>
      <c r="F108" s="82"/>
      <c r="G108" s="82"/>
      <c r="H108" s="82"/>
      <c r="I108" s="82"/>
      <c r="J108" s="82"/>
      <c r="K108" s="82"/>
      <c r="L108" s="82"/>
    </row>
    <row r="109" spans="2:12" outlineLevel="2" x14ac:dyDescent="0.2">
      <c r="B109" s="83" t="s">
        <v>708</v>
      </c>
      <c r="C109" s="51">
        <v>90243</v>
      </c>
      <c r="D109" s="51">
        <v>56783</v>
      </c>
      <c r="E109" s="51">
        <v>57854</v>
      </c>
      <c r="F109" s="51">
        <v>44020</v>
      </c>
      <c r="G109" s="51">
        <v>46947</v>
      </c>
      <c r="H109" s="51">
        <v>59681</v>
      </c>
      <c r="I109" s="51">
        <v>52337</v>
      </c>
      <c r="J109" s="51">
        <v>46237</v>
      </c>
      <c r="K109" s="51">
        <v>47215</v>
      </c>
      <c r="L109" s="51">
        <v>63130</v>
      </c>
    </row>
    <row r="110" spans="2:12" outlineLevel="2" x14ac:dyDescent="0.2">
      <c r="B110" s="84" t="s">
        <v>716</v>
      </c>
      <c r="C110" s="82"/>
      <c r="D110" s="82"/>
      <c r="E110" s="82"/>
      <c r="F110" s="82"/>
      <c r="G110" s="82"/>
      <c r="H110" s="82"/>
      <c r="I110" s="82"/>
      <c r="J110" s="82"/>
      <c r="K110" s="82"/>
      <c r="L110" s="82"/>
    </row>
    <row r="111" spans="2:12" outlineLevel="2" x14ac:dyDescent="0.2">
      <c r="B111" s="92" t="s">
        <v>717</v>
      </c>
      <c r="C111" s="180">
        <v>100</v>
      </c>
      <c r="D111" s="180">
        <v>100</v>
      </c>
      <c r="E111" s="180">
        <v>100</v>
      </c>
      <c r="F111" s="180">
        <v>100</v>
      </c>
      <c r="G111" s="180">
        <v>100</v>
      </c>
      <c r="H111" s="180">
        <v>100</v>
      </c>
      <c r="I111" s="180">
        <v>100</v>
      </c>
      <c r="J111" s="180">
        <v>100</v>
      </c>
      <c r="K111" s="180">
        <v>100</v>
      </c>
      <c r="L111" s="180">
        <v>100</v>
      </c>
    </row>
    <row r="112" spans="2:12" outlineLevel="2" x14ac:dyDescent="0.2">
      <c r="B112" s="94" t="s">
        <v>718</v>
      </c>
      <c r="C112" s="177">
        <v>12.9</v>
      </c>
      <c r="D112" s="177">
        <v>17.8</v>
      </c>
      <c r="E112" s="177">
        <v>14.8</v>
      </c>
      <c r="F112" s="177">
        <v>19.5</v>
      </c>
      <c r="G112" s="177">
        <v>13.8</v>
      </c>
      <c r="H112" s="177">
        <v>15.3</v>
      </c>
      <c r="I112" s="177">
        <v>18.2</v>
      </c>
      <c r="J112" s="177">
        <v>20.9</v>
      </c>
      <c r="K112" s="177">
        <v>18.399999999999999</v>
      </c>
      <c r="L112" s="177">
        <v>15.6</v>
      </c>
    </row>
    <row r="113" spans="2:12" outlineLevel="2" x14ac:dyDescent="0.2">
      <c r="B113" s="94" t="s">
        <v>719</v>
      </c>
      <c r="C113" s="177">
        <v>15.7</v>
      </c>
      <c r="D113" s="177">
        <v>10</v>
      </c>
      <c r="E113" s="177">
        <v>10.9</v>
      </c>
      <c r="F113" s="177">
        <v>8.9</v>
      </c>
      <c r="G113" s="177">
        <v>11</v>
      </c>
      <c r="H113" s="177">
        <v>11.6</v>
      </c>
      <c r="I113" s="177">
        <v>10.199999999999999</v>
      </c>
      <c r="J113" s="177">
        <v>7.2</v>
      </c>
      <c r="K113" s="177">
        <v>8.9</v>
      </c>
      <c r="L113" s="177">
        <v>11.9</v>
      </c>
    </row>
    <row r="114" spans="2:12" outlineLevel="2" x14ac:dyDescent="0.2">
      <c r="B114" s="94" t="s">
        <v>720</v>
      </c>
      <c r="C114" s="177">
        <v>3</v>
      </c>
      <c r="D114" s="177">
        <v>3.4</v>
      </c>
      <c r="E114" s="177">
        <v>3.2</v>
      </c>
      <c r="F114" s="177">
        <v>3.4</v>
      </c>
      <c r="G114" s="177">
        <v>1.9</v>
      </c>
      <c r="H114" s="177">
        <v>2.9</v>
      </c>
      <c r="I114" s="177">
        <v>3</v>
      </c>
      <c r="J114" s="177">
        <v>3.9</v>
      </c>
      <c r="K114" s="177">
        <v>3.8</v>
      </c>
      <c r="L114" s="177">
        <v>3.1</v>
      </c>
    </row>
    <row r="115" spans="2:12" outlineLevel="2" x14ac:dyDescent="0.2">
      <c r="B115" s="94" t="s">
        <v>721</v>
      </c>
      <c r="C115" s="177">
        <v>7.2</v>
      </c>
      <c r="D115" s="177">
        <v>8.6</v>
      </c>
      <c r="E115" s="177">
        <v>8.8000000000000007</v>
      </c>
      <c r="F115" s="177">
        <v>6.9</v>
      </c>
      <c r="G115" s="177">
        <v>7.5</v>
      </c>
      <c r="H115" s="177">
        <v>8.1</v>
      </c>
      <c r="I115" s="177">
        <v>8.9</v>
      </c>
      <c r="J115" s="177">
        <v>11.1</v>
      </c>
      <c r="K115" s="177">
        <v>9.3000000000000007</v>
      </c>
      <c r="L115" s="177">
        <v>8.1999999999999993</v>
      </c>
    </row>
    <row r="116" spans="2:12" outlineLevel="2" x14ac:dyDescent="0.2">
      <c r="B116" s="94" t="s">
        <v>722</v>
      </c>
      <c r="C116" s="177">
        <v>5.0999999999999996</v>
      </c>
      <c r="D116" s="177">
        <v>5.5</v>
      </c>
      <c r="E116" s="177">
        <v>2.8</v>
      </c>
      <c r="F116" s="177">
        <v>5.4</v>
      </c>
      <c r="G116" s="177">
        <v>8</v>
      </c>
      <c r="H116" s="177">
        <v>5.5</v>
      </c>
      <c r="I116" s="177">
        <v>5.8</v>
      </c>
      <c r="J116" s="177">
        <v>4.3</v>
      </c>
      <c r="K116" s="177">
        <v>3.7</v>
      </c>
      <c r="L116" s="177">
        <v>5.0999999999999996</v>
      </c>
    </row>
    <row r="117" spans="2:12" outlineLevel="2" x14ac:dyDescent="0.2">
      <c r="B117" s="94" t="s">
        <v>723</v>
      </c>
      <c r="C117" s="177">
        <v>10</v>
      </c>
      <c r="D117" s="177">
        <v>5.7</v>
      </c>
      <c r="E117" s="177">
        <v>11.2</v>
      </c>
      <c r="F117" s="177">
        <v>14</v>
      </c>
      <c r="G117" s="177">
        <v>14.1</v>
      </c>
      <c r="H117" s="177">
        <v>9.1999999999999993</v>
      </c>
      <c r="I117" s="177">
        <v>8.1</v>
      </c>
      <c r="J117" s="177">
        <v>6.2</v>
      </c>
      <c r="K117" s="177">
        <v>5.7</v>
      </c>
      <c r="L117" s="177">
        <v>9.4</v>
      </c>
    </row>
    <row r="118" spans="2:12" outlineLevel="2" x14ac:dyDescent="0.2">
      <c r="B118" s="94" t="s">
        <v>724</v>
      </c>
      <c r="C118" s="177">
        <v>4.2</v>
      </c>
      <c r="D118" s="177">
        <v>4</v>
      </c>
      <c r="E118" s="177">
        <v>3.9</v>
      </c>
      <c r="F118" s="177">
        <v>0.6</v>
      </c>
      <c r="G118" s="177">
        <v>2.1</v>
      </c>
      <c r="H118" s="177">
        <v>5.2</v>
      </c>
      <c r="I118" s="177">
        <v>4.3</v>
      </c>
      <c r="J118" s="177">
        <v>3.9</v>
      </c>
      <c r="K118" s="177">
        <v>5.4</v>
      </c>
      <c r="L118" s="177">
        <v>4</v>
      </c>
    </row>
    <row r="119" spans="2:12" outlineLevel="2" x14ac:dyDescent="0.2">
      <c r="B119" s="94" t="s">
        <v>725</v>
      </c>
      <c r="C119" s="177">
        <v>1.2</v>
      </c>
      <c r="D119" s="177">
        <v>1.4</v>
      </c>
      <c r="E119" s="177">
        <v>1.3</v>
      </c>
      <c r="F119" s="177">
        <v>1.2</v>
      </c>
      <c r="G119" s="177">
        <v>1.3</v>
      </c>
      <c r="H119" s="177">
        <v>1.3</v>
      </c>
      <c r="I119" s="177">
        <v>1.2</v>
      </c>
      <c r="J119" s="177">
        <v>1.4</v>
      </c>
      <c r="K119" s="177">
        <v>1.4</v>
      </c>
      <c r="L119" s="177">
        <v>1.3</v>
      </c>
    </row>
    <row r="120" spans="2:12" outlineLevel="2" x14ac:dyDescent="0.2">
      <c r="B120" s="94" t="s">
        <v>726</v>
      </c>
      <c r="C120" s="177">
        <v>4.9000000000000004</v>
      </c>
      <c r="D120" s="177">
        <v>5.0999999999999996</v>
      </c>
      <c r="E120" s="177">
        <v>6.3</v>
      </c>
      <c r="F120" s="177">
        <v>5.4</v>
      </c>
      <c r="G120" s="177">
        <v>4.4000000000000004</v>
      </c>
      <c r="H120" s="177">
        <v>5.8</v>
      </c>
      <c r="I120" s="177">
        <v>6</v>
      </c>
      <c r="J120" s="177">
        <v>4.5</v>
      </c>
      <c r="K120" s="177">
        <v>6.8</v>
      </c>
      <c r="L120" s="177">
        <v>5.4</v>
      </c>
    </row>
    <row r="121" spans="2:12" outlineLevel="2" x14ac:dyDescent="0.2">
      <c r="B121" s="94" t="s">
        <v>727</v>
      </c>
      <c r="C121" s="177">
        <v>10.5</v>
      </c>
      <c r="D121" s="177">
        <v>11.4</v>
      </c>
      <c r="E121" s="177">
        <v>12.9</v>
      </c>
      <c r="F121" s="177">
        <v>12</v>
      </c>
      <c r="G121" s="177">
        <v>12.8</v>
      </c>
      <c r="H121" s="177">
        <v>12.2</v>
      </c>
      <c r="I121" s="177">
        <v>11.3</v>
      </c>
      <c r="J121" s="177">
        <v>11.6</v>
      </c>
      <c r="K121" s="177">
        <v>12.6</v>
      </c>
      <c r="L121" s="177">
        <v>11.7</v>
      </c>
    </row>
    <row r="122" spans="2:12" outlineLevel="2" x14ac:dyDescent="0.2">
      <c r="B122" s="94" t="s">
        <v>728</v>
      </c>
      <c r="C122" s="177">
        <v>8.1</v>
      </c>
      <c r="D122" s="177">
        <v>8</v>
      </c>
      <c r="E122" s="177">
        <v>7.4</v>
      </c>
      <c r="F122" s="177">
        <v>7.6</v>
      </c>
      <c r="G122" s="177">
        <v>7.1</v>
      </c>
      <c r="H122" s="177">
        <v>6</v>
      </c>
      <c r="I122" s="177">
        <v>5.9</v>
      </c>
      <c r="J122" s="177">
        <v>6.8</v>
      </c>
      <c r="K122" s="177">
        <v>5.9</v>
      </c>
      <c r="L122" s="177">
        <v>7.3</v>
      </c>
    </row>
    <row r="123" spans="2:12" outlineLevel="2" x14ac:dyDescent="0.2">
      <c r="B123" s="94" t="s">
        <v>729</v>
      </c>
      <c r="C123" s="177">
        <v>2.5</v>
      </c>
      <c r="D123" s="177">
        <v>3.8</v>
      </c>
      <c r="E123" s="177">
        <v>2.2999999999999998</v>
      </c>
      <c r="F123" s="177">
        <v>4.3</v>
      </c>
      <c r="G123" s="177">
        <v>3.4</v>
      </c>
      <c r="H123" s="177">
        <v>2.9</v>
      </c>
      <c r="I123" s="177">
        <v>3.2</v>
      </c>
      <c r="J123" s="177">
        <v>4.3</v>
      </c>
      <c r="K123" s="177">
        <v>3.2</v>
      </c>
      <c r="L123" s="177">
        <v>3</v>
      </c>
    </row>
    <row r="124" spans="2:12" outlineLevel="2" x14ac:dyDescent="0.2">
      <c r="B124" s="94" t="s">
        <v>730</v>
      </c>
      <c r="C124" s="177">
        <v>1.7</v>
      </c>
      <c r="D124" s="177">
        <v>2.2999999999999998</v>
      </c>
      <c r="E124" s="177">
        <v>2.2999999999999998</v>
      </c>
      <c r="F124" s="177">
        <v>2.6</v>
      </c>
      <c r="G124" s="177">
        <v>2.4</v>
      </c>
      <c r="H124" s="177">
        <v>2.2000000000000002</v>
      </c>
      <c r="I124" s="177">
        <v>2.1</v>
      </c>
      <c r="J124" s="177">
        <v>2.2999999999999998</v>
      </c>
      <c r="K124" s="177">
        <v>2.2000000000000002</v>
      </c>
      <c r="L124" s="177">
        <v>2.1</v>
      </c>
    </row>
    <row r="125" spans="2:12" outlineLevel="2" x14ac:dyDescent="0.2">
      <c r="B125" s="94" t="s">
        <v>731</v>
      </c>
      <c r="C125" s="177">
        <v>3.5</v>
      </c>
      <c r="D125" s="177">
        <v>2.9</v>
      </c>
      <c r="E125" s="177">
        <v>3.2</v>
      </c>
      <c r="F125" s="177">
        <v>1.4</v>
      </c>
      <c r="G125" s="177">
        <v>2.6</v>
      </c>
      <c r="H125" s="177">
        <v>2.6</v>
      </c>
      <c r="I125" s="177">
        <v>2.8</v>
      </c>
      <c r="J125" s="177">
        <v>2.8</v>
      </c>
      <c r="K125" s="177">
        <v>2.5</v>
      </c>
      <c r="L125" s="177">
        <v>3</v>
      </c>
    </row>
    <row r="126" spans="2:12" outlineLevel="2" x14ac:dyDescent="0.2">
      <c r="B126" s="94" t="s">
        <v>455</v>
      </c>
      <c r="C126" s="177">
        <v>9.4</v>
      </c>
      <c r="D126" s="177">
        <v>9.9</v>
      </c>
      <c r="E126" s="177">
        <v>8.8000000000000007</v>
      </c>
      <c r="F126" s="177">
        <v>6.7</v>
      </c>
      <c r="G126" s="177">
        <v>7.8</v>
      </c>
      <c r="H126" s="177">
        <v>9.4</v>
      </c>
      <c r="I126" s="177">
        <v>8.8000000000000007</v>
      </c>
      <c r="J126" s="177">
        <v>8.6999999999999993</v>
      </c>
      <c r="K126" s="177">
        <v>10.199999999999999</v>
      </c>
      <c r="L126" s="177">
        <v>9.1</v>
      </c>
    </row>
    <row r="127" spans="2:12" outlineLevel="2" x14ac:dyDescent="0.2">
      <c r="B127" s="92" t="s">
        <v>732</v>
      </c>
      <c r="C127" s="180">
        <v>100</v>
      </c>
      <c r="D127" s="180">
        <v>100</v>
      </c>
      <c r="E127" s="180">
        <v>100</v>
      </c>
      <c r="F127" s="180">
        <v>100</v>
      </c>
      <c r="G127" s="180">
        <v>100</v>
      </c>
      <c r="H127" s="180">
        <v>100</v>
      </c>
      <c r="I127" s="180">
        <v>100</v>
      </c>
      <c r="J127" s="180">
        <v>100</v>
      </c>
      <c r="K127" s="180">
        <v>100</v>
      </c>
      <c r="L127" s="180">
        <v>100</v>
      </c>
    </row>
    <row r="128" spans="2:12" outlineLevel="2" x14ac:dyDescent="0.2">
      <c r="B128" s="94" t="s">
        <v>733</v>
      </c>
      <c r="C128" s="177">
        <v>24.8</v>
      </c>
      <c r="D128" s="177">
        <v>22.3</v>
      </c>
      <c r="E128" s="177">
        <v>19.100000000000001</v>
      </c>
      <c r="F128" s="177">
        <v>13.1</v>
      </c>
      <c r="G128" s="177">
        <v>17</v>
      </c>
      <c r="H128" s="177">
        <v>16</v>
      </c>
      <c r="I128" s="177">
        <v>17.8</v>
      </c>
      <c r="J128" s="177">
        <v>19.2</v>
      </c>
      <c r="K128" s="177">
        <v>20.7</v>
      </c>
      <c r="L128" s="177">
        <v>21.3</v>
      </c>
    </row>
    <row r="129" spans="1:12" outlineLevel="2" x14ac:dyDescent="0.2">
      <c r="B129" s="94" t="s">
        <v>734</v>
      </c>
      <c r="C129" s="177">
        <v>4.5999999999999996</v>
      </c>
      <c r="D129" s="177">
        <v>5.0999999999999996</v>
      </c>
      <c r="E129" s="177">
        <v>4.5999999999999996</v>
      </c>
      <c r="F129" s="177">
        <v>9.6</v>
      </c>
      <c r="G129" s="177">
        <v>8.6999999999999993</v>
      </c>
      <c r="H129" s="177">
        <v>4.9000000000000004</v>
      </c>
      <c r="I129" s="177">
        <v>4.9000000000000004</v>
      </c>
      <c r="J129" s="177">
        <v>4.4000000000000004</v>
      </c>
      <c r="K129" s="177">
        <v>5.4</v>
      </c>
      <c r="L129" s="177">
        <v>5.0999999999999996</v>
      </c>
    </row>
    <row r="130" spans="1:12" outlineLevel="2" x14ac:dyDescent="0.2">
      <c r="B130" s="94" t="s">
        <v>735</v>
      </c>
      <c r="C130" s="177">
        <v>6.3</v>
      </c>
      <c r="D130" s="177">
        <v>6</v>
      </c>
      <c r="E130" s="177">
        <v>7.1</v>
      </c>
      <c r="F130" s="177">
        <v>6.4</v>
      </c>
      <c r="G130" s="177">
        <v>7.9</v>
      </c>
      <c r="H130" s="177">
        <v>6.5</v>
      </c>
      <c r="I130" s="177">
        <v>6.8</v>
      </c>
      <c r="J130" s="177">
        <v>4.5999999999999996</v>
      </c>
      <c r="K130" s="177">
        <v>7.7</v>
      </c>
      <c r="L130" s="177">
        <v>6.5</v>
      </c>
    </row>
    <row r="131" spans="1:12" outlineLevel="2" x14ac:dyDescent="0.2">
      <c r="B131" s="94" t="s">
        <v>736</v>
      </c>
      <c r="C131" s="177">
        <v>10.8</v>
      </c>
      <c r="D131" s="177">
        <v>11.8</v>
      </c>
      <c r="E131" s="177">
        <v>11.2</v>
      </c>
      <c r="F131" s="177">
        <v>11.3</v>
      </c>
      <c r="G131" s="177">
        <v>11</v>
      </c>
      <c r="H131" s="177">
        <v>12.3</v>
      </c>
      <c r="I131" s="177">
        <v>12</v>
      </c>
      <c r="J131" s="177">
        <v>11.9</v>
      </c>
      <c r="K131" s="177">
        <v>13.2</v>
      </c>
      <c r="L131" s="177">
        <v>11.4</v>
      </c>
    </row>
    <row r="132" spans="1:12" outlineLevel="2" x14ac:dyDescent="0.2">
      <c r="B132" s="94" t="s">
        <v>737</v>
      </c>
      <c r="C132" s="177">
        <v>3</v>
      </c>
      <c r="D132" s="177">
        <v>2.7</v>
      </c>
      <c r="E132" s="177">
        <v>2.4</v>
      </c>
      <c r="F132" s="177">
        <v>3.8</v>
      </c>
      <c r="G132" s="177">
        <v>3.1</v>
      </c>
      <c r="H132" s="177">
        <v>2.5</v>
      </c>
      <c r="I132" s="177">
        <v>2.5</v>
      </c>
      <c r="J132" s="177">
        <v>2.4</v>
      </c>
      <c r="K132" s="177">
        <v>3.1</v>
      </c>
      <c r="L132" s="177">
        <v>2.8</v>
      </c>
    </row>
    <row r="133" spans="1:12" outlineLevel="2" x14ac:dyDescent="0.2">
      <c r="B133" s="94" t="s">
        <v>738</v>
      </c>
      <c r="C133" s="177">
        <v>6</v>
      </c>
      <c r="D133" s="177">
        <v>5.7</v>
      </c>
      <c r="E133" s="177">
        <v>6.2</v>
      </c>
      <c r="F133" s="177">
        <v>6.2</v>
      </c>
      <c r="G133" s="177">
        <v>5.9</v>
      </c>
      <c r="H133" s="177">
        <v>5</v>
      </c>
      <c r="I133" s="177">
        <v>5.2</v>
      </c>
      <c r="J133" s="177">
        <v>4.9000000000000004</v>
      </c>
      <c r="K133" s="177">
        <v>7.1</v>
      </c>
      <c r="L133" s="177">
        <v>5.9</v>
      </c>
    </row>
    <row r="134" spans="1:12" outlineLevel="2" x14ac:dyDescent="0.2">
      <c r="B134" s="94" t="s">
        <v>739</v>
      </c>
      <c r="C134" s="177">
        <v>2.7</v>
      </c>
      <c r="D134" s="177">
        <v>2.2999999999999998</v>
      </c>
      <c r="E134" s="177">
        <v>2.2000000000000002</v>
      </c>
      <c r="F134" s="177">
        <v>2.2000000000000002</v>
      </c>
      <c r="G134" s="177">
        <v>2.2000000000000002</v>
      </c>
      <c r="H134" s="177">
        <v>2</v>
      </c>
      <c r="I134" s="177">
        <v>1.6</v>
      </c>
      <c r="J134" s="177">
        <v>2.1</v>
      </c>
      <c r="K134" s="177">
        <v>1.6</v>
      </c>
      <c r="L134" s="177">
        <v>2.2999999999999998</v>
      </c>
    </row>
    <row r="135" spans="1:12" outlineLevel="2" x14ac:dyDescent="0.2">
      <c r="B135" s="112" t="s">
        <v>140</v>
      </c>
      <c r="C135" s="177">
        <v>1.8</v>
      </c>
      <c r="D135" s="177">
        <v>2</v>
      </c>
      <c r="E135" s="177">
        <v>1.5</v>
      </c>
      <c r="F135" s="177">
        <v>2.2000000000000002</v>
      </c>
      <c r="G135" s="177">
        <v>1.9</v>
      </c>
      <c r="H135" s="177">
        <v>1.8</v>
      </c>
      <c r="I135" s="177">
        <v>2</v>
      </c>
      <c r="J135" s="177">
        <v>2</v>
      </c>
      <c r="K135" s="177">
        <v>1.8</v>
      </c>
      <c r="L135" s="177">
        <v>1.8</v>
      </c>
    </row>
    <row r="136" spans="1:12" outlineLevel="2" x14ac:dyDescent="0.2">
      <c r="B136" s="94" t="s">
        <v>740</v>
      </c>
      <c r="C136" s="177">
        <v>2.9</v>
      </c>
      <c r="D136" s="177">
        <v>4.8</v>
      </c>
      <c r="E136" s="177">
        <v>4.0999999999999996</v>
      </c>
      <c r="F136" s="177">
        <v>6.9</v>
      </c>
      <c r="G136" s="177">
        <v>7.3</v>
      </c>
      <c r="H136" s="177">
        <v>4.5</v>
      </c>
      <c r="I136" s="177">
        <v>5.6</v>
      </c>
      <c r="J136" s="177">
        <v>4.5999999999999996</v>
      </c>
      <c r="K136" s="177">
        <v>5.7</v>
      </c>
      <c r="L136" s="177">
        <v>4.0999999999999996</v>
      </c>
    </row>
    <row r="137" spans="1:12" outlineLevel="2" x14ac:dyDescent="0.2">
      <c r="B137" s="94" t="s">
        <v>741</v>
      </c>
      <c r="C137" s="177">
        <v>11.4</v>
      </c>
      <c r="D137" s="177">
        <v>9.6</v>
      </c>
      <c r="E137" s="177">
        <v>12.4</v>
      </c>
      <c r="F137" s="177">
        <v>9.1</v>
      </c>
      <c r="G137" s="177">
        <v>7.9</v>
      </c>
      <c r="H137" s="177">
        <v>13.1</v>
      </c>
      <c r="I137" s="177">
        <v>10.7</v>
      </c>
      <c r="J137" s="177">
        <v>10.1</v>
      </c>
      <c r="K137" s="177">
        <v>8.6</v>
      </c>
      <c r="L137" s="177">
        <v>11</v>
      </c>
    </row>
    <row r="138" spans="1:12" outlineLevel="2" x14ac:dyDescent="0.2">
      <c r="B138" s="94" t="s">
        <v>742</v>
      </c>
      <c r="C138" s="177">
        <v>15.1</v>
      </c>
      <c r="D138" s="177">
        <v>14.8</v>
      </c>
      <c r="E138" s="177">
        <v>15.8</v>
      </c>
      <c r="F138" s="177">
        <v>16.100000000000001</v>
      </c>
      <c r="G138" s="177">
        <v>14.5</v>
      </c>
      <c r="H138" s="177">
        <v>15.7</v>
      </c>
      <c r="I138" s="177">
        <v>16</v>
      </c>
      <c r="J138" s="177">
        <v>15.6</v>
      </c>
      <c r="K138" s="177">
        <v>14.1</v>
      </c>
      <c r="L138" s="177">
        <v>15.2</v>
      </c>
    </row>
    <row r="139" spans="1:12" outlineLevel="2" x14ac:dyDescent="0.2">
      <c r="B139" s="94" t="s">
        <v>743</v>
      </c>
      <c r="C139" s="177">
        <v>9</v>
      </c>
      <c r="D139" s="177">
        <v>10</v>
      </c>
      <c r="E139" s="177">
        <v>10.7</v>
      </c>
      <c r="F139" s="177">
        <v>11.5</v>
      </c>
      <c r="G139" s="177">
        <v>9.8000000000000007</v>
      </c>
      <c r="H139" s="177">
        <v>13.5</v>
      </c>
      <c r="I139" s="177">
        <v>12</v>
      </c>
      <c r="J139" s="177">
        <v>12.6</v>
      </c>
      <c r="K139" s="177">
        <v>7.3</v>
      </c>
      <c r="L139" s="177">
        <v>10.1</v>
      </c>
    </row>
    <row r="140" spans="1:12" outlineLevel="2" x14ac:dyDescent="0.2">
      <c r="B140" s="116" t="s">
        <v>744</v>
      </c>
      <c r="C140" s="231">
        <v>1.6</v>
      </c>
      <c r="D140" s="231">
        <v>2.9</v>
      </c>
      <c r="E140" s="231">
        <v>2.6</v>
      </c>
      <c r="F140" s="231">
        <v>1.6</v>
      </c>
      <c r="G140" s="231">
        <v>2.8</v>
      </c>
      <c r="H140" s="231">
        <v>2.1</v>
      </c>
      <c r="I140" s="231">
        <v>3.1</v>
      </c>
      <c r="J140" s="231">
        <v>5.6</v>
      </c>
      <c r="K140" s="231">
        <v>3.5</v>
      </c>
      <c r="L140" s="231">
        <v>2.2999999999999998</v>
      </c>
    </row>
    <row r="141" spans="1:12" x14ac:dyDescent="0.2">
      <c r="B141" s="94"/>
      <c r="C141" s="177"/>
      <c r="D141" s="177"/>
      <c r="E141" s="177"/>
      <c r="F141" s="177"/>
      <c r="G141" s="177"/>
      <c r="H141" s="177"/>
      <c r="I141" s="177"/>
      <c r="J141" s="177"/>
      <c r="K141" s="177"/>
      <c r="L141" s="177"/>
    </row>
    <row r="142" spans="1:12" x14ac:dyDescent="0.2">
      <c r="A142" s="74" t="s">
        <v>1001</v>
      </c>
      <c r="B142" s="82"/>
      <c r="C142" s="82"/>
      <c r="D142" s="82"/>
      <c r="E142" s="82"/>
      <c r="F142" s="82"/>
      <c r="G142" s="82"/>
      <c r="H142" s="82"/>
      <c r="I142" s="82"/>
      <c r="J142" s="82"/>
      <c r="K142" s="82"/>
      <c r="L142" s="82"/>
    </row>
    <row r="143" spans="1:12" x14ac:dyDescent="0.2">
      <c r="A143" s="113" t="s">
        <v>1096</v>
      </c>
      <c r="B143" s="82"/>
      <c r="C143" s="82"/>
      <c r="D143" s="82"/>
      <c r="E143" s="82"/>
      <c r="F143" s="82"/>
      <c r="G143" s="82"/>
      <c r="H143" s="82"/>
      <c r="I143" s="82"/>
      <c r="J143" s="82"/>
      <c r="K143" s="82"/>
      <c r="L143" s="82"/>
    </row>
    <row r="144" spans="1:12" x14ac:dyDescent="0.2">
      <c r="B144" s="82"/>
      <c r="C144" s="82"/>
      <c r="D144" s="82"/>
      <c r="E144" s="82"/>
      <c r="F144" s="82"/>
      <c r="G144" s="82"/>
      <c r="H144" s="82"/>
      <c r="I144" s="82"/>
      <c r="J144" s="82"/>
      <c r="K144" s="82"/>
      <c r="L144" s="82"/>
    </row>
  </sheetData>
  <mergeCells count="4">
    <mergeCell ref="C5:L5"/>
    <mergeCell ref="B4:L4"/>
    <mergeCell ref="B73:L73"/>
    <mergeCell ref="B2:L2"/>
  </mergeCells>
  <pageMargins left="0.7" right="0.7" top="0.75" bottom="0.75" header="0.3" footer="0.3"/>
  <pageSetup paperSize="8" orientation="landscape" r:id="rId1"/>
  <headerFooter>
    <oddHeader>&amp;L&amp;"Calibri"&amp;10&amp;K000000 [Limited Sharing]&amp;1#_x000D_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theme="7" tint="-0.499984740745262"/>
  </sheetPr>
  <dimension ref="A1:N63"/>
  <sheetViews>
    <sheetView workbookViewId="0">
      <pane ySplit="4" topLeftCell="A5" activePane="bottomLeft" state="frozen"/>
      <selection activeCell="B2" sqref="B2:AD2"/>
      <selection pane="bottomLeft" activeCell="J25" sqref="J25"/>
    </sheetView>
  </sheetViews>
  <sheetFormatPr defaultRowHeight="12.75" x14ac:dyDescent="0.2"/>
  <cols>
    <col min="1" max="1" width="4" style="10" customWidth="1"/>
    <col min="2" max="2" width="36.33203125" style="10" customWidth="1"/>
    <col min="3" max="3" width="9.83203125" style="10" bestFit="1" customWidth="1"/>
    <col min="4" max="4" width="11.1640625" style="10" bestFit="1" customWidth="1"/>
    <col min="5" max="6" width="14.5" style="10" bestFit="1" customWidth="1"/>
    <col min="7" max="7" width="14.33203125" style="10" bestFit="1" customWidth="1"/>
    <col min="8" max="8" width="9.5" style="10" bestFit="1" customWidth="1"/>
    <col min="9" max="16384" width="9.33203125" style="10"/>
  </cols>
  <sheetData>
    <row r="1" spans="2:8" s="4" customFormat="1" ht="46.5" customHeight="1" x14ac:dyDescent="0.2">
      <c r="B1" s="1" t="s">
        <v>381</v>
      </c>
      <c r="C1" s="2"/>
      <c r="D1" s="2"/>
      <c r="E1" s="2"/>
      <c r="F1" s="2"/>
      <c r="G1" s="2"/>
      <c r="H1" s="3" t="s">
        <v>382</v>
      </c>
    </row>
    <row r="2" spans="2:8" s="5" customFormat="1" ht="15" x14ac:dyDescent="0.2">
      <c r="B2" s="436" t="s">
        <v>2</v>
      </c>
      <c r="C2" s="436"/>
      <c r="D2" s="436"/>
      <c r="E2" s="436"/>
      <c r="F2" s="436"/>
      <c r="G2" s="436"/>
      <c r="H2" s="436"/>
    </row>
    <row r="3" spans="2:8" s="5" customFormat="1" ht="15" customHeight="1" x14ac:dyDescent="0.2">
      <c r="B3" s="437" t="s">
        <v>26</v>
      </c>
      <c r="C3" s="437"/>
      <c r="D3" s="437"/>
      <c r="E3" s="437"/>
      <c r="F3" s="437"/>
      <c r="G3" s="437"/>
      <c r="H3" s="437"/>
    </row>
    <row r="4" spans="2:8" s="7" customFormat="1" ht="15" x14ac:dyDescent="0.2">
      <c r="B4" s="6" t="s">
        <v>0</v>
      </c>
      <c r="C4" s="6" t="s">
        <v>982</v>
      </c>
      <c r="D4" s="6" t="s">
        <v>983</v>
      </c>
      <c r="E4" s="6" t="s">
        <v>984</v>
      </c>
      <c r="F4" s="6" t="s">
        <v>985</v>
      </c>
      <c r="G4" s="6" t="s">
        <v>987</v>
      </c>
      <c r="H4" s="6" t="s">
        <v>1</v>
      </c>
    </row>
    <row r="5" spans="2:8" x14ac:dyDescent="0.2">
      <c r="B5" s="8">
        <v>2003</v>
      </c>
      <c r="C5" s="9">
        <v>4339</v>
      </c>
      <c r="D5" s="9">
        <v>7670</v>
      </c>
      <c r="E5" s="9">
        <v>8136</v>
      </c>
      <c r="F5" s="9">
        <v>5765</v>
      </c>
      <c r="G5" s="347" t="s">
        <v>264</v>
      </c>
      <c r="H5" s="9">
        <v>25910</v>
      </c>
    </row>
    <row r="6" spans="2:8" x14ac:dyDescent="0.2">
      <c r="B6" s="8">
        <v>2004</v>
      </c>
      <c r="C6" s="9">
        <v>4339</v>
      </c>
      <c r="D6" s="9">
        <v>7679</v>
      </c>
      <c r="E6" s="9">
        <v>8136</v>
      </c>
      <c r="F6" s="9">
        <v>5771</v>
      </c>
      <c r="G6" s="347" t="s">
        <v>264</v>
      </c>
      <c r="H6" s="9">
        <v>25925</v>
      </c>
    </row>
    <row r="7" spans="2:8" x14ac:dyDescent="0.2">
      <c r="B7" s="8">
        <v>2005</v>
      </c>
      <c r="C7" s="9">
        <v>4314</v>
      </c>
      <c r="D7" s="9">
        <v>7706</v>
      </c>
      <c r="E7" s="9">
        <v>8257</v>
      </c>
      <c r="F7" s="9">
        <v>6074</v>
      </c>
      <c r="G7" s="347" t="s">
        <v>264</v>
      </c>
      <c r="H7" s="9">
        <v>26351</v>
      </c>
    </row>
    <row r="8" spans="2:8" ht="15" x14ac:dyDescent="0.2">
      <c r="B8" s="8">
        <v>2006</v>
      </c>
      <c r="C8" s="9">
        <v>4219</v>
      </c>
      <c r="D8" s="9">
        <v>7553</v>
      </c>
      <c r="E8" s="11" t="s">
        <v>434</v>
      </c>
      <c r="F8" s="11" t="s">
        <v>435</v>
      </c>
      <c r="G8" s="347" t="s">
        <v>264</v>
      </c>
      <c r="H8" s="11" t="s">
        <v>436</v>
      </c>
    </row>
    <row r="9" spans="2:8" ht="15" x14ac:dyDescent="0.2">
      <c r="B9" s="8">
        <v>2007</v>
      </c>
      <c r="C9" s="9">
        <v>4219</v>
      </c>
      <c r="D9" s="9">
        <v>7655</v>
      </c>
      <c r="E9" s="11" t="s">
        <v>437</v>
      </c>
      <c r="F9" s="11" t="s">
        <v>438</v>
      </c>
      <c r="G9" s="347" t="s">
        <v>264</v>
      </c>
      <c r="H9" s="11" t="s">
        <v>439</v>
      </c>
    </row>
    <row r="10" spans="2:8" ht="15" x14ac:dyDescent="0.2">
      <c r="B10" s="8">
        <v>2008</v>
      </c>
      <c r="C10" s="9">
        <v>4219</v>
      </c>
      <c r="D10" s="9">
        <v>7670</v>
      </c>
      <c r="E10" s="11" t="s">
        <v>440</v>
      </c>
      <c r="F10" s="11" t="s">
        <v>441</v>
      </c>
      <c r="G10" s="347" t="s">
        <v>264</v>
      </c>
      <c r="H10" s="11" t="s">
        <v>442</v>
      </c>
    </row>
    <row r="11" spans="2:8" x14ac:dyDescent="0.2">
      <c r="B11" s="8">
        <v>2009</v>
      </c>
      <c r="C11" s="9">
        <v>4216</v>
      </c>
      <c r="D11" s="9">
        <v>7704</v>
      </c>
      <c r="E11" s="9">
        <v>11231</v>
      </c>
      <c r="F11" s="9">
        <v>5855</v>
      </c>
      <c r="G11" s="347" t="s">
        <v>264</v>
      </c>
      <c r="H11" s="9">
        <v>29006</v>
      </c>
    </row>
    <row r="12" spans="2:8" x14ac:dyDescent="0.2">
      <c r="B12" s="8">
        <v>2010</v>
      </c>
      <c r="C12" s="9">
        <v>4219</v>
      </c>
      <c r="D12" s="9">
        <v>7800</v>
      </c>
      <c r="E12" s="9">
        <v>11316</v>
      </c>
      <c r="F12" s="9">
        <v>5783</v>
      </c>
      <c r="G12" s="347" t="s">
        <v>264</v>
      </c>
      <c r="H12" s="9">
        <v>29119</v>
      </c>
    </row>
    <row r="13" spans="2:8" x14ac:dyDescent="0.2">
      <c r="B13" s="8">
        <v>2011</v>
      </c>
      <c r="C13" s="9">
        <v>4219</v>
      </c>
      <c r="D13" s="9">
        <v>7800</v>
      </c>
      <c r="E13" s="9">
        <v>11424</v>
      </c>
      <c r="F13" s="9">
        <v>6356</v>
      </c>
      <c r="G13" s="12">
        <v>95</v>
      </c>
      <c r="H13" s="9">
        <v>29895</v>
      </c>
    </row>
    <row r="14" spans="2:8" x14ac:dyDescent="0.2">
      <c r="B14" s="8">
        <v>2012</v>
      </c>
      <c r="C14" s="9">
        <v>4219</v>
      </c>
      <c r="D14" s="9">
        <v>7945</v>
      </c>
      <c r="E14" s="9">
        <v>11304</v>
      </c>
      <c r="F14" s="9">
        <v>6287</v>
      </c>
      <c r="G14" s="12">
        <v>95</v>
      </c>
      <c r="H14" s="9">
        <v>29850</v>
      </c>
    </row>
    <row r="15" spans="2:8" x14ac:dyDescent="0.2">
      <c r="B15" s="8">
        <v>2013</v>
      </c>
      <c r="C15" s="9">
        <v>4219</v>
      </c>
      <c r="D15" s="9">
        <v>7949</v>
      </c>
      <c r="E15" s="9">
        <v>11669</v>
      </c>
      <c r="F15" s="9">
        <v>6726</v>
      </c>
      <c r="G15" s="12">
        <v>121</v>
      </c>
      <c r="H15" s="9">
        <v>30684</v>
      </c>
    </row>
    <row r="16" spans="2:8" x14ac:dyDescent="0.2">
      <c r="B16" s="8">
        <v>2014</v>
      </c>
      <c r="C16" s="9">
        <v>4215</v>
      </c>
      <c r="D16" s="9">
        <v>7993</v>
      </c>
      <c r="E16" s="9">
        <v>11837</v>
      </c>
      <c r="F16" s="9">
        <v>7193</v>
      </c>
      <c r="G16" s="12">
        <v>161</v>
      </c>
      <c r="H16" s="9">
        <v>31398</v>
      </c>
    </row>
    <row r="17" spans="1:9" x14ac:dyDescent="0.2">
      <c r="B17" s="8">
        <v>2015</v>
      </c>
      <c r="C17" s="9">
        <v>4215</v>
      </c>
      <c r="D17" s="9">
        <v>7995</v>
      </c>
      <c r="E17" s="9">
        <v>12497</v>
      </c>
      <c r="F17" s="9">
        <v>6385</v>
      </c>
      <c r="G17" s="12">
        <v>170</v>
      </c>
      <c r="H17" s="9">
        <v>31262</v>
      </c>
    </row>
    <row r="18" spans="1:9" x14ac:dyDescent="0.2">
      <c r="B18" s="8">
        <v>2016</v>
      </c>
      <c r="C18" s="9">
        <v>4215</v>
      </c>
      <c r="D18" s="9">
        <v>7995</v>
      </c>
      <c r="E18" s="9">
        <v>12497</v>
      </c>
      <c r="F18" s="9">
        <v>6385</v>
      </c>
      <c r="G18" s="12">
        <v>170</v>
      </c>
      <c r="H18" s="9">
        <v>31262</v>
      </c>
    </row>
    <row r="19" spans="1:9" x14ac:dyDescent="0.2">
      <c r="B19" s="8">
        <v>2017</v>
      </c>
      <c r="C19" s="9">
        <v>4215</v>
      </c>
      <c r="D19" s="9">
        <v>7995</v>
      </c>
      <c r="E19" s="9">
        <v>12565</v>
      </c>
      <c r="F19" s="9">
        <v>6190</v>
      </c>
      <c r="G19" s="12">
        <v>170</v>
      </c>
      <c r="H19" s="9">
        <v>31135</v>
      </c>
    </row>
    <row r="20" spans="1:9" x14ac:dyDescent="0.2">
      <c r="B20" s="8">
        <v>2018</v>
      </c>
      <c r="C20" s="9">
        <v>4215</v>
      </c>
      <c r="D20" s="9">
        <v>8005</v>
      </c>
      <c r="E20" s="9">
        <v>12578</v>
      </c>
      <c r="F20" s="9">
        <v>6190</v>
      </c>
      <c r="G20" s="12">
        <v>170</v>
      </c>
      <c r="H20" s="9">
        <v>31158</v>
      </c>
    </row>
    <row r="21" spans="1:9" x14ac:dyDescent="0.2">
      <c r="B21" s="8">
        <v>2019</v>
      </c>
      <c r="C21" s="9">
        <v>4217</v>
      </c>
      <c r="D21" s="9">
        <v>8003</v>
      </c>
      <c r="E21" s="9">
        <v>12578</v>
      </c>
      <c r="F21" s="9">
        <v>6232</v>
      </c>
      <c r="G21" s="12">
        <v>218</v>
      </c>
      <c r="H21" s="9">
        <v>31249</v>
      </c>
    </row>
    <row r="22" spans="1:9" x14ac:dyDescent="0.2">
      <c r="B22" s="8">
        <v>2020</v>
      </c>
      <c r="C22" s="9">
        <v>4217</v>
      </c>
      <c r="D22" s="9">
        <v>8007</v>
      </c>
      <c r="E22" s="9">
        <v>12544</v>
      </c>
      <c r="F22" s="9">
        <v>6260</v>
      </c>
      <c r="G22" s="12">
        <v>272</v>
      </c>
      <c r="H22" s="9">
        <v>31301</v>
      </c>
    </row>
    <row r="23" spans="1:9" x14ac:dyDescent="0.2">
      <c r="B23" s="8">
        <v>2021</v>
      </c>
      <c r="C23" s="9">
        <v>4217</v>
      </c>
      <c r="D23" s="9">
        <v>8007</v>
      </c>
      <c r="E23" s="13">
        <v>12582</v>
      </c>
      <c r="F23" s="14">
        <v>6268</v>
      </c>
      <c r="G23" s="12">
        <v>313</v>
      </c>
      <c r="H23" s="14">
        <v>31387</v>
      </c>
    </row>
    <row r="24" spans="1:9" x14ac:dyDescent="0.2">
      <c r="B24" s="15">
        <v>2022</v>
      </c>
      <c r="C24" s="9">
        <v>4218.58</v>
      </c>
      <c r="D24" s="9">
        <v>8007.38</v>
      </c>
      <c r="E24" s="13">
        <v>12916.05</v>
      </c>
      <c r="F24" s="14">
        <v>5943.27</v>
      </c>
      <c r="G24" s="12">
        <v>312.58600000000001</v>
      </c>
      <c r="H24" s="14">
        <f>31397.624+0.586</f>
        <v>31398.21</v>
      </c>
      <c r="I24" s="16"/>
    </row>
    <row r="25" spans="1:9" x14ac:dyDescent="0.2">
      <c r="B25" s="15">
        <v>2023</v>
      </c>
      <c r="C25" s="9">
        <v>4217.42</v>
      </c>
      <c r="D25" s="9">
        <v>8037.98</v>
      </c>
      <c r="E25" s="9">
        <v>13187.446</v>
      </c>
      <c r="F25" s="9">
        <v>5851.6059999999998</v>
      </c>
      <c r="G25" s="12">
        <v>312.58600000000001</v>
      </c>
      <c r="H25" s="26">
        <v>31607.037999999997</v>
      </c>
    </row>
    <row r="26" spans="1:9" ht="15" x14ac:dyDescent="0.2">
      <c r="B26" s="15" t="s">
        <v>1225</v>
      </c>
      <c r="C26" s="9">
        <v>4217.42</v>
      </c>
      <c r="D26" s="9">
        <v>8045.42</v>
      </c>
      <c r="E26" s="9">
        <v>13133.356</v>
      </c>
      <c r="F26" s="9">
        <v>5728.4760000000006</v>
      </c>
      <c r="G26" s="12">
        <v>312.58999999999997</v>
      </c>
      <c r="H26" s="26">
        <v>31437.217999999997</v>
      </c>
    </row>
    <row r="27" spans="1:9" ht="15" x14ac:dyDescent="0.2">
      <c r="B27" s="388" t="s">
        <v>1192</v>
      </c>
      <c r="C27" s="389">
        <v>4217.33</v>
      </c>
      <c r="D27" s="389">
        <v>8045.42</v>
      </c>
      <c r="E27" s="389">
        <v>13149.746000000001</v>
      </c>
      <c r="F27" s="389">
        <v>5737.366</v>
      </c>
      <c r="G27" s="390">
        <v>312.58999999999997</v>
      </c>
      <c r="H27" s="391">
        <v>31462.396500000003</v>
      </c>
    </row>
    <row r="28" spans="1:9" x14ac:dyDescent="0.2">
      <c r="B28" s="15"/>
      <c r="C28" s="17"/>
      <c r="D28" s="17"/>
      <c r="E28" s="17"/>
      <c r="F28" s="17"/>
      <c r="G28" s="8"/>
      <c r="H28" s="17"/>
    </row>
    <row r="29" spans="1:9" x14ac:dyDescent="0.2">
      <c r="B29" s="15"/>
      <c r="C29" s="17"/>
      <c r="D29" s="17"/>
      <c r="E29" s="17"/>
      <c r="F29" s="17"/>
      <c r="G29" s="8"/>
      <c r="H29" s="17"/>
    </row>
    <row r="30" spans="1:9" ht="15.75" customHeight="1" x14ac:dyDescent="0.2">
      <c r="A30" s="18" t="s">
        <v>283</v>
      </c>
      <c r="B30" s="15" t="s">
        <v>298</v>
      </c>
    </row>
    <row r="31" spans="1:9" ht="15.75" customHeight="1" x14ac:dyDescent="0.2">
      <c r="A31" s="18" t="s">
        <v>284</v>
      </c>
      <c r="B31" s="10" t="s">
        <v>291</v>
      </c>
    </row>
    <row r="32" spans="1:9" ht="15.75" customHeight="1" x14ac:dyDescent="0.2">
      <c r="A32" s="18" t="s">
        <v>285</v>
      </c>
      <c r="B32" s="10" t="s">
        <v>289</v>
      </c>
    </row>
    <row r="33" spans="1:14" x14ac:dyDescent="0.2">
      <c r="A33" s="18"/>
    </row>
    <row r="34" spans="1:14" x14ac:dyDescent="0.2">
      <c r="A34" s="19" t="s">
        <v>945</v>
      </c>
    </row>
    <row r="35" spans="1:14" x14ac:dyDescent="0.2">
      <c r="A35" s="18" t="s">
        <v>944</v>
      </c>
    </row>
    <row r="36" spans="1:14" x14ac:dyDescent="0.2">
      <c r="A36" s="18" t="s">
        <v>5</v>
      </c>
      <c r="G36" s="20"/>
      <c r="H36" s="20"/>
      <c r="I36" s="20"/>
      <c r="J36" s="20"/>
      <c r="K36" s="20"/>
      <c r="L36" s="20"/>
      <c r="M36" s="20"/>
      <c r="N36" s="21"/>
    </row>
    <row r="37" spans="1:14" x14ac:dyDescent="0.2">
      <c r="G37" s="438"/>
      <c r="H37" s="438"/>
      <c r="I37" s="438"/>
      <c r="J37" s="438"/>
      <c r="K37" s="438"/>
      <c r="L37" s="438"/>
      <c r="M37" s="438"/>
      <c r="N37" s="438"/>
    </row>
    <row r="38" spans="1:14" x14ac:dyDescent="0.2">
      <c r="G38" s="438"/>
      <c r="H38" s="438"/>
      <c r="I38" s="22"/>
      <c r="J38" s="22"/>
      <c r="K38" s="22"/>
      <c r="L38" s="22"/>
      <c r="M38" s="22"/>
      <c r="N38" s="22"/>
    </row>
    <row r="39" spans="1:14" x14ac:dyDescent="0.2">
      <c r="G39" s="439"/>
      <c r="H39" s="24"/>
      <c r="I39" s="23"/>
      <c r="J39" s="23"/>
      <c r="K39" s="23"/>
      <c r="L39" s="23"/>
      <c r="M39" s="23"/>
      <c r="N39" s="23"/>
    </row>
    <row r="40" spans="1:14" x14ac:dyDescent="0.2">
      <c r="G40" s="439"/>
      <c r="H40" s="24"/>
      <c r="I40" s="23"/>
      <c r="J40" s="23"/>
      <c r="K40" s="23"/>
      <c r="L40" s="23"/>
      <c r="M40" s="23"/>
      <c r="N40" s="23"/>
    </row>
    <row r="41" spans="1:14" x14ac:dyDescent="0.2">
      <c r="G41" s="439"/>
      <c r="H41" s="24"/>
      <c r="I41" s="23"/>
      <c r="J41" s="23"/>
      <c r="K41" s="23"/>
      <c r="L41" s="23"/>
      <c r="M41" s="23"/>
      <c r="N41" s="23"/>
    </row>
    <row r="42" spans="1:14" x14ac:dyDescent="0.2">
      <c r="G42" s="439"/>
      <c r="H42" s="24"/>
      <c r="I42" s="23"/>
      <c r="J42" s="23"/>
      <c r="K42" s="23"/>
      <c r="L42" s="23"/>
      <c r="M42" s="23"/>
      <c r="N42" s="23"/>
    </row>
    <row r="43" spans="1:14" x14ac:dyDescent="0.2">
      <c r="G43" s="439"/>
      <c r="H43" s="24"/>
      <c r="I43" s="23"/>
      <c r="J43" s="23"/>
      <c r="K43" s="23"/>
      <c r="L43" s="23"/>
      <c r="M43" s="23"/>
      <c r="N43" s="23"/>
    </row>
    <row r="44" spans="1:14" x14ac:dyDescent="0.2">
      <c r="G44" s="439"/>
      <c r="H44" s="24"/>
      <c r="I44" s="23"/>
      <c r="J44" s="23"/>
      <c r="K44" s="23"/>
      <c r="L44" s="23"/>
      <c r="M44" s="23"/>
      <c r="N44" s="23"/>
    </row>
    <row r="45" spans="1:14" x14ac:dyDescent="0.2">
      <c r="G45" s="439"/>
      <c r="H45" s="24"/>
      <c r="I45" s="23"/>
      <c r="J45" s="23"/>
      <c r="K45" s="23"/>
      <c r="L45" s="23"/>
      <c r="M45" s="23"/>
      <c r="N45" s="23"/>
    </row>
    <row r="46" spans="1:14" x14ac:dyDescent="0.2">
      <c r="G46" s="439"/>
      <c r="H46" s="24"/>
      <c r="I46" s="23"/>
      <c r="J46" s="23"/>
      <c r="K46" s="23"/>
      <c r="L46" s="23"/>
      <c r="M46" s="23"/>
      <c r="N46" s="23"/>
    </row>
    <row r="47" spans="1:14" x14ac:dyDescent="0.2">
      <c r="G47" s="439"/>
      <c r="H47" s="24"/>
      <c r="I47" s="23"/>
      <c r="J47" s="23"/>
      <c r="K47" s="23"/>
      <c r="L47" s="23"/>
      <c r="M47" s="23"/>
      <c r="N47" s="23"/>
    </row>
    <row r="48" spans="1:14" x14ac:dyDescent="0.2">
      <c r="G48" s="439"/>
      <c r="H48" s="24"/>
      <c r="I48" s="23"/>
      <c r="J48" s="23"/>
      <c r="K48" s="23"/>
      <c r="L48" s="23"/>
      <c r="M48" s="23"/>
      <c r="N48" s="23"/>
    </row>
    <row r="49" spans="7:14" x14ac:dyDescent="0.2">
      <c r="G49" s="439"/>
      <c r="H49" s="24"/>
      <c r="I49" s="23"/>
      <c r="J49" s="23"/>
      <c r="K49" s="23"/>
      <c r="L49" s="23"/>
      <c r="M49" s="23"/>
      <c r="N49" s="23"/>
    </row>
    <row r="50" spans="7:14" x14ac:dyDescent="0.2">
      <c r="G50" s="439"/>
      <c r="H50" s="24"/>
      <c r="I50" s="23"/>
      <c r="J50" s="23"/>
      <c r="K50" s="23"/>
      <c r="L50" s="23"/>
      <c r="M50" s="23"/>
      <c r="N50" s="23"/>
    </row>
    <row r="51" spans="7:14" x14ac:dyDescent="0.2">
      <c r="G51" s="439"/>
      <c r="H51" s="24"/>
      <c r="I51" s="23"/>
      <c r="J51" s="23"/>
      <c r="K51" s="23"/>
      <c r="L51" s="23"/>
      <c r="M51" s="23"/>
      <c r="N51" s="23"/>
    </row>
    <row r="52" spans="7:14" x14ac:dyDescent="0.2">
      <c r="G52" s="439"/>
      <c r="H52" s="24"/>
      <c r="I52" s="23"/>
      <c r="J52" s="23"/>
      <c r="K52" s="23"/>
      <c r="L52" s="23"/>
      <c r="M52" s="23"/>
      <c r="N52" s="23"/>
    </row>
    <row r="53" spans="7:14" x14ac:dyDescent="0.2">
      <c r="G53" s="439"/>
      <c r="H53" s="24"/>
      <c r="I53" s="23"/>
      <c r="J53" s="23"/>
      <c r="K53" s="23"/>
      <c r="L53" s="23"/>
      <c r="M53" s="23"/>
      <c r="N53" s="23"/>
    </row>
    <row r="54" spans="7:14" x14ac:dyDescent="0.2">
      <c r="G54" s="439"/>
      <c r="H54" s="24"/>
      <c r="I54" s="23"/>
      <c r="J54" s="23"/>
      <c r="K54" s="23"/>
      <c r="L54" s="23"/>
      <c r="M54" s="23"/>
      <c r="N54" s="23"/>
    </row>
    <row r="55" spans="7:14" x14ac:dyDescent="0.2">
      <c r="G55" s="439"/>
      <c r="H55" s="24"/>
      <c r="I55" s="23"/>
      <c r="J55" s="23"/>
      <c r="K55" s="23"/>
      <c r="L55" s="23"/>
      <c r="M55" s="23"/>
      <c r="N55" s="23"/>
    </row>
    <row r="56" spans="7:14" x14ac:dyDescent="0.2">
      <c r="G56" s="439"/>
      <c r="H56" s="24"/>
      <c r="I56" s="23"/>
      <c r="J56" s="23"/>
      <c r="K56" s="23"/>
      <c r="L56" s="23"/>
      <c r="M56" s="23"/>
      <c r="N56" s="23"/>
    </row>
    <row r="57" spans="7:14" x14ac:dyDescent="0.2">
      <c r="G57" s="439"/>
      <c r="H57" s="24"/>
      <c r="I57" s="23"/>
      <c r="J57" s="23"/>
      <c r="K57" s="23"/>
      <c r="L57" s="23"/>
      <c r="M57" s="23"/>
      <c r="N57" s="23"/>
    </row>
    <row r="58" spans="7:14" x14ac:dyDescent="0.2">
      <c r="G58" s="439"/>
      <c r="H58" s="24"/>
      <c r="I58" s="23"/>
      <c r="J58" s="23"/>
      <c r="K58" s="23"/>
      <c r="L58" s="23"/>
      <c r="M58" s="23"/>
      <c r="N58" s="23"/>
    </row>
    <row r="59" spans="7:14" x14ac:dyDescent="0.2">
      <c r="G59" s="439"/>
      <c r="H59" s="24"/>
      <c r="I59" s="23"/>
      <c r="J59" s="23"/>
      <c r="K59" s="23"/>
      <c r="L59" s="23"/>
      <c r="M59" s="23"/>
      <c r="N59" s="23"/>
    </row>
    <row r="60" spans="7:14" x14ac:dyDescent="0.2">
      <c r="G60" s="439"/>
      <c r="H60" s="24"/>
      <c r="I60" s="23"/>
      <c r="J60" s="23"/>
      <c r="K60" s="23"/>
      <c r="L60" s="23"/>
      <c r="M60" s="23"/>
      <c r="N60" s="23"/>
    </row>
    <row r="61" spans="7:14" x14ac:dyDescent="0.2">
      <c r="G61" s="439"/>
      <c r="H61" s="24"/>
      <c r="I61" s="23"/>
      <c r="J61" s="23"/>
      <c r="K61" s="23"/>
      <c r="L61" s="23"/>
      <c r="M61" s="23"/>
      <c r="N61" s="23"/>
    </row>
    <row r="62" spans="7:14" x14ac:dyDescent="0.2">
      <c r="G62" s="439"/>
      <c r="H62" s="24"/>
      <c r="I62" s="23"/>
      <c r="J62" s="23"/>
      <c r="K62" s="23"/>
      <c r="L62" s="23"/>
      <c r="M62" s="23"/>
      <c r="N62" s="23"/>
    </row>
    <row r="63" spans="7:14" x14ac:dyDescent="0.2">
      <c r="G63" s="438"/>
      <c r="H63" s="438"/>
      <c r="I63" s="25"/>
      <c r="J63" s="25"/>
      <c r="K63" s="22"/>
      <c r="L63" s="22"/>
      <c r="M63" s="22"/>
      <c r="N63" s="22"/>
    </row>
  </sheetData>
  <mergeCells count="16">
    <mergeCell ref="G63:H63"/>
    <mergeCell ref="G52:G54"/>
    <mergeCell ref="G55:G56"/>
    <mergeCell ref="G57:G58"/>
    <mergeCell ref="G59:G60"/>
    <mergeCell ref="G61:G62"/>
    <mergeCell ref="L37:N37"/>
    <mergeCell ref="G39:G41"/>
    <mergeCell ref="G42:G44"/>
    <mergeCell ref="G45:G47"/>
    <mergeCell ref="G48:G51"/>
    <mergeCell ref="B2:H2"/>
    <mergeCell ref="B3:H3"/>
    <mergeCell ref="G37:G38"/>
    <mergeCell ref="H37:H38"/>
    <mergeCell ref="I37:K37"/>
  </mergeCells>
  <pageMargins left="0.7" right="0.7" top="0.75" bottom="0.75" header="0.3" footer="0.3"/>
  <pageSetup paperSize="8" orientation="landscape" r:id="rId1"/>
  <headerFooter>
    <oddHeader>&amp;L&amp;"Calibri"&amp;10&amp;K000000 [Limited Sharing]&amp;1#_x000D_</oddHeader>
  </headerFooter>
  <ignoredErrors>
    <ignoredError sqref="H24" unlocked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21">
    <tabColor theme="7" tint="-0.499984740745262"/>
  </sheetPr>
  <dimension ref="A1:O40"/>
  <sheetViews>
    <sheetView workbookViewId="0">
      <pane xSplit="2" ySplit="3" topLeftCell="C12"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3.83203125" style="10" customWidth="1"/>
    <col min="2" max="2" width="41.6640625" style="10" bestFit="1" customWidth="1"/>
    <col min="3" max="3" width="10.6640625" style="10" bestFit="1" customWidth="1"/>
    <col min="4" max="4" width="12.1640625" style="10" bestFit="1" customWidth="1"/>
    <col min="5" max="6" width="10.6640625" style="10" bestFit="1" customWidth="1"/>
    <col min="7" max="8" width="12.1640625" style="10" bestFit="1" customWidth="1"/>
    <col min="9" max="9" width="10.6640625" style="10" bestFit="1" customWidth="1"/>
    <col min="10" max="10" width="12.1640625" style="10" bestFit="1" customWidth="1"/>
    <col min="11" max="12" width="10.6640625" style="10" bestFit="1" customWidth="1"/>
    <col min="13" max="15" width="11.5" style="10" customWidth="1"/>
    <col min="16" max="16384" width="9.33203125" style="10"/>
  </cols>
  <sheetData>
    <row r="1" spans="2:15" s="4" customFormat="1" ht="46.5" customHeight="1" x14ac:dyDescent="0.2">
      <c r="B1" s="1" t="s">
        <v>381</v>
      </c>
      <c r="C1" s="2"/>
      <c r="D1" s="2"/>
      <c r="E1" s="2"/>
      <c r="F1" s="2"/>
      <c r="G1" s="2"/>
      <c r="H1" s="2"/>
      <c r="I1" s="2"/>
      <c r="J1" s="2"/>
      <c r="K1" s="2"/>
      <c r="L1" s="2"/>
      <c r="M1" s="3"/>
      <c r="N1" s="3"/>
      <c r="O1" s="3" t="s">
        <v>397</v>
      </c>
    </row>
    <row r="2" spans="2:15" s="5" customFormat="1" ht="15" x14ac:dyDescent="0.25">
      <c r="B2" s="457" t="s">
        <v>141</v>
      </c>
      <c r="C2" s="457"/>
      <c r="D2" s="457"/>
      <c r="E2" s="457"/>
      <c r="F2" s="457"/>
      <c r="G2" s="457"/>
      <c r="H2" s="457"/>
      <c r="I2" s="457"/>
      <c r="J2" s="457"/>
      <c r="K2" s="457"/>
      <c r="L2" s="457"/>
      <c r="M2" s="457"/>
      <c r="N2" s="457"/>
      <c r="O2" s="457"/>
    </row>
    <row r="3" spans="2:15" s="28" customFormat="1" ht="17.25" x14ac:dyDescent="0.25">
      <c r="B3" s="97" t="s">
        <v>22</v>
      </c>
      <c r="C3" s="59">
        <v>2013</v>
      </c>
      <c r="D3" s="59">
        <v>2014</v>
      </c>
      <c r="E3" s="59">
        <v>2015</v>
      </c>
      <c r="F3" s="59">
        <v>2016</v>
      </c>
      <c r="G3" s="59">
        <v>2017</v>
      </c>
      <c r="H3" s="59">
        <v>2018</v>
      </c>
      <c r="I3" s="59">
        <v>2019</v>
      </c>
      <c r="J3" s="59">
        <v>2020</v>
      </c>
      <c r="K3" s="98">
        <v>2021</v>
      </c>
      <c r="L3" s="98">
        <v>2022</v>
      </c>
      <c r="M3" s="59">
        <v>2023</v>
      </c>
      <c r="N3" s="59" t="s">
        <v>1076</v>
      </c>
      <c r="O3" s="59" t="s">
        <v>1177</v>
      </c>
    </row>
    <row r="4" spans="2:15" x14ac:dyDescent="0.2">
      <c r="B4" s="414" t="s">
        <v>968</v>
      </c>
      <c r="C4" s="210">
        <v>10849</v>
      </c>
      <c r="D4" s="210">
        <v>10971</v>
      </c>
      <c r="E4" s="210">
        <v>10997</v>
      </c>
      <c r="F4" s="210">
        <v>11021</v>
      </c>
      <c r="G4" s="210">
        <v>11053</v>
      </c>
      <c r="H4" s="210">
        <v>11042</v>
      </c>
      <c r="I4" s="210">
        <v>11084</v>
      </c>
      <c r="J4" s="210">
        <v>11077</v>
      </c>
      <c r="K4" s="210">
        <v>11088</v>
      </c>
      <c r="L4" s="210">
        <v>11074</v>
      </c>
      <c r="M4" s="295">
        <v>11045</v>
      </c>
      <c r="N4" s="297">
        <v>11020</v>
      </c>
      <c r="O4" s="297">
        <v>10991</v>
      </c>
    </row>
    <row r="5" spans="2:15" x14ac:dyDescent="0.2">
      <c r="B5" s="67" t="s">
        <v>685</v>
      </c>
      <c r="C5" s="69">
        <v>10012</v>
      </c>
      <c r="D5" s="69">
        <v>10121</v>
      </c>
      <c r="E5" s="69">
        <v>10144</v>
      </c>
      <c r="F5" s="69">
        <v>10162</v>
      </c>
      <c r="G5" s="69">
        <v>10194</v>
      </c>
      <c r="H5" s="69">
        <v>10175</v>
      </c>
      <c r="I5" s="69">
        <v>10165</v>
      </c>
      <c r="J5" s="69">
        <v>10155</v>
      </c>
      <c r="K5" s="69">
        <v>10146</v>
      </c>
      <c r="L5" s="69">
        <v>10126</v>
      </c>
      <c r="M5" s="69">
        <v>10096</v>
      </c>
      <c r="N5" s="69">
        <v>10076</v>
      </c>
      <c r="O5" s="69">
        <v>10047</v>
      </c>
    </row>
    <row r="6" spans="2:15" x14ac:dyDescent="0.2">
      <c r="B6" s="67" t="s">
        <v>686</v>
      </c>
      <c r="C6" s="52">
        <v>837</v>
      </c>
      <c r="D6" s="52">
        <v>850</v>
      </c>
      <c r="E6" s="52">
        <v>853</v>
      </c>
      <c r="F6" s="52">
        <v>859</v>
      </c>
      <c r="G6" s="52">
        <v>859</v>
      </c>
      <c r="H6" s="52">
        <v>867</v>
      </c>
      <c r="I6" s="52">
        <v>919</v>
      </c>
      <c r="J6" s="52">
        <v>922</v>
      </c>
      <c r="K6" s="52">
        <v>942</v>
      </c>
      <c r="L6" s="296">
        <f>SUM(L7:L8)</f>
        <v>948</v>
      </c>
      <c r="M6" s="296">
        <f>SUM(M7:M8)</f>
        <v>949</v>
      </c>
      <c r="N6" s="296">
        <f t="shared" ref="N6:O6" si="0">SUM(N7:N8)</f>
        <v>944</v>
      </c>
      <c r="O6" s="296">
        <f t="shared" si="0"/>
        <v>944</v>
      </c>
    </row>
    <row r="7" spans="2:15" x14ac:dyDescent="0.2">
      <c r="B7" s="94" t="s">
        <v>687</v>
      </c>
      <c r="C7" s="52">
        <v>734</v>
      </c>
      <c r="D7" s="52">
        <v>747</v>
      </c>
      <c r="E7" s="52">
        <v>749</v>
      </c>
      <c r="F7" s="52">
        <v>754</v>
      </c>
      <c r="G7" s="52">
        <v>753</v>
      </c>
      <c r="H7" s="52">
        <v>761</v>
      </c>
      <c r="I7" s="52">
        <v>801</v>
      </c>
      <c r="J7" s="52">
        <v>802</v>
      </c>
      <c r="K7" s="52">
        <v>819</v>
      </c>
      <c r="L7" s="52">
        <v>822</v>
      </c>
      <c r="M7" s="52">
        <v>822</v>
      </c>
      <c r="N7" s="52">
        <v>822</v>
      </c>
      <c r="O7" s="52">
        <v>822</v>
      </c>
    </row>
    <row r="8" spans="2:15" x14ac:dyDescent="0.2">
      <c r="B8" s="94" t="s">
        <v>688</v>
      </c>
      <c r="C8" s="52">
        <v>103</v>
      </c>
      <c r="D8" s="52">
        <v>103</v>
      </c>
      <c r="E8" s="52">
        <v>104</v>
      </c>
      <c r="F8" s="52">
        <v>105</v>
      </c>
      <c r="G8" s="52">
        <v>106</v>
      </c>
      <c r="H8" s="52">
        <v>106</v>
      </c>
      <c r="I8" s="52">
        <v>118</v>
      </c>
      <c r="J8" s="52">
        <v>120</v>
      </c>
      <c r="K8" s="52">
        <v>123</v>
      </c>
      <c r="L8" s="52">
        <v>126</v>
      </c>
      <c r="M8" s="52">
        <v>127</v>
      </c>
      <c r="N8" s="52">
        <v>122</v>
      </c>
      <c r="O8" s="52">
        <v>122</v>
      </c>
    </row>
    <row r="9" spans="2:15" ht="15" x14ac:dyDescent="0.2">
      <c r="B9" s="383" t="s">
        <v>689</v>
      </c>
      <c r="C9" s="91">
        <v>10012</v>
      </c>
      <c r="D9" s="91">
        <v>10121</v>
      </c>
      <c r="E9" s="91">
        <v>10144</v>
      </c>
      <c r="F9" s="91">
        <v>10162</v>
      </c>
      <c r="G9" s="91">
        <v>10194</v>
      </c>
      <c r="H9" s="91">
        <v>10175</v>
      </c>
      <c r="I9" s="91">
        <v>10165</v>
      </c>
      <c r="J9" s="91">
        <v>10155</v>
      </c>
      <c r="K9" s="91">
        <v>10146</v>
      </c>
      <c r="L9" s="91">
        <v>10126</v>
      </c>
      <c r="M9" s="297">
        <v>10096</v>
      </c>
      <c r="N9" s="297">
        <v>10076</v>
      </c>
      <c r="O9" s="297">
        <v>10047</v>
      </c>
    </row>
    <row r="10" spans="2:15" x14ac:dyDescent="0.2">
      <c r="B10" s="67" t="s">
        <v>690</v>
      </c>
      <c r="C10" s="52">
        <v>868</v>
      </c>
      <c r="D10" s="52">
        <v>974</v>
      </c>
      <c r="E10" s="69">
        <v>1004</v>
      </c>
      <c r="F10" s="69">
        <v>1016</v>
      </c>
      <c r="G10" s="69">
        <v>1029</v>
      </c>
      <c r="H10" s="69">
        <v>1044</v>
      </c>
      <c r="I10" s="69">
        <v>1012</v>
      </c>
      <c r="J10" s="69">
        <v>1000</v>
      </c>
      <c r="K10" s="69">
        <v>1011</v>
      </c>
      <c r="L10" s="69">
        <v>1008</v>
      </c>
      <c r="M10" s="69">
        <v>988</v>
      </c>
      <c r="N10" s="69">
        <v>1009</v>
      </c>
      <c r="O10" s="69">
        <v>1009</v>
      </c>
    </row>
    <row r="11" spans="2:15" x14ac:dyDescent="0.2">
      <c r="B11" s="67" t="s">
        <v>691</v>
      </c>
      <c r="C11" s="69">
        <v>1910</v>
      </c>
      <c r="D11" s="69">
        <v>1814</v>
      </c>
      <c r="E11" s="69">
        <v>1801</v>
      </c>
      <c r="F11" s="69">
        <v>1805</v>
      </c>
      <c r="G11" s="69">
        <v>1818</v>
      </c>
      <c r="H11" s="69">
        <v>1845</v>
      </c>
      <c r="I11" s="69">
        <v>1899</v>
      </c>
      <c r="J11" s="69">
        <v>1932</v>
      </c>
      <c r="K11" s="69">
        <v>1941</v>
      </c>
      <c r="L11" s="69">
        <v>1951</v>
      </c>
      <c r="M11" s="69">
        <v>1975</v>
      </c>
      <c r="N11" s="69">
        <v>1959</v>
      </c>
      <c r="O11" s="69">
        <v>1962</v>
      </c>
    </row>
    <row r="12" spans="2:15" x14ac:dyDescent="0.2">
      <c r="B12" s="67" t="s">
        <v>692</v>
      </c>
      <c r="C12" s="69">
        <v>3730</v>
      </c>
      <c r="D12" s="69">
        <v>3584</v>
      </c>
      <c r="E12" s="69">
        <v>3462</v>
      </c>
      <c r="F12" s="69">
        <v>3408</v>
      </c>
      <c r="G12" s="69">
        <v>3288</v>
      </c>
      <c r="H12" s="69">
        <v>3227</v>
      </c>
      <c r="I12" s="69">
        <v>3225</v>
      </c>
      <c r="J12" s="69">
        <v>3224</v>
      </c>
      <c r="K12" s="69">
        <v>3226</v>
      </c>
      <c r="L12" s="69">
        <v>3221</v>
      </c>
      <c r="M12" s="69">
        <v>3273</v>
      </c>
      <c r="N12" s="69">
        <v>3252</v>
      </c>
      <c r="O12" s="69">
        <v>3244</v>
      </c>
    </row>
    <row r="13" spans="2:15" x14ac:dyDescent="0.2">
      <c r="B13" s="67" t="s">
        <v>693</v>
      </c>
      <c r="C13" s="69">
        <v>3504</v>
      </c>
      <c r="D13" s="69">
        <v>3749</v>
      </c>
      <c r="E13" s="69">
        <v>3877</v>
      </c>
      <c r="F13" s="69">
        <v>3933</v>
      </c>
      <c r="G13" s="69">
        <v>4059</v>
      </c>
      <c r="H13" s="69">
        <v>4059</v>
      </c>
      <c r="I13" s="69">
        <v>4029</v>
      </c>
      <c r="J13" s="69">
        <v>3999</v>
      </c>
      <c r="K13" s="69">
        <v>3968</v>
      </c>
      <c r="L13" s="69">
        <v>3946</v>
      </c>
      <c r="M13" s="69">
        <v>3860</v>
      </c>
      <c r="N13" s="69">
        <v>3856</v>
      </c>
      <c r="O13" s="69">
        <v>3832</v>
      </c>
    </row>
    <row r="14" spans="2:15" x14ac:dyDescent="0.2">
      <c r="B14" s="71" t="s">
        <v>694</v>
      </c>
      <c r="C14" s="91">
        <v>4233555</v>
      </c>
      <c r="D14" s="91">
        <v>4273065</v>
      </c>
      <c r="E14" s="91">
        <v>4330368</v>
      </c>
      <c r="F14" s="91">
        <v>4345740</v>
      </c>
      <c r="G14" s="91">
        <v>4365298</v>
      </c>
      <c r="H14" s="91">
        <v>4413738</v>
      </c>
      <c r="I14" s="91">
        <v>4265572</v>
      </c>
      <c r="J14" s="91">
        <v>4269802</v>
      </c>
      <c r="K14" s="91">
        <v>4258075</v>
      </c>
      <c r="L14" s="297">
        <f>+L15+L16</f>
        <v>4178143</v>
      </c>
      <c r="M14" s="297">
        <f>+M15+M16</f>
        <v>4091903</v>
      </c>
      <c r="N14" s="297">
        <f>+N15+N16</f>
        <v>4025820</v>
      </c>
      <c r="O14" s="297">
        <f>+O15+O16</f>
        <v>3957130</v>
      </c>
    </row>
    <row r="15" spans="2:15" x14ac:dyDescent="0.2">
      <c r="B15" s="67" t="s">
        <v>685</v>
      </c>
      <c r="C15" s="69">
        <v>4037095</v>
      </c>
      <c r="D15" s="69">
        <v>4078798</v>
      </c>
      <c r="E15" s="69">
        <v>4129534</v>
      </c>
      <c r="F15" s="69">
        <v>4143330</v>
      </c>
      <c r="G15" s="69">
        <v>4165964</v>
      </c>
      <c r="H15" s="69">
        <v>4214772</v>
      </c>
      <c r="I15" s="69">
        <v>4061653</v>
      </c>
      <c r="J15" s="69">
        <v>4063685</v>
      </c>
      <c r="K15" s="69">
        <v>4048937</v>
      </c>
      <c r="L15" s="69">
        <v>3969597</v>
      </c>
      <c r="M15" s="69">
        <v>3882688</v>
      </c>
      <c r="N15" s="69">
        <v>3816234</v>
      </c>
      <c r="O15" s="69">
        <v>3747544</v>
      </c>
    </row>
    <row r="16" spans="2:15" x14ac:dyDescent="0.2">
      <c r="B16" s="67" t="s">
        <v>686</v>
      </c>
      <c r="C16" s="69">
        <v>196460</v>
      </c>
      <c r="D16" s="69">
        <v>194267</v>
      </c>
      <c r="E16" s="69">
        <v>200834</v>
      </c>
      <c r="F16" s="69">
        <v>202410</v>
      </c>
      <c r="G16" s="69">
        <v>199334</v>
      </c>
      <c r="H16" s="69">
        <v>198966</v>
      </c>
      <c r="I16" s="69">
        <v>203919</v>
      </c>
      <c r="J16" s="69">
        <v>206117</v>
      </c>
      <c r="K16" s="69">
        <v>209138</v>
      </c>
      <c r="L16" s="298">
        <f>L17+L18</f>
        <v>208546</v>
      </c>
      <c r="M16" s="298">
        <v>209215</v>
      </c>
      <c r="N16" s="298">
        <v>209586</v>
      </c>
      <c r="O16" s="69">
        <v>209586</v>
      </c>
    </row>
    <row r="17" spans="1:15" x14ac:dyDescent="0.2">
      <c r="B17" s="94" t="s">
        <v>687</v>
      </c>
      <c r="C17" s="69">
        <v>66116</v>
      </c>
      <c r="D17" s="69">
        <v>62870</v>
      </c>
      <c r="E17" s="69">
        <v>64606</v>
      </c>
      <c r="F17" s="69">
        <v>66003</v>
      </c>
      <c r="G17" s="69">
        <v>62872</v>
      </c>
      <c r="H17" s="69">
        <v>60440</v>
      </c>
      <c r="I17" s="69">
        <v>63319</v>
      </c>
      <c r="J17" s="69">
        <v>69709</v>
      </c>
      <c r="K17" s="69">
        <v>70310</v>
      </c>
      <c r="L17" s="69">
        <v>69134</v>
      </c>
      <c r="M17" s="69">
        <v>69108</v>
      </c>
      <c r="N17" s="69">
        <v>69744</v>
      </c>
      <c r="O17" s="69">
        <v>66840</v>
      </c>
    </row>
    <row r="18" spans="1:15" x14ac:dyDescent="0.2">
      <c r="B18" s="94" t="s">
        <v>688</v>
      </c>
      <c r="C18" s="69">
        <v>130344</v>
      </c>
      <c r="D18" s="69">
        <v>131397</v>
      </c>
      <c r="E18" s="69">
        <v>136228</v>
      </c>
      <c r="F18" s="69">
        <v>136407</v>
      </c>
      <c r="G18" s="69">
        <v>136462</v>
      </c>
      <c r="H18" s="69">
        <v>138526</v>
      </c>
      <c r="I18" s="69">
        <v>135600</v>
      </c>
      <c r="J18" s="69">
        <v>136408</v>
      </c>
      <c r="K18" s="69">
        <v>138828</v>
      </c>
      <c r="L18" s="69">
        <v>139412</v>
      </c>
      <c r="M18" s="69">
        <v>137869</v>
      </c>
      <c r="N18" s="69">
        <v>137886</v>
      </c>
      <c r="O18" s="69">
        <v>138190</v>
      </c>
    </row>
    <row r="19" spans="1:15" ht="15" x14ac:dyDescent="0.2">
      <c r="B19" s="223" t="s">
        <v>695</v>
      </c>
      <c r="C19" s="91">
        <v>342451</v>
      </c>
      <c r="D19" s="91">
        <v>349182</v>
      </c>
      <c r="E19" s="91">
        <v>334877</v>
      </c>
      <c r="F19" s="91">
        <v>317895</v>
      </c>
      <c r="G19" s="91">
        <v>322135</v>
      </c>
      <c r="H19" s="91">
        <v>328632</v>
      </c>
      <c r="I19" s="91">
        <v>333074</v>
      </c>
      <c r="J19" s="91">
        <v>319405</v>
      </c>
      <c r="K19" s="91">
        <v>304105</v>
      </c>
      <c r="L19" s="91">
        <v>292517</v>
      </c>
      <c r="M19" s="91">
        <v>287639</v>
      </c>
      <c r="N19" s="91">
        <v>282293</v>
      </c>
      <c r="O19" s="91">
        <v>266281</v>
      </c>
    </row>
    <row r="20" spans="1:15" x14ac:dyDescent="0.2">
      <c r="B20" s="71" t="s">
        <v>696</v>
      </c>
      <c r="C20" s="91">
        <v>236131</v>
      </c>
      <c r="D20" s="91">
        <v>245628</v>
      </c>
      <c r="E20" s="91">
        <v>247453</v>
      </c>
      <c r="F20" s="91">
        <v>245930</v>
      </c>
      <c r="G20" s="91">
        <v>254560</v>
      </c>
      <c r="H20" s="91">
        <v>260906</v>
      </c>
      <c r="I20" s="91">
        <v>261282</v>
      </c>
      <c r="J20" s="91">
        <v>264308</v>
      </c>
      <c r="K20" s="91">
        <v>256177</v>
      </c>
      <c r="L20" s="297">
        <f>+L21+L22</f>
        <v>251417</v>
      </c>
      <c r="M20" s="297">
        <f>+M21+M22</f>
        <v>253075</v>
      </c>
      <c r="N20" s="297">
        <f>+N21+N22</f>
        <v>254107</v>
      </c>
      <c r="O20" s="297">
        <f>+O21+O22</f>
        <v>257946</v>
      </c>
    </row>
    <row r="21" spans="1:15" x14ac:dyDescent="0.2">
      <c r="B21" s="67" t="s">
        <v>685</v>
      </c>
      <c r="C21" s="69">
        <v>223752</v>
      </c>
      <c r="D21" s="69">
        <v>232990</v>
      </c>
      <c r="E21" s="69">
        <v>233883</v>
      </c>
      <c r="F21" s="69">
        <v>232555</v>
      </c>
      <c r="G21" s="69">
        <v>241591</v>
      </c>
      <c r="H21" s="69">
        <v>247334</v>
      </c>
      <c r="I21" s="69">
        <v>246592</v>
      </c>
      <c r="J21" s="69">
        <v>249494</v>
      </c>
      <c r="K21" s="69">
        <v>241054</v>
      </c>
      <c r="L21" s="69">
        <v>236738</v>
      </c>
      <c r="M21" s="69">
        <v>237787</v>
      </c>
      <c r="N21" s="69">
        <v>238506</v>
      </c>
      <c r="O21" s="69">
        <v>242309</v>
      </c>
    </row>
    <row r="22" spans="1:15" x14ac:dyDescent="0.2">
      <c r="B22" s="67" t="s">
        <v>686</v>
      </c>
      <c r="C22" s="69">
        <v>12379</v>
      </c>
      <c r="D22" s="69">
        <v>12638</v>
      </c>
      <c r="E22" s="69">
        <v>13570</v>
      </c>
      <c r="F22" s="69">
        <v>13375</v>
      </c>
      <c r="G22" s="69">
        <v>12969</v>
      </c>
      <c r="H22" s="69">
        <v>13572</v>
      </c>
      <c r="I22" s="69">
        <v>14690</v>
      </c>
      <c r="J22" s="69">
        <v>14814</v>
      </c>
      <c r="K22" s="69">
        <v>15123</v>
      </c>
      <c r="L22" s="298">
        <f>L23+L24</f>
        <v>14679</v>
      </c>
      <c r="M22" s="298">
        <f>M23+M24</f>
        <v>15288</v>
      </c>
      <c r="N22" s="298">
        <f>N23+N24</f>
        <v>15601</v>
      </c>
      <c r="O22" s="298">
        <f>O23+O24</f>
        <v>15637</v>
      </c>
    </row>
    <row r="23" spans="1:15" x14ac:dyDescent="0.2">
      <c r="B23" s="94" t="s">
        <v>687</v>
      </c>
      <c r="C23" s="69">
        <v>6062</v>
      </c>
      <c r="D23" s="69">
        <v>6162</v>
      </c>
      <c r="E23" s="69">
        <v>6495</v>
      </c>
      <c r="F23" s="69">
        <v>6503</v>
      </c>
      <c r="G23" s="69">
        <v>6414</v>
      </c>
      <c r="H23" s="69">
        <v>6789</v>
      </c>
      <c r="I23" s="69">
        <v>7200</v>
      </c>
      <c r="J23" s="69">
        <v>7593</v>
      </c>
      <c r="K23" s="69">
        <v>7347</v>
      </c>
      <c r="L23" s="69">
        <v>7128</v>
      </c>
      <c r="M23" s="69">
        <v>8170</v>
      </c>
      <c r="N23" s="69">
        <v>7289</v>
      </c>
      <c r="O23" s="69">
        <v>7331</v>
      </c>
    </row>
    <row r="24" spans="1:15" x14ac:dyDescent="0.2">
      <c r="B24" s="94" t="s">
        <v>688</v>
      </c>
      <c r="C24" s="69">
        <v>6317</v>
      </c>
      <c r="D24" s="69">
        <v>6476</v>
      </c>
      <c r="E24" s="69">
        <v>7075</v>
      </c>
      <c r="F24" s="69">
        <v>6872</v>
      </c>
      <c r="G24" s="69">
        <v>6555</v>
      </c>
      <c r="H24" s="69">
        <v>6783</v>
      </c>
      <c r="I24" s="69">
        <v>7490</v>
      </c>
      <c r="J24" s="69">
        <v>7221</v>
      </c>
      <c r="K24" s="69">
        <v>7776</v>
      </c>
      <c r="L24" s="69">
        <v>7551</v>
      </c>
      <c r="M24" s="69">
        <v>7118</v>
      </c>
      <c r="N24" s="69">
        <v>8312</v>
      </c>
      <c r="O24" s="69">
        <v>8306</v>
      </c>
    </row>
    <row r="25" spans="1:15" x14ac:dyDescent="0.2">
      <c r="B25" s="71" t="s">
        <v>697</v>
      </c>
      <c r="C25" s="111"/>
      <c r="D25" s="111"/>
      <c r="E25" s="111"/>
      <c r="F25" s="111"/>
      <c r="G25" s="111"/>
      <c r="H25" s="111"/>
      <c r="I25" s="111"/>
      <c r="J25" s="111"/>
      <c r="K25" s="111"/>
      <c r="L25" s="111"/>
      <c r="M25" s="111"/>
      <c r="N25" s="111"/>
    </row>
    <row r="26" spans="1:15" ht="15" x14ac:dyDescent="0.2">
      <c r="B26" s="224" t="s">
        <v>698</v>
      </c>
      <c r="C26" s="225">
        <v>17.899999999999999</v>
      </c>
      <c r="D26" s="225">
        <v>17.399999999999999</v>
      </c>
      <c r="E26" s="225">
        <v>17.5</v>
      </c>
      <c r="F26" s="225">
        <v>17.600000000000001</v>
      </c>
      <c r="G26" s="225">
        <v>17.100000000000001</v>
      </c>
      <c r="H26" s="225">
        <v>16.899999999999999</v>
      </c>
      <c r="I26" s="225">
        <v>16.3</v>
      </c>
      <c r="J26" s="225">
        <v>16.2</v>
      </c>
      <c r="K26" s="225">
        <v>16.600000000000001</v>
      </c>
      <c r="L26" s="225">
        <v>16.61837902767116</v>
      </c>
      <c r="M26" s="225">
        <v>16.223306516875301</v>
      </c>
      <c r="N26" s="303">
        <v>15.843011015044842</v>
      </c>
      <c r="O26" s="303">
        <v>15.340924069378863</v>
      </c>
    </row>
    <row r="28" spans="1:15" x14ac:dyDescent="0.2">
      <c r="A28" s="110" t="s">
        <v>283</v>
      </c>
      <c r="B28" s="10" t="s">
        <v>291</v>
      </c>
    </row>
    <row r="29" spans="1:15" x14ac:dyDescent="0.2">
      <c r="A29" s="110" t="s">
        <v>284</v>
      </c>
      <c r="B29" s="10" t="s">
        <v>289</v>
      </c>
    </row>
    <row r="30" spans="1:15" x14ac:dyDescent="0.2">
      <c r="A30" s="82" t="s">
        <v>285</v>
      </c>
      <c r="B30" s="10" t="s">
        <v>1138</v>
      </c>
    </row>
    <row r="31" spans="1:15" x14ac:dyDescent="0.2">
      <c r="A31" s="82"/>
      <c r="B31" s="82" t="s">
        <v>1139</v>
      </c>
    </row>
    <row r="32" spans="1:15" x14ac:dyDescent="0.2">
      <c r="A32" s="82"/>
      <c r="B32" s="82" t="s">
        <v>1142</v>
      </c>
    </row>
    <row r="33" spans="1:15" x14ac:dyDescent="0.2">
      <c r="A33" s="82"/>
      <c r="B33" s="82" t="s">
        <v>1140</v>
      </c>
      <c r="L33" s="123"/>
      <c r="M33" s="123"/>
      <c r="N33" s="123"/>
      <c r="O33" s="123"/>
    </row>
    <row r="34" spans="1:15" x14ac:dyDescent="0.2">
      <c r="A34" s="82"/>
      <c r="B34" s="82" t="s">
        <v>1141</v>
      </c>
    </row>
    <row r="35" spans="1:15" x14ac:dyDescent="0.2">
      <c r="A35" s="82" t="s">
        <v>286</v>
      </c>
      <c r="B35" s="10" t="s">
        <v>322</v>
      </c>
    </row>
    <row r="36" spans="1:15" x14ac:dyDescent="0.2">
      <c r="A36" s="82" t="s">
        <v>287</v>
      </c>
      <c r="B36" s="10" t="s">
        <v>323</v>
      </c>
    </row>
    <row r="37" spans="1:15" x14ac:dyDescent="0.2">
      <c r="A37" s="82"/>
    </row>
    <row r="38" spans="1:15" x14ac:dyDescent="0.2">
      <c r="A38" s="196" t="s">
        <v>999</v>
      </c>
    </row>
    <row r="39" spans="1:15" x14ac:dyDescent="0.2">
      <c r="A39" s="110" t="s">
        <v>1006</v>
      </c>
    </row>
    <row r="40" spans="1:15" x14ac:dyDescent="0.2">
      <c r="B40" s="15"/>
    </row>
  </sheetData>
  <mergeCells count="1">
    <mergeCell ref="B2:O2"/>
  </mergeCells>
  <pageMargins left="0.7" right="0.7" top="0.75" bottom="0.75" header="0.3" footer="0.3"/>
  <pageSetup paperSize="8" orientation="landscape" r:id="rId1"/>
  <headerFooter>
    <oddHeader>&amp;L&amp;"Calibri"&amp;10&amp;K000000 [Limited Sharing]&amp;1#_x000D_</oddHeader>
  </headerFooter>
  <ignoredErrors>
    <ignoredError sqref="L6 M6:O6" formulaRange="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22">
    <tabColor theme="7" tint="-0.499984740745262"/>
  </sheetPr>
  <dimension ref="A1:X49"/>
  <sheetViews>
    <sheetView zoomScaleNormal="100" workbookViewId="0">
      <pane ySplit="5" topLeftCell="A6" activePane="bottomLeft" state="frozen"/>
      <selection activeCell="B2" sqref="B2:AD2"/>
      <selection pane="bottomLeft" activeCell="B2" sqref="B2:AD2"/>
    </sheetView>
  </sheetViews>
  <sheetFormatPr defaultRowHeight="12.75" x14ac:dyDescent="0.2"/>
  <cols>
    <col min="1" max="1" width="4.1640625" style="10" customWidth="1"/>
    <col min="2" max="2" width="20.83203125" style="10" customWidth="1"/>
    <col min="3" max="24" width="6" style="10" customWidth="1"/>
    <col min="25" max="16384" width="9.33203125" style="10"/>
  </cols>
  <sheetData>
    <row r="1" spans="2:24" s="4" customFormat="1" ht="46.5" customHeight="1" x14ac:dyDescent="0.2">
      <c r="B1" s="1" t="s">
        <v>381</v>
      </c>
      <c r="C1" s="2"/>
      <c r="D1" s="2"/>
      <c r="E1" s="2"/>
      <c r="F1" s="2"/>
      <c r="G1" s="2"/>
      <c r="H1" s="2"/>
      <c r="I1" s="2"/>
      <c r="J1" s="2"/>
      <c r="K1" s="2"/>
      <c r="L1" s="2"/>
      <c r="M1" s="2"/>
      <c r="N1" s="2"/>
      <c r="O1" s="2"/>
      <c r="P1" s="2"/>
      <c r="Q1" s="2"/>
      <c r="R1" s="2"/>
      <c r="S1" s="2"/>
      <c r="T1" s="3"/>
      <c r="U1" s="3"/>
      <c r="V1" s="3"/>
      <c r="W1" s="3"/>
      <c r="X1" s="3" t="s">
        <v>398</v>
      </c>
    </row>
    <row r="2" spans="2:24" s="5" customFormat="1" ht="15" x14ac:dyDescent="0.25">
      <c r="B2" s="457" t="s">
        <v>143</v>
      </c>
      <c r="C2" s="457"/>
      <c r="D2" s="457"/>
      <c r="E2" s="457"/>
      <c r="F2" s="457"/>
      <c r="G2" s="457"/>
      <c r="H2" s="457"/>
      <c r="I2" s="457"/>
      <c r="J2" s="457"/>
      <c r="K2" s="457"/>
      <c r="L2" s="457"/>
      <c r="M2" s="457"/>
      <c r="N2" s="457"/>
      <c r="O2" s="457"/>
      <c r="P2" s="457"/>
      <c r="Q2" s="457"/>
      <c r="R2" s="457"/>
      <c r="S2" s="457"/>
      <c r="T2" s="457"/>
      <c r="U2" s="457"/>
      <c r="V2" s="457"/>
      <c r="W2" s="457"/>
      <c r="X2" s="457"/>
    </row>
    <row r="3" spans="2:24" s="28" customFormat="1" ht="15" customHeight="1" x14ac:dyDescent="0.25">
      <c r="B3" s="499" t="s">
        <v>144</v>
      </c>
      <c r="C3" s="499"/>
      <c r="D3" s="499"/>
      <c r="E3" s="499"/>
      <c r="F3" s="499"/>
      <c r="G3" s="499"/>
      <c r="H3" s="499"/>
      <c r="I3" s="499"/>
      <c r="J3" s="499"/>
      <c r="K3" s="499"/>
      <c r="L3" s="499"/>
      <c r="M3" s="499"/>
      <c r="N3" s="499"/>
      <c r="O3" s="499"/>
      <c r="P3" s="499"/>
      <c r="Q3" s="499"/>
      <c r="R3" s="499"/>
      <c r="S3" s="499"/>
      <c r="T3" s="499"/>
      <c r="U3" s="499"/>
      <c r="V3" s="499"/>
      <c r="W3" s="499"/>
      <c r="X3" s="499"/>
    </row>
    <row r="4" spans="2:24" s="28" customFormat="1" ht="17.25" x14ac:dyDescent="0.25">
      <c r="B4" s="500" t="s">
        <v>142</v>
      </c>
      <c r="C4" s="502">
        <v>2015</v>
      </c>
      <c r="D4" s="503"/>
      <c r="E4" s="502">
        <v>2016</v>
      </c>
      <c r="F4" s="503"/>
      <c r="G4" s="502">
        <v>2017</v>
      </c>
      <c r="H4" s="503"/>
      <c r="I4" s="502">
        <v>2018</v>
      </c>
      <c r="J4" s="503"/>
      <c r="K4" s="502">
        <v>2019</v>
      </c>
      <c r="L4" s="503"/>
      <c r="M4" s="502">
        <v>2020</v>
      </c>
      <c r="N4" s="503"/>
      <c r="O4" s="504">
        <v>2021</v>
      </c>
      <c r="P4" s="505"/>
      <c r="Q4" s="504">
        <v>2022</v>
      </c>
      <c r="R4" s="505"/>
      <c r="S4" s="502">
        <v>2023</v>
      </c>
      <c r="T4" s="503"/>
      <c r="U4" s="502" t="s">
        <v>1076</v>
      </c>
      <c r="V4" s="503"/>
      <c r="W4" s="502" t="s">
        <v>1177</v>
      </c>
      <c r="X4" s="503"/>
    </row>
    <row r="5" spans="2:24" s="28" customFormat="1" ht="15" x14ac:dyDescent="0.25">
      <c r="B5" s="501"/>
      <c r="C5" s="88" t="s">
        <v>1019</v>
      </c>
      <c r="D5" s="172" t="s">
        <v>1020</v>
      </c>
      <c r="E5" s="88" t="s">
        <v>1019</v>
      </c>
      <c r="F5" s="172" t="s">
        <v>1020</v>
      </c>
      <c r="G5" s="88" t="s">
        <v>1019</v>
      </c>
      <c r="H5" s="172" t="s">
        <v>1020</v>
      </c>
      <c r="I5" s="88" t="s">
        <v>1019</v>
      </c>
      <c r="J5" s="172" t="s">
        <v>1020</v>
      </c>
      <c r="K5" s="88" t="s">
        <v>1019</v>
      </c>
      <c r="L5" s="172" t="s">
        <v>1020</v>
      </c>
      <c r="M5" s="88" t="s">
        <v>1019</v>
      </c>
      <c r="N5" s="172" t="s">
        <v>1020</v>
      </c>
      <c r="O5" s="88" t="s">
        <v>1019</v>
      </c>
      <c r="P5" s="172" t="s">
        <v>1020</v>
      </c>
      <c r="Q5" s="88" t="s">
        <v>1019</v>
      </c>
      <c r="R5" s="172" t="s">
        <v>1020</v>
      </c>
      <c r="S5" s="88" t="s">
        <v>1019</v>
      </c>
      <c r="T5" s="88" t="s">
        <v>1020</v>
      </c>
      <c r="U5" s="173" t="s">
        <v>1019</v>
      </c>
      <c r="V5" s="172" t="s">
        <v>1020</v>
      </c>
      <c r="W5" s="173" t="s">
        <v>1019</v>
      </c>
      <c r="X5" s="172" t="s">
        <v>1020</v>
      </c>
    </row>
    <row r="6" spans="2:24" x14ac:dyDescent="0.2">
      <c r="B6" s="134" t="s">
        <v>683</v>
      </c>
      <c r="C6" s="215">
        <v>45</v>
      </c>
      <c r="D6" s="215">
        <v>969</v>
      </c>
      <c r="E6" s="215">
        <v>44</v>
      </c>
      <c r="F6" s="215">
        <v>969</v>
      </c>
      <c r="G6" s="215">
        <v>46</v>
      </c>
      <c r="H6" s="215">
        <v>965</v>
      </c>
      <c r="I6" s="215">
        <v>46</v>
      </c>
      <c r="J6" s="215">
        <v>976</v>
      </c>
      <c r="K6" s="215">
        <v>46</v>
      </c>
      <c r="L6" s="215">
        <v>932</v>
      </c>
      <c r="M6" s="215">
        <v>46</v>
      </c>
      <c r="N6" s="215">
        <v>928</v>
      </c>
      <c r="O6" s="215">
        <v>45</v>
      </c>
      <c r="P6" s="215">
        <v>914</v>
      </c>
      <c r="Q6" s="220">
        <v>44.206000000000003</v>
      </c>
      <c r="R6" s="215">
        <v>884.51199999999994</v>
      </c>
      <c r="S6" s="220">
        <v>44.567999999999998</v>
      </c>
      <c r="T6" s="215">
        <v>854.07100000000003</v>
      </c>
      <c r="U6" s="362">
        <v>45.097000000000001</v>
      </c>
      <c r="V6" s="215">
        <v>828</v>
      </c>
      <c r="W6" s="362">
        <v>45.317999999999998</v>
      </c>
      <c r="X6" s="215">
        <v>803.92100000000005</v>
      </c>
    </row>
    <row r="7" spans="2:24" x14ac:dyDescent="0.2">
      <c r="B7" s="67" t="s">
        <v>476</v>
      </c>
      <c r="C7" s="50">
        <v>18</v>
      </c>
      <c r="D7" s="50">
        <v>380</v>
      </c>
      <c r="E7" s="50">
        <v>17</v>
      </c>
      <c r="F7" s="50">
        <v>380</v>
      </c>
      <c r="G7" s="50">
        <v>18</v>
      </c>
      <c r="H7" s="50">
        <v>375</v>
      </c>
      <c r="I7" s="50">
        <v>18</v>
      </c>
      <c r="J7" s="50">
        <v>380</v>
      </c>
      <c r="K7" s="50">
        <v>18</v>
      </c>
      <c r="L7" s="50">
        <v>362</v>
      </c>
      <c r="M7" s="50">
        <v>18</v>
      </c>
      <c r="N7" s="50">
        <v>358</v>
      </c>
      <c r="O7" s="50">
        <v>17</v>
      </c>
      <c r="P7" s="50">
        <v>352</v>
      </c>
      <c r="Q7" s="83">
        <v>16.971</v>
      </c>
      <c r="R7" s="50">
        <v>339.14</v>
      </c>
      <c r="S7" s="83">
        <v>17.219000000000001</v>
      </c>
      <c r="T7" s="50">
        <v>325.52499999999998</v>
      </c>
      <c r="U7" s="68">
        <v>16.919</v>
      </c>
      <c r="V7" s="50">
        <v>315.17200000000003</v>
      </c>
      <c r="W7" s="50">
        <v>17.077999999999999</v>
      </c>
      <c r="X7" s="50">
        <v>305.50599999999997</v>
      </c>
    </row>
    <row r="8" spans="2:24" x14ac:dyDescent="0.2">
      <c r="B8" s="67" t="s">
        <v>477</v>
      </c>
      <c r="C8" s="50">
        <v>16</v>
      </c>
      <c r="D8" s="50">
        <v>362</v>
      </c>
      <c r="E8" s="50">
        <v>16</v>
      </c>
      <c r="F8" s="50">
        <v>361</v>
      </c>
      <c r="G8" s="50">
        <v>17</v>
      </c>
      <c r="H8" s="50">
        <v>362</v>
      </c>
      <c r="I8" s="50">
        <v>17</v>
      </c>
      <c r="J8" s="50">
        <v>364</v>
      </c>
      <c r="K8" s="50">
        <v>17</v>
      </c>
      <c r="L8" s="50">
        <v>348</v>
      </c>
      <c r="M8" s="50">
        <v>17</v>
      </c>
      <c r="N8" s="50">
        <v>347</v>
      </c>
      <c r="O8" s="50">
        <v>16</v>
      </c>
      <c r="P8" s="50">
        <v>341</v>
      </c>
      <c r="Q8" s="83">
        <v>16.164000000000001</v>
      </c>
      <c r="R8" s="50">
        <v>329.32400000000001</v>
      </c>
      <c r="S8" s="83">
        <v>16.181000000000001</v>
      </c>
      <c r="T8" s="50">
        <v>317.61700000000002</v>
      </c>
      <c r="U8" s="68">
        <v>16.602</v>
      </c>
      <c r="V8" s="50">
        <v>306.48200000000003</v>
      </c>
      <c r="W8" s="50">
        <v>16.585000000000001</v>
      </c>
      <c r="X8" s="50">
        <v>297.30700000000002</v>
      </c>
    </row>
    <row r="9" spans="2:24" x14ac:dyDescent="0.2">
      <c r="B9" s="67" t="s">
        <v>478</v>
      </c>
      <c r="C9" s="50">
        <v>11</v>
      </c>
      <c r="D9" s="50">
        <v>227</v>
      </c>
      <c r="E9" s="50">
        <v>11</v>
      </c>
      <c r="F9" s="50">
        <v>228</v>
      </c>
      <c r="G9" s="50">
        <v>12</v>
      </c>
      <c r="H9" s="50">
        <v>228</v>
      </c>
      <c r="I9" s="50">
        <v>12</v>
      </c>
      <c r="J9" s="50">
        <v>231</v>
      </c>
      <c r="K9" s="50">
        <v>11</v>
      </c>
      <c r="L9" s="50">
        <v>222</v>
      </c>
      <c r="M9" s="50">
        <v>12</v>
      </c>
      <c r="N9" s="50">
        <v>223</v>
      </c>
      <c r="O9" s="50">
        <v>11</v>
      </c>
      <c r="P9" s="50">
        <v>221</v>
      </c>
      <c r="Q9" s="221">
        <v>11.071</v>
      </c>
      <c r="R9" s="50">
        <v>216.048</v>
      </c>
      <c r="S9" s="221">
        <v>11.167999999999999</v>
      </c>
      <c r="T9" s="50">
        <v>210.929</v>
      </c>
      <c r="U9" s="353">
        <v>11.576000000000001</v>
      </c>
      <c r="V9" s="50">
        <v>206.346</v>
      </c>
      <c r="W9" s="50">
        <v>11.654999999999999</v>
      </c>
      <c r="X9" s="50">
        <v>201.108</v>
      </c>
    </row>
    <row r="10" spans="2:24" x14ac:dyDescent="0.2">
      <c r="B10" s="134" t="s">
        <v>624</v>
      </c>
      <c r="C10" s="170">
        <v>34</v>
      </c>
      <c r="D10" s="170">
        <v>543</v>
      </c>
      <c r="E10" s="170">
        <v>33</v>
      </c>
      <c r="F10" s="170">
        <v>544</v>
      </c>
      <c r="G10" s="170">
        <v>34</v>
      </c>
      <c r="H10" s="170">
        <v>548</v>
      </c>
      <c r="I10" s="170">
        <v>36</v>
      </c>
      <c r="J10" s="170">
        <v>557</v>
      </c>
      <c r="K10" s="170">
        <v>35</v>
      </c>
      <c r="L10" s="170">
        <v>539</v>
      </c>
      <c r="M10" s="170">
        <v>35</v>
      </c>
      <c r="N10" s="170">
        <v>538</v>
      </c>
      <c r="O10" s="170">
        <v>34</v>
      </c>
      <c r="P10" s="170">
        <v>536</v>
      </c>
      <c r="Q10" s="222">
        <v>33.213999999999999</v>
      </c>
      <c r="R10" s="170">
        <v>525.34</v>
      </c>
      <c r="S10" s="222">
        <v>33.094000000000001</v>
      </c>
      <c r="T10" s="170">
        <v>513.899</v>
      </c>
      <c r="U10" s="354">
        <v>32.313000000000002</v>
      </c>
      <c r="V10" s="170">
        <v>505.06200000000001</v>
      </c>
      <c r="W10" s="354">
        <v>33.06</v>
      </c>
      <c r="X10" s="354">
        <v>493</v>
      </c>
    </row>
    <row r="11" spans="2:24" x14ac:dyDescent="0.2">
      <c r="B11" s="67" t="s">
        <v>479</v>
      </c>
      <c r="C11" s="50">
        <v>17</v>
      </c>
      <c r="D11" s="50">
        <v>278</v>
      </c>
      <c r="E11" s="50">
        <v>17</v>
      </c>
      <c r="F11" s="50">
        <v>279</v>
      </c>
      <c r="G11" s="50">
        <v>18</v>
      </c>
      <c r="H11" s="50">
        <v>282</v>
      </c>
      <c r="I11" s="50">
        <v>18</v>
      </c>
      <c r="J11" s="50">
        <v>286</v>
      </c>
      <c r="K11" s="50">
        <v>18</v>
      </c>
      <c r="L11" s="50">
        <v>275</v>
      </c>
      <c r="M11" s="50">
        <v>18</v>
      </c>
      <c r="N11" s="50">
        <v>275</v>
      </c>
      <c r="O11" s="50">
        <v>17</v>
      </c>
      <c r="P11" s="50">
        <v>275</v>
      </c>
      <c r="Q11" s="221">
        <v>16.946000000000002</v>
      </c>
      <c r="R11" s="50">
        <v>269.48700000000002</v>
      </c>
      <c r="S11" s="221">
        <v>16.82</v>
      </c>
      <c r="T11" s="50">
        <v>263.95100000000002</v>
      </c>
      <c r="U11" s="353">
        <v>16.548999999999999</v>
      </c>
      <c r="V11" s="50">
        <v>259.37299999999999</v>
      </c>
      <c r="W11" s="50">
        <v>16.709</v>
      </c>
      <c r="X11" s="50">
        <v>252.916</v>
      </c>
    </row>
    <row r="12" spans="2:24" x14ac:dyDescent="0.2">
      <c r="B12" s="67" t="s">
        <v>480</v>
      </c>
      <c r="C12" s="50">
        <v>7</v>
      </c>
      <c r="D12" s="50">
        <v>101</v>
      </c>
      <c r="E12" s="50">
        <v>7</v>
      </c>
      <c r="F12" s="50">
        <v>101</v>
      </c>
      <c r="G12" s="50">
        <v>7</v>
      </c>
      <c r="H12" s="50">
        <v>104</v>
      </c>
      <c r="I12" s="50">
        <v>7</v>
      </c>
      <c r="J12" s="50">
        <v>106</v>
      </c>
      <c r="K12" s="50">
        <v>7</v>
      </c>
      <c r="L12" s="50">
        <v>103</v>
      </c>
      <c r="M12" s="50">
        <v>7</v>
      </c>
      <c r="N12" s="50">
        <v>103</v>
      </c>
      <c r="O12" s="50">
        <v>7</v>
      </c>
      <c r="P12" s="50">
        <v>103</v>
      </c>
      <c r="Q12" s="221">
        <v>6.3559999999999999</v>
      </c>
      <c r="R12" s="50">
        <v>101.914</v>
      </c>
      <c r="S12" s="221">
        <v>6.2539999999999996</v>
      </c>
      <c r="T12" s="50">
        <v>100.508</v>
      </c>
      <c r="U12" s="353">
        <v>6.2320000000000002</v>
      </c>
      <c r="V12" s="50">
        <v>99.125</v>
      </c>
      <c r="W12" s="50">
        <v>6.4770000000000003</v>
      </c>
      <c r="X12" s="50">
        <v>96.813000000000002</v>
      </c>
    </row>
    <row r="13" spans="2:24" x14ac:dyDescent="0.2">
      <c r="B13" s="67" t="s">
        <v>481</v>
      </c>
      <c r="C13" s="50">
        <v>10</v>
      </c>
      <c r="D13" s="50">
        <v>164</v>
      </c>
      <c r="E13" s="50">
        <v>10</v>
      </c>
      <c r="F13" s="50">
        <v>164</v>
      </c>
      <c r="G13" s="50">
        <v>10</v>
      </c>
      <c r="H13" s="50">
        <v>162</v>
      </c>
      <c r="I13" s="50">
        <v>11</v>
      </c>
      <c r="J13" s="50">
        <v>166</v>
      </c>
      <c r="K13" s="50">
        <v>10</v>
      </c>
      <c r="L13" s="50">
        <v>162</v>
      </c>
      <c r="M13" s="50">
        <v>11</v>
      </c>
      <c r="N13" s="50">
        <v>160</v>
      </c>
      <c r="O13" s="50">
        <v>10</v>
      </c>
      <c r="P13" s="50">
        <v>158</v>
      </c>
      <c r="Q13" s="221">
        <v>9.9120000000000008</v>
      </c>
      <c r="R13" s="50">
        <v>153.93899999999999</v>
      </c>
      <c r="S13" s="221">
        <v>10.02</v>
      </c>
      <c r="T13" s="50">
        <v>149.44</v>
      </c>
      <c r="U13" s="353">
        <v>9.532</v>
      </c>
      <c r="V13" s="50">
        <v>146.56399999999999</v>
      </c>
      <c r="W13" s="50">
        <v>9.8740000000000006</v>
      </c>
      <c r="X13" s="50">
        <v>143.27099999999999</v>
      </c>
    </row>
    <row r="14" spans="2:24" x14ac:dyDescent="0.2">
      <c r="B14" s="134" t="s">
        <v>625</v>
      </c>
      <c r="C14" s="170">
        <v>29</v>
      </c>
      <c r="D14" s="170">
        <v>524</v>
      </c>
      <c r="E14" s="170">
        <v>29</v>
      </c>
      <c r="F14" s="170">
        <v>526</v>
      </c>
      <c r="G14" s="170">
        <v>30</v>
      </c>
      <c r="H14" s="170">
        <v>532</v>
      </c>
      <c r="I14" s="170">
        <v>31</v>
      </c>
      <c r="J14" s="170">
        <v>539</v>
      </c>
      <c r="K14" s="170">
        <v>31</v>
      </c>
      <c r="L14" s="170">
        <v>517</v>
      </c>
      <c r="M14" s="170">
        <v>32</v>
      </c>
      <c r="N14" s="170">
        <v>517</v>
      </c>
      <c r="O14" s="170">
        <v>30</v>
      </c>
      <c r="P14" s="170">
        <v>519</v>
      </c>
      <c r="Q14" s="222">
        <v>28.92</v>
      </c>
      <c r="R14" s="170">
        <v>509.96800000000002</v>
      </c>
      <c r="S14" s="222">
        <v>29.224</v>
      </c>
      <c r="T14" s="170">
        <v>499.92099999999999</v>
      </c>
      <c r="U14" s="354">
        <v>30.279</v>
      </c>
      <c r="V14" s="170">
        <v>491.77300000000002</v>
      </c>
      <c r="W14" s="170">
        <v>30.722000000000001</v>
      </c>
      <c r="X14" s="170">
        <v>483.387</v>
      </c>
    </row>
    <row r="15" spans="2:24" x14ac:dyDescent="0.2">
      <c r="B15" s="67" t="s">
        <v>482</v>
      </c>
      <c r="C15" s="50">
        <v>11</v>
      </c>
      <c r="D15" s="50">
        <v>224</v>
      </c>
      <c r="E15" s="50">
        <v>11</v>
      </c>
      <c r="F15" s="50">
        <v>223</v>
      </c>
      <c r="G15" s="50">
        <v>12</v>
      </c>
      <c r="H15" s="50">
        <v>225</v>
      </c>
      <c r="I15" s="50">
        <v>12</v>
      </c>
      <c r="J15" s="50">
        <v>227</v>
      </c>
      <c r="K15" s="50">
        <v>12</v>
      </c>
      <c r="L15" s="50">
        <v>218</v>
      </c>
      <c r="M15" s="50">
        <v>12</v>
      </c>
      <c r="N15" s="50">
        <v>216</v>
      </c>
      <c r="O15" s="50">
        <v>12</v>
      </c>
      <c r="P15" s="50">
        <v>216</v>
      </c>
      <c r="Q15" s="221">
        <v>11.409000000000001</v>
      </c>
      <c r="R15" s="50">
        <v>211.428</v>
      </c>
      <c r="S15" s="221">
        <v>11.544</v>
      </c>
      <c r="T15" s="50">
        <v>206.839</v>
      </c>
      <c r="U15" s="353">
        <v>11.871</v>
      </c>
      <c r="V15" s="50">
        <v>202.99299999999999</v>
      </c>
      <c r="W15" s="50">
        <v>12.032</v>
      </c>
      <c r="X15" s="50">
        <v>198.62700000000001</v>
      </c>
    </row>
    <row r="16" spans="2:24" x14ac:dyDescent="0.2">
      <c r="B16" s="67" t="s">
        <v>483</v>
      </c>
      <c r="C16" s="50">
        <v>10</v>
      </c>
      <c r="D16" s="50">
        <v>167</v>
      </c>
      <c r="E16" s="50">
        <v>10</v>
      </c>
      <c r="F16" s="50">
        <v>167</v>
      </c>
      <c r="G16" s="50">
        <v>10</v>
      </c>
      <c r="H16" s="50">
        <v>168</v>
      </c>
      <c r="I16" s="50">
        <v>10</v>
      </c>
      <c r="J16" s="50">
        <v>170</v>
      </c>
      <c r="K16" s="50">
        <v>10</v>
      </c>
      <c r="L16" s="50">
        <v>163</v>
      </c>
      <c r="M16" s="50">
        <v>11</v>
      </c>
      <c r="N16" s="50">
        <v>163</v>
      </c>
      <c r="O16" s="50">
        <v>10</v>
      </c>
      <c r="P16" s="50">
        <v>163</v>
      </c>
      <c r="Q16" s="221">
        <v>9.74</v>
      </c>
      <c r="R16" s="50">
        <v>159.46100000000001</v>
      </c>
      <c r="S16" s="221">
        <v>9.8330000000000002</v>
      </c>
      <c r="T16" s="50">
        <v>156.18</v>
      </c>
      <c r="U16" s="353">
        <v>10.163</v>
      </c>
      <c r="V16" s="50">
        <v>153.00700000000001</v>
      </c>
      <c r="W16" s="50">
        <v>10.292999999999999</v>
      </c>
      <c r="X16" s="50">
        <v>150.26</v>
      </c>
    </row>
    <row r="17" spans="2:24" x14ac:dyDescent="0.2">
      <c r="B17" s="67" t="s">
        <v>484</v>
      </c>
      <c r="C17" s="50">
        <v>8</v>
      </c>
      <c r="D17" s="50">
        <v>134</v>
      </c>
      <c r="E17" s="50">
        <v>8</v>
      </c>
      <c r="F17" s="50">
        <v>136</v>
      </c>
      <c r="G17" s="50">
        <v>8</v>
      </c>
      <c r="H17" s="50">
        <v>138</v>
      </c>
      <c r="I17" s="50">
        <v>8</v>
      </c>
      <c r="J17" s="50">
        <v>141</v>
      </c>
      <c r="K17" s="50">
        <v>8</v>
      </c>
      <c r="L17" s="50">
        <v>136</v>
      </c>
      <c r="M17" s="50">
        <v>9</v>
      </c>
      <c r="N17" s="50">
        <v>138</v>
      </c>
      <c r="O17" s="50">
        <v>8</v>
      </c>
      <c r="P17" s="50">
        <v>139</v>
      </c>
      <c r="Q17" s="221">
        <v>7.7709999999999999</v>
      </c>
      <c r="R17" s="50">
        <v>139.07900000000001</v>
      </c>
      <c r="S17" s="221">
        <v>7.8470000000000004</v>
      </c>
      <c r="T17" s="50">
        <v>136.90199999999999</v>
      </c>
      <c r="U17" s="353">
        <v>8.2449999999999992</v>
      </c>
      <c r="V17" s="50">
        <v>135.773</v>
      </c>
      <c r="W17" s="50">
        <v>8.3970000000000002</v>
      </c>
      <c r="X17" s="50">
        <v>134.5</v>
      </c>
    </row>
    <row r="18" spans="2:24" x14ac:dyDescent="0.2">
      <c r="B18" s="134" t="s">
        <v>626</v>
      </c>
      <c r="C18" s="170">
        <v>16</v>
      </c>
      <c r="D18" s="170">
        <v>247</v>
      </c>
      <c r="E18" s="170">
        <v>17</v>
      </c>
      <c r="F18" s="170">
        <v>243</v>
      </c>
      <c r="G18" s="170">
        <v>18</v>
      </c>
      <c r="H18" s="170">
        <v>241</v>
      </c>
      <c r="I18" s="170">
        <v>18</v>
      </c>
      <c r="J18" s="170">
        <v>239</v>
      </c>
      <c r="K18" s="170">
        <v>19</v>
      </c>
      <c r="L18" s="170">
        <v>226</v>
      </c>
      <c r="M18" s="170">
        <v>19</v>
      </c>
      <c r="N18" s="170">
        <v>223</v>
      </c>
      <c r="O18" s="170">
        <v>18</v>
      </c>
      <c r="P18" s="170">
        <v>218</v>
      </c>
      <c r="Q18" s="222">
        <v>18.141999999999999</v>
      </c>
      <c r="R18" s="170">
        <v>211.703</v>
      </c>
      <c r="S18" s="222">
        <v>18.396000000000001</v>
      </c>
      <c r="T18" s="170">
        <v>207.56800000000001</v>
      </c>
      <c r="U18" s="354">
        <v>17.917999999999999</v>
      </c>
      <c r="V18" s="170">
        <v>203.44200000000001</v>
      </c>
      <c r="W18" s="170">
        <v>18.108000000000001</v>
      </c>
      <c r="X18" s="170">
        <v>201.48500000000001</v>
      </c>
    </row>
    <row r="19" spans="2:24" x14ac:dyDescent="0.2">
      <c r="B19" s="67" t="s">
        <v>485</v>
      </c>
      <c r="C19" s="50">
        <v>8</v>
      </c>
      <c r="D19" s="50">
        <v>121</v>
      </c>
      <c r="E19" s="50">
        <v>8</v>
      </c>
      <c r="F19" s="50">
        <v>118</v>
      </c>
      <c r="G19" s="50">
        <v>9</v>
      </c>
      <c r="H19" s="50">
        <v>116</v>
      </c>
      <c r="I19" s="50">
        <v>9</v>
      </c>
      <c r="J19" s="50">
        <v>113</v>
      </c>
      <c r="K19" s="50">
        <v>9</v>
      </c>
      <c r="L19" s="50">
        <v>105</v>
      </c>
      <c r="M19" s="50">
        <v>9</v>
      </c>
      <c r="N19" s="50">
        <v>103</v>
      </c>
      <c r="O19" s="50">
        <v>9</v>
      </c>
      <c r="P19" s="50">
        <v>100</v>
      </c>
      <c r="Q19" s="221">
        <v>8.9700000000000006</v>
      </c>
      <c r="R19" s="50">
        <v>97.158000000000001</v>
      </c>
      <c r="S19" s="221">
        <v>8.8689999999999998</v>
      </c>
      <c r="T19" s="50">
        <v>95.176000000000002</v>
      </c>
      <c r="U19" s="353">
        <v>8.7149999999999999</v>
      </c>
      <c r="V19" s="50">
        <v>93.613</v>
      </c>
      <c r="W19" s="50">
        <v>8.6880000000000006</v>
      </c>
      <c r="X19" s="50">
        <v>93.167000000000002</v>
      </c>
    </row>
    <row r="20" spans="2:24" x14ac:dyDescent="0.2">
      <c r="B20" s="67" t="s">
        <v>489</v>
      </c>
      <c r="C20" s="50">
        <v>2</v>
      </c>
      <c r="D20" s="50">
        <v>32</v>
      </c>
      <c r="E20" s="50">
        <v>2</v>
      </c>
      <c r="F20" s="50">
        <v>33</v>
      </c>
      <c r="G20" s="50">
        <v>2</v>
      </c>
      <c r="H20" s="50">
        <v>32</v>
      </c>
      <c r="I20" s="50">
        <v>2</v>
      </c>
      <c r="J20" s="50">
        <v>27</v>
      </c>
      <c r="K20" s="50">
        <v>2</v>
      </c>
      <c r="L20" s="50">
        <v>31</v>
      </c>
      <c r="M20" s="50">
        <v>2</v>
      </c>
      <c r="N20" s="50">
        <v>30</v>
      </c>
      <c r="O20" s="50">
        <v>2</v>
      </c>
      <c r="P20" s="50">
        <v>29</v>
      </c>
      <c r="Q20" s="221">
        <v>1.978</v>
      </c>
      <c r="R20" s="50">
        <v>28.181000000000001</v>
      </c>
      <c r="S20" s="221">
        <v>2.2050000000000001</v>
      </c>
      <c r="T20" s="50">
        <v>27.638000000000002</v>
      </c>
      <c r="U20" s="353">
        <v>2.129</v>
      </c>
      <c r="V20" s="50">
        <v>25.291</v>
      </c>
      <c r="W20" s="50">
        <v>2.14</v>
      </c>
      <c r="X20" s="50">
        <v>24.957999999999998</v>
      </c>
    </row>
    <row r="21" spans="2:24" x14ac:dyDescent="0.2">
      <c r="B21" s="67" t="s">
        <v>486</v>
      </c>
      <c r="C21" s="50">
        <v>2</v>
      </c>
      <c r="D21" s="50">
        <v>27</v>
      </c>
      <c r="E21" s="50">
        <v>2</v>
      </c>
      <c r="F21" s="50">
        <v>27</v>
      </c>
      <c r="G21" s="50">
        <v>2</v>
      </c>
      <c r="H21" s="50">
        <v>27</v>
      </c>
      <c r="I21" s="50">
        <v>2</v>
      </c>
      <c r="J21" s="50">
        <v>38</v>
      </c>
      <c r="K21" s="50">
        <v>2</v>
      </c>
      <c r="L21" s="50">
        <v>26</v>
      </c>
      <c r="M21" s="50">
        <v>2</v>
      </c>
      <c r="N21" s="50">
        <v>26</v>
      </c>
      <c r="O21" s="50">
        <v>2</v>
      </c>
      <c r="P21" s="50">
        <v>27</v>
      </c>
      <c r="Q21" s="221">
        <v>2.238</v>
      </c>
      <c r="R21" s="50">
        <v>25.858000000000001</v>
      </c>
      <c r="S21" s="221">
        <v>2.3170000000000002</v>
      </c>
      <c r="T21" s="50">
        <v>25.385000000000002</v>
      </c>
      <c r="U21" s="353">
        <v>2.2429999999999999</v>
      </c>
      <c r="V21" s="50">
        <v>33.835000000000001</v>
      </c>
      <c r="W21" s="50">
        <v>2.343</v>
      </c>
      <c r="X21" s="50">
        <v>33.460999999999999</v>
      </c>
    </row>
    <row r="22" spans="2:24" x14ac:dyDescent="0.2">
      <c r="B22" s="67" t="s">
        <v>487</v>
      </c>
      <c r="C22" s="50">
        <v>3</v>
      </c>
      <c r="D22" s="50">
        <v>38</v>
      </c>
      <c r="E22" s="50">
        <v>3</v>
      </c>
      <c r="F22" s="50">
        <v>37</v>
      </c>
      <c r="G22" s="50">
        <v>3</v>
      </c>
      <c r="H22" s="50">
        <v>37</v>
      </c>
      <c r="I22" s="50">
        <v>3</v>
      </c>
      <c r="J22" s="50">
        <v>29</v>
      </c>
      <c r="K22" s="50">
        <v>3</v>
      </c>
      <c r="L22" s="50">
        <v>36</v>
      </c>
      <c r="M22" s="50">
        <v>3</v>
      </c>
      <c r="N22" s="50">
        <v>36</v>
      </c>
      <c r="O22" s="68" t="s">
        <v>433</v>
      </c>
      <c r="P22" s="68" t="s">
        <v>433</v>
      </c>
      <c r="Q22" s="221">
        <v>2.8239999999999998</v>
      </c>
      <c r="R22" s="221">
        <v>34.905999999999999</v>
      </c>
      <c r="S22" s="221">
        <v>2.8490000000000002</v>
      </c>
      <c r="T22" s="221">
        <v>34.087000000000003</v>
      </c>
      <c r="U22" s="353">
        <v>2.774</v>
      </c>
      <c r="V22" s="50">
        <v>26.431999999999999</v>
      </c>
      <c r="W22" s="50">
        <v>2.8250000000000002</v>
      </c>
      <c r="X22" s="50">
        <v>25.934000000000001</v>
      </c>
    </row>
    <row r="23" spans="2:24" x14ac:dyDescent="0.2">
      <c r="B23" s="67" t="s">
        <v>488</v>
      </c>
      <c r="C23" s="50">
        <v>2</v>
      </c>
      <c r="D23" s="50">
        <v>28</v>
      </c>
      <c r="E23" s="50">
        <v>2</v>
      </c>
      <c r="F23" s="50">
        <v>28</v>
      </c>
      <c r="G23" s="50">
        <v>2</v>
      </c>
      <c r="H23" s="50">
        <v>28</v>
      </c>
      <c r="I23" s="50">
        <v>2</v>
      </c>
      <c r="J23" s="50">
        <v>32</v>
      </c>
      <c r="K23" s="50">
        <v>2</v>
      </c>
      <c r="L23" s="50">
        <v>27</v>
      </c>
      <c r="M23" s="50">
        <v>2</v>
      </c>
      <c r="N23" s="50">
        <v>27</v>
      </c>
      <c r="O23" s="50">
        <v>2</v>
      </c>
      <c r="P23" s="50">
        <v>26</v>
      </c>
      <c r="Q23" s="221">
        <v>2.1320000000000001</v>
      </c>
      <c r="R23" s="50">
        <v>25.6</v>
      </c>
      <c r="S23" s="221">
        <v>2.1560000000000001</v>
      </c>
      <c r="T23" s="50">
        <v>25.282</v>
      </c>
      <c r="U23" s="353">
        <v>2.0569999999999999</v>
      </c>
      <c r="V23" s="221">
        <v>24.271000000000001</v>
      </c>
      <c r="W23" s="50">
        <v>2.1120000000000001</v>
      </c>
      <c r="X23" s="50">
        <v>23.965</v>
      </c>
    </row>
    <row r="24" spans="2:24" x14ac:dyDescent="0.2">
      <c r="B24" s="134" t="s">
        <v>627</v>
      </c>
      <c r="C24" s="170">
        <v>21</v>
      </c>
      <c r="D24" s="170">
        <v>392</v>
      </c>
      <c r="E24" s="170">
        <v>21</v>
      </c>
      <c r="F24" s="170">
        <v>394</v>
      </c>
      <c r="G24" s="170">
        <v>22</v>
      </c>
      <c r="H24" s="170">
        <v>395</v>
      </c>
      <c r="I24" s="170">
        <v>23</v>
      </c>
      <c r="J24" s="170">
        <v>394</v>
      </c>
      <c r="K24" s="170">
        <v>24</v>
      </c>
      <c r="L24" s="170">
        <v>379</v>
      </c>
      <c r="M24" s="170">
        <v>24</v>
      </c>
      <c r="N24" s="170">
        <v>379</v>
      </c>
      <c r="O24" s="170">
        <v>23</v>
      </c>
      <c r="P24" s="170">
        <v>378</v>
      </c>
      <c r="Q24" s="222">
        <v>22.873000000000001</v>
      </c>
      <c r="R24" s="170">
        <v>372.94299999999998</v>
      </c>
      <c r="S24" s="222">
        <v>23.055</v>
      </c>
      <c r="T24" s="170">
        <v>368.23700000000002</v>
      </c>
      <c r="U24" s="354">
        <v>22.709</v>
      </c>
      <c r="V24" s="170">
        <v>368.68299999999999</v>
      </c>
      <c r="W24" s="170">
        <v>23.202999999999999</v>
      </c>
      <c r="X24" s="170">
        <v>367.858</v>
      </c>
    </row>
    <row r="25" spans="2:24" x14ac:dyDescent="0.2">
      <c r="B25" s="67" t="s">
        <v>490</v>
      </c>
      <c r="C25" s="50">
        <v>7</v>
      </c>
      <c r="D25" s="50">
        <v>131</v>
      </c>
      <c r="E25" s="50">
        <v>7</v>
      </c>
      <c r="F25" s="50">
        <v>132</v>
      </c>
      <c r="G25" s="50">
        <v>7</v>
      </c>
      <c r="H25" s="50">
        <v>131</v>
      </c>
      <c r="I25" s="50">
        <v>8</v>
      </c>
      <c r="J25" s="50">
        <v>131</v>
      </c>
      <c r="K25" s="50">
        <v>8</v>
      </c>
      <c r="L25" s="50">
        <v>124</v>
      </c>
      <c r="M25" s="50">
        <v>8</v>
      </c>
      <c r="N25" s="50">
        <v>123</v>
      </c>
      <c r="O25" s="50">
        <v>7</v>
      </c>
      <c r="P25" s="50">
        <v>122</v>
      </c>
      <c r="Q25" s="221">
        <v>7.1369999999999996</v>
      </c>
      <c r="R25" s="50">
        <v>119.212</v>
      </c>
      <c r="S25" s="221">
        <v>7.2510000000000003</v>
      </c>
      <c r="T25" s="50">
        <v>117.514</v>
      </c>
      <c r="U25" s="353">
        <v>7.1779999999999999</v>
      </c>
      <c r="V25" s="50">
        <v>116.967</v>
      </c>
      <c r="W25" s="50">
        <v>7.327</v>
      </c>
      <c r="X25" s="50">
        <v>117.172</v>
      </c>
    </row>
    <row r="26" spans="2:24" x14ac:dyDescent="0.2">
      <c r="B26" s="67" t="s">
        <v>491</v>
      </c>
      <c r="C26" s="50">
        <v>9</v>
      </c>
      <c r="D26" s="50">
        <v>161</v>
      </c>
      <c r="E26" s="50">
        <v>9</v>
      </c>
      <c r="F26" s="50">
        <v>162</v>
      </c>
      <c r="G26" s="50">
        <v>9</v>
      </c>
      <c r="H26" s="50">
        <v>165</v>
      </c>
      <c r="I26" s="50">
        <v>10</v>
      </c>
      <c r="J26" s="50">
        <v>165</v>
      </c>
      <c r="K26" s="50">
        <v>11</v>
      </c>
      <c r="L26" s="50">
        <v>159</v>
      </c>
      <c r="M26" s="50">
        <v>11</v>
      </c>
      <c r="N26" s="50">
        <v>160</v>
      </c>
      <c r="O26" s="50">
        <v>10</v>
      </c>
      <c r="P26" s="50">
        <v>160</v>
      </c>
      <c r="Q26" s="221">
        <v>10.223000000000001</v>
      </c>
      <c r="R26" s="50">
        <v>158.874</v>
      </c>
      <c r="S26" s="221">
        <v>10.135</v>
      </c>
      <c r="T26" s="50">
        <v>157.24100000000001</v>
      </c>
      <c r="U26" s="353">
        <v>10.071999999999999</v>
      </c>
      <c r="V26" s="50">
        <v>158.32499999999999</v>
      </c>
      <c r="W26" s="50">
        <v>10.247999999999999</v>
      </c>
      <c r="X26" s="50">
        <v>157.20500000000001</v>
      </c>
    </row>
    <row r="27" spans="2:24" x14ac:dyDescent="0.2">
      <c r="B27" s="67" t="s">
        <v>492</v>
      </c>
      <c r="C27" s="50">
        <v>5</v>
      </c>
      <c r="D27" s="50">
        <v>100</v>
      </c>
      <c r="E27" s="50">
        <v>5</v>
      </c>
      <c r="F27" s="50">
        <v>100</v>
      </c>
      <c r="G27" s="50">
        <v>5</v>
      </c>
      <c r="H27" s="50">
        <v>99</v>
      </c>
      <c r="I27" s="50">
        <v>6</v>
      </c>
      <c r="J27" s="50">
        <v>98</v>
      </c>
      <c r="K27" s="50">
        <v>6</v>
      </c>
      <c r="L27" s="50">
        <v>95</v>
      </c>
      <c r="M27" s="50">
        <v>6</v>
      </c>
      <c r="N27" s="50">
        <v>96</v>
      </c>
      <c r="O27" s="50">
        <v>5</v>
      </c>
      <c r="P27" s="50">
        <v>96</v>
      </c>
      <c r="Q27" s="221">
        <v>5.5129999999999999</v>
      </c>
      <c r="R27" s="50">
        <v>94.856999999999999</v>
      </c>
      <c r="S27" s="221">
        <v>5.6689999999999996</v>
      </c>
      <c r="T27" s="50">
        <v>93.481999999999999</v>
      </c>
      <c r="U27" s="353">
        <v>5.4589999999999996</v>
      </c>
      <c r="V27" s="50">
        <v>93.391000000000005</v>
      </c>
      <c r="W27" s="50">
        <v>5.6280000000000001</v>
      </c>
      <c r="X27" s="50">
        <v>93.480999999999995</v>
      </c>
    </row>
    <row r="28" spans="2:24" x14ac:dyDescent="0.2">
      <c r="B28" s="134" t="s">
        <v>628</v>
      </c>
      <c r="C28" s="170">
        <v>28</v>
      </c>
      <c r="D28" s="170">
        <v>502</v>
      </c>
      <c r="E28" s="170">
        <v>28</v>
      </c>
      <c r="F28" s="170">
        <v>505</v>
      </c>
      <c r="G28" s="170">
        <v>28</v>
      </c>
      <c r="H28" s="170">
        <v>509</v>
      </c>
      <c r="I28" s="170">
        <v>30</v>
      </c>
      <c r="J28" s="170">
        <v>517</v>
      </c>
      <c r="K28" s="170">
        <v>29</v>
      </c>
      <c r="L28" s="170">
        <v>501</v>
      </c>
      <c r="M28" s="170">
        <v>30</v>
      </c>
      <c r="N28" s="170"/>
      <c r="O28" s="170">
        <v>29</v>
      </c>
      <c r="P28" s="170">
        <v>505</v>
      </c>
      <c r="Q28" s="222">
        <v>28.366</v>
      </c>
      <c r="R28" s="170">
        <v>494.86700000000002</v>
      </c>
      <c r="S28" s="222">
        <v>28.32</v>
      </c>
      <c r="T28" s="170">
        <v>485.74</v>
      </c>
      <c r="U28" s="354">
        <v>29.094999999999999</v>
      </c>
      <c r="V28" s="170">
        <v>477.80500000000001</v>
      </c>
      <c r="W28" s="170">
        <v>30.001000000000001</v>
      </c>
      <c r="X28" s="170">
        <v>469.66699999999997</v>
      </c>
    </row>
    <row r="29" spans="2:24" x14ac:dyDescent="0.2">
      <c r="B29" s="67" t="s">
        <v>493</v>
      </c>
      <c r="C29" s="50">
        <v>20</v>
      </c>
      <c r="D29" s="50">
        <v>334</v>
      </c>
      <c r="E29" s="50">
        <v>20</v>
      </c>
      <c r="F29" s="50">
        <v>337</v>
      </c>
      <c r="G29" s="50">
        <v>20</v>
      </c>
      <c r="H29" s="50">
        <v>341</v>
      </c>
      <c r="I29" s="50">
        <v>21</v>
      </c>
      <c r="J29" s="50">
        <v>347</v>
      </c>
      <c r="K29" s="50">
        <v>20</v>
      </c>
      <c r="L29" s="50">
        <v>336</v>
      </c>
      <c r="M29" s="50">
        <v>21</v>
      </c>
      <c r="N29" s="50">
        <v>338</v>
      </c>
      <c r="O29" s="50">
        <v>20</v>
      </c>
      <c r="P29" s="50">
        <v>339</v>
      </c>
      <c r="Q29" s="221">
        <v>19.664000000000001</v>
      </c>
      <c r="R29" s="50">
        <v>332.99900000000002</v>
      </c>
      <c r="S29" s="221">
        <v>19.649999999999999</v>
      </c>
      <c r="T29" s="50">
        <v>327.00900000000001</v>
      </c>
      <c r="U29" s="353">
        <v>20.170999999999999</v>
      </c>
      <c r="V29" s="50">
        <v>321.14299999999997</v>
      </c>
      <c r="W29" s="50">
        <v>20.713000000000001</v>
      </c>
      <c r="X29" s="50">
        <v>315.28199999999998</v>
      </c>
    </row>
    <row r="30" spans="2:24" x14ac:dyDescent="0.2">
      <c r="B30" s="67" t="s">
        <v>494</v>
      </c>
      <c r="C30" s="50">
        <v>8</v>
      </c>
      <c r="D30" s="50">
        <v>168</v>
      </c>
      <c r="E30" s="50">
        <v>8</v>
      </c>
      <c r="F30" s="50">
        <v>168</v>
      </c>
      <c r="G30" s="50">
        <v>8</v>
      </c>
      <c r="H30" s="50">
        <v>168</v>
      </c>
      <c r="I30" s="50">
        <v>9</v>
      </c>
      <c r="J30" s="50">
        <v>170</v>
      </c>
      <c r="K30" s="50">
        <v>9</v>
      </c>
      <c r="L30" s="50">
        <v>165</v>
      </c>
      <c r="M30" s="50">
        <v>9</v>
      </c>
      <c r="N30" s="50">
        <v>165</v>
      </c>
      <c r="O30" s="50">
        <v>9</v>
      </c>
      <c r="P30" s="50">
        <v>166</v>
      </c>
      <c r="Q30" s="221">
        <v>8.702</v>
      </c>
      <c r="R30" s="50">
        <v>161.86799999999999</v>
      </c>
      <c r="S30" s="221">
        <v>8.67</v>
      </c>
      <c r="T30" s="50">
        <v>158.73099999999999</v>
      </c>
      <c r="U30" s="353">
        <v>8.9239999999999995</v>
      </c>
      <c r="V30" s="50">
        <v>156.66200000000001</v>
      </c>
      <c r="W30" s="50">
        <v>9.2880000000000003</v>
      </c>
      <c r="X30" s="50">
        <v>154.38499999999999</v>
      </c>
    </row>
    <row r="31" spans="2:24" x14ac:dyDescent="0.2">
      <c r="B31" s="134" t="s">
        <v>629</v>
      </c>
      <c r="C31" s="170">
        <v>17</v>
      </c>
      <c r="D31" s="170">
        <v>279</v>
      </c>
      <c r="E31" s="170">
        <v>17</v>
      </c>
      <c r="F31" s="170">
        <v>287</v>
      </c>
      <c r="G31" s="170">
        <v>17</v>
      </c>
      <c r="H31" s="170">
        <v>292</v>
      </c>
      <c r="I31" s="170">
        <v>18</v>
      </c>
      <c r="J31" s="170">
        <v>300</v>
      </c>
      <c r="K31" s="170">
        <v>17</v>
      </c>
      <c r="L31" s="170">
        <v>294</v>
      </c>
      <c r="M31" s="170">
        <v>17</v>
      </c>
      <c r="N31" s="170">
        <v>298</v>
      </c>
      <c r="O31" s="170">
        <v>17</v>
      </c>
      <c r="P31" s="170">
        <v>301</v>
      </c>
      <c r="Q31" s="222">
        <v>16.222000000000001</v>
      </c>
      <c r="R31" s="170">
        <v>299.47199999999998</v>
      </c>
      <c r="S31" s="222">
        <v>16.343</v>
      </c>
      <c r="T31" s="170">
        <v>295.15600000000001</v>
      </c>
      <c r="U31" s="354">
        <v>17.027000000000001</v>
      </c>
      <c r="V31" s="170">
        <v>293.59800000000001</v>
      </c>
      <c r="W31" s="170">
        <v>17.228999999999999</v>
      </c>
      <c r="X31" s="170">
        <v>289.46699999999998</v>
      </c>
    </row>
    <row r="32" spans="2:24" x14ac:dyDescent="0.2">
      <c r="B32" s="67" t="s">
        <v>495</v>
      </c>
      <c r="C32" s="50">
        <v>12</v>
      </c>
      <c r="D32" s="50">
        <v>193</v>
      </c>
      <c r="E32" s="50">
        <v>12</v>
      </c>
      <c r="F32" s="50">
        <v>199</v>
      </c>
      <c r="G32" s="50">
        <v>12</v>
      </c>
      <c r="H32" s="50">
        <v>202</v>
      </c>
      <c r="I32" s="50">
        <v>13</v>
      </c>
      <c r="J32" s="50">
        <v>207</v>
      </c>
      <c r="K32" s="50">
        <v>12</v>
      </c>
      <c r="L32" s="50">
        <v>204</v>
      </c>
      <c r="M32" s="50">
        <v>12</v>
      </c>
      <c r="N32" s="50">
        <v>206</v>
      </c>
      <c r="O32" s="50">
        <v>12</v>
      </c>
      <c r="P32" s="50">
        <v>209</v>
      </c>
      <c r="Q32" s="221">
        <v>11.569000000000001</v>
      </c>
      <c r="R32" s="50">
        <v>207.38800000000001</v>
      </c>
      <c r="S32" s="221">
        <v>11.752000000000001</v>
      </c>
      <c r="T32" s="50">
        <v>203.90700000000001</v>
      </c>
      <c r="U32" s="353">
        <v>12.234999999999999</v>
      </c>
      <c r="V32" s="50">
        <v>202.71700000000001</v>
      </c>
      <c r="W32" s="50">
        <v>12.32</v>
      </c>
      <c r="X32" s="50">
        <v>200.19300000000001</v>
      </c>
    </row>
    <row r="33" spans="1:24" x14ac:dyDescent="0.2">
      <c r="B33" s="67" t="s">
        <v>496</v>
      </c>
      <c r="C33" s="50">
        <v>5</v>
      </c>
      <c r="D33" s="50">
        <v>86</v>
      </c>
      <c r="E33" s="50">
        <v>5</v>
      </c>
      <c r="F33" s="50">
        <v>88</v>
      </c>
      <c r="G33" s="50">
        <v>5</v>
      </c>
      <c r="H33" s="50">
        <v>90</v>
      </c>
      <c r="I33" s="50">
        <v>5</v>
      </c>
      <c r="J33" s="50">
        <v>92</v>
      </c>
      <c r="K33" s="50">
        <v>5</v>
      </c>
      <c r="L33" s="50">
        <v>91</v>
      </c>
      <c r="M33" s="50">
        <v>5</v>
      </c>
      <c r="N33" s="50">
        <v>92</v>
      </c>
      <c r="O33" s="50">
        <v>5</v>
      </c>
      <c r="P33" s="50">
        <v>93</v>
      </c>
      <c r="Q33" s="221">
        <v>4.6529999999999996</v>
      </c>
      <c r="R33" s="50">
        <v>92.084000000000003</v>
      </c>
      <c r="S33" s="221">
        <v>4.5910000000000002</v>
      </c>
      <c r="T33" s="50">
        <v>91.248999999999995</v>
      </c>
      <c r="U33" s="353">
        <v>4.7919999999999998</v>
      </c>
      <c r="V33" s="50">
        <v>90.881</v>
      </c>
      <c r="W33" s="50">
        <v>4.9089999999999998</v>
      </c>
      <c r="X33" s="50">
        <v>89.274000000000001</v>
      </c>
    </row>
    <row r="34" spans="1:24" x14ac:dyDescent="0.2">
      <c r="B34" s="134" t="s">
        <v>630</v>
      </c>
      <c r="C34" s="170">
        <v>20</v>
      </c>
      <c r="D34" s="170">
        <v>287</v>
      </c>
      <c r="E34" s="170">
        <v>20</v>
      </c>
      <c r="F34" s="170">
        <v>288</v>
      </c>
      <c r="G34" s="170">
        <v>21</v>
      </c>
      <c r="H34" s="170">
        <v>291</v>
      </c>
      <c r="I34" s="170">
        <v>20</v>
      </c>
      <c r="J34" s="170">
        <v>294</v>
      </c>
      <c r="K34" s="170">
        <v>20</v>
      </c>
      <c r="L34" s="170">
        <v>286</v>
      </c>
      <c r="M34" s="170">
        <v>21</v>
      </c>
      <c r="N34" s="170">
        <v>288</v>
      </c>
      <c r="O34" s="170">
        <v>20</v>
      </c>
      <c r="P34" s="170">
        <v>290</v>
      </c>
      <c r="Q34" s="222">
        <v>19.667000000000002</v>
      </c>
      <c r="R34" s="170">
        <v>287.58</v>
      </c>
      <c r="S34" s="222">
        <v>19.815999999999999</v>
      </c>
      <c r="T34" s="170">
        <v>284.02</v>
      </c>
      <c r="U34" s="354">
        <v>19.768000000000001</v>
      </c>
      <c r="V34" s="170">
        <v>281.267</v>
      </c>
      <c r="W34" s="170">
        <v>20.187999999999999</v>
      </c>
      <c r="X34" s="170">
        <v>278.01299999999998</v>
      </c>
    </row>
    <row r="35" spans="1:24" x14ac:dyDescent="0.2">
      <c r="B35" s="67" t="s">
        <v>497</v>
      </c>
      <c r="C35" s="50">
        <v>13</v>
      </c>
      <c r="D35" s="50">
        <v>186</v>
      </c>
      <c r="E35" s="50">
        <v>13</v>
      </c>
      <c r="F35" s="50">
        <v>186</v>
      </c>
      <c r="G35" s="50">
        <v>14</v>
      </c>
      <c r="H35" s="50">
        <v>185</v>
      </c>
      <c r="I35" s="50">
        <v>14</v>
      </c>
      <c r="J35" s="50">
        <v>187</v>
      </c>
      <c r="K35" s="50">
        <v>14</v>
      </c>
      <c r="L35" s="50">
        <v>179</v>
      </c>
      <c r="M35" s="50">
        <v>14</v>
      </c>
      <c r="N35" s="50">
        <v>179</v>
      </c>
      <c r="O35" s="50">
        <v>13</v>
      </c>
      <c r="P35" s="50">
        <v>179</v>
      </c>
      <c r="Q35" s="221">
        <v>13.266999999999999</v>
      </c>
      <c r="R35" s="50">
        <v>176.19900000000001</v>
      </c>
      <c r="S35" s="221">
        <v>13.336</v>
      </c>
      <c r="T35" s="50">
        <v>172.61799999999999</v>
      </c>
      <c r="U35" s="353">
        <v>13.33</v>
      </c>
      <c r="V35" s="50">
        <v>169.899</v>
      </c>
      <c r="W35" s="50">
        <v>13.561</v>
      </c>
      <c r="X35" s="50">
        <v>167.13800000000001</v>
      </c>
    </row>
    <row r="36" spans="1:24" x14ac:dyDescent="0.2">
      <c r="B36" s="67" t="s">
        <v>498</v>
      </c>
      <c r="C36" s="50">
        <v>6</v>
      </c>
      <c r="D36" s="50">
        <v>101</v>
      </c>
      <c r="E36" s="50">
        <v>6</v>
      </c>
      <c r="F36" s="50">
        <v>103</v>
      </c>
      <c r="G36" s="50">
        <v>7</v>
      </c>
      <c r="H36" s="50">
        <v>105</v>
      </c>
      <c r="I36" s="50">
        <v>7</v>
      </c>
      <c r="J36" s="50">
        <v>108</v>
      </c>
      <c r="K36" s="50">
        <v>7</v>
      </c>
      <c r="L36" s="50">
        <v>106</v>
      </c>
      <c r="M36" s="50">
        <v>7</v>
      </c>
      <c r="N36" s="50">
        <v>108</v>
      </c>
      <c r="O36" s="50">
        <v>7</v>
      </c>
      <c r="P36" s="50">
        <v>111</v>
      </c>
      <c r="Q36" s="221">
        <v>6.4</v>
      </c>
      <c r="R36" s="50">
        <v>111.381</v>
      </c>
      <c r="S36" s="221">
        <v>6.48</v>
      </c>
      <c r="T36" s="50">
        <v>111.402</v>
      </c>
      <c r="U36" s="353">
        <v>6.4379999999999997</v>
      </c>
      <c r="V36" s="50">
        <v>111.36799999999999</v>
      </c>
      <c r="W36" s="50">
        <v>6.6269999999999998</v>
      </c>
      <c r="X36" s="50">
        <v>110.875</v>
      </c>
    </row>
    <row r="37" spans="1:24" x14ac:dyDescent="0.2">
      <c r="B37" s="134" t="s">
        <v>631</v>
      </c>
      <c r="C37" s="170">
        <v>24</v>
      </c>
      <c r="D37" s="170">
        <v>387</v>
      </c>
      <c r="E37" s="170">
        <v>24</v>
      </c>
      <c r="F37" s="170">
        <v>387</v>
      </c>
      <c r="G37" s="170">
        <v>25</v>
      </c>
      <c r="H37" s="170">
        <v>393</v>
      </c>
      <c r="I37" s="170">
        <v>26</v>
      </c>
      <c r="J37" s="170">
        <v>400</v>
      </c>
      <c r="K37" s="170">
        <v>25</v>
      </c>
      <c r="L37" s="170">
        <v>388</v>
      </c>
      <c r="M37" s="170">
        <v>26</v>
      </c>
      <c r="N37" s="170">
        <v>390</v>
      </c>
      <c r="O37" s="170">
        <v>25</v>
      </c>
      <c r="P37" s="170">
        <v>388</v>
      </c>
      <c r="Q37" s="222">
        <v>25.128</v>
      </c>
      <c r="R37" s="170">
        <v>380.36799999999999</v>
      </c>
      <c r="S37" s="222">
        <v>24.971</v>
      </c>
      <c r="T37" s="170">
        <v>374.07600000000002</v>
      </c>
      <c r="U37" s="354">
        <v>24.3</v>
      </c>
      <c r="V37" s="170">
        <v>366.60399999999998</v>
      </c>
      <c r="W37" s="170">
        <v>24.48</v>
      </c>
      <c r="X37" s="170">
        <v>360.74599999999998</v>
      </c>
    </row>
    <row r="38" spans="1:24" x14ac:dyDescent="0.2">
      <c r="B38" s="67" t="s">
        <v>499</v>
      </c>
      <c r="C38" s="50">
        <v>13</v>
      </c>
      <c r="D38" s="50">
        <v>218</v>
      </c>
      <c r="E38" s="50">
        <v>13</v>
      </c>
      <c r="F38" s="50">
        <v>219</v>
      </c>
      <c r="G38" s="50">
        <v>13</v>
      </c>
      <c r="H38" s="50">
        <v>223</v>
      </c>
      <c r="I38" s="50">
        <v>13</v>
      </c>
      <c r="J38" s="50">
        <v>228</v>
      </c>
      <c r="K38" s="50">
        <v>13</v>
      </c>
      <c r="L38" s="50">
        <v>223</v>
      </c>
      <c r="M38" s="50">
        <v>14</v>
      </c>
      <c r="N38" s="50">
        <v>224</v>
      </c>
      <c r="O38" s="50">
        <v>13</v>
      </c>
      <c r="P38" s="50">
        <v>224</v>
      </c>
      <c r="Q38" s="221">
        <v>13.298999999999999</v>
      </c>
      <c r="R38" s="50">
        <v>220.86199999999999</v>
      </c>
      <c r="S38" s="221">
        <v>13.378</v>
      </c>
      <c r="T38" s="50">
        <v>217.761</v>
      </c>
      <c r="U38" s="353">
        <v>12.984</v>
      </c>
      <c r="V38" s="50">
        <v>214.58199999999999</v>
      </c>
      <c r="W38" s="50">
        <v>13.141</v>
      </c>
      <c r="X38" s="50">
        <v>211.988</v>
      </c>
    </row>
    <row r="39" spans="1:24" x14ac:dyDescent="0.2">
      <c r="B39" s="67" t="s">
        <v>500</v>
      </c>
      <c r="C39" s="50">
        <v>11</v>
      </c>
      <c r="D39" s="50">
        <v>168</v>
      </c>
      <c r="E39" s="50">
        <v>11</v>
      </c>
      <c r="F39" s="50">
        <v>168</v>
      </c>
      <c r="G39" s="50">
        <v>12</v>
      </c>
      <c r="H39" s="50">
        <v>170</v>
      </c>
      <c r="I39" s="50">
        <v>12</v>
      </c>
      <c r="J39" s="50">
        <v>172</v>
      </c>
      <c r="K39" s="50">
        <v>12</v>
      </c>
      <c r="L39" s="50">
        <v>165</v>
      </c>
      <c r="M39" s="50">
        <v>12</v>
      </c>
      <c r="N39" s="50">
        <v>165</v>
      </c>
      <c r="O39" s="50">
        <v>12</v>
      </c>
      <c r="P39" s="50">
        <v>164</v>
      </c>
      <c r="Q39" s="221">
        <v>11.829000000000001</v>
      </c>
      <c r="R39" s="50">
        <v>159.506</v>
      </c>
      <c r="S39" s="221">
        <v>11.593</v>
      </c>
      <c r="T39" s="50">
        <v>156.315</v>
      </c>
      <c r="U39" s="353">
        <v>11.316000000000001</v>
      </c>
      <c r="V39" s="50">
        <v>152.02199999999999</v>
      </c>
      <c r="W39" s="50">
        <v>11.339</v>
      </c>
      <c r="X39" s="50">
        <v>148.75800000000001</v>
      </c>
    </row>
    <row r="40" spans="1:24" x14ac:dyDescent="0.2">
      <c r="B40" s="84" t="s">
        <v>501</v>
      </c>
      <c r="C40" s="86">
        <v>234</v>
      </c>
      <c r="D40" s="85">
        <v>4130</v>
      </c>
      <c r="E40" s="86">
        <v>233</v>
      </c>
      <c r="F40" s="85">
        <v>4143</v>
      </c>
      <c r="G40" s="86">
        <v>242</v>
      </c>
      <c r="H40" s="85">
        <v>4166</v>
      </c>
      <c r="I40" s="86">
        <v>247</v>
      </c>
      <c r="J40" s="85">
        <v>4215</v>
      </c>
      <c r="K40" s="86">
        <v>247</v>
      </c>
      <c r="L40" s="85">
        <v>4062</v>
      </c>
      <c r="M40" s="86">
        <v>249</v>
      </c>
      <c r="N40" s="85">
        <v>4064</v>
      </c>
      <c r="O40" s="86">
        <v>241</v>
      </c>
      <c r="P40" s="85">
        <v>4049</v>
      </c>
      <c r="Q40" s="299">
        <f>Q37+Q34+Q31+Q28+Q24+Q18+Q14+Q10+Q6</f>
        <v>236.73800000000006</v>
      </c>
      <c r="R40" s="300">
        <f t="shared" ref="R40:T40" si="0">R37+R34+R31+R28+R24+R18+R14+R10+R6</f>
        <v>3966.7529999999997</v>
      </c>
      <c r="S40" s="299">
        <f t="shared" si="0"/>
        <v>237.78699999999998</v>
      </c>
      <c r="T40" s="300">
        <f t="shared" si="0"/>
        <v>3882.6879999999996</v>
      </c>
      <c r="U40" s="300">
        <f>U37+U34+U31+U28+U24+U18+U14+U10+U6</f>
        <v>238.506</v>
      </c>
      <c r="V40" s="300">
        <f>V37+V34+V31+V28+V24+V18+V14+V10+V6</f>
        <v>3816.2339999999999</v>
      </c>
      <c r="W40" s="300">
        <f t="shared" ref="W40" si="1">W37+W34+W31+W28+W24+W18+W14+W10+W6</f>
        <v>242.30900000000003</v>
      </c>
      <c r="X40" s="300">
        <f>X37+X34+X31+X28+X24+X18+X14+X10+X6</f>
        <v>3747.5439999999999</v>
      </c>
    </row>
    <row r="42" spans="1:24" x14ac:dyDescent="0.2">
      <c r="A42" s="113" t="s">
        <v>145</v>
      </c>
    </row>
    <row r="43" spans="1:24" x14ac:dyDescent="0.2">
      <c r="A43" s="20" t="s">
        <v>146</v>
      </c>
    </row>
    <row r="44" spans="1:24" x14ac:dyDescent="0.2">
      <c r="A44" s="20" t="s">
        <v>283</v>
      </c>
      <c r="B44" s="10" t="s">
        <v>291</v>
      </c>
    </row>
    <row r="45" spans="1:24" x14ac:dyDescent="0.2">
      <c r="A45" s="20" t="s">
        <v>284</v>
      </c>
      <c r="B45" s="10" t="s">
        <v>289</v>
      </c>
    </row>
    <row r="46" spans="1:24" x14ac:dyDescent="0.2">
      <c r="A46" s="20" t="s">
        <v>147</v>
      </c>
    </row>
    <row r="47" spans="1:24" x14ac:dyDescent="0.2">
      <c r="A47" s="20"/>
    </row>
    <row r="48" spans="1:24" x14ac:dyDescent="0.2">
      <c r="A48" s="196" t="s">
        <v>999</v>
      </c>
    </row>
    <row r="49" spans="1:1" x14ac:dyDescent="0.2">
      <c r="A49" s="110" t="s">
        <v>1006</v>
      </c>
    </row>
  </sheetData>
  <mergeCells count="14">
    <mergeCell ref="B2:X2"/>
    <mergeCell ref="B3:X3"/>
    <mergeCell ref="B4:B5"/>
    <mergeCell ref="C4:D4"/>
    <mergeCell ref="S4:T4"/>
    <mergeCell ref="E4:F4"/>
    <mergeCell ref="Q4:R4"/>
    <mergeCell ref="O4:P4"/>
    <mergeCell ref="M4:N4"/>
    <mergeCell ref="K4:L4"/>
    <mergeCell ref="I4:J4"/>
    <mergeCell ref="G4:H4"/>
    <mergeCell ref="U4:V4"/>
    <mergeCell ref="W4:X4"/>
  </mergeCells>
  <pageMargins left="0.7" right="0.7" top="0.75" bottom="0.75" header="0.3" footer="0.3"/>
  <pageSetup paperSize="8" orientation="landscape" r:id="rId1"/>
  <headerFooter>
    <oddHeader>&amp;L&amp;"Calibri"&amp;10&amp;K000000 [Limited Sharing]&amp;1#_x000D_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23">
    <tabColor theme="7" tint="-0.499984740745262"/>
  </sheetPr>
  <dimension ref="A1:L190"/>
  <sheetViews>
    <sheetView workbookViewId="0">
      <pane ySplit="4" topLeftCell="A5" activePane="bottomLeft" state="frozen"/>
      <selection activeCell="B2" sqref="B2:AD2"/>
      <selection pane="bottomLeft" activeCell="B2" sqref="B2:AD2"/>
    </sheetView>
  </sheetViews>
  <sheetFormatPr defaultRowHeight="12.75" outlineLevelRow="3" x14ac:dyDescent="0.2"/>
  <cols>
    <col min="1" max="1" width="3.1640625" style="10" customWidth="1"/>
    <col min="2" max="2" width="21.83203125" style="10" customWidth="1"/>
    <col min="3" max="12" width="11" style="10" customWidth="1"/>
    <col min="13" max="16384" width="9.33203125" style="10"/>
  </cols>
  <sheetData>
    <row r="1" spans="2:12" s="4" customFormat="1" ht="46.5" customHeight="1" x14ac:dyDescent="0.2">
      <c r="B1" s="1" t="s">
        <v>381</v>
      </c>
      <c r="C1" s="2"/>
      <c r="D1" s="2"/>
      <c r="E1" s="2"/>
      <c r="F1" s="2"/>
      <c r="G1" s="2"/>
      <c r="H1" s="2"/>
      <c r="I1" s="2"/>
      <c r="J1" s="2"/>
      <c r="K1" s="2"/>
      <c r="L1" s="3" t="s">
        <v>399</v>
      </c>
    </row>
    <row r="2" spans="2:12" s="5" customFormat="1" ht="15" x14ac:dyDescent="0.25">
      <c r="B2" s="508" t="s">
        <v>275</v>
      </c>
      <c r="C2" s="508"/>
      <c r="D2" s="508"/>
      <c r="E2" s="508"/>
      <c r="F2" s="508"/>
      <c r="G2" s="508"/>
      <c r="H2" s="508"/>
      <c r="I2" s="508"/>
      <c r="J2" s="508"/>
      <c r="K2" s="508"/>
      <c r="L2" s="508"/>
    </row>
    <row r="3" spans="2:12" s="102" customFormat="1" ht="15.75" x14ac:dyDescent="0.25">
      <c r="B3" s="507" t="s">
        <v>25</v>
      </c>
      <c r="C3" s="507"/>
      <c r="D3" s="507"/>
      <c r="E3" s="507"/>
      <c r="F3" s="507"/>
      <c r="G3" s="507"/>
      <c r="H3" s="507"/>
      <c r="I3" s="507"/>
      <c r="J3" s="507"/>
      <c r="K3" s="507"/>
      <c r="L3" s="507"/>
    </row>
    <row r="4" spans="2:12" s="218" customFormat="1" ht="84" customHeight="1" x14ac:dyDescent="0.2">
      <c r="B4" s="216" t="s">
        <v>1009</v>
      </c>
      <c r="C4" s="217" t="s">
        <v>1010</v>
      </c>
      <c r="D4" s="217" t="s">
        <v>1011</v>
      </c>
      <c r="E4" s="217" t="s">
        <v>1012</v>
      </c>
      <c r="F4" s="217" t="s">
        <v>1013</v>
      </c>
      <c r="G4" s="217" t="s">
        <v>1014</v>
      </c>
      <c r="H4" s="217" t="s">
        <v>1015</v>
      </c>
      <c r="I4" s="217" t="s">
        <v>1016</v>
      </c>
      <c r="J4" s="217" t="s">
        <v>1017</v>
      </c>
      <c r="K4" s="217" t="s">
        <v>1018</v>
      </c>
      <c r="L4" s="217" t="s">
        <v>1008</v>
      </c>
    </row>
    <row r="5" spans="2:12" s="23" customFormat="1" ht="15.75" customHeight="1" x14ac:dyDescent="0.2">
      <c r="B5" s="506" t="s">
        <v>265</v>
      </c>
      <c r="C5" s="506"/>
      <c r="D5" s="506"/>
      <c r="E5" s="506"/>
      <c r="F5" s="506"/>
      <c r="G5" s="506"/>
      <c r="H5" s="506"/>
      <c r="I5" s="506"/>
      <c r="J5" s="506"/>
      <c r="K5" s="506"/>
      <c r="L5" s="506"/>
    </row>
    <row r="6" spans="2:12" hidden="1" outlineLevel="1" x14ac:dyDescent="0.2">
      <c r="B6" s="64" t="s">
        <v>683</v>
      </c>
      <c r="C6" s="211">
        <v>208</v>
      </c>
      <c r="D6" s="211">
        <v>608</v>
      </c>
      <c r="E6" s="211">
        <v>264</v>
      </c>
      <c r="F6" s="211">
        <v>100</v>
      </c>
      <c r="G6" s="211">
        <v>60</v>
      </c>
      <c r="H6" s="211">
        <v>44</v>
      </c>
      <c r="I6" s="211">
        <v>23</v>
      </c>
      <c r="J6" s="211">
        <v>26</v>
      </c>
      <c r="K6" s="211">
        <v>20</v>
      </c>
      <c r="L6" s="210">
        <v>1353</v>
      </c>
    </row>
    <row r="7" spans="2:12" hidden="1" outlineLevel="2" x14ac:dyDescent="0.2">
      <c r="B7" s="94" t="s">
        <v>476</v>
      </c>
      <c r="C7" s="52">
        <v>51</v>
      </c>
      <c r="D7" s="52">
        <v>159</v>
      </c>
      <c r="E7" s="52">
        <v>79</v>
      </c>
      <c r="F7" s="52">
        <v>35</v>
      </c>
      <c r="G7" s="52">
        <v>19</v>
      </c>
      <c r="H7" s="52">
        <v>16</v>
      </c>
      <c r="I7" s="52">
        <v>10</v>
      </c>
      <c r="J7" s="52">
        <v>16</v>
      </c>
      <c r="K7" s="52">
        <v>12</v>
      </c>
      <c r="L7" s="52">
        <v>397</v>
      </c>
    </row>
    <row r="8" spans="2:12" hidden="1" outlineLevel="2" x14ac:dyDescent="0.2">
      <c r="B8" s="94" t="s">
        <v>477</v>
      </c>
      <c r="C8" s="52">
        <v>57</v>
      </c>
      <c r="D8" s="52">
        <v>262</v>
      </c>
      <c r="E8" s="52">
        <v>117</v>
      </c>
      <c r="F8" s="52">
        <v>40</v>
      </c>
      <c r="G8" s="52">
        <v>23</v>
      </c>
      <c r="H8" s="52">
        <v>19</v>
      </c>
      <c r="I8" s="52">
        <v>8</v>
      </c>
      <c r="J8" s="52">
        <v>6</v>
      </c>
      <c r="K8" s="52">
        <v>4</v>
      </c>
      <c r="L8" s="52">
        <v>536</v>
      </c>
    </row>
    <row r="9" spans="2:12" hidden="1" outlineLevel="2" x14ac:dyDescent="0.2">
      <c r="B9" s="94" t="s">
        <v>478</v>
      </c>
      <c r="C9" s="52">
        <v>100</v>
      </c>
      <c r="D9" s="52">
        <v>187</v>
      </c>
      <c r="E9" s="52">
        <v>68</v>
      </c>
      <c r="F9" s="52">
        <v>25</v>
      </c>
      <c r="G9" s="52">
        <v>18</v>
      </c>
      <c r="H9" s="52">
        <v>9</v>
      </c>
      <c r="I9" s="52">
        <v>5</v>
      </c>
      <c r="J9" s="52">
        <v>4</v>
      </c>
      <c r="K9" s="52">
        <v>4</v>
      </c>
      <c r="L9" s="52">
        <v>420</v>
      </c>
    </row>
    <row r="10" spans="2:12" hidden="1" outlineLevel="1" x14ac:dyDescent="0.2">
      <c r="B10" s="70" t="s">
        <v>624</v>
      </c>
      <c r="C10" s="93">
        <v>485</v>
      </c>
      <c r="D10" s="93">
        <v>720</v>
      </c>
      <c r="E10" s="93">
        <v>207</v>
      </c>
      <c r="F10" s="93">
        <v>50</v>
      </c>
      <c r="G10" s="93">
        <v>21</v>
      </c>
      <c r="H10" s="93">
        <v>21</v>
      </c>
      <c r="I10" s="93">
        <v>6</v>
      </c>
      <c r="J10" s="93">
        <v>5</v>
      </c>
      <c r="K10" s="93">
        <v>4</v>
      </c>
      <c r="L10" s="91">
        <v>1519</v>
      </c>
    </row>
    <row r="11" spans="2:12" hidden="1" outlineLevel="2" x14ac:dyDescent="0.2">
      <c r="B11" s="94" t="s">
        <v>479</v>
      </c>
      <c r="C11" s="52">
        <v>185</v>
      </c>
      <c r="D11" s="52">
        <v>307</v>
      </c>
      <c r="E11" s="52">
        <v>96</v>
      </c>
      <c r="F11" s="52">
        <v>28</v>
      </c>
      <c r="G11" s="52">
        <v>13</v>
      </c>
      <c r="H11" s="52">
        <v>10</v>
      </c>
      <c r="I11" s="52">
        <v>4</v>
      </c>
      <c r="J11" s="52">
        <v>5</v>
      </c>
      <c r="K11" s="52">
        <v>4</v>
      </c>
      <c r="L11" s="52">
        <v>652</v>
      </c>
    </row>
    <row r="12" spans="2:12" hidden="1" outlineLevel="2" x14ac:dyDescent="0.2">
      <c r="B12" s="94" t="s">
        <v>480</v>
      </c>
      <c r="C12" s="52">
        <v>107</v>
      </c>
      <c r="D12" s="52">
        <v>154</v>
      </c>
      <c r="E12" s="52">
        <v>37</v>
      </c>
      <c r="F12" s="52">
        <v>5</v>
      </c>
      <c r="G12" s="52">
        <v>5</v>
      </c>
      <c r="H12" s="52">
        <v>8</v>
      </c>
      <c r="I12" s="52">
        <v>1</v>
      </c>
      <c r="J12" s="53" t="s">
        <v>264</v>
      </c>
      <c r="K12" s="53" t="s">
        <v>264</v>
      </c>
      <c r="L12" s="52">
        <v>317</v>
      </c>
    </row>
    <row r="13" spans="2:12" hidden="1" outlineLevel="2" x14ac:dyDescent="0.2">
      <c r="B13" s="94" t="s">
        <v>481</v>
      </c>
      <c r="C13" s="52">
        <v>193</v>
      </c>
      <c r="D13" s="52">
        <v>259</v>
      </c>
      <c r="E13" s="52">
        <v>74</v>
      </c>
      <c r="F13" s="52">
        <v>17</v>
      </c>
      <c r="G13" s="52">
        <v>3</v>
      </c>
      <c r="H13" s="52">
        <v>3</v>
      </c>
      <c r="I13" s="52">
        <v>1</v>
      </c>
      <c r="J13" s="53" t="s">
        <v>264</v>
      </c>
      <c r="K13" s="53" t="s">
        <v>264</v>
      </c>
      <c r="L13" s="52">
        <v>550</v>
      </c>
    </row>
    <row r="14" spans="2:12" hidden="1" outlineLevel="1" x14ac:dyDescent="0.2">
      <c r="B14" s="70" t="s">
        <v>625</v>
      </c>
      <c r="C14" s="93">
        <v>261</v>
      </c>
      <c r="D14" s="93">
        <v>559</v>
      </c>
      <c r="E14" s="93">
        <v>152</v>
      </c>
      <c r="F14" s="93">
        <v>57</v>
      </c>
      <c r="G14" s="93">
        <v>26</v>
      </c>
      <c r="H14" s="93">
        <v>26</v>
      </c>
      <c r="I14" s="93">
        <v>7</v>
      </c>
      <c r="J14" s="93">
        <v>9</v>
      </c>
      <c r="K14" s="93">
        <v>10</v>
      </c>
      <c r="L14" s="91">
        <v>1107</v>
      </c>
    </row>
    <row r="15" spans="2:12" hidden="1" outlineLevel="2" x14ac:dyDescent="0.2">
      <c r="B15" s="94" t="s">
        <v>482</v>
      </c>
      <c r="C15" s="52">
        <v>104</v>
      </c>
      <c r="D15" s="52">
        <v>208</v>
      </c>
      <c r="E15" s="52">
        <v>57</v>
      </c>
      <c r="F15" s="52">
        <v>22</v>
      </c>
      <c r="G15" s="52">
        <v>14</v>
      </c>
      <c r="H15" s="52">
        <v>12</v>
      </c>
      <c r="I15" s="52">
        <v>1</v>
      </c>
      <c r="J15" s="52">
        <v>6</v>
      </c>
      <c r="K15" s="52">
        <v>5</v>
      </c>
      <c r="L15" s="52">
        <v>429</v>
      </c>
    </row>
    <row r="16" spans="2:12" hidden="1" outlineLevel="2" x14ac:dyDescent="0.2">
      <c r="B16" s="94" t="s">
        <v>483</v>
      </c>
      <c r="C16" s="52">
        <v>91</v>
      </c>
      <c r="D16" s="52">
        <v>174</v>
      </c>
      <c r="E16" s="52">
        <v>53</v>
      </c>
      <c r="F16" s="52">
        <v>16</v>
      </c>
      <c r="G16" s="52">
        <v>6</v>
      </c>
      <c r="H16" s="52">
        <v>10</v>
      </c>
      <c r="I16" s="52">
        <v>5</v>
      </c>
      <c r="J16" s="52">
        <v>1</v>
      </c>
      <c r="K16" s="52">
        <v>2</v>
      </c>
      <c r="L16" s="52">
        <v>358</v>
      </c>
    </row>
    <row r="17" spans="2:12" hidden="1" outlineLevel="2" x14ac:dyDescent="0.2">
      <c r="B17" s="94" t="s">
        <v>484</v>
      </c>
      <c r="C17" s="52">
        <v>66</v>
      </c>
      <c r="D17" s="52">
        <v>177</v>
      </c>
      <c r="E17" s="52">
        <v>42</v>
      </c>
      <c r="F17" s="52">
        <v>19</v>
      </c>
      <c r="G17" s="52">
        <v>6</v>
      </c>
      <c r="H17" s="52">
        <v>4</v>
      </c>
      <c r="I17" s="52">
        <v>1</v>
      </c>
      <c r="J17" s="52">
        <v>2</v>
      </c>
      <c r="K17" s="52">
        <v>3</v>
      </c>
      <c r="L17" s="52">
        <v>320</v>
      </c>
    </row>
    <row r="18" spans="2:12" hidden="1" outlineLevel="1" x14ac:dyDescent="0.2">
      <c r="B18" s="70" t="s">
        <v>626</v>
      </c>
      <c r="C18" s="93">
        <v>454</v>
      </c>
      <c r="D18" s="93">
        <v>422</v>
      </c>
      <c r="E18" s="93">
        <v>79</v>
      </c>
      <c r="F18" s="93">
        <v>11</v>
      </c>
      <c r="G18" s="93">
        <v>9</v>
      </c>
      <c r="H18" s="93">
        <v>4</v>
      </c>
      <c r="I18" s="93">
        <v>2</v>
      </c>
      <c r="J18" s="53" t="s">
        <v>264</v>
      </c>
      <c r="K18" s="53" t="s">
        <v>264</v>
      </c>
      <c r="L18" s="93">
        <v>981</v>
      </c>
    </row>
    <row r="19" spans="2:12" hidden="1" outlineLevel="2" x14ac:dyDescent="0.2">
      <c r="B19" s="94" t="s">
        <v>485</v>
      </c>
      <c r="C19" s="52">
        <v>210</v>
      </c>
      <c r="D19" s="52">
        <v>191</v>
      </c>
      <c r="E19" s="52">
        <v>31</v>
      </c>
      <c r="F19" s="52">
        <v>7</v>
      </c>
      <c r="G19" s="52">
        <v>5</v>
      </c>
      <c r="H19" s="52">
        <v>2</v>
      </c>
      <c r="I19" s="52">
        <v>1</v>
      </c>
      <c r="J19" s="53" t="s">
        <v>264</v>
      </c>
      <c r="K19" s="53" t="s">
        <v>264</v>
      </c>
      <c r="L19" s="52">
        <v>447</v>
      </c>
    </row>
    <row r="20" spans="2:12" hidden="1" outlineLevel="2" x14ac:dyDescent="0.2">
      <c r="B20" s="94" t="s">
        <v>489</v>
      </c>
      <c r="C20" s="52">
        <v>37</v>
      </c>
      <c r="D20" s="52">
        <v>52</v>
      </c>
      <c r="E20" s="52">
        <v>13</v>
      </c>
      <c r="F20" s="53" t="s">
        <v>264</v>
      </c>
      <c r="G20" s="52">
        <v>1</v>
      </c>
      <c r="H20" s="52">
        <v>1</v>
      </c>
      <c r="I20" s="53" t="s">
        <v>264</v>
      </c>
      <c r="J20" s="53" t="s">
        <v>264</v>
      </c>
      <c r="K20" s="53" t="s">
        <v>264</v>
      </c>
      <c r="L20" s="52">
        <v>104</v>
      </c>
    </row>
    <row r="21" spans="2:12" hidden="1" outlineLevel="2" x14ac:dyDescent="0.2">
      <c r="B21" s="94" t="s">
        <v>486</v>
      </c>
      <c r="C21" s="52">
        <v>57</v>
      </c>
      <c r="D21" s="52">
        <v>63</v>
      </c>
      <c r="E21" s="52">
        <v>6</v>
      </c>
      <c r="F21" s="52">
        <v>3</v>
      </c>
      <c r="G21" s="52">
        <v>1</v>
      </c>
      <c r="H21" s="53" t="s">
        <v>264</v>
      </c>
      <c r="I21" s="53" t="s">
        <v>264</v>
      </c>
      <c r="J21" s="53" t="s">
        <v>264</v>
      </c>
      <c r="K21" s="53" t="s">
        <v>264</v>
      </c>
      <c r="L21" s="52">
        <v>130</v>
      </c>
    </row>
    <row r="22" spans="2:12" hidden="1" outlineLevel="2" x14ac:dyDescent="0.2">
      <c r="B22" s="94" t="s">
        <v>487</v>
      </c>
      <c r="C22" s="52">
        <v>94</v>
      </c>
      <c r="D22" s="52">
        <v>59</v>
      </c>
      <c r="E22" s="52">
        <v>16</v>
      </c>
      <c r="F22" s="53" t="s">
        <v>264</v>
      </c>
      <c r="G22" s="52">
        <v>2</v>
      </c>
      <c r="H22" s="52">
        <v>1</v>
      </c>
      <c r="I22" s="52">
        <v>1</v>
      </c>
      <c r="J22" s="53" t="s">
        <v>264</v>
      </c>
      <c r="K22" s="53" t="s">
        <v>264</v>
      </c>
      <c r="L22" s="52">
        <v>173</v>
      </c>
    </row>
    <row r="23" spans="2:12" hidden="1" outlineLevel="2" x14ac:dyDescent="0.2">
      <c r="B23" s="94" t="s">
        <v>488</v>
      </c>
      <c r="C23" s="52">
        <v>56</v>
      </c>
      <c r="D23" s="52">
        <v>57</v>
      </c>
      <c r="E23" s="52">
        <v>13</v>
      </c>
      <c r="F23" s="52">
        <v>1</v>
      </c>
      <c r="G23" s="53" t="s">
        <v>264</v>
      </c>
      <c r="H23" s="53" t="s">
        <v>264</v>
      </c>
      <c r="I23" s="53" t="s">
        <v>264</v>
      </c>
      <c r="J23" s="53" t="s">
        <v>264</v>
      </c>
      <c r="K23" s="53" t="s">
        <v>264</v>
      </c>
      <c r="L23" s="52">
        <v>127</v>
      </c>
    </row>
    <row r="24" spans="2:12" hidden="1" outlineLevel="1" x14ac:dyDescent="0.2">
      <c r="B24" s="70" t="s">
        <v>627</v>
      </c>
      <c r="C24" s="93">
        <v>322</v>
      </c>
      <c r="D24" s="93">
        <v>574</v>
      </c>
      <c r="E24" s="93">
        <v>148</v>
      </c>
      <c r="F24" s="93">
        <v>38</v>
      </c>
      <c r="G24" s="93">
        <v>19</v>
      </c>
      <c r="H24" s="93">
        <v>10</v>
      </c>
      <c r="I24" s="93">
        <v>5</v>
      </c>
      <c r="J24" s="93">
        <v>1</v>
      </c>
      <c r="K24" s="53" t="s">
        <v>264</v>
      </c>
      <c r="L24" s="91">
        <v>1117</v>
      </c>
    </row>
    <row r="25" spans="2:12" hidden="1" outlineLevel="2" x14ac:dyDescent="0.2">
      <c r="B25" s="94" t="s">
        <v>490</v>
      </c>
      <c r="C25" s="52">
        <v>111</v>
      </c>
      <c r="D25" s="52">
        <v>173</v>
      </c>
      <c r="E25" s="52">
        <v>55</v>
      </c>
      <c r="F25" s="52">
        <v>12</v>
      </c>
      <c r="G25" s="52">
        <v>6</v>
      </c>
      <c r="H25" s="52">
        <v>5</v>
      </c>
      <c r="I25" s="53" t="s">
        <v>264</v>
      </c>
      <c r="J25" s="53" t="s">
        <v>264</v>
      </c>
      <c r="K25" s="53" t="s">
        <v>264</v>
      </c>
      <c r="L25" s="52">
        <v>362</v>
      </c>
    </row>
    <row r="26" spans="2:12" hidden="1" outlineLevel="2" x14ac:dyDescent="0.2">
      <c r="B26" s="94" t="s">
        <v>491</v>
      </c>
      <c r="C26" s="52">
        <v>113</v>
      </c>
      <c r="D26" s="52">
        <v>236</v>
      </c>
      <c r="E26" s="52">
        <v>59</v>
      </c>
      <c r="F26" s="52">
        <v>17</v>
      </c>
      <c r="G26" s="52">
        <v>10</v>
      </c>
      <c r="H26" s="52">
        <v>2</v>
      </c>
      <c r="I26" s="52">
        <v>4</v>
      </c>
      <c r="J26" s="52">
        <v>1</v>
      </c>
      <c r="K26" s="53" t="s">
        <v>264</v>
      </c>
      <c r="L26" s="52">
        <v>442</v>
      </c>
    </row>
    <row r="27" spans="2:12" hidden="1" outlineLevel="2" x14ac:dyDescent="0.2">
      <c r="B27" s="94" t="s">
        <v>492</v>
      </c>
      <c r="C27" s="52">
        <v>98</v>
      </c>
      <c r="D27" s="52">
        <v>165</v>
      </c>
      <c r="E27" s="52">
        <v>34</v>
      </c>
      <c r="F27" s="52">
        <v>9</v>
      </c>
      <c r="G27" s="52">
        <v>3</v>
      </c>
      <c r="H27" s="52">
        <v>3</v>
      </c>
      <c r="I27" s="52">
        <v>1</v>
      </c>
      <c r="J27" s="53" t="s">
        <v>264</v>
      </c>
      <c r="K27" s="53" t="s">
        <v>264</v>
      </c>
      <c r="L27" s="52">
        <v>313</v>
      </c>
    </row>
    <row r="28" spans="2:12" hidden="1" outlineLevel="1" x14ac:dyDescent="0.2">
      <c r="B28" s="70" t="s">
        <v>628</v>
      </c>
      <c r="C28" s="93">
        <v>307</v>
      </c>
      <c r="D28" s="93">
        <v>650</v>
      </c>
      <c r="E28" s="93">
        <v>165</v>
      </c>
      <c r="F28" s="93">
        <v>59</v>
      </c>
      <c r="G28" s="93">
        <v>30</v>
      </c>
      <c r="H28" s="93">
        <v>12</v>
      </c>
      <c r="I28" s="93">
        <v>11</v>
      </c>
      <c r="J28" s="93">
        <v>3</v>
      </c>
      <c r="K28" s="93">
        <v>7</v>
      </c>
      <c r="L28" s="91">
        <v>1244</v>
      </c>
    </row>
    <row r="29" spans="2:12" hidden="1" outlineLevel="2" x14ac:dyDescent="0.2">
      <c r="B29" s="94" t="s">
        <v>493</v>
      </c>
      <c r="C29" s="52">
        <v>249</v>
      </c>
      <c r="D29" s="52">
        <v>442</v>
      </c>
      <c r="E29" s="52">
        <v>102</v>
      </c>
      <c r="F29" s="52">
        <v>33</v>
      </c>
      <c r="G29" s="52">
        <v>20</v>
      </c>
      <c r="H29" s="52">
        <v>9</v>
      </c>
      <c r="I29" s="52">
        <v>10</v>
      </c>
      <c r="J29" s="52">
        <v>1</v>
      </c>
      <c r="K29" s="52">
        <v>6</v>
      </c>
      <c r="L29" s="52">
        <v>872</v>
      </c>
    </row>
    <row r="30" spans="2:12" hidden="1" outlineLevel="2" x14ac:dyDescent="0.2">
      <c r="B30" s="94" t="s">
        <v>494</v>
      </c>
      <c r="C30" s="52">
        <v>58</v>
      </c>
      <c r="D30" s="52">
        <v>208</v>
      </c>
      <c r="E30" s="52">
        <v>63</v>
      </c>
      <c r="F30" s="52">
        <v>26</v>
      </c>
      <c r="G30" s="52">
        <v>10</v>
      </c>
      <c r="H30" s="52">
        <v>3</v>
      </c>
      <c r="I30" s="52">
        <v>1</v>
      </c>
      <c r="J30" s="52">
        <v>2</v>
      </c>
      <c r="K30" s="52">
        <v>1</v>
      </c>
      <c r="L30" s="52">
        <v>372</v>
      </c>
    </row>
    <row r="31" spans="2:12" hidden="1" outlineLevel="1" x14ac:dyDescent="0.2">
      <c r="B31" s="70" t="s">
        <v>629</v>
      </c>
      <c r="C31" s="93">
        <v>254</v>
      </c>
      <c r="D31" s="93">
        <v>382</v>
      </c>
      <c r="E31" s="93">
        <v>124</v>
      </c>
      <c r="F31" s="93">
        <v>21</v>
      </c>
      <c r="G31" s="93">
        <v>14</v>
      </c>
      <c r="H31" s="93">
        <v>6</v>
      </c>
      <c r="I31" s="93">
        <v>5</v>
      </c>
      <c r="J31" s="93">
        <v>2</v>
      </c>
      <c r="K31" s="93">
        <v>5</v>
      </c>
      <c r="L31" s="93">
        <v>813</v>
      </c>
    </row>
    <row r="32" spans="2:12" hidden="1" outlineLevel="2" x14ac:dyDescent="0.2">
      <c r="B32" s="94" t="s">
        <v>495</v>
      </c>
      <c r="C32" s="52">
        <v>179</v>
      </c>
      <c r="D32" s="52">
        <v>258</v>
      </c>
      <c r="E32" s="52">
        <v>87</v>
      </c>
      <c r="F32" s="52">
        <v>13</v>
      </c>
      <c r="G32" s="52">
        <v>11</v>
      </c>
      <c r="H32" s="52">
        <v>2</v>
      </c>
      <c r="I32" s="52">
        <v>4</v>
      </c>
      <c r="J32" s="52">
        <v>2</v>
      </c>
      <c r="K32" s="52">
        <v>4</v>
      </c>
      <c r="L32" s="52">
        <v>560</v>
      </c>
    </row>
    <row r="33" spans="2:12" hidden="1" outlineLevel="2" x14ac:dyDescent="0.2">
      <c r="B33" s="94" t="s">
        <v>496</v>
      </c>
      <c r="C33" s="52">
        <v>75</v>
      </c>
      <c r="D33" s="52">
        <v>124</v>
      </c>
      <c r="E33" s="52">
        <v>37</v>
      </c>
      <c r="F33" s="52">
        <v>8</v>
      </c>
      <c r="G33" s="52">
        <v>3</v>
      </c>
      <c r="H33" s="52">
        <v>4</v>
      </c>
      <c r="I33" s="52">
        <v>1</v>
      </c>
      <c r="J33" s="53" t="s">
        <v>264</v>
      </c>
      <c r="K33" s="52">
        <v>1</v>
      </c>
      <c r="L33" s="52">
        <v>253</v>
      </c>
    </row>
    <row r="34" spans="2:12" hidden="1" outlineLevel="1" x14ac:dyDescent="0.2">
      <c r="B34" s="70" t="s">
        <v>630</v>
      </c>
      <c r="C34" s="93">
        <v>291</v>
      </c>
      <c r="D34" s="93">
        <v>428</v>
      </c>
      <c r="E34" s="93">
        <v>124</v>
      </c>
      <c r="F34" s="93">
        <v>27</v>
      </c>
      <c r="G34" s="93">
        <v>12</v>
      </c>
      <c r="H34" s="93">
        <v>8</v>
      </c>
      <c r="I34" s="93">
        <v>2</v>
      </c>
      <c r="J34" s="93">
        <v>3</v>
      </c>
      <c r="K34" s="93">
        <v>1</v>
      </c>
      <c r="L34" s="93">
        <v>896</v>
      </c>
    </row>
    <row r="35" spans="2:12" hidden="1" outlineLevel="2" x14ac:dyDescent="0.2">
      <c r="B35" s="94" t="s">
        <v>497</v>
      </c>
      <c r="C35" s="52">
        <v>222</v>
      </c>
      <c r="D35" s="52">
        <v>283</v>
      </c>
      <c r="E35" s="52">
        <v>67</v>
      </c>
      <c r="F35" s="52">
        <v>17</v>
      </c>
      <c r="G35" s="52">
        <v>6</v>
      </c>
      <c r="H35" s="52">
        <v>6</v>
      </c>
      <c r="I35" s="52">
        <v>1</v>
      </c>
      <c r="J35" s="52">
        <v>2</v>
      </c>
      <c r="K35" s="52">
        <v>1</v>
      </c>
      <c r="L35" s="52">
        <v>605</v>
      </c>
    </row>
    <row r="36" spans="2:12" hidden="1" outlineLevel="2" x14ac:dyDescent="0.2">
      <c r="B36" s="94" t="s">
        <v>498</v>
      </c>
      <c r="C36" s="52">
        <v>69</v>
      </c>
      <c r="D36" s="52">
        <v>145</v>
      </c>
      <c r="E36" s="52">
        <v>57</v>
      </c>
      <c r="F36" s="52">
        <v>10</v>
      </c>
      <c r="G36" s="52">
        <v>6</v>
      </c>
      <c r="H36" s="52">
        <v>2</v>
      </c>
      <c r="I36" s="52">
        <v>1</v>
      </c>
      <c r="J36" s="52">
        <v>1</v>
      </c>
      <c r="K36" s="53" t="s">
        <v>264</v>
      </c>
      <c r="L36" s="52">
        <v>291</v>
      </c>
    </row>
    <row r="37" spans="2:12" hidden="1" outlineLevel="1" x14ac:dyDescent="0.2">
      <c r="B37" s="70" t="s">
        <v>631</v>
      </c>
      <c r="C37" s="93">
        <v>389</v>
      </c>
      <c r="D37" s="93">
        <v>523</v>
      </c>
      <c r="E37" s="93">
        <v>109</v>
      </c>
      <c r="F37" s="93">
        <v>48</v>
      </c>
      <c r="G37" s="93">
        <v>19</v>
      </c>
      <c r="H37" s="93">
        <v>6</v>
      </c>
      <c r="I37" s="93">
        <v>15</v>
      </c>
      <c r="J37" s="93">
        <v>3</v>
      </c>
      <c r="K37" s="93">
        <v>4</v>
      </c>
      <c r="L37" s="91">
        <v>1116</v>
      </c>
    </row>
    <row r="38" spans="2:12" hidden="1" outlineLevel="2" x14ac:dyDescent="0.2">
      <c r="B38" s="94" t="s">
        <v>499</v>
      </c>
      <c r="C38" s="52">
        <v>197</v>
      </c>
      <c r="D38" s="52">
        <v>273</v>
      </c>
      <c r="E38" s="52">
        <v>67</v>
      </c>
      <c r="F38" s="52">
        <v>33</v>
      </c>
      <c r="G38" s="52">
        <v>13</v>
      </c>
      <c r="H38" s="52">
        <v>5</v>
      </c>
      <c r="I38" s="52">
        <v>7</v>
      </c>
      <c r="J38" s="52">
        <v>1</v>
      </c>
      <c r="K38" s="52">
        <v>2</v>
      </c>
      <c r="L38" s="52">
        <v>598</v>
      </c>
    </row>
    <row r="39" spans="2:12" hidden="1" outlineLevel="2" x14ac:dyDescent="0.2">
      <c r="B39" s="94" t="s">
        <v>500</v>
      </c>
      <c r="C39" s="52">
        <v>192</v>
      </c>
      <c r="D39" s="52">
        <v>250</v>
      </c>
      <c r="E39" s="52">
        <v>42</v>
      </c>
      <c r="F39" s="52">
        <v>15</v>
      </c>
      <c r="G39" s="52">
        <v>6</v>
      </c>
      <c r="H39" s="52">
        <v>1</v>
      </c>
      <c r="I39" s="52">
        <v>8</v>
      </c>
      <c r="J39" s="52">
        <v>2</v>
      </c>
      <c r="K39" s="52">
        <v>2</v>
      </c>
      <c r="L39" s="52">
        <v>518</v>
      </c>
    </row>
    <row r="40" spans="2:12" hidden="1" outlineLevel="1" x14ac:dyDescent="0.2">
      <c r="B40" s="71" t="s">
        <v>501</v>
      </c>
      <c r="C40" s="72">
        <v>2971</v>
      </c>
      <c r="D40" s="72">
        <v>4866</v>
      </c>
      <c r="E40" s="72">
        <v>1372</v>
      </c>
      <c r="F40" s="73">
        <v>411</v>
      </c>
      <c r="G40" s="73">
        <v>210</v>
      </c>
      <c r="H40" s="73">
        <v>137</v>
      </c>
      <c r="I40" s="73">
        <v>76</v>
      </c>
      <c r="J40" s="73">
        <v>52</v>
      </c>
      <c r="K40" s="73">
        <v>51</v>
      </c>
      <c r="L40" s="72">
        <v>10146</v>
      </c>
    </row>
    <row r="41" spans="2:12" s="23" customFormat="1" ht="15.75" customHeight="1" collapsed="1" x14ac:dyDescent="0.2">
      <c r="B41" s="506" t="s">
        <v>276</v>
      </c>
      <c r="C41" s="506"/>
      <c r="D41" s="506"/>
      <c r="E41" s="506"/>
      <c r="F41" s="506"/>
      <c r="G41" s="506"/>
      <c r="H41" s="506"/>
      <c r="I41" s="506"/>
      <c r="J41" s="506"/>
      <c r="K41" s="506"/>
      <c r="L41" s="506"/>
    </row>
    <row r="42" spans="2:12" hidden="1" outlineLevel="1" x14ac:dyDescent="0.2">
      <c r="B42" s="64" t="s">
        <v>683</v>
      </c>
      <c r="C42" s="211">
        <v>221</v>
      </c>
      <c r="D42" s="211">
        <v>608</v>
      </c>
      <c r="E42" s="211">
        <v>255</v>
      </c>
      <c r="F42" s="211">
        <v>99</v>
      </c>
      <c r="G42" s="211">
        <v>64</v>
      </c>
      <c r="H42" s="211">
        <v>36</v>
      </c>
      <c r="I42" s="211">
        <v>21</v>
      </c>
      <c r="J42" s="211">
        <v>22</v>
      </c>
      <c r="K42" s="211">
        <v>22</v>
      </c>
      <c r="L42" s="210">
        <v>1348</v>
      </c>
    </row>
    <row r="43" spans="2:12" hidden="1" outlineLevel="2" x14ac:dyDescent="0.2">
      <c r="B43" s="94" t="s">
        <v>476</v>
      </c>
      <c r="C43" s="52">
        <v>60</v>
      </c>
      <c r="D43" s="52">
        <v>159</v>
      </c>
      <c r="E43" s="52">
        <v>74</v>
      </c>
      <c r="F43" s="52">
        <v>33</v>
      </c>
      <c r="G43" s="52">
        <v>19</v>
      </c>
      <c r="H43" s="52">
        <v>16</v>
      </c>
      <c r="I43" s="52">
        <v>9</v>
      </c>
      <c r="J43" s="52">
        <v>13</v>
      </c>
      <c r="K43" s="52">
        <v>13</v>
      </c>
      <c r="L43" s="52">
        <v>396</v>
      </c>
    </row>
    <row r="44" spans="2:12" hidden="1" outlineLevel="2" x14ac:dyDescent="0.2">
      <c r="B44" s="94" t="s">
        <v>477</v>
      </c>
      <c r="C44" s="52">
        <v>61</v>
      </c>
      <c r="D44" s="52">
        <v>262</v>
      </c>
      <c r="E44" s="52">
        <v>116</v>
      </c>
      <c r="F44" s="52">
        <v>38</v>
      </c>
      <c r="G44" s="52">
        <v>27</v>
      </c>
      <c r="H44" s="52">
        <v>14</v>
      </c>
      <c r="I44" s="52">
        <v>7</v>
      </c>
      <c r="J44" s="52">
        <v>6</v>
      </c>
      <c r="K44" s="52">
        <v>4</v>
      </c>
      <c r="L44" s="52">
        <v>535</v>
      </c>
    </row>
    <row r="45" spans="2:12" hidden="1" outlineLevel="2" x14ac:dyDescent="0.2">
      <c r="B45" s="94" t="s">
        <v>478</v>
      </c>
      <c r="C45" s="52">
        <v>100</v>
      </c>
      <c r="D45" s="52">
        <v>187</v>
      </c>
      <c r="E45" s="52">
        <v>65</v>
      </c>
      <c r="F45" s="52">
        <v>28</v>
      </c>
      <c r="G45" s="52">
        <v>18</v>
      </c>
      <c r="H45" s="52">
        <v>6</v>
      </c>
      <c r="I45" s="52">
        <v>5</v>
      </c>
      <c r="J45" s="52">
        <v>3</v>
      </c>
      <c r="K45" s="52">
        <v>5</v>
      </c>
      <c r="L45" s="52">
        <v>417</v>
      </c>
    </row>
    <row r="46" spans="2:12" hidden="1" outlineLevel="1" x14ac:dyDescent="0.2">
      <c r="B46" s="70" t="s">
        <v>624</v>
      </c>
      <c r="C46" s="93">
        <v>494</v>
      </c>
      <c r="D46" s="93">
        <v>721</v>
      </c>
      <c r="E46" s="93">
        <v>191</v>
      </c>
      <c r="F46" s="93">
        <v>49</v>
      </c>
      <c r="G46" s="93">
        <v>21</v>
      </c>
      <c r="H46" s="93">
        <v>20</v>
      </c>
      <c r="I46" s="93">
        <v>6</v>
      </c>
      <c r="J46" s="93">
        <v>5</v>
      </c>
      <c r="K46" s="93">
        <v>4</v>
      </c>
      <c r="L46" s="91">
        <v>1511</v>
      </c>
    </row>
    <row r="47" spans="2:12" hidden="1" outlineLevel="2" x14ac:dyDescent="0.2">
      <c r="B47" s="94" t="s">
        <v>479</v>
      </c>
      <c r="C47" s="52">
        <v>183</v>
      </c>
      <c r="D47" s="52">
        <v>310</v>
      </c>
      <c r="E47" s="52">
        <v>92</v>
      </c>
      <c r="F47" s="52">
        <v>31</v>
      </c>
      <c r="G47" s="52">
        <v>11</v>
      </c>
      <c r="H47" s="52">
        <v>10</v>
      </c>
      <c r="I47" s="52">
        <v>4</v>
      </c>
      <c r="J47" s="52">
        <v>5</v>
      </c>
      <c r="K47" s="52">
        <v>4</v>
      </c>
      <c r="L47" s="52">
        <v>650</v>
      </c>
    </row>
    <row r="48" spans="2:12" hidden="1" outlineLevel="2" x14ac:dyDescent="0.2">
      <c r="B48" s="94" t="s">
        <v>480</v>
      </c>
      <c r="C48" s="52">
        <v>105</v>
      </c>
      <c r="D48" s="52">
        <v>154</v>
      </c>
      <c r="E48" s="52">
        <v>34</v>
      </c>
      <c r="F48" s="52">
        <v>5</v>
      </c>
      <c r="G48" s="52">
        <v>7</v>
      </c>
      <c r="H48" s="52">
        <v>6</v>
      </c>
      <c r="I48" s="52">
        <v>1</v>
      </c>
      <c r="J48" s="53" t="s">
        <v>264</v>
      </c>
      <c r="K48" s="53" t="s">
        <v>264</v>
      </c>
      <c r="L48" s="52">
        <v>312</v>
      </c>
    </row>
    <row r="49" spans="2:12" hidden="1" outlineLevel="2" x14ac:dyDescent="0.2">
      <c r="B49" s="94" t="s">
        <v>481</v>
      </c>
      <c r="C49" s="52">
        <v>206</v>
      </c>
      <c r="D49" s="52">
        <v>257</v>
      </c>
      <c r="E49" s="52">
        <v>65</v>
      </c>
      <c r="F49" s="52">
        <v>13</v>
      </c>
      <c r="G49" s="52">
        <v>3</v>
      </c>
      <c r="H49" s="52">
        <v>4</v>
      </c>
      <c r="I49" s="52">
        <v>1</v>
      </c>
      <c r="J49" s="53" t="s">
        <v>264</v>
      </c>
      <c r="K49" s="53" t="s">
        <v>264</v>
      </c>
      <c r="L49" s="52">
        <v>549</v>
      </c>
    </row>
    <row r="50" spans="2:12" hidden="1" outlineLevel="1" x14ac:dyDescent="0.2">
      <c r="B50" s="70" t="s">
        <v>625</v>
      </c>
      <c r="C50" s="93">
        <v>267</v>
      </c>
      <c r="D50" s="93">
        <v>554</v>
      </c>
      <c r="E50" s="93">
        <v>152</v>
      </c>
      <c r="F50" s="93">
        <v>56</v>
      </c>
      <c r="G50" s="93">
        <v>27</v>
      </c>
      <c r="H50" s="93">
        <v>23</v>
      </c>
      <c r="I50" s="93">
        <v>7</v>
      </c>
      <c r="J50" s="93">
        <v>9</v>
      </c>
      <c r="K50" s="93">
        <v>10</v>
      </c>
      <c r="L50" s="91">
        <v>1105</v>
      </c>
    </row>
    <row r="51" spans="2:12" hidden="1" outlineLevel="2" x14ac:dyDescent="0.2">
      <c r="B51" s="94" t="s">
        <v>482</v>
      </c>
      <c r="C51" s="52">
        <v>112</v>
      </c>
      <c r="D51" s="52">
        <v>199</v>
      </c>
      <c r="E51" s="52">
        <v>59</v>
      </c>
      <c r="F51" s="52">
        <v>19</v>
      </c>
      <c r="G51" s="52">
        <v>14</v>
      </c>
      <c r="H51" s="52">
        <v>12</v>
      </c>
      <c r="I51" s="52">
        <v>1</v>
      </c>
      <c r="J51" s="52">
        <v>6</v>
      </c>
      <c r="K51" s="52">
        <v>5</v>
      </c>
      <c r="L51" s="52">
        <v>427</v>
      </c>
    </row>
    <row r="52" spans="2:12" hidden="1" outlineLevel="2" x14ac:dyDescent="0.2">
      <c r="B52" s="94" t="s">
        <v>483</v>
      </c>
      <c r="C52" s="52">
        <v>92</v>
      </c>
      <c r="D52" s="52">
        <v>174</v>
      </c>
      <c r="E52" s="52">
        <v>54</v>
      </c>
      <c r="F52" s="52">
        <v>15</v>
      </c>
      <c r="G52" s="52">
        <v>8</v>
      </c>
      <c r="H52" s="52">
        <v>7</v>
      </c>
      <c r="I52" s="52">
        <v>5</v>
      </c>
      <c r="J52" s="52">
        <v>1</v>
      </c>
      <c r="K52" s="52">
        <v>2</v>
      </c>
      <c r="L52" s="52">
        <v>358</v>
      </c>
    </row>
    <row r="53" spans="2:12" hidden="1" outlineLevel="2" x14ac:dyDescent="0.2">
      <c r="B53" s="94" t="s">
        <v>484</v>
      </c>
      <c r="C53" s="52">
        <v>63</v>
      </c>
      <c r="D53" s="52">
        <v>181</v>
      </c>
      <c r="E53" s="52">
        <v>39</v>
      </c>
      <c r="F53" s="52">
        <v>22</v>
      </c>
      <c r="G53" s="52">
        <v>5</v>
      </c>
      <c r="H53" s="52">
        <v>4</v>
      </c>
      <c r="I53" s="52">
        <v>1</v>
      </c>
      <c r="J53" s="52">
        <v>2</v>
      </c>
      <c r="K53" s="52">
        <v>3</v>
      </c>
      <c r="L53" s="52">
        <v>320</v>
      </c>
    </row>
    <row r="54" spans="2:12" hidden="1" outlineLevel="1" x14ac:dyDescent="0.2">
      <c r="B54" s="70" t="s">
        <v>626</v>
      </c>
      <c r="C54" s="93">
        <v>476</v>
      </c>
      <c r="D54" s="93">
        <v>402</v>
      </c>
      <c r="E54" s="93">
        <v>76</v>
      </c>
      <c r="F54" s="93">
        <v>11</v>
      </c>
      <c r="G54" s="93">
        <v>8</v>
      </c>
      <c r="H54" s="93">
        <v>5</v>
      </c>
      <c r="I54" s="93">
        <v>2</v>
      </c>
      <c r="J54" s="53" t="s">
        <v>264</v>
      </c>
      <c r="K54" s="53" t="s">
        <v>264</v>
      </c>
      <c r="L54" s="93">
        <v>980</v>
      </c>
    </row>
    <row r="55" spans="2:12" hidden="1" outlineLevel="2" x14ac:dyDescent="0.2">
      <c r="B55" s="94" t="s">
        <v>485</v>
      </c>
      <c r="C55" s="52">
        <v>223</v>
      </c>
      <c r="D55" s="52">
        <v>182</v>
      </c>
      <c r="E55" s="52">
        <v>26</v>
      </c>
      <c r="F55" s="52">
        <v>8</v>
      </c>
      <c r="G55" s="52">
        <v>4</v>
      </c>
      <c r="H55" s="52">
        <v>3</v>
      </c>
      <c r="I55" s="52">
        <v>1</v>
      </c>
      <c r="J55" s="53" t="s">
        <v>264</v>
      </c>
      <c r="K55" s="53" t="s">
        <v>264</v>
      </c>
      <c r="L55" s="52">
        <v>447</v>
      </c>
    </row>
    <row r="56" spans="2:12" hidden="1" outlineLevel="2" x14ac:dyDescent="0.2">
      <c r="B56" s="94" t="s">
        <v>489</v>
      </c>
      <c r="C56" s="52">
        <v>38</v>
      </c>
      <c r="D56" s="52">
        <v>51</v>
      </c>
      <c r="E56" s="52">
        <v>13</v>
      </c>
      <c r="F56" s="53"/>
      <c r="G56" s="52">
        <v>1</v>
      </c>
      <c r="H56" s="52">
        <v>1</v>
      </c>
      <c r="I56" s="53" t="s">
        <v>264</v>
      </c>
      <c r="J56" s="53" t="s">
        <v>264</v>
      </c>
      <c r="K56" s="53" t="s">
        <v>264</v>
      </c>
      <c r="L56" s="52">
        <v>104</v>
      </c>
    </row>
    <row r="57" spans="2:12" hidden="1" outlineLevel="2" x14ac:dyDescent="0.2">
      <c r="B57" s="94" t="s">
        <v>486</v>
      </c>
      <c r="C57" s="52">
        <v>62</v>
      </c>
      <c r="D57" s="52">
        <v>58</v>
      </c>
      <c r="E57" s="52">
        <v>8</v>
      </c>
      <c r="F57" s="52">
        <v>2</v>
      </c>
      <c r="G57" s="52">
        <v>1</v>
      </c>
      <c r="H57" s="53" t="s">
        <v>264</v>
      </c>
      <c r="I57" s="53" t="s">
        <v>264</v>
      </c>
      <c r="J57" s="53" t="s">
        <v>264</v>
      </c>
      <c r="K57" s="53" t="s">
        <v>264</v>
      </c>
      <c r="L57" s="52">
        <v>131</v>
      </c>
    </row>
    <row r="58" spans="2:12" hidden="1" outlineLevel="2" x14ac:dyDescent="0.2">
      <c r="B58" s="94" t="s">
        <v>487</v>
      </c>
      <c r="C58" s="52">
        <v>95</v>
      </c>
      <c r="D58" s="52">
        <v>56</v>
      </c>
      <c r="E58" s="52">
        <v>16</v>
      </c>
      <c r="F58" s="53"/>
      <c r="G58" s="52">
        <v>2</v>
      </c>
      <c r="H58" s="52">
        <v>1</v>
      </c>
      <c r="I58" s="52">
        <v>1</v>
      </c>
      <c r="J58" s="53" t="s">
        <v>264</v>
      </c>
      <c r="K58" s="53" t="s">
        <v>264</v>
      </c>
      <c r="L58" s="52">
        <v>171</v>
      </c>
    </row>
    <row r="59" spans="2:12" hidden="1" outlineLevel="2" x14ac:dyDescent="0.2">
      <c r="B59" s="94" t="s">
        <v>488</v>
      </c>
      <c r="C59" s="52">
        <v>58</v>
      </c>
      <c r="D59" s="52">
        <v>55</v>
      </c>
      <c r="E59" s="52">
        <v>13</v>
      </c>
      <c r="F59" s="52">
        <v>1</v>
      </c>
      <c r="G59" s="53" t="s">
        <v>264</v>
      </c>
      <c r="H59" s="53" t="s">
        <v>264</v>
      </c>
      <c r="I59" s="53" t="s">
        <v>264</v>
      </c>
      <c r="J59" s="53" t="s">
        <v>264</v>
      </c>
      <c r="K59" s="53" t="s">
        <v>264</v>
      </c>
      <c r="L59" s="52">
        <v>127</v>
      </c>
    </row>
    <row r="60" spans="2:12" hidden="1" outlineLevel="1" x14ac:dyDescent="0.2">
      <c r="B60" s="70" t="s">
        <v>627</v>
      </c>
      <c r="C60" s="93">
        <v>327</v>
      </c>
      <c r="D60" s="93">
        <v>583</v>
      </c>
      <c r="E60" s="93">
        <v>141</v>
      </c>
      <c r="F60" s="93">
        <v>37</v>
      </c>
      <c r="G60" s="93">
        <v>18</v>
      </c>
      <c r="H60" s="93">
        <v>10</v>
      </c>
      <c r="I60" s="93">
        <v>6</v>
      </c>
      <c r="J60" s="93">
        <v>1</v>
      </c>
      <c r="K60" s="53" t="s">
        <v>264</v>
      </c>
      <c r="L60" s="91">
        <v>1123</v>
      </c>
    </row>
    <row r="61" spans="2:12" hidden="1" outlineLevel="2" x14ac:dyDescent="0.2">
      <c r="B61" s="94" t="s">
        <v>490</v>
      </c>
      <c r="C61" s="52">
        <v>112</v>
      </c>
      <c r="D61" s="52">
        <v>175</v>
      </c>
      <c r="E61" s="52">
        <v>56</v>
      </c>
      <c r="F61" s="52">
        <v>12</v>
      </c>
      <c r="G61" s="52">
        <v>4</v>
      </c>
      <c r="H61" s="52">
        <v>6</v>
      </c>
      <c r="I61" s="53" t="s">
        <v>264</v>
      </c>
      <c r="J61" s="53" t="s">
        <v>264</v>
      </c>
      <c r="K61" s="53" t="s">
        <v>264</v>
      </c>
      <c r="L61" s="52">
        <v>365</v>
      </c>
    </row>
    <row r="62" spans="2:12" hidden="1" outlineLevel="2" x14ac:dyDescent="0.2">
      <c r="B62" s="94" t="s">
        <v>491</v>
      </c>
      <c r="C62" s="52">
        <v>113</v>
      </c>
      <c r="D62" s="52">
        <v>240</v>
      </c>
      <c r="E62" s="52">
        <v>55</v>
      </c>
      <c r="F62" s="52">
        <v>18</v>
      </c>
      <c r="G62" s="52">
        <v>10</v>
      </c>
      <c r="H62" s="52">
        <v>2</v>
      </c>
      <c r="I62" s="52">
        <v>4</v>
      </c>
      <c r="J62" s="52">
        <v>1</v>
      </c>
      <c r="K62" s="53" t="s">
        <v>264</v>
      </c>
      <c r="L62" s="52">
        <v>443</v>
      </c>
    </row>
    <row r="63" spans="2:12" hidden="1" outlineLevel="2" x14ac:dyDescent="0.2">
      <c r="B63" s="94" t="s">
        <v>492</v>
      </c>
      <c r="C63" s="52">
        <v>102</v>
      </c>
      <c r="D63" s="52">
        <v>168</v>
      </c>
      <c r="E63" s="52">
        <v>30</v>
      </c>
      <c r="F63" s="52">
        <v>7</v>
      </c>
      <c r="G63" s="52">
        <v>4</v>
      </c>
      <c r="H63" s="52">
        <v>2</v>
      </c>
      <c r="I63" s="52">
        <v>2</v>
      </c>
      <c r="J63" s="53" t="s">
        <v>264</v>
      </c>
      <c r="K63" s="53" t="s">
        <v>264</v>
      </c>
      <c r="L63" s="52">
        <v>315</v>
      </c>
    </row>
    <row r="64" spans="2:12" hidden="1" outlineLevel="1" x14ac:dyDescent="0.2">
      <c r="B64" s="70" t="s">
        <v>628</v>
      </c>
      <c r="C64" s="93">
        <v>320</v>
      </c>
      <c r="D64" s="93">
        <v>642</v>
      </c>
      <c r="E64" s="93">
        <v>165</v>
      </c>
      <c r="F64" s="93">
        <v>51</v>
      </c>
      <c r="G64" s="93">
        <v>31</v>
      </c>
      <c r="H64" s="93">
        <v>15</v>
      </c>
      <c r="I64" s="93">
        <v>9</v>
      </c>
      <c r="J64" s="93">
        <v>4</v>
      </c>
      <c r="K64" s="93">
        <v>6</v>
      </c>
      <c r="L64" s="91">
        <v>1243</v>
      </c>
    </row>
    <row r="65" spans="2:12" hidden="1" outlineLevel="2" x14ac:dyDescent="0.2">
      <c r="B65" s="94" t="s">
        <v>493</v>
      </c>
      <c r="C65" s="52">
        <v>258</v>
      </c>
      <c r="D65" s="52">
        <v>433</v>
      </c>
      <c r="E65" s="52">
        <v>105</v>
      </c>
      <c r="F65" s="52">
        <v>27</v>
      </c>
      <c r="G65" s="52">
        <v>21</v>
      </c>
      <c r="H65" s="52">
        <v>12</v>
      </c>
      <c r="I65" s="52">
        <v>8</v>
      </c>
      <c r="J65" s="52">
        <v>2</v>
      </c>
      <c r="K65" s="52">
        <v>5</v>
      </c>
      <c r="L65" s="52">
        <v>871</v>
      </c>
    </row>
    <row r="66" spans="2:12" hidden="1" outlineLevel="2" x14ac:dyDescent="0.2">
      <c r="B66" s="94" t="s">
        <v>494</v>
      </c>
      <c r="C66" s="52">
        <v>62</v>
      </c>
      <c r="D66" s="52">
        <v>209</v>
      </c>
      <c r="E66" s="52">
        <v>60</v>
      </c>
      <c r="F66" s="52">
        <v>24</v>
      </c>
      <c r="G66" s="52">
        <v>10</v>
      </c>
      <c r="H66" s="52">
        <v>3</v>
      </c>
      <c r="I66" s="52">
        <v>1</v>
      </c>
      <c r="J66" s="52">
        <v>2</v>
      </c>
      <c r="K66" s="52">
        <v>1</v>
      </c>
      <c r="L66" s="52">
        <v>372</v>
      </c>
    </row>
    <row r="67" spans="2:12" hidden="1" outlineLevel="1" x14ac:dyDescent="0.2">
      <c r="B67" s="70" t="s">
        <v>629</v>
      </c>
      <c r="C67" s="93">
        <v>260</v>
      </c>
      <c r="D67" s="93">
        <v>375</v>
      </c>
      <c r="E67" s="93">
        <v>125</v>
      </c>
      <c r="F67" s="93">
        <v>17</v>
      </c>
      <c r="G67" s="93">
        <v>16</v>
      </c>
      <c r="H67" s="93">
        <v>7</v>
      </c>
      <c r="I67" s="93">
        <v>3</v>
      </c>
      <c r="J67" s="93">
        <v>3</v>
      </c>
      <c r="K67" s="93">
        <v>5</v>
      </c>
      <c r="L67" s="93">
        <v>811</v>
      </c>
    </row>
    <row r="68" spans="2:12" hidden="1" outlineLevel="2" x14ac:dyDescent="0.2">
      <c r="B68" s="94" t="s">
        <v>495</v>
      </c>
      <c r="C68" s="52">
        <v>181</v>
      </c>
      <c r="D68" s="52">
        <v>256</v>
      </c>
      <c r="E68" s="52">
        <v>88</v>
      </c>
      <c r="F68" s="52">
        <v>10</v>
      </c>
      <c r="G68" s="52">
        <v>11</v>
      </c>
      <c r="H68" s="52">
        <v>4</v>
      </c>
      <c r="I68" s="52">
        <v>2</v>
      </c>
      <c r="J68" s="52">
        <v>3</v>
      </c>
      <c r="K68" s="52">
        <v>4</v>
      </c>
      <c r="L68" s="52">
        <v>559</v>
      </c>
    </row>
    <row r="69" spans="2:12" hidden="1" outlineLevel="2" x14ac:dyDescent="0.2">
      <c r="B69" s="94" t="s">
        <v>496</v>
      </c>
      <c r="C69" s="52">
        <v>79</v>
      </c>
      <c r="D69" s="52">
        <v>119</v>
      </c>
      <c r="E69" s="52">
        <v>37</v>
      </c>
      <c r="F69" s="52">
        <v>7</v>
      </c>
      <c r="G69" s="52">
        <v>5</v>
      </c>
      <c r="H69" s="52">
        <v>3</v>
      </c>
      <c r="I69" s="52">
        <v>1</v>
      </c>
      <c r="J69" s="53" t="s">
        <v>264</v>
      </c>
      <c r="K69" s="52">
        <v>1</v>
      </c>
      <c r="L69" s="52">
        <v>252</v>
      </c>
    </row>
    <row r="70" spans="2:12" hidden="1" outlineLevel="1" x14ac:dyDescent="0.2">
      <c r="B70" s="70" t="s">
        <v>630</v>
      </c>
      <c r="C70" s="93">
        <v>288</v>
      </c>
      <c r="D70" s="93">
        <v>434</v>
      </c>
      <c r="E70" s="93">
        <v>120</v>
      </c>
      <c r="F70" s="93">
        <v>28</v>
      </c>
      <c r="G70" s="93">
        <v>13</v>
      </c>
      <c r="H70" s="93">
        <v>6</v>
      </c>
      <c r="I70" s="93">
        <v>2</v>
      </c>
      <c r="J70" s="93">
        <v>2</v>
      </c>
      <c r="K70" s="93">
        <v>2</v>
      </c>
      <c r="L70" s="93">
        <v>895</v>
      </c>
    </row>
    <row r="71" spans="2:12" hidden="1" outlineLevel="2" x14ac:dyDescent="0.2">
      <c r="B71" s="94" t="s">
        <v>497</v>
      </c>
      <c r="C71" s="52">
        <v>221</v>
      </c>
      <c r="D71" s="52">
        <v>286</v>
      </c>
      <c r="E71" s="52">
        <v>66</v>
      </c>
      <c r="F71" s="52">
        <v>15</v>
      </c>
      <c r="G71" s="52">
        <v>8</v>
      </c>
      <c r="H71" s="52">
        <v>4</v>
      </c>
      <c r="I71" s="52">
        <v>1</v>
      </c>
      <c r="J71" s="52">
        <v>1</v>
      </c>
      <c r="K71" s="52">
        <v>2</v>
      </c>
      <c r="L71" s="52">
        <v>604</v>
      </c>
    </row>
    <row r="72" spans="2:12" hidden="1" outlineLevel="2" x14ac:dyDescent="0.2">
      <c r="B72" s="94" t="s">
        <v>498</v>
      </c>
      <c r="C72" s="52">
        <v>67</v>
      </c>
      <c r="D72" s="52">
        <v>148</v>
      </c>
      <c r="E72" s="52">
        <v>54</v>
      </c>
      <c r="F72" s="52">
        <v>13</v>
      </c>
      <c r="G72" s="52">
        <v>5</v>
      </c>
      <c r="H72" s="52">
        <v>2</v>
      </c>
      <c r="I72" s="52">
        <v>1</v>
      </c>
      <c r="J72" s="52">
        <v>1</v>
      </c>
      <c r="K72" s="53" t="s">
        <v>264</v>
      </c>
      <c r="L72" s="52">
        <v>291</v>
      </c>
    </row>
    <row r="73" spans="2:12" hidden="1" outlineLevel="1" x14ac:dyDescent="0.2">
      <c r="B73" s="70" t="s">
        <v>631</v>
      </c>
      <c r="C73" s="93">
        <v>391</v>
      </c>
      <c r="D73" s="93">
        <v>516</v>
      </c>
      <c r="E73" s="93">
        <v>112</v>
      </c>
      <c r="F73" s="93">
        <v>45</v>
      </c>
      <c r="G73" s="93">
        <v>18</v>
      </c>
      <c r="H73" s="93">
        <v>6</v>
      </c>
      <c r="I73" s="93">
        <v>15</v>
      </c>
      <c r="J73" s="93">
        <v>3</v>
      </c>
      <c r="K73" s="93">
        <v>4</v>
      </c>
      <c r="L73" s="91">
        <v>1110</v>
      </c>
    </row>
    <row r="74" spans="2:12" hidden="1" outlineLevel="2" x14ac:dyDescent="0.2">
      <c r="B74" s="94" t="s">
        <v>499</v>
      </c>
      <c r="C74" s="52">
        <v>193</v>
      </c>
      <c r="D74" s="52">
        <v>272</v>
      </c>
      <c r="E74" s="52">
        <v>70</v>
      </c>
      <c r="F74" s="52">
        <v>33</v>
      </c>
      <c r="G74" s="52">
        <v>11</v>
      </c>
      <c r="H74" s="52">
        <v>5</v>
      </c>
      <c r="I74" s="52">
        <v>7</v>
      </c>
      <c r="J74" s="52">
        <v>1</v>
      </c>
      <c r="K74" s="52">
        <v>2</v>
      </c>
      <c r="L74" s="52">
        <v>594</v>
      </c>
    </row>
    <row r="75" spans="2:12" hidden="1" outlineLevel="2" x14ac:dyDescent="0.2">
      <c r="B75" s="94" t="s">
        <v>500</v>
      </c>
      <c r="C75" s="52">
        <v>198</v>
      </c>
      <c r="D75" s="52">
        <v>244</v>
      </c>
      <c r="E75" s="52">
        <v>42</v>
      </c>
      <c r="F75" s="52">
        <v>12</v>
      </c>
      <c r="G75" s="52">
        <v>7</v>
      </c>
      <c r="H75" s="52">
        <v>1</v>
      </c>
      <c r="I75" s="52">
        <v>8</v>
      </c>
      <c r="J75" s="52">
        <v>2</v>
      </c>
      <c r="K75" s="52">
        <v>2</v>
      </c>
      <c r="L75" s="52">
        <v>516</v>
      </c>
    </row>
    <row r="76" spans="2:12" hidden="1" outlineLevel="1" x14ac:dyDescent="0.2">
      <c r="B76" s="71" t="s">
        <v>501</v>
      </c>
      <c r="C76" s="72">
        <v>3044</v>
      </c>
      <c r="D76" s="72">
        <v>4835</v>
      </c>
      <c r="E76" s="72">
        <v>1337</v>
      </c>
      <c r="F76" s="73">
        <v>393</v>
      </c>
      <c r="G76" s="73">
        <v>216</v>
      </c>
      <c r="H76" s="73">
        <v>128</v>
      </c>
      <c r="I76" s="73">
        <v>71</v>
      </c>
      <c r="J76" s="73">
        <v>49</v>
      </c>
      <c r="K76" s="73">
        <v>53</v>
      </c>
      <c r="L76" s="72">
        <v>10126</v>
      </c>
    </row>
    <row r="77" spans="2:12" s="23" customFormat="1" ht="15.75" customHeight="1" collapsed="1" x14ac:dyDescent="0.2">
      <c r="B77" s="506" t="s">
        <v>149</v>
      </c>
      <c r="C77" s="506"/>
      <c r="D77" s="506"/>
      <c r="E77" s="506"/>
      <c r="F77" s="506"/>
      <c r="G77" s="506"/>
      <c r="H77" s="506"/>
      <c r="I77" s="506"/>
      <c r="J77" s="506"/>
      <c r="K77" s="506"/>
      <c r="L77" s="506"/>
    </row>
    <row r="78" spans="2:12" hidden="1" outlineLevel="1" x14ac:dyDescent="0.2">
      <c r="B78" s="64" t="s">
        <v>683</v>
      </c>
      <c r="C78" s="211">
        <v>242</v>
      </c>
      <c r="D78" s="211">
        <v>607</v>
      </c>
      <c r="E78" s="211">
        <v>247</v>
      </c>
      <c r="F78" s="211">
        <v>89</v>
      </c>
      <c r="G78" s="211">
        <v>57</v>
      </c>
      <c r="H78" s="211">
        <v>39</v>
      </c>
      <c r="I78" s="211">
        <v>21</v>
      </c>
      <c r="J78" s="211">
        <v>20</v>
      </c>
      <c r="K78" s="211">
        <v>22</v>
      </c>
      <c r="L78" s="210">
        <v>1344</v>
      </c>
    </row>
    <row r="79" spans="2:12" hidden="1" outlineLevel="2" x14ac:dyDescent="0.2">
      <c r="B79" s="94" t="s">
        <v>476</v>
      </c>
      <c r="C79" s="52">
        <v>64</v>
      </c>
      <c r="D79" s="52">
        <v>161</v>
      </c>
      <c r="E79" s="52">
        <v>71</v>
      </c>
      <c r="F79" s="52">
        <v>31</v>
      </c>
      <c r="G79" s="52">
        <v>16</v>
      </c>
      <c r="H79" s="52">
        <v>16</v>
      </c>
      <c r="I79" s="52">
        <v>11</v>
      </c>
      <c r="J79" s="52">
        <v>11</v>
      </c>
      <c r="K79" s="52">
        <v>12</v>
      </c>
      <c r="L79" s="52">
        <v>393</v>
      </c>
    </row>
    <row r="80" spans="2:12" hidden="1" outlineLevel="2" x14ac:dyDescent="0.2">
      <c r="B80" s="94" t="s">
        <v>477</v>
      </c>
      <c r="C80" s="52">
        <v>75</v>
      </c>
      <c r="D80" s="52">
        <v>263</v>
      </c>
      <c r="E80" s="52">
        <v>109</v>
      </c>
      <c r="F80" s="52">
        <v>31</v>
      </c>
      <c r="G80" s="52">
        <v>26</v>
      </c>
      <c r="H80" s="52">
        <v>15</v>
      </c>
      <c r="I80" s="52">
        <v>6</v>
      </c>
      <c r="J80" s="52">
        <v>6</v>
      </c>
      <c r="K80" s="52">
        <v>4</v>
      </c>
      <c r="L80" s="52">
        <v>535</v>
      </c>
    </row>
    <row r="81" spans="2:12" hidden="1" outlineLevel="2" x14ac:dyDescent="0.2">
      <c r="B81" s="94" t="s">
        <v>478</v>
      </c>
      <c r="C81" s="52">
        <v>103</v>
      </c>
      <c r="D81" s="52">
        <v>183</v>
      </c>
      <c r="E81" s="52">
        <v>67</v>
      </c>
      <c r="F81" s="52">
        <v>27</v>
      </c>
      <c r="G81" s="52">
        <v>15</v>
      </c>
      <c r="H81" s="52">
        <v>8</v>
      </c>
      <c r="I81" s="52">
        <v>4</v>
      </c>
      <c r="J81" s="52">
        <v>3</v>
      </c>
      <c r="K81" s="52">
        <v>6</v>
      </c>
      <c r="L81" s="52">
        <v>416</v>
      </c>
    </row>
    <row r="82" spans="2:12" hidden="1" outlineLevel="1" x14ac:dyDescent="0.2">
      <c r="B82" s="70" t="s">
        <v>624</v>
      </c>
      <c r="C82" s="93">
        <v>517</v>
      </c>
      <c r="D82" s="93">
        <v>702</v>
      </c>
      <c r="E82" s="93">
        <v>183</v>
      </c>
      <c r="F82" s="93">
        <v>51</v>
      </c>
      <c r="G82" s="93">
        <v>22</v>
      </c>
      <c r="H82" s="93">
        <v>19</v>
      </c>
      <c r="I82" s="93">
        <v>5</v>
      </c>
      <c r="J82" s="93">
        <v>5</v>
      </c>
      <c r="K82" s="93">
        <v>4</v>
      </c>
      <c r="L82" s="91">
        <v>1508</v>
      </c>
    </row>
    <row r="83" spans="2:12" hidden="1" outlineLevel="2" x14ac:dyDescent="0.2">
      <c r="B83" s="94" t="s">
        <v>479</v>
      </c>
      <c r="C83" s="52">
        <v>195</v>
      </c>
      <c r="D83" s="52">
        <v>304</v>
      </c>
      <c r="E83" s="52">
        <v>87</v>
      </c>
      <c r="F83" s="52">
        <v>30</v>
      </c>
      <c r="G83" s="52">
        <v>12</v>
      </c>
      <c r="H83" s="52">
        <v>10</v>
      </c>
      <c r="I83" s="52">
        <v>3</v>
      </c>
      <c r="J83" s="52">
        <v>5</v>
      </c>
      <c r="K83" s="52">
        <v>4</v>
      </c>
      <c r="L83" s="52">
        <v>650</v>
      </c>
    </row>
    <row r="84" spans="2:12" hidden="1" outlineLevel="2" x14ac:dyDescent="0.2">
      <c r="B84" s="94" t="s">
        <v>480</v>
      </c>
      <c r="C84" s="52">
        <v>104</v>
      </c>
      <c r="D84" s="52">
        <v>155</v>
      </c>
      <c r="E84" s="52">
        <v>32</v>
      </c>
      <c r="F84" s="52">
        <v>5</v>
      </c>
      <c r="G84" s="52">
        <v>8</v>
      </c>
      <c r="H84" s="52">
        <v>5</v>
      </c>
      <c r="I84" s="52">
        <v>1</v>
      </c>
      <c r="J84" s="53" t="s">
        <v>264</v>
      </c>
      <c r="K84" s="53" t="s">
        <v>264</v>
      </c>
      <c r="L84" s="52">
        <v>310</v>
      </c>
    </row>
    <row r="85" spans="2:12" hidden="1" outlineLevel="2" x14ac:dyDescent="0.2">
      <c r="B85" s="94" t="s">
        <v>481</v>
      </c>
      <c r="C85" s="52">
        <v>218</v>
      </c>
      <c r="D85" s="52">
        <v>243</v>
      </c>
      <c r="E85" s="52">
        <v>64</v>
      </c>
      <c r="F85" s="52">
        <v>16</v>
      </c>
      <c r="G85" s="52">
        <v>2</v>
      </c>
      <c r="H85" s="52">
        <v>4</v>
      </c>
      <c r="I85" s="52">
        <v>1</v>
      </c>
      <c r="J85" s="53" t="s">
        <v>264</v>
      </c>
      <c r="K85" s="53" t="s">
        <v>264</v>
      </c>
      <c r="L85" s="52">
        <v>548</v>
      </c>
    </row>
    <row r="86" spans="2:12" hidden="1" outlineLevel="1" x14ac:dyDescent="0.2">
      <c r="B86" s="70" t="s">
        <v>625</v>
      </c>
      <c r="C86" s="93">
        <v>284</v>
      </c>
      <c r="D86" s="93">
        <v>539</v>
      </c>
      <c r="E86" s="93">
        <v>151</v>
      </c>
      <c r="F86" s="93">
        <v>54</v>
      </c>
      <c r="G86" s="93">
        <v>25</v>
      </c>
      <c r="H86" s="93">
        <v>22</v>
      </c>
      <c r="I86" s="93">
        <v>7</v>
      </c>
      <c r="J86" s="93">
        <v>9</v>
      </c>
      <c r="K86" s="93">
        <v>10</v>
      </c>
      <c r="L86" s="91">
        <v>1101</v>
      </c>
    </row>
    <row r="87" spans="2:12" hidden="1" outlineLevel="2" x14ac:dyDescent="0.2">
      <c r="B87" s="94" t="s">
        <v>482</v>
      </c>
      <c r="C87" s="52">
        <v>118</v>
      </c>
      <c r="D87" s="52">
        <v>193</v>
      </c>
      <c r="E87" s="52">
        <v>59</v>
      </c>
      <c r="F87" s="52">
        <v>18</v>
      </c>
      <c r="G87" s="52">
        <v>13</v>
      </c>
      <c r="H87" s="52">
        <v>12</v>
      </c>
      <c r="I87" s="52">
        <v>2</v>
      </c>
      <c r="J87" s="52">
        <v>4</v>
      </c>
      <c r="K87" s="52">
        <v>6</v>
      </c>
      <c r="L87" s="52">
        <v>425</v>
      </c>
    </row>
    <row r="88" spans="2:12" hidden="1" outlineLevel="2" x14ac:dyDescent="0.2">
      <c r="B88" s="94" t="s">
        <v>483</v>
      </c>
      <c r="C88" s="52">
        <v>98</v>
      </c>
      <c r="D88" s="52">
        <v>169</v>
      </c>
      <c r="E88" s="52">
        <v>53</v>
      </c>
      <c r="F88" s="52">
        <v>14</v>
      </c>
      <c r="G88" s="52">
        <v>8</v>
      </c>
      <c r="H88" s="52">
        <v>7</v>
      </c>
      <c r="I88" s="52">
        <v>3</v>
      </c>
      <c r="J88" s="52">
        <v>2</v>
      </c>
      <c r="K88" s="52">
        <v>2</v>
      </c>
      <c r="L88" s="52">
        <v>356</v>
      </c>
    </row>
    <row r="89" spans="2:12" hidden="1" outlineLevel="2" x14ac:dyDescent="0.2">
      <c r="B89" s="94" t="s">
        <v>484</v>
      </c>
      <c r="C89" s="52">
        <v>68</v>
      </c>
      <c r="D89" s="52">
        <v>177</v>
      </c>
      <c r="E89" s="52">
        <v>39</v>
      </c>
      <c r="F89" s="52">
        <v>22</v>
      </c>
      <c r="G89" s="52">
        <v>4</v>
      </c>
      <c r="H89" s="52">
        <v>3</v>
      </c>
      <c r="I89" s="52">
        <v>2</v>
      </c>
      <c r="J89" s="52">
        <v>3</v>
      </c>
      <c r="K89" s="52">
        <v>2</v>
      </c>
      <c r="L89" s="52">
        <v>320</v>
      </c>
    </row>
    <row r="90" spans="2:12" hidden="1" outlineLevel="1" x14ac:dyDescent="0.2">
      <c r="B90" s="70" t="s">
        <v>626</v>
      </c>
      <c r="C90" s="93">
        <v>474</v>
      </c>
      <c r="D90" s="93">
        <v>403</v>
      </c>
      <c r="E90" s="93">
        <v>72</v>
      </c>
      <c r="F90" s="93">
        <v>12</v>
      </c>
      <c r="G90" s="93">
        <v>6</v>
      </c>
      <c r="H90" s="93">
        <v>5</v>
      </c>
      <c r="I90" s="93">
        <v>2</v>
      </c>
      <c r="J90" s="219" t="s">
        <v>264</v>
      </c>
      <c r="K90" s="219" t="s">
        <v>264</v>
      </c>
      <c r="L90" s="93">
        <v>974</v>
      </c>
    </row>
    <row r="91" spans="2:12" hidden="1" outlineLevel="2" x14ac:dyDescent="0.2">
      <c r="B91" s="94" t="s">
        <v>485</v>
      </c>
      <c r="C91" s="52">
        <v>224</v>
      </c>
      <c r="D91" s="52">
        <v>180</v>
      </c>
      <c r="E91" s="52">
        <v>26</v>
      </c>
      <c r="F91" s="52">
        <v>7</v>
      </c>
      <c r="G91" s="52">
        <v>4</v>
      </c>
      <c r="H91" s="52">
        <v>3</v>
      </c>
      <c r="I91" s="52">
        <v>1</v>
      </c>
      <c r="J91" s="53" t="s">
        <v>264</v>
      </c>
      <c r="K91" s="53" t="s">
        <v>264</v>
      </c>
      <c r="L91" s="52">
        <v>445</v>
      </c>
    </row>
    <row r="92" spans="2:12" hidden="1" outlineLevel="2" x14ac:dyDescent="0.2">
      <c r="B92" s="94" t="s">
        <v>489</v>
      </c>
      <c r="C92" s="52">
        <v>39</v>
      </c>
      <c r="D92" s="52">
        <v>50</v>
      </c>
      <c r="E92" s="52">
        <v>13</v>
      </c>
      <c r="F92" s="53">
        <v>1</v>
      </c>
      <c r="G92" s="52" t="s">
        <v>264</v>
      </c>
      <c r="H92" s="52">
        <v>1</v>
      </c>
      <c r="I92" s="53" t="s">
        <v>264</v>
      </c>
      <c r="J92" s="53" t="s">
        <v>264</v>
      </c>
      <c r="K92" s="53" t="s">
        <v>264</v>
      </c>
      <c r="L92" s="52">
        <v>104</v>
      </c>
    </row>
    <row r="93" spans="2:12" hidden="1" outlineLevel="2" x14ac:dyDescent="0.2">
      <c r="B93" s="94" t="s">
        <v>486</v>
      </c>
      <c r="C93" s="52">
        <v>61</v>
      </c>
      <c r="D93" s="52">
        <v>62</v>
      </c>
      <c r="E93" s="52">
        <v>5</v>
      </c>
      <c r="F93" s="52">
        <v>3</v>
      </c>
      <c r="G93" s="52" t="s">
        <v>264</v>
      </c>
      <c r="H93" s="53" t="s">
        <v>264</v>
      </c>
      <c r="I93" s="53" t="s">
        <v>264</v>
      </c>
      <c r="J93" s="53" t="s">
        <v>264</v>
      </c>
      <c r="K93" s="53" t="s">
        <v>264</v>
      </c>
      <c r="L93" s="52">
        <v>131</v>
      </c>
    </row>
    <row r="94" spans="2:12" hidden="1" outlineLevel="2" x14ac:dyDescent="0.2">
      <c r="B94" s="94" t="s">
        <v>487</v>
      </c>
      <c r="C94" s="52">
        <v>93</v>
      </c>
      <c r="D94" s="52">
        <v>57</v>
      </c>
      <c r="E94" s="52">
        <v>15</v>
      </c>
      <c r="F94" s="53" t="s">
        <v>264</v>
      </c>
      <c r="G94" s="52">
        <v>2</v>
      </c>
      <c r="H94" s="52">
        <v>1</v>
      </c>
      <c r="I94" s="52">
        <v>1</v>
      </c>
      <c r="J94" s="53" t="s">
        <v>264</v>
      </c>
      <c r="K94" s="53" t="s">
        <v>264</v>
      </c>
      <c r="L94" s="52">
        <v>169</v>
      </c>
    </row>
    <row r="95" spans="2:12" hidden="1" outlineLevel="2" x14ac:dyDescent="0.2">
      <c r="B95" s="94" t="s">
        <v>488</v>
      </c>
      <c r="C95" s="52">
        <v>57</v>
      </c>
      <c r="D95" s="52">
        <v>54</v>
      </c>
      <c r="E95" s="52">
        <v>13</v>
      </c>
      <c r="F95" s="52">
        <v>1</v>
      </c>
      <c r="G95" s="53" t="s">
        <v>264</v>
      </c>
      <c r="H95" s="53" t="s">
        <v>264</v>
      </c>
      <c r="I95" s="53" t="s">
        <v>264</v>
      </c>
      <c r="J95" s="53" t="s">
        <v>264</v>
      </c>
      <c r="K95" s="53" t="s">
        <v>264</v>
      </c>
      <c r="L95" s="52">
        <v>125</v>
      </c>
    </row>
    <row r="96" spans="2:12" hidden="1" outlineLevel="1" x14ac:dyDescent="0.2">
      <c r="B96" s="70" t="s">
        <v>627</v>
      </c>
      <c r="C96" s="93">
        <v>337</v>
      </c>
      <c r="D96" s="93">
        <v>574</v>
      </c>
      <c r="E96" s="93">
        <v>145</v>
      </c>
      <c r="F96" s="93">
        <v>39</v>
      </c>
      <c r="G96" s="93">
        <v>13</v>
      </c>
      <c r="H96" s="93">
        <v>11</v>
      </c>
      <c r="I96" s="93">
        <v>4</v>
      </c>
      <c r="J96" s="93">
        <v>1</v>
      </c>
      <c r="K96" s="219" t="s">
        <v>264</v>
      </c>
      <c r="L96" s="91">
        <v>1124</v>
      </c>
    </row>
    <row r="97" spans="2:12" hidden="1" outlineLevel="2" x14ac:dyDescent="0.2">
      <c r="B97" s="94" t="s">
        <v>490</v>
      </c>
      <c r="C97" s="52">
        <v>115</v>
      </c>
      <c r="D97" s="52">
        <v>176</v>
      </c>
      <c r="E97" s="52">
        <v>54</v>
      </c>
      <c r="F97" s="52">
        <v>12</v>
      </c>
      <c r="G97" s="52">
        <v>4</v>
      </c>
      <c r="H97" s="52">
        <v>5</v>
      </c>
      <c r="I97" s="53" t="s">
        <v>264</v>
      </c>
      <c r="J97" s="53" t="s">
        <v>264</v>
      </c>
      <c r="K97" s="53" t="s">
        <v>264</v>
      </c>
      <c r="L97" s="52">
        <v>366</v>
      </c>
    </row>
    <row r="98" spans="2:12" hidden="1" outlineLevel="2" x14ac:dyDescent="0.2">
      <c r="B98" s="94" t="s">
        <v>491</v>
      </c>
      <c r="C98" s="52">
        <v>117</v>
      </c>
      <c r="D98" s="52">
        <v>233</v>
      </c>
      <c r="E98" s="52">
        <v>60</v>
      </c>
      <c r="F98" s="52">
        <v>19</v>
      </c>
      <c r="G98" s="52">
        <v>7</v>
      </c>
      <c r="H98" s="52">
        <v>3</v>
      </c>
      <c r="I98" s="52">
        <v>3</v>
      </c>
      <c r="J98" s="52">
        <v>1</v>
      </c>
      <c r="K98" s="53" t="s">
        <v>264</v>
      </c>
      <c r="L98" s="52">
        <v>443</v>
      </c>
    </row>
    <row r="99" spans="2:12" hidden="1" outlineLevel="2" x14ac:dyDescent="0.2">
      <c r="B99" s="94" t="s">
        <v>492</v>
      </c>
      <c r="C99" s="52">
        <v>105</v>
      </c>
      <c r="D99" s="52">
        <v>165</v>
      </c>
      <c r="E99" s="52">
        <v>31</v>
      </c>
      <c r="F99" s="52">
        <v>8</v>
      </c>
      <c r="G99" s="52">
        <v>2</v>
      </c>
      <c r="H99" s="52">
        <v>3</v>
      </c>
      <c r="I99" s="52">
        <v>1</v>
      </c>
      <c r="J99" s="53" t="s">
        <v>264</v>
      </c>
      <c r="K99" s="53" t="s">
        <v>264</v>
      </c>
      <c r="L99" s="52">
        <v>315</v>
      </c>
    </row>
    <row r="100" spans="2:12" hidden="1" outlineLevel="1" x14ac:dyDescent="0.2">
      <c r="B100" s="70" t="s">
        <v>628</v>
      </c>
      <c r="C100" s="93">
        <v>335</v>
      </c>
      <c r="D100" s="93">
        <v>637</v>
      </c>
      <c r="E100" s="93">
        <v>159</v>
      </c>
      <c r="F100" s="93">
        <v>47</v>
      </c>
      <c r="G100" s="93">
        <v>31</v>
      </c>
      <c r="H100" s="93">
        <v>15</v>
      </c>
      <c r="I100" s="93">
        <v>9</v>
      </c>
      <c r="J100" s="93">
        <v>4</v>
      </c>
      <c r="K100" s="93">
        <v>6</v>
      </c>
      <c r="L100" s="91">
        <v>1243</v>
      </c>
    </row>
    <row r="101" spans="2:12" hidden="1" outlineLevel="2" x14ac:dyDescent="0.2">
      <c r="B101" s="94" t="s">
        <v>493</v>
      </c>
      <c r="C101" s="52">
        <v>270</v>
      </c>
      <c r="D101" s="52">
        <v>428</v>
      </c>
      <c r="E101" s="52">
        <v>98</v>
      </c>
      <c r="F101" s="52">
        <v>25</v>
      </c>
      <c r="G101" s="52">
        <v>22</v>
      </c>
      <c r="H101" s="52">
        <v>12</v>
      </c>
      <c r="I101" s="52">
        <v>9</v>
      </c>
      <c r="J101" s="52">
        <v>2</v>
      </c>
      <c r="K101" s="52">
        <v>5</v>
      </c>
      <c r="L101" s="52">
        <v>871</v>
      </c>
    </row>
    <row r="102" spans="2:12" hidden="1" outlineLevel="2" x14ac:dyDescent="0.2">
      <c r="B102" s="94" t="s">
        <v>494</v>
      </c>
      <c r="C102" s="52">
        <v>65</v>
      </c>
      <c r="D102" s="52">
        <v>209</v>
      </c>
      <c r="E102" s="52">
        <v>61</v>
      </c>
      <c r="F102" s="52">
        <v>22</v>
      </c>
      <c r="G102" s="52">
        <v>9</v>
      </c>
      <c r="H102" s="52">
        <v>3</v>
      </c>
      <c r="I102" s="52" t="s">
        <v>264</v>
      </c>
      <c r="J102" s="52">
        <v>2</v>
      </c>
      <c r="K102" s="52">
        <v>1</v>
      </c>
      <c r="L102" s="52">
        <v>372</v>
      </c>
    </row>
    <row r="103" spans="2:12" hidden="1" outlineLevel="1" x14ac:dyDescent="0.2">
      <c r="B103" s="70" t="s">
        <v>629</v>
      </c>
      <c r="C103" s="93">
        <v>267</v>
      </c>
      <c r="D103" s="93">
        <v>368</v>
      </c>
      <c r="E103" s="93">
        <v>122</v>
      </c>
      <c r="F103" s="93">
        <v>18</v>
      </c>
      <c r="G103" s="93">
        <v>15</v>
      </c>
      <c r="H103" s="93">
        <v>7</v>
      </c>
      <c r="I103" s="93">
        <v>4</v>
      </c>
      <c r="J103" s="93">
        <v>2</v>
      </c>
      <c r="K103" s="93">
        <v>5</v>
      </c>
      <c r="L103" s="93">
        <v>808</v>
      </c>
    </row>
    <row r="104" spans="2:12" hidden="1" outlineLevel="2" x14ac:dyDescent="0.2">
      <c r="B104" s="94" t="s">
        <v>495</v>
      </c>
      <c r="C104" s="52">
        <v>186</v>
      </c>
      <c r="D104" s="52">
        <v>253</v>
      </c>
      <c r="E104" s="52">
        <v>85</v>
      </c>
      <c r="F104" s="52">
        <v>11</v>
      </c>
      <c r="G104" s="52">
        <v>9</v>
      </c>
      <c r="H104" s="52">
        <v>5</v>
      </c>
      <c r="I104" s="52">
        <v>3</v>
      </c>
      <c r="J104" s="52">
        <v>2</v>
      </c>
      <c r="K104" s="52">
        <v>4</v>
      </c>
      <c r="L104" s="52">
        <v>558</v>
      </c>
    </row>
    <row r="105" spans="2:12" hidden="1" outlineLevel="2" x14ac:dyDescent="0.2">
      <c r="B105" s="94" t="s">
        <v>496</v>
      </c>
      <c r="C105" s="52">
        <v>81</v>
      </c>
      <c r="D105" s="52">
        <v>115</v>
      </c>
      <c r="E105" s="52">
        <v>37</v>
      </c>
      <c r="F105" s="52">
        <v>7</v>
      </c>
      <c r="G105" s="52">
        <v>6</v>
      </c>
      <c r="H105" s="52">
        <v>2</v>
      </c>
      <c r="I105" s="52">
        <v>1</v>
      </c>
      <c r="J105" s="53" t="s">
        <v>264</v>
      </c>
      <c r="K105" s="52">
        <v>1</v>
      </c>
      <c r="L105" s="52">
        <v>250</v>
      </c>
    </row>
    <row r="106" spans="2:12" hidden="1" outlineLevel="1" x14ac:dyDescent="0.2">
      <c r="B106" s="70" t="s">
        <v>630</v>
      </c>
      <c r="C106" s="93">
        <v>292</v>
      </c>
      <c r="D106" s="93">
        <v>430</v>
      </c>
      <c r="E106" s="93">
        <v>121</v>
      </c>
      <c r="F106" s="93">
        <v>25</v>
      </c>
      <c r="G106" s="93">
        <v>13</v>
      </c>
      <c r="H106" s="93">
        <v>6</v>
      </c>
      <c r="I106" s="93">
        <v>2</v>
      </c>
      <c r="J106" s="93">
        <v>2</v>
      </c>
      <c r="K106" s="93">
        <v>2</v>
      </c>
      <c r="L106" s="93">
        <v>893</v>
      </c>
    </row>
    <row r="107" spans="2:12" hidden="1" outlineLevel="2" x14ac:dyDescent="0.2">
      <c r="B107" s="94" t="s">
        <v>497</v>
      </c>
      <c r="C107" s="52">
        <v>226</v>
      </c>
      <c r="D107" s="52">
        <v>281</v>
      </c>
      <c r="E107" s="52">
        <v>65</v>
      </c>
      <c r="F107" s="52">
        <v>14</v>
      </c>
      <c r="G107" s="52">
        <v>8</v>
      </c>
      <c r="H107" s="52">
        <v>4</v>
      </c>
      <c r="I107" s="52">
        <v>1</v>
      </c>
      <c r="J107" s="52">
        <v>1</v>
      </c>
      <c r="K107" s="52">
        <v>2</v>
      </c>
      <c r="L107" s="52">
        <v>602</v>
      </c>
    </row>
    <row r="108" spans="2:12" hidden="1" outlineLevel="2" x14ac:dyDescent="0.2">
      <c r="B108" s="94" t="s">
        <v>498</v>
      </c>
      <c r="C108" s="52">
        <v>66</v>
      </c>
      <c r="D108" s="52">
        <v>149</v>
      </c>
      <c r="E108" s="52">
        <v>56</v>
      </c>
      <c r="F108" s="52">
        <v>11</v>
      </c>
      <c r="G108" s="52">
        <v>5</v>
      </c>
      <c r="H108" s="52">
        <v>2</v>
      </c>
      <c r="I108" s="52">
        <v>1</v>
      </c>
      <c r="J108" s="52">
        <v>1</v>
      </c>
      <c r="K108" s="53" t="s">
        <v>264</v>
      </c>
      <c r="L108" s="52">
        <v>291</v>
      </c>
    </row>
    <row r="109" spans="2:12" hidden="1" outlineLevel="1" x14ac:dyDescent="0.2">
      <c r="B109" s="70" t="s">
        <v>631</v>
      </c>
      <c r="C109" s="93">
        <v>396</v>
      </c>
      <c r="D109" s="93">
        <v>506</v>
      </c>
      <c r="E109" s="93">
        <v>109</v>
      </c>
      <c r="F109" s="93">
        <v>44</v>
      </c>
      <c r="G109" s="93">
        <v>18</v>
      </c>
      <c r="H109" s="93">
        <v>5</v>
      </c>
      <c r="I109" s="93">
        <v>15</v>
      </c>
      <c r="J109" s="93">
        <v>3</v>
      </c>
      <c r="K109" s="93">
        <v>5</v>
      </c>
      <c r="L109" s="91">
        <v>1101</v>
      </c>
    </row>
    <row r="110" spans="2:12" hidden="1" outlineLevel="2" x14ac:dyDescent="0.2">
      <c r="B110" s="94" t="s">
        <v>499</v>
      </c>
      <c r="C110" s="52">
        <v>198</v>
      </c>
      <c r="D110" s="52">
        <v>266</v>
      </c>
      <c r="E110" s="52">
        <v>70</v>
      </c>
      <c r="F110" s="52">
        <v>31</v>
      </c>
      <c r="G110" s="52">
        <v>11</v>
      </c>
      <c r="H110" s="52">
        <v>4</v>
      </c>
      <c r="I110" s="52">
        <v>7</v>
      </c>
      <c r="J110" s="52">
        <v>2</v>
      </c>
      <c r="K110" s="52">
        <v>2</v>
      </c>
      <c r="L110" s="52">
        <v>591</v>
      </c>
    </row>
    <row r="111" spans="2:12" hidden="1" outlineLevel="2" x14ac:dyDescent="0.2">
      <c r="B111" s="94" t="s">
        <v>500</v>
      </c>
      <c r="C111" s="52">
        <v>198</v>
      </c>
      <c r="D111" s="52">
        <v>240</v>
      </c>
      <c r="E111" s="52">
        <v>39</v>
      </c>
      <c r="F111" s="52">
        <v>13</v>
      </c>
      <c r="G111" s="52">
        <v>7</v>
      </c>
      <c r="H111" s="52">
        <v>1</v>
      </c>
      <c r="I111" s="52">
        <v>8</v>
      </c>
      <c r="J111" s="52">
        <v>1</v>
      </c>
      <c r="K111" s="52">
        <v>3</v>
      </c>
      <c r="L111" s="52">
        <v>510</v>
      </c>
    </row>
    <row r="112" spans="2:12" hidden="1" outlineLevel="1" x14ac:dyDescent="0.2">
      <c r="B112" s="71" t="s">
        <v>501</v>
      </c>
      <c r="C112" s="72">
        <v>3144</v>
      </c>
      <c r="D112" s="72">
        <v>4766</v>
      </c>
      <c r="E112" s="72">
        <v>1309</v>
      </c>
      <c r="F112" s="73">
        <v>379</v>
      </c>
      <c r="G112" s="73">
        <v>200</v>
      </c>
      <c r="H112" s="73">
        <v>129</v>
      </c>
      <c r="I112" s="73">
        <v>69</v>
      </c>
      <c r="J112" s="73">
        <v>46</v>
      </c>
      <c r="K112" s="73">
        <v>54</v>
      </c>
      <c r="L112" s="72">
        <v>10096</v>
      </c>
    </row>
    <row r="113" spans="2:12" s="23" customFormat="1" ht="15.75" customHeight="1" collapsed="1" x14ac:dyDescent="0.2">
      <c r="B113" s="506" t="s">
        <v>1194</v>
      </c>
      <c r="C113" s="506"/>
      <c r="D113" s="506"/>
      <c r="E113" s="506"/>
      <c r="F113" s="506"/>
      <c r="G113" s="506"/>
      <c r="H113" s="506"/>
      <c r="I113" s="506"/>
      <c r="J113" s="506"/>
      <c r="K113" s="506"/>
      <c r="L113" s="506"/>
    </row>
    <row r="114" spans="2:12" s="23" customFormat="1" ht="15.75" hidden="1" customHeight="1" outlineLevel="2" x14ac:dyDescent="0.2">
      <c r="B114" s="64" t="s">
        <v>683</v>
      </c>
      <c r="C114" s="211">
        <v>272</v>
      </c>
      <c r="D114" s="211">
        <v>590</v>
      </c>
      <c r="E114" s="211">
        <v>238</v>
      </c>
      <c r="F114" s="211">
        <v>88</v>
      </c>
      <c r="G114" s="211">
        <v>53</v>
      </c>
      <c r="H114" s="211">
        <v>36</v>
      </c>
      <c r="I114" s="211">
        <v>20</v>
      </c>
      <c r="J114" s="211">
        <v>18</v>
      </c>
      <c r="K114" s="211">
        <v>24</v>
      </c>
      <c r="L114" s="210">
        <v>1339</v>
      </c>
    </row>
    <row r="115" spans="2:12" hidden="1" outlineLevel="3" x14ac:dyDescent="0.2">
      <c r="B115" s="94" t="s">
        <v>476</v>
      </c>
      <c r="C115" s="52">
        <v>73</v>
      </c>
      <c r="D115" s="52">
        <v>156</v>
      </c>
      <c r="E115" s="52">
        <v>66</v>
      </c>
      <c r="F115" s="52">
        <v>36</v>
      </c>
      <c r="G115" s="52">
        <v>13</v>
      </c>
      <c r="H115" s="52">
        <v>15</v>
      </c>
      <c r="I115" s="52">
        <v>8</v>
      </c>
      <c r="J115" s="52">
        <v>11</v>
      </c>
      <c r="K115" s="52">
        <v>13</v>
      </c>
      <c r="L115" s="52">
        <v>391</v>
      </c>
    </row>
    <row r="116" spans="2:12" hidden="1" outlineLevel="3" x14ac:dyDescent="0.2">
      <c r="B116" s="94" t="s">
        <v>477</v>
      </c>
      <c r="C116" s="52">
        <v>88</v>
      </c>
      <c r="D116" s="52">
        <v>255</v>
      </c>
      <c r="E116" s="52">
        <v>106</v>
      </c>
      <c r="F116" s="52">
        <v>27</v>
      </c>
      <c r="G116" s="52">
        <v>27</v>
      </c>
      <c r="H116" s="52">
        <v>13</v>
      </c>
      <c r="I116" s="52">
        <v>8</v>
      </c>
      <c r="J116" s="52">
        <v>4</v>
      </c>
      <c r="K116" s="52">
        <v>5</v>
      </c>
      <c r="L116" s="52">
        <v>533</v>
      </c>
    </row>
    <row r="117" spans="2:12" hidden="1" outlineLevel="3" x14ac:dyDescent="0.2">
      <c r="B117" s="94" t="s">
        <v>478</v>
      </c>
      <c r="C117" s="52">
        <v>111</v>
      </c>
      <c r="D117" s="52">
        <v>179</v>
      </c>
      <c r="E117" s="52">
        <v>66</v>
      </c>
      <c r="F117" s="52">
        <v>25</v>
      </c>
      <c r="G117" s="52">
        <v>13</v>
      </c>
      <c r="H117" s="52">
        <v>8</v>
      </c>
      <c r="I117" s="52">
        <v>4</v>
      </c>
      <c r="J117" s="52">
        <v>3</v>
      </c>
      <c r="K117" s="52">
        <v>6</v>
      </c>
      <c r="L117" s="52">
        <v>415</v>
      </c>
    </row>
    <row r="118" spans="2:12" hidden="1" outlineLevel="2" x14ac:dyDescent="0.2">
      <c r="B118" s="70" t="s">
        <v>624</v>
      </c>
      <c r="C118" s="93">
        <v>540</v>
      </c>
      <c r="D118" s="93">
        <v>694</v>
      </c>
      <c r="E118" s="93">
        <v>173</v>
      </c>
      <c r="F118" s="93">
        <v>48</v>
      </c>
      <c r="G118" s="93">
        <v>23</v>
      </c>
      <c r="H118" s="93">
        <v>19</v>
      </c>
      <c r="I118" s="93">
        <v>5</v>
      </c>
      <c r="J118" s="93">
        <v>5</v>
      </c>
      <c r="K118" s="93">
        <v>4</v>
      </c>
      <c r="L118" s="91">
        <v>1511</v>
      </c>
    </row>
    <row r="119" spans="2:12" hidden="1" outlineLevel="3" x14ac:dyDescent="0.2">
      <c r="B119" s="94" t="s">
        <v>479</v>
      </c>
      <c r="C119" s="52">
        <v>200</v>
      </c>
      <c r="D119" s="52">
        <v>304</v>
      </c>
      <c r="E119" s="52">
        <v>83</v>
      </c>
      <c r="F119" s="52">
        <v>27</v>
      </c>
      <c r="G119" s="52">
        <v>13</v>
      </c>
      <c r="H119" s="52">
        <v>10</v>
      </c>
      <c r="I119" s="52">
        <v>3</v>
      </c>
      <c r="J119" s="52">
        <v>5</v>
      </c>
      <c r="K119" s="52">
        <v>4</v>
      </c>
      <c r="L119" s="52">
        <v>649</v>
      </c>
    </row>
    <row r="120" spans="2:12" hidden="1" outlineLevel="3" x14ac:dyDescent="0.2">
      <c r="B120" s="94" t="s">
        <v>480</v>
      </c>
      <c r="C120" s="52">
        <v>111</v>
      </c>
      <c r="D120" s="52">
        <v>148</v>
      </c>
      <c r="E120" s="52">
        <v>32</v>
      </c>
      <c r="F120" s="52">
        <v>5</v>
      </c>
      <c r="G120" s="52">
        <v>8</v>
      </c>
      <c r="H120" s="52">
        <v>5</v>
      </c>
      <c r="I120" s="52">
        <v>1</v>
      </c>
      <c r="J120" s="52" t="s">
        <v>264</v>
      </c>
      <c r="K120" s="52" t="s">
        <v>264</v>
      </c>
      <c r="L120" s="52">
        <v>310</v>
      </c>
    </row>
    <row r="121" spans="2:12" hidden="1" outlineLevel="3" x14ac:dyDescent="0.2">
      <c r="B121" s="94" t="s">
        <v>481</v>
      </c>
      <c r="C121" s="52">
        <v>229</v>
      </c>
      <c r="D121" s="52">
        <v>242</v>
      </c>
      <c r="E121" s="52">
        <v>58</v>
      </c>
      <c r="F121" s="52">
        <v>16</v>
      </c>
      <c r="G121" s="52">
        <v>2</v>
      </c>
      <c r="H121" s="52">
        <v>4</v>
      </c>
      <c r="I121" s="52">
        <v>1</v>
      </c>
      <c r="J121" s="52" t="s">
        <v>264</v>
      </c>
      <c r="K121" s="52" t="s">
        <v>264</v>
      </c>
      <c r="L121" s="52">
        <v>552</v>
      </c>
    </row>
    <row r="122" spans="2:12" hidden="1" outlineLevel="2" x14ac:dyDescent="0.2">
      <c r="B122" s="70" t="s">
        <v>625</v>
      </c>
      <c r="C122" s="93">
        <v>301</v>
      </c>
      <c r="D122" s="93">
        <v>528</v>
      </c>
      <c r="E122" s="93">
        <v>146</v>
      </c>
      <c r="F122" s="93">
        <v>52</v>
      </c>
      <c r="G122" s="93">
        <v>26</v>
      </c>
      <c r="H122" s="93">
        <v>19</v>
      </c>
      <c r="I122" s="93">
        <v>7</v>
      </c>
      <c r="J122" s="93">
        <v>10</v>
      </c>
      <c r="K122" s="93">
        <v>11</v>
      </c>
      <c r="L122" s="91">
        <v>1100</v>
      </c>
    </row>
    <row r="123" spans="2:12" hidden="1" outlineLevel="3" x14ac:dyDescent="0.2">
      <c r="B123" s="94" t="s">
        <v>482</v>
      </c>
      <c r="C123" s="52">
        <v>125</v>
      </c>
      <c r="D123" s="52">
        <v>191</v>
      </c>
      <c r="E123" s="52">
        <v>55</v>
      </c>
      <c r="F123" s="52">
        <v>17</v>
      </c>
      <c r="G123" s="52">
        <v>14</v>
      </c>
      <c r="H123" s="52">
        <v>10</v>
      </c>
      <c r="I123" s="52">
        <v>2</v>
      </c>
      <c r="J123" s="52">
        <v>5</v>
      </c>
      <c r="K123" s="52">
        <v>6</v>
      </c>
      <c r="L123" s="52">
        <v>425</v>
      </c>
    </row>
    <row r="124" spans="2:12" hidden="1" outlineLevel="3" x14ac:dyDescent="0.2">
      <c r="B124" s="94" t="s">
        <v>483</v>
      </c>
      <c r="C124" s="52">
        <v>104</v>
      </c>
      <c r="D124" s="52">
        <v>162</v>
      </c>
      <c r="E124" s="52">
        <v>54</v>
      </c>
      <c r="F124" s="52">
        <v>14</v>
      </c>
      <c r="G124" s="52">
        <v>7</v>
      </c>
      <c r="H124" s="52">
        <v>7</v>
      </c>
      <c r="I124" s="52">
        <v>4</v>
      </c>
      <c r="J124" s="52">
        <v>2</v>
      </c>
      <c r="K124" s="52">
        <v>2</v>
      </c>
      <c r="L124" s="52">
        <v>356</v>
      </c>
    </row>
    <row r="125" spans="2:12" hidden="1" outlineLevel="3" x14ac:dyDescent="0.2">
      <c r="B125" s="94" t="s">
        <v>484</v>
      </c>
      <c r="C125" s="52">
        <v>72</v>
      </c>
      <c r="D125" s="52">
        <v>175</v>
      </c>
      <c r="E125" s="52">
        <v>37</v>
      </c>
      <c r="F125" s="52">
        <v>21</v>
      </c>
      <c r="G125" s="52">
        <v>5</v>
      </c>
      <c r="H125" s="52">
        <v>2</v>
      </c>
      <c r="I125" s="52">
        <v>1</v>
      </c>
      <c r="J125" s="52">
        <v>3</v>
      </c>
      <c r="K125" s="52">
        <v>3</v>
      </c>
      <c r="L125" s="52">
        <v>319</v>
      </c>
    </row>
    <row r="126" spans="2:12" hidden="1" outlineLevel="2" x14ac:dyDescent="0.2">
      <c r="B126" s="70" t="s">
        <v>626</v>
      </c>
      <c r="C126" s="93">
        <v>468</v>
      </c>
      <c r="D126" s="93">
        <v>403</v>
      </c>
      <c r="E126" s="93">
        <v>72</v>
      </c>
      <c r="F126" s="93">
        <v>13</v>
      </c>
      <c r="G126" s="93">
        <v>6</v>
      </c>
      <c r="H126" s="93">
        <v>5</v>
      </c>
      <c r="I126" s="93">
        <v>2</v>
      </c>
      <c r="J126" s="52" t="s">
        <v>264</v>
      </c>
      <c r="K126" s="52" t="s">
        <v>264</v>
      </c>
      <c r="L126" s="93">
        <v>969</v>
      </c>
    </row>
    <row r="127" spans="2:12" hidden="1" outlineLevel="3" x14ac:dyDescent="0.2">
      <c r="B127" s="94" t="s">
        <v>485</v>
      </c>
      <c r="C127" s="52">
        <v>216</v>
      </c>
      <c r="D127" s="52">
        <v>184</v>
      </c>
      <c r="E127" s="52">
        <v>25</v>
      </c>
      <c r="F127" s="52">
        <v>7</v>
      </c>
      <c r="G127" s="52">
        <v>4</v>
      </c>
      <c r="H127" s="52">
        <v>3</v>
      </c>
      <c r="I127" s="52">
        <v>1</v>
      </c>
      <c r="J127" s="52" t="s">
        <v>264</v>
      </c>
      <c r="K127" s="52" t="s">
        <v>264</v>
      </c>
      <c r="L127" s="52">
        <v>440</v>
      </c>
    </row>
    <row r="128" spans="2:12" hidden="1" outlineLevel="3" x14ac:dyDescent="0.2">
      <c r="B128" s="94" t="s">
        <v>489</v>
      </c>
      <c r="C128" s="52">
        <v>63</v>
      </c>
      <c r="D128" s="52">
        <v>58</v>
      </c>
      <c r="E128" s="52">
        <v>8</v>
      </c>
      <c r="F128" s="53">
        <v>3</v>
      </c>
      <c r="G128" s="52" t="s">
        <v>264</v>
      </c>
      <c r="H128" s="52" t="s">
        <v>264</v>
      </c>
      <c r="I128" s="52" t="s">
        <v>264</v>
      </c>
      <c r="J128" s="52" t="s">
        <v>264</v>
      </c>
      <c r="K128" s="52" t="s">
        <v>264</v>
      </c>
      <c r="L128" s="52">
        <v>132</v>
      </c>
    </row>
    <row r="129" spans="2:12" hidden="1" outlineLevel="3" x14ac:dyDescent="0.2">
      <c r="B129" s="94" t="s">
        <v>486</v>
      </c>
      <c r="C129" s="52">
        <v>92</v>
      </c>
      <c r="D129" s="52">
        <v>57</v>
      </c>
      <c r="E129" s="52">
        <v>14</v>
      </c>
      <c r="F129" s="52">
        <v>1</v>
      </c>
      <c r="G129" s="52">
        <v>2</v>
      </c>
      <c r="H129" s="52">
        <v>1</v>
      </c>
      <c r="I129" s="52">
        <v>1</v>
      </c>
      <c r="J129" s="52" t="s">
        <v>264</v>
      </c>
      <c r="K129" s="52" t="s">
        <v>264</v>
      </c>
      <c r="L129" s="52">
        <v>168</v>
      </c>
    </row>
    <row r="130" spans="2:12" hidden="1" outlineLevel="3" x14ac:dyDescent="0.2">
      <c r="B130" s="94" t="s">
        <v>487</v>
      </c>
      <c r="C130" s="52">
        <v>39</v>
      </c>
      <c r="D130" s="52">
        <v>50</v>
      </c>
      <c r="E130" s="52">
        <v>13</v>
      </c>
      <c r="F130" s="53">
        <v>1</v>
      </c>
      <c r="G130" s="52" t="s">
        <v>264</v>
      </c>
      <c r="H130" s="52">
        <v>1</v>
      </c>
      <c r="I130" s="52" t="s">
        <v>264</v>
      </c>
      <c r="J130" s="52" t="s">
        <v>264</v>
      </c>
      <c r="K130" s="52" t="s">
        <v>264</v>
      </c>
      <c r="L130" s="52">
        <v>104</v>
      </c>
    </row>
    <row r="131" spans="2:12" hidden="1" outlineLevel="3" x14ac:dyDescent="0.2">
      <c r="B131" s="94" t="s">
        <v>488</v>
      </c>
      <c r="C131" s="52">
        <v>58</v>
      </c>
      <c r="D131" s="52">
        <v>54</v>
      </c>
      <c r="E131" s="52">
        <v>12</v>
      </c>
      <c r="F131" s="52">
        <v>1</v>
      </c>
      <c r="G131" s="52" t="s">
        <v>264</v>
      </c>
      <c r="H131" s="52" t="s">
        <v>264</v>
      </c>
      <c r="I131" s="52" t="s">
        <v>264</v>
      </c>
      <c r="J131" s="52" t="s">
        <v>264</v>
      </c>
      <c r="K131" s="52" t="s">
        <v>264</v>
      </c>
      <c r="L131" s="52">
        <v>125</v>
      </c>
    </row>
    <row r="132" spans="2:12" hidden="1" outlineLevel="2" x14ac:dyDescent="0.2">
      <c r="B132" s="70" t="s">
        <v>627</v>
      </c>
      <c r="C132" s="93">
        <v>336</v>
      </c>
      <c r="D132" s="93">
        <v>583</v>
      </c>
      <c r="E132" s="93">
        <v>141</v>
      </c>
      <c r="F132" s="93">
        <v>38</v>
      </c>
      <c r="G132" s="93">
        <v>13</v>
      </c>
      <c r="H132" s="93">
        <v>12</v>
      </c>
      <c r="I132" s="93">
        <v>4</v>
      </c>
      <c r="J132" s="93">
        <v>1</v>
      </c>
      <c r="K132" s="93" t="s">
        <v>264</v>
      </c>
      <c r="L132" s="91">
        <v>1128</v>
      </c>
    </row>
    <row r="133" spans="2:12" hidden="1" outlineLevel="3" x14ac:dyDescent="0.2">
      <c r="B133" s="94" t="s">
        <v>490</v>
      </c>
      <c r="C133" s="52">
        <v>118</v>
      </c>
      <c r="D133" s="52">
        <v>175</v>
      </c>
      <c r="E133" s="52">
        <v>54</v>
      </c>
      <c r="F133" s="52">
        <v>12</v>
      </c>
      <c r="G133" s="52">
        <v>3</v>
      </c>
      <c r="H133" s="52">
        <v>5</v>
      </c>
      <c r="I133" s="52" t="s">
        <v>264</v>
      </c>
      <c r="J133" s="52" t="s">
        <v>264</v>
      </c>
      <c r="K133" s="52" t="s">
        <v>264</v>
      </c>
      <c r="L133" s="52">
        <v>367</v>
      </c>
    </row>
    <row r="134" spans="2:12" hidden="1" outlineLevel="3" x14ac:dyDescent="0.2">
      <c r="B134" s="94" t="s">
        <v>491</v>
      </c>
      <c r="C134" s="52">
        <v>114</v>
      </c>
      <c r="D134" s="52">
        <v>238</v>
      </c>
      <c r="E134" s="52">
        <v>57</v>
      </c>
      <c r="F134" s="52">
        <v>19</v>
      </c>
      <c r="G134" s="52">
        <v>9</v>
      </c>
      <c r="H134" s="52">
        <v>3</v>
      </c>
      <c r="I134" s="52">
        <v>3</v>
      </c>
      <c r="J134" s="52">
        <v>1</v>
      </c>
      <c r="K134" s="52" t="s">
        <v>264</v>
      </c>
      <c r="L134" s="52">
        <v>444</v>
      </c>
    </row>
    <row r="135" spans="2:12" hidden="1" outlineLevel="3" x14ac:dyDescent="0.2">
      <c r="B135" s="94" t="s">
        <v>492</v>
      </c>
      <c r="C135" s="52">
        <v>104</v>
      </c>
      <c r="D135" s="52">
        <v>170</v>
      </c>
      <c r="E135" s="52">
        <v>30</v>
      </c>
      <c r="F135" s="52">
        <v>7</v>
      </c>
      <c r="G135" s="52">
        <v>1</v>
      </c>
      <c r="H135" s="52">
        <v>4</v>
      </c>
      <c r="I135" s="52">
        <v>1</v>
      </c>
      <c r="J135" s="52" t="s">
        <v>264</v>
      </c>
      <c r="K135" s="52" t="s">
        <v>264</v>
      </c>
      <c r="L135" s="52">
        <v>317</v>
      </c>
    </row>
    <row r="136" spans="2:12" hidden="1" outlineLevel="2" x14ac:dyDescent="0.2">
      <c r="B136" s="70" t="s">
        <v>628</v>
      </c>
      <c r="C136" s="93">
        <v>353</v>
      </c>
      <c r="D136" s="93">
        <v>625</v>
      </c>
      <c r="E136" s="93">
        <v>151</v>
      </c>
      <c r="F136" s="93">
        <v>50</v>
      </c>
      <c r="G136" s="93">
        <v>28</v>
      </c>
      <c r="H136" s="93">
        <v>15</v>
      </c>
      <c r="I136" s="93">
        <v>8</v>
      </c>
      <c r="J136" s="93">
        <v>5</v>
      </c>
      <c r="K136" s="93">
        <v>6</v>
      </c>
      <c r="L136" s="91">
        <v>1241</v>
      </c>
    </row>
    <row r="137" spans="2:12" hidden="1" outlineLevel="3" x14ac:dyDescent="0.2">
      <c r="B137" s="94" t="s">
        <v>493</v>
      </c>
      <c r="C137" s="52">
        <v>280</v>
      </c>
      <c r="D137" s="52">
        <v>420</v>
      </c>
      <c r="E137" s="52">
        <v>98</v>
      </c>
      <c r="F137" s="52">
        <v>24</v>
      </c>
      <c r="G137" s="52">
        <v>21</v>
      </c>
      <c r="H137" s="52">
        <v>11</v>
      </c>
      <c r="I137" s="52">
        <v>8</v>
      </c>
      <c r="J137" s="52">
        <v>3</v>
      </c>
      <c r="K137" s="52">
        <v>5</v>
      </c>
      <c r="L137" s="52">
        <v>870</v>
      </c>
    </row>
    <row r="138" spans="2:12" hidden="1" outlineLevel="3" x14ac:dyDescent="0.2">
      <c r="B138" s="94" t="s">
        <v>494</v>
      </c>
      <c r="C138" s="52">
        <v>73</v>
      </c>
      <c r="D138" s="52">
        <v>205</v>
      </c>
      <c r="E138" s="52">
        <v>53</v>
      </c>
      <c r="F138" s="52">
        <v>26</v>
      </c>
      <c r="G138" s="52">
        <v>7</v>
      </c>
      <c r="H138" s="52">
        <v>4</v>
      </c>
      <c r="I138" s="52" t="s">
        <v>264</v>
      </c>
      <c r="J138" s="52">
        <v>2</v>
      </c>
      <c r="K138" s="52">
        <v>1</v>
      </c>
      <c r="L138" s="52">
        <v>371</v>
      </c>
    </row>
    <row r="139" spans="2:12" hidden="1" outlineLevel="2" x14ac:dyDescent="0.2">
      <c r="B139" s="70" t="s">
        <v>629</v>
      </c>
      <c r="C139" s="93">
        <v>267</v>
      </c>
      <c r="D139" s="93">
        <v>367</v>
      </c>
      <c r="E139" s="93">
        <v>119</v>
      </c>
      <c r="F139" s="93">
        <v>19</v>
      </c>
      <c r="G139" s="93">
        <v>15</v>
      </c>
      <c r="H139" s="93">
        <v>7</v>
      </c>
      <c r="I139" s="93">
        <v>3</v>
      </c>
      <c r="J139" s="93">
        <v>5</v>
      </c>
      <c r="K139" s="93">
        <v>4</v>
      </c>
      <c r="L139" s="93">
        <v>806</v>
      </c>
    </row>
    <row r="140" spans="2:12" hidden="1" outlineLevel="3" x14ac:dyDescent="0.2">
      <c r="B140" s="94" t="s">
        <v>495</v>
      </c>
      <c r="C140" s="52">
        <v>187</v>
      </c>
      <c r="D140" s="52">
        <v>252</v>
      </c>
      <c r="E140" s="52">
        <v>83</v>
      </c>
      <c r="F140" s="52">
        <v>11</v>
      </c>
      <c r="G140" s="52">
        <v>9</v>
      </c>
      <c r="H140" s="52">
        <v>5</v>
      </c>
      <c r="I140" s="52">
        <v>3</v>
      </c>
      <c r="J140" s="52">
        <v>4</v>
      </c>
      <c r="K140" s="52">
        <v>3</v>
      </c>
      <c r="L140" s="52">
        <v>557</v>
      </c>
    </row>
    <row r="141" spans="2:12" hidden="1" outlineLevel="3" x14ac:dyDescent="0.2">
      <c r="B141" s="94" t="s">
        <v>496</v>
      </c>
      <c r="C141" s="52">
        <v>80</v>
      </c>
      <c r="D141" s="52">
        <v>115</v>
      </c>
      <c r="E141" s="52">
        <v>36</v>
      </c>
      <c r="F141" s="52">
        <v>8</v>
      </c>
      <c r="G141" s="52">
        <v>6</v>
      </c>
      <c r="H141" s="52">
        <v>2</v>
      </c>
      <c r="I141" s="52" t="s">
        <v>264</v>
      </c>
      <c r="J141" s="53">
        <v>1</v>
      </c>
      <c r="K141" s="52">
        <v>1</v>
      </c>
      <c r="L141" s="52">
        <v>249</v>
      </c>
    </row>
    <row r="142" spans="2:12" hidden="1" outlineLevel="2" x14ac:dyDescent="0.2">
      <c r="B142" s="70" t="s">
        <v>630</v>
      </c>
      <c r="C142" s="93">
        <v>299</v>
      </c>
      <c r="D142" s="93">
        <v>432</v>
      </c>
      <c r="E142" s="93">
        <v>109</v>
      </c>
      <c r="F142" s="93">
        <v>27</v>
      </c>
      <c r="G142" s="93">
        <v>12</v>
      </c>
      <c r="H142" s="93">
        <v>5</v>
      </c>
      <c r="I142" s="93">
        <v>5</v>
      </c>
      <c r="J142" s="93">
        <v>1</v>
      </c>
      <c r="K142" s="93">
        <v>2</v>
      </c>
      <c r="L142" s="93">
        <v>892</v>
      </c>
    </row>
    <row r="143" spans="2:12" hidden="1" outlineLevel="3" x14ac:dyDescent="0.2">
      <c r="B143" s="94" t="s">
        <v>497</v>
      </c>
      <c r="C143" s="52">
        <v>234</v>
      </c>
      <c r="D143" s="52">
        <v>280</v>
      </c>
      <c r="E143" s="52">
        <v>57</v>
      </c>
      <c r="F143" s="52">
        <v>14</v>
      </c>
      <c r="G143" s="52">
        <v>8</v>
      </c>
      <c r="H143" s="52">
        <v>3</v>
      </c>
      <c r="I143" s="52">
        <v>3</v>
      </c>
      <c r="J143" s="52" t="s">
        <v>264</v>
      </c>
      <c r="K143" s="52">
        <v>2</v>
      </c>
      <c r="L143" s="52">
        <v>601</v>
      </c>
    </row>
    <row r="144" spans="2:12" hidden="1" outlineLevel="3" x14ac:dyDescent="0.2">
      <c r="B144" s="94" t="s">
        <v>498</v>
      </c>
      <c r="C144" s="52">
        <v>65</v>
      </c>
      <c r="D144" s="52">
        <v>152</v>
      </c>
      <c r="E144" s="52">
        <v>52</v>
      </c>
      <c r="F144" s="52">
        <v>13</v>
      </c>
      <c r="G144" s="52">
        <v>4</v>
      </c>
      <c r="H144" s="52">
        <v>2</v>
      </c>
      <c r="I144" s="52">
        <v>2</v>
      </c>
      <c r="J144" s="52">
        <v>1</v>
      </c>
      <c r="K144" s="52" t="s">
        <v>264</v>
      </c>
      <c r="L144" s="52">
        <v>291</v>
      </c>
    </row>
    <row r="145" spans="2:12" hidden="1" outlineLevel="2" x14ac:dyDescent="0.2">
      <c r="B145" s="70" t="s">
        <v>631</v>
      </c>
      <c r="C145" s="93">
        <v>398</v>
      </c>
      <c r="D145" s="93">
        <v>501</v>
      </c>
      <c r="E145" s="93">
        <v>102</v>
      </c>
      <c r="F145" s="93">
        <v>43</v>
      </c>
      <c r="G145" s="93">
        <v>18</v>
      </c>
      <c r="H145" s="93">
        <v>6</v>
      </c>
      <c r="I145" s="93">
        <v>14</v>
      </c>
      <c r="J145" s="93">
        <v>4</v>
      </c>
      <c r="K145" s="93">
        <v>4</v>
      </c>
      <c r="L145" s="91">
        <v>1090</v>
      </c>
    </row>
    <row r="146" spans="2:12" hidden="1" outlineLevel="3" x14ac:dyDescent="0.2">
      <c r="B146" s="94" t="s">
        <v>499</v>
      </c>
      <c r="C146" s="52">
        <v>200</v>
      </c>
      <c r="D146" s="52">
        <v>262</v>
      </c>
      <c r="E146" s="52">
        <v>66</v>
      </c>
      <c r="F146" s="52">
        <v>32</v>
      </c>
      <c r="G146" s="52">
        <v>11</v>
      </c>
      <c r="H146" s="52">
        <v>4</v>
      </c>
      <c r="I146" s="52">
        <v>6</v>
      </c>
      <c r="J146" s="52">
        <v>2</v>
      </c>
      <c r="K146" s="52">
        <v>2</v>
      </c>
      <c r="L146" s="52">
        <v>585</v>
      </c>
    </row>
    <row r="147" spans="2:12" hidden="1" outlineLevel="3" x14ac:dyDescent="0.2">
      <c r="B147" s="94" t="s">
        <v>500</v>
      </c>
      <c r="C147" s="52">
        <v>198</v>
      </c>
      <c r="D147" s="52">
        <v>239</v>
      </c>
      <c r="E147" s="52">
        <v>36</v>
      </c>
      <c r="F147" s="52">
        <v>11</v>
      </c>
      <c r="G147" s="52">
        <v>7</v>
      </c>
      <c r="H147" s="52">
        <v>2</v>
      </c>
      <c r="I147" s="52">
        <v>8</v>
      </c>
      <c r="J147" s="52">
        <v>2</v>
      </c>
      <c r="K147" s="52">
        <v>2</v>
      </c>
      <c r="L147" s="52">
        <v>505</v>
      </c>
    </row>
    <row r="148" spans="2:12" hidden="1" outlineLevel="2" x14ac:dyDescent="0.2">
      <c r="B148" s="304" t="s">
        <v>501</v>
      </c>
      <c r="C148" s="72">
        <v>3234</v>
      </c>
      <c r="D148" s="72">
        <v>4723</v>
      </c>
      <c r="E148" s="72">
        <v>1251</v>
      </c>
      <c r="F148" s="73">
        <v>378</v>
      </c>
      <c r="G148" s="73">
        <v>194</v>
      </c>
      <c r="H148" s="73">
        <v>124</v>
      </c>
      <c r="I148" s="73">
        <v>68</v>
      </c>
      <c r="J148" s="73">
        <v>49</v>
      </c>
      <c r="K148" s="73">
        <v>55</v>
      </c>
      <c r="L148" s="72">
        <v>10076</v>
      </c>
    </row>
    <row r="149" spans="2:12" s="23" customFormat="1" ht="15.75" customHeight="1" collapsed="1" x14ac:dyDescent="0.2">
      <c r="B149" s="506" t="s">
        <v>1191</v>
      </c>
      <c r="C149" s="506"/>
      <c r="D149" s="506"/>
      <c r="E149" s="506"/>
      <c r="F149" s="506"/>
      <c r="G149" s="506"/>
      <c r="H149" s="506"/>
      <c r="I149" s="506"/>
      <c r="J149" s="506"/>
      <c r="K149" s="506"/>
      <c r="L149" s="506"/>
    </row>
    <row r="150" spans="2:12" s="23" customFormat="1" ht="15.75" customHeight="1" outlineLevel="2" x14ac:dyDescent="0.2">
      <c r="B150" s="64" t="s">
        <v>683</v>
      </c>
      <c r="C150" s="211">
        <v>284</v>
      </c>
      <c r="D150" s="211">
        <v>598</v>
      </c>
      <c r="E150" s="211">
        <v>228</v>
      </c>
      <c r="F150" s="211">
        <v>80</v>
      </c>
      <c r="G150" s="211">
        <v>52</v>
      </c>
      <c r="H150" s="211">
        <v>36</v>
      </c>
      <c r="I150" s="211">
        <v>20</v>
      </c>
      <c r="J150" s="211">
        <v>16</v>
      </c>
      <c r="K150" s="211">
        <v>24</v>
      </c>
      <c r="L150" s="210">
        <v>1338</v>
      </c>
    </row>
    <row r="151" spans="2:12" outlineLevel="3" x14ac:dyDescent="0.2">
      <c r="B151" s="94" t="s">
        <v>476</v>
      </c>
      <c r="C151" s="52">
        <v>76</v>
      </c>
      <c r="D151" s="52">
        <v>161</v>
      </c>
      <c r="E151" s="52">
        <v>65</v>
      </c>
      <c r="F151" s="52">
        <v>29</v>
      </c>
      <c r="G151" s="52">
        <v>15</v>
      </c>
      <c r="H151" s="52">
        <v>15</v>
      </c>
      <c r="I151" s="52">
        <v>8</v>
      </c>
      <c r="J151" s="52">
        <v>8</v>
      </c>
      <c r="K151" s="52">
        <v>14</v>
      </c>
      <c r="L151" s="52">
        <v>391</v>
      </c>
    </row>
    <row r="152" spans="2:12" outlineLevel="3" x14ac:dyDescent="0.2">
      <c r="B152" s="94" t="s">
        <v>477</v>
      </c>
      <c r="C152" s="52">
        <v>96</v>
      </c>
      <c r="D152" s="52">
        <v>254</v>
      </c>
      <c r="E152" s="52">
        <v>102</v>
      </c>
      <c r="F152" s="52">
        <v>26</v>
      </c>
      <c r="G152" s="52">
        <v>24</v>
      </c>
      <c r="H152" s="52">
        <v>14</v>
      </c>
      <c r="I152" s="52">
        <v>8</v>
      </c>
      <c r="J152" s="52">
        <v>5</v>
      </c>
      <c r="K152" s="52">
        <v>4</v>
      </c>
      <c r="L152" s="52">
        <v>533</v>
      </c>
    </row>
    <row r="153" spans="2:12" outlineLevel="3" x14ac:dyDescent="0.2">
      <c r="B153" s="94" t="s">
        <v>478</v>
      </c>
      <c r="C153" s="52">
        <v>112</v>
      </c>
      <c r="D153" s="52">
        <v>183</v>
      </c>
      <c r="E153" s="52">
        <v>61</v>
      </c>
      <c r="F153" s="52">
        <v>25</v>
      </c>
      <c r="G153" s="52">
        <v>13</v>
      </c>
      <c r="H153" s="52">
        <v>7</v>
      </c>
      <c r="I153" s="52">
        <v>4</v>
      </c>
      <c r="J153" s="52">
        <v>3</v>
      </c>
      <c r="K153" s="52">
        <v>6</v>
      </c>
      <c r="L153" s="52">
        <v>414</v>
      </c>
    </row>
    <row r="154" spans="2:12" outlineLevel="2" x14ac:dyDescent="0.2">
      <c r="B154" s="70" t="s">
        <v>624</v>
      </c>
      <c r="C154" s="93">
        <v>552</v>
      </c>
      <c r="D154" s="93">
        <v>688</v>
      </c>
      <c r="E154" s="93">
        <v>167</v>
      </c>
      <c r="F154" s="93">
        <v>45</v>
      </c>
      <c r="G154" s="93">
        <v>21</v>
      </c>
      <c r="H154" s="93">
        <v>20</v>
      </c>
      <c r="I154" s="93">
        <v>5</v>
      </c>
      <c r="J154" s="93">
        <v>5</v>
      </c>
      <c r="K154" s="93">
        <v>4</v>
      </c>
      <c r="L154" s="91">
        <v>1507</v>
      </c>
    </row>
    <row r="155" spans="2:12" outlineLevel="3" x14ac:dyDescent="0.2">
      <c r="B155" s="94" t="s">
        <v>479</v>
      </c>
      <c r="C155" s="52">
        <v>201</v>
      </c>
      <c r="D155" s="52">
        <v>307</v>
      </c>
      <c r="E155" s="52">
        <v>80</v>
      </c>
      <c r="F155" s="52">
        <v>27</v>
      </c>
      <c r="G155" s="52">
        <v>10</v>
      </c>
      <c r="H155" s="52">
        <v>10</v>
      </c>
      <c r="I155" s="52">
        <v>3</v>
      </c>
      <c r="J155" s="52">
        <v>5</v>
      </c>
      <c r="K155" s="52">
        <v>4</v>
      </c>
      <c r="L155" s="52">
        <v>647</v>
      </c>
    </row>
    <row r="156" spans="2:12" outlineLevel="3" x14ac:dyDescent="0.2">
      <c r="B156" s="94" t="s">
        <v>480</v>
      </c>
      <c r="C156" s="52">
        <v>118</v>
      </c>
      <c r="D156" s="52">
        <v>143</v>
      </c>
      <c r="E156" s="52">
        <v>30</v>
      </c>
      <c r="F156" s="52">
        <v>5</v>
      </c>
      <c r="G156" s="52">
        <v>7</v>
      </c>
      <c r="H156" s="52">
        <v>6</v>
      </c>
      <c r="I156" s="52">
        <v>1</v>
      </c>
      <c r="J156" s="52" t="s">
        <v>264</v>
      </c>
      <c r="K156" s="52" t="s">
        <v>264</v>
      </c>
      <c r="L156" s="52">
        <v>310</v>
      </c>
    </row>
    <row r="157" spans="2:12" outlineLevel="3" x14ac:dyDescent="0.2">
      <c r="B157" s="94" t="s">
        <v>481</v>
      </c>
      <c r="C157" s="52">
        <v>233</v>
      </c>
      <c r="D157" s="52">
        <v>238</v>
      </c>
      <c r="E157" s="52">
        <v>57</v>
      </c>
      <c r="F157" s="52">
        <v>13</v>
      </c>
      <c r="G157" s="52">
        <v>4</v>
      </c>
      <c r="H157" s="52">
        <v>4</v>
      </c>
      <c r="I157" s="52">
        <v>1</v>
      </c>
      <c r="J157" s="52" t="s">
        <v>264</v>
      </c>
      <c r="K157" s="52" t="s">
        <v>264</v>
      </c>
      <c r="L157" s="52">
        <v>550</v>
      </c>
    </row>
    <row r="158" spans="2:12" outlineLevel="2" x14ac:dyDescent="0.2">
      <c r="B158" s="70" t="s">
        <v>625</v>
      </c>
      <c r="C158" s="93">
        <v>310</v>
      </c>
      <c r="D158" s="93">
        <v>517</v>
      </c>
      <c r="E158" s="93">
        <v>140</v>
      </c>
      <c r="F158" s="93">
        <v>56</v>
      </c>
      <c r="G158" s="93">
        <v>23</v>
      </c>
      <c r="H158" s="93">
        <v>22</v>
      </c>
      <c r="I158" s="93">
        <v>4</v>
      </c>
      <c r="J158" s="93">
        <v>10</v>
      </c>
      <c r="K158" s="93">
        <v>11</v>
      </c>
      <c r="L158" s="91">
        <v>1093</v>
      </c>
    </row>
    <row r="159" spans="2:12" outlineLevel="3" x14ac:dyDescent="0.2">
      <c r="B159" s="94" t="s">
        <v>482</v>
      </c>
      <c r="C159" s="52">
        <v>133</v>
      </c>
      <c r="D159" s="52">
        <v>183</v>
      </c>
      <c r="E159" s="52">
        <v>52</v>
      </c>
      <c r="F159" s="52">
        <v>19</v>
      </c>
      <c r="G159" s="52">
        <v>12</v>
      </c>
      <c r="H159" s="52">
        <v>11</v>
      </c>
      <c r="I159" s="52">
        <v>1</v>
      </c>
      <c r="J159" s="52">
        <v>5</v>
      </c>
      <c r="K159" s="52">
        <v>6</v>
      </c>
      <c r="L159" s="52">
        <v>422</v>
      </c>
    </row>
    <row r="160" spans="2:12" outlineLevel="3" x14ac:dyDescent="0.2">
      <c r="B160" s="94" t="s">
        <v>483</v>
      </c>
      <c r="C160" s="52">
        <v>104</v>
      </c>
      <c r="D160" s="52">
        <v>162</v>
      </c>
      <c r="E160" s="52">
        <v>51</v>
      </c>
      <c r="F160" s="52">
        <v>14</v>
      </c>
      <c r="G160" s="52">
        <v>7</v>
      </c>
      <c r="H160" s="52">
        <v>8</v>
      </c>
      <c r="I160" s="52">
        <v>3</v>
      </c>
      <c r="J160" s="52">
        <v>2</v>
      </c>
      <c r="K160" s="52">
        <v>2</v>
      </c>
      <c r="L160" s="52">
        <v>353</v>
      </c>
    </row>
    <row r="161" spans="2:12" outlineLevel="3" x14ac:dyDescent="0.2">
      <c r="B161" s="94" t="s">
        <v>484</v>
      </c>
      <c r="C161" s="52">
        <v>73</v>
      </c>
      <c r="D161" s="52">
        <v>172</v>
      </c>
      <c r="E161" s="52">
        <v>37</v>
      </c>
      <c r="F161" s="52">
        <v>23</v>
      </c>
      <c r="G161" s="52">
        <v>4</v>
      </c>
      <c r="H161" s="52">
        <v>3</v>
      </c>
      <c r="I161" s="52" t="s">
        <v>264</v>
      </c>
      <c r="J161" s="52">
        <v>3</v>
      </c>
      <c r="K161" s="52">
        <v>3</v>
      </c>
      <c r="L161" s="52">
        <v>318</v>
      </c>
    </row>
    <row r="162" spans="2:12" outlineLevel="2" x14ac:dyDescent="0.2">
      <c r="B162" s="70" t="s">
        <v>626</v>
      </c>
      <c r="C162" s="93">
        <v>467</v>
      </c>
      <c r="D162" s="93">
        <v>404</v>
      </c>
      <c r="E162" s="93">
        <v>67</v>
      </c>
      <c r="F162" s="93">
        <v>13</v>
      </c>
      <c r="G162" s="93">
        <v>6</v>
      </c>
      <c r="H162" s="93">
        <v>5</v>
      </c>
      <c r="I162" s="93">
        <v>2</v>
      </c>
      <c r="J162" s="52" t="s">
        <v>264</v>
      </c>
      <c r="K162" s="52" t="s">
        <v>264</v>
      </c>
      <c r="L162" s="93">
        <v>964</v>
      </c>
    </row>
    <row r="163" spans="2:12" outlineLevel="3" x14ac:dyDescent="0.2">
      <c r="B163" s="94" t="s">
        <v>485</v>
      </c>
      <c r="C163" s="52">
        <v>216</v>
      </c>
      <c r="D163" s="52">
        <v>182</v>
      </c>
      <c r="E163" s="52">
        <v>25</v>
      </c>
      <c r="F163" s="52">
        <v>7</v>
      </c>
      <c r="G163" s="52">
        <v>4</v>
      </c>
      <c r="H163" s="52">
        <v>3</v>
      </c>
      <c r="I163" s="52">
        <v>1</v>
      </c>
      <c r="J163" s="52" t="s">
        <v>264</v>
      </c>
      <c r="K163" s="52" t="s">
        <v>264</v>
      </c>
      <c r="L163" s="52">
        <v>438</v>
      </c>
    </row>
    <row r="164" spans="2:12" outlineLevel="3" x14ac:dyDescent="0.2">
      <c r="B164" s="94" t="s">
        <v>489</v>
      </c>
      <c r="C164" s="52">
        <v>63</v>
      </c>
      <c r="D164" s="52">
        <v>60</v>
      </c>
      <c r="E164" s="52">
        <v>6</v>
      </c>
      <c r="F164" s="53">
        <v>3</v>
      </c>
      <c r="G164" s="52" t="s">
        <v>264</v>
      </c>
      <c r="H164" s="52" t="s">
        <v>264</v>
      </c>
      <c r="I164" s="52" t="s">
        <v>264</v>
      </c>
      <c r="J164" s="52" t="s">
        <v>264</v>
      </c>
      <c r="K164" s="52" t="s">
        <v>264</v>
      </c>
      <c r="L164" s="52">
        <v>132</v>
      </c>
    </row>
    <row r="165" spans="2:12" outlineLevel="3" x14ac:dyDescent="0.2">
      <c r="B165" s="94" t="s">
        <v>486</v>
      </c>
      <c r="C165" s="52">
        <v>90</v>
      </c>
      <c r="D165" s="52">
        <v>59</v>
      </c>
      <c r="E165" s="52">
        <v>12</v>
      </c>
      <c r="F165" s="52">
        <v>1</v>
      </c>
      <c r="G165" s="52">
        <v>2</v>
      </c>
      <c r="H165" s="52">
        <v>1</v>
      </c>
      <c r="I165" s="52">
        <v>1</v>
      </c>
      <c r="J165" s="52" t="s">
        <v>264</v>
      </c>
      <c r="K165" s="52" t="s">
        <v>264</v>
      </c>
      <c r="L165" s="52">
        <v>166</v>
      </c>
    </row>
    <row r="166" spans="2:12" outlineLevel="3" x14ac:dyDescent="0.2">
      <c r="B166" s="94" t="s">
        <v>487</v>
      </c>
      <c r="C166" s="52">
        <v>39</v>
      </c>
      <c r="D166" s="52">
        <v>51</v>
      </c>
      <c r="E166" s="52">
        <v>12</v>
      </c>
      <c r="F166" s="53">
        <v>1</v>
      </c>
      <c r="G166" s="52" t="s">
        <v>264</v>
      </c>
      <c r="H166" s="52">
        <v>1</v>
      </c>
      <c r="I166" s="52" t="s">
        <v>264</v>
      </c>
      <c r="J166" s="52" t="s">
        <v>264</v>
      </c>
      <c r="K166" s="52" t="s">
        <v>264</v>
      </c>
      <c r="L166" s="52">
        <v>104</v>
      </c>
    </row>
    <row r="167" spans="2:12" outlineLevel="3" x14ac:dyDescent="0.2">
      <c r="B167" s="94" t="s">
        <v>488</v>
      </c>
      <c r="C167" s="52">
        <v>59</v>
      </c>
      <c r="D167" s="52">
        <v>52</v>
      </c>
      <c r="E167" s="52">
        <v>12</v>
      </c>
      <c r="F167" s="52">
        <v>1</v>
      </c>
      <c r="G167" s="52" t="s">
        <v>264</v>
      </c>
      <c r="H167" s="52" t="s">
        <v>264</v>
      </c>
      <c r="I167" s="52" t="s">
        <v>264</v>
      </c>
      <c r="J167" s="52" t="s">
        <v>264</v>
      </c>
      <c r="K167" s="52" t="s">
        <v>264</v>
      </c>
      <c r="L167" s="52">
        <v>124</v>
      </c>
    </row>
    <row r="168" spans="2:12" outlineLevel="2" x14ac:dyDescent="0.2">
      <c r="B168" s="70" t="s">
        <v>627</v>
      </c>
      <c r="C168" s="93">
        <v>327</v>
      </c>
      <c r="D168" s="93">
        <v>597</v>
      </c>
      <c r="E168" s="93">
        <v>136</v>
      </c>
      <c r="F168" s="93">
        <v>42</v>
      </c>
      <c r="G168" s="93">
        <v>9</v>
      </c>
      <c r="H168" s="93">
        <v>13</v>
      </c>
      <c r="I168" s="93">
        <v>4</v>
      </c>
      <c r="J168" s="93">
        <v>1</v>
      </c>
      <c r="K168" s="93" t="s">
        <v>264</v>
      </c>
      <c r="L168" s="91">
        <v>1129</v>
      </c>
    </row>
    <row r="169" spans="2:12" outlineLevel="3" x14ac:dyDescent="0.2">
      <c r="B169" s="94" t="s">
        <v>490</v>
      </c>
      <c r="C169" s="52">
        <v>114</v>
      </c>
      <c r="D169" s="52">
        <v>180</v>
      </c>
      <c r="E169" s="52">
        <v>55</v>
      </c>
      <c r="F169" s="52">
        <v>11</v>
      </c>
      <c r="G169" s="52">
        <v>2</v>
      </c>
      <c r="H169" s="52">
        <v>6</v>
      </c>
      <c r="I169" s="52" t="s">
        <v>264</v>
      </c>
      <c r="J169" s="52" t="s">
        <v>264</v>
      </c>
      <c r="K169" s="52" t="s">
        <v>264</v>
      </c>
      <c r="L169" s="52">
        <v>368</v>
      </c>
    </row>
    <row r="170" spans="2:12" outlineLevel="3" x14ac:dyDescent="0.2">
      <c r="B170" s="94" t="s">
        <v>491</v>
      </c>
      <c r="C170" s="52">
        <v>110</v>
      </c>
      <c r="D170" s="52">
        <v>245</v>
      </c>
      <c r="E170" s="52">
        <v>54</v>
      </c>
      <c r="F170" s="52">
        <v>22</v>
      </c>
      <c r="G170" s="52">
        <v>6</v>
      </c>
      <c r="H170" s="52">
        <v>3</v>
      </c>
      <c r="I170" s="52">
        <v>3</v>
      </c>
      <c r="J170" s="52">
        <v>1</v>
      </c>
      <c r="K170" s="52" t="s">
        <v>264</v>
      </c>
      <c r="L170" s="52">
        <v>444</v>
      </c>
    </row>
    <row r="171" spans="2:12" outlineLevel="3" x14ac:dyDescent="0.2">
      <c r="B171" s="94" t="s">
        <v>492</v>
      </c>
      <c r="C171" s="52">
        <v>103</v>
      </c>
      <c r="D171" s="52">
        <v>172</v>
      </c>
      <c r="E171" s="52">
        <v>27</v>
      </c>
      <c r="F171" s="52">
        <v>9</v>
      </c>
      <c r="G171" s="52">
        <v>1</v>
      </c>
      <c r="H171" s="52">
        <v>4</v>
      </c>
      <c r="I171" s="52">
        <v>1</v>
      </c>
      <c r="J171" s="52" t="s">
        <v>264</v>
      </c>
      <c r="K171" s="52" t="s">
        <v>264</v>
      </c>
      <c r="L171" s="52">
        <v>317</v>
      </c>
    </row>
    <row r="172" spans="2:12" outlineLevel="2" x14ac:dyDescent="0.2">
      <c r="B172" s="70" t="s">
        <v>628</v>
      </c>
      <c r="C172" s="93">
        <v>365</v>
      </c>
      <c r="D172" s="93">
        <v>618</v>
      </c>
      <c r="E172" s="93">
        <v>150</v>
      </c>
      <c r="F172" s="93">
        <v>42</v>
      </c>
      <c r="G172" s="93">
        <v>30</v>
      </c>
      <c r="H172" s="93">
        <v>15</v>
      </c>
      <c r="I172" s="93">
        <v>9</v>
      </c>
      <c r="J172" s="93">
        <v>3</v>
      </c>
      <c r="K172" s="93">
        <v>7</v>
      </c>
      <c r="L172" s="91">
        <v>1239</v>
      </c>
    </row>
    <row r="173" spans="2:12" outlineLevel="3" x14ac:dyDescent="0.2">
      <c r="B173" s="94" t="s">
        <v>493</v>
      </c>
      <c r="C173" s="52">
        <v>294</v>
      </c>
      <c r="D173" s="52">
        <v>411</v>
      </c>
      <c r="E173" s="52">
        <v>93</v>
      </c>
      <c r="F173" s="52">
        <v>21</v>
      </c>
      <c r="G173" s="52">
        <v>21</v>
      </c>
      <c r="H173" s="52">
        <v>12</v>
      </c>
      <c r="I173" s="52">
        <v>9</v>
      </c>
      <c r="J173" s="52">
        <v>1</v>
      </c>
      <c r="K173" s="52">
        <v>6</v>
      </c>
      <c r="L173" s="52">
        <v>868</v>
      </c>
    </row>
    <row r="174" spans="2:12" outlineLevel="3" x14ac:dyDescent="0.2">
      <c r="B174" s="94" t="s">
        <v>494</v>
      </c>
      <c r="C174" s="52">
        <v>71</v>
      </c>
      <c r="D174" s="52">
        <v>207</v>
      </c>
      <c r="E174" s="52">
        <v>57</v>
      </c>
      <c r="F174" s="52">
        <v>21</v>
      </c>
      <c r="G174" s="52">
        <v>9</v>
      </c>
      <c r="H174" s="52">
        <v>3</v>
      </c>
      <c r="I174" s="52" t="s">
        <v>264</v>
      </c>
      <c r="J174" s="52">
        <v>2</v>
      </c>
      <c r="K174" s="52">
        <v>1</v>
      </c>
      <c r="L174" s="52">
        <v>371</v>
      </c>
    </row>
    <row r="175" spans="2:12" outlineLevel="2" x14ac:dyDescent="0.2">
      <c r="B175" s="70" t="s">
        <v>629</v>
      </c>
      <c r="C175" s="93">
        <v>273</v>
      </c>
      <c r="D175" s="93">
        <v>366</v>
      </c>
      <c r="E175" s="93">
        <v>113</v>
      </c>
      <c r="F175" s="93">
        <v>19</v>
      </c>
      <c r="G175" s="93">
        <v>17</v>
      </c>
      <c r="H175" s="93">
        <v>5</v>
      </c>
      <c r="I175" s="93">
        <v>4</v>
      </c>
      <c r="J175" s="93">
        <v>4</v>
      </c>
      <c r="K175" s="93">
        <v>4</v>
      </c>
      <c r="L175" s="93">
        <v>805</v>
      </c>
    </row>
    <row r="176" spans="2:12" outlineLevel="3" x14ac:dyDescent="0.2">
      <c r="B176" s="94" t="s">
        <v>495</v>
      </c>
      <c r="C176" s="52">
        <v>189</v>
      </c>
      <c r="D176" s="52">
        <v>255</v>
      </c>
      <c r="E176" s="52">
        <v>77</v>
      </c>
      <c r="F176" s="52">
        <v>11</v>
      </c>
      <c r="G176" s="52">
        <v>11</v>
      </c>
      <c r="H176" s="52">
        <v>3</v>
      </c>
      <c r="I176" s="52">
        <v>3</v>
      </c>
      <c r="J176" s="52">
        <v>4</v>
      </c>
      <c r="K176" s="52">
        <v>3</v>
      </c>
      <c r="L176" s="52">
        <v>556</v>
      </c>
    </row>
    <row r="177" spans="1:12" outlineLevel="3" x14ac:dyDescent="0.2">
      <c r="B177" s="94" t="s">
        <v>496</v>
      </c>
      <c r="C177" s="52">
        <v>84</v>
      </c>
      <c r="D177" s="52">
        <v>111</v>
      </c>
      <c r="E177" s="52">
        <v>36</v>
      </c>
      <c r="F177" s="52">
        <v>8</v>
      </c>
      <c r="G177" s="52">
        <v>6</v>
      </c>
      <c r="H177" s="52">
        <v>2</v>
      </c>
      <c r="I177" s="52">
        <v>1</v>
      </c>
      <c r="J177" s="53" t="s">
        <v>264</v>
      </c>
      <c r="K177" s="52">
        <v>1</v>
      </c>
      <c r="L177" s="52">
        <v>249</v>
      </c>
    </row>
    <row r="178" spans="1:12" outlineLevel="2" x14ac:dyDescent="0.2">
      <c r="B178" s="70" t="s">
        <v>630</v>
      </c>
      <c r="C178" s="93">
        <v>307</v>
      </c>
      <c r="D178" s="93">
        <v>427</v>
      </c>
      <c r="E178" s="93">
        <v>104</v>
      </c>
      <c r="F178" s="93">
        <v>30</v>
      </c>
      <c r="G178" s="93">
        <v>11</v>
      </c>
      <c r="H178" s="93">
        <v>4</v>
      </c>
      <c r="I178" s="93">
        <v>6</v>
      </c>
      <c r="J178" s="93">
        <v>1</v>
      </c>
      <c r="K178" s="93">
        <v>2</v>
      </c>
      <c r="L178" s="93">
        <v>892</v>
      </c>
    </row>
    <row r="179" spans="1:12" outlineLevel="3" x14ac:dyDescent="0.2">
      <c r="B179" s="94" t="s">
        <v>497</v>
      </c>
      <c r="C179" s="52">
        <v>239</v>
      </c>
      <c r="D179" s="52">
        <v>276</v>
      </c>
      <c r="E179" s="52">
        <v>56</v>
      </c>
      <c r="F179" s="52">
        <v>15</v>
      </c>
      <c r="G179" s="52">
        <v>7</v>
      </c>
      <c r="H179" s="52">
        <v>2</v>
      </c>
      <c r="I179" s="52">
        <v>4</v>
      </c>
      <c r="J179" s="52" t="s">
        <v>264</v>
      </c>
      <c r="K179" s="52">
        <v>2</v>
      </c>
      <c r="L179" s="52">
        <v>601</v>
      </c>
    </row>
    <row r="180" spans="1:12" outlineLevel="3" x14ac:dyDescent="0.2">
      <c r="B180" s="94" t="s">
        <v>498</v>
      </c>
      <c r="C180" s="52">
        <v>68</v>
      </c>
      <c r="D180" s="52">
        <v>151</v>
      </c>
      <c r="E180" s="52">
        <v>48</v>
      </c>
      <c r="F180" s="52">
        <v>15</v>
      </c>
      <c r="G180" s="52">
        <v>4</v>
      </c>
      <c r="H180" s="52">
        <v>2</v>
      </c>
      <c r="I180" s="52">
        <v>2</v>
      </c>
      <c r="J180" s="52">
        <v>1</v>
      </c>
      <c r="K180" s="52" t="s">
        <v>264</v>
      </c>
      <c r="L180" s="52">
        <v>291</v>
      </c>
    </row>
    <row r="181" spans="1:12" outlineLevel="2" x14ac:dyDescent="0.2">
      <c r="B181" s="70" t="s">
        <v>631</v>
      </c>
      <c r="C181" s="93">
        <v>408</v>
      </c>
      <c r="D181" s="93">
        <v>480</v>
      </c>
      <c r="E181" s="93">
        <v>103</v>
      </c>
      <c r="F181" s="93">
        <v>45</v>
      </c>
      <c r="G181" s="93">
        <v>17</v>
      </c>
      <c r="H181" s="93">
        <v>5</v>
      </c>
      <c r="I181" s="93">
        <v>13</v>
      </c>
      <c r="J181" s="93">
        <v>5</v>
      </c>
      <c r="K181" s="93">
        <v>4</v>
      </c>
      <c r="L181" s="91">
        <v>1080</v>
      </c>
    </row>
    <row r="182" spans="1:12" outlineLevel="3" x14ac:dyDescent="0.2">
      <c r="B182" s="94" t="s">
        <v>499</v>
      </c>
      <c r="C182" s="52">
        <v>200</v>
      </c>
      <c r="D182" s="52">
        <v>258</v>
      </c>
      <c r="E182" s="52">
        <v>66</v>
      </c>
      <c r="F182" s="52">
        <v>33</v>
      </c>
      <c r="G182" s="52">
        <v>12</v>
      </c>
      <c r="H182" s="52">
        <v>3</v>
      </c>
      <c r="I182" s="52">
        <v>6</v>
      </c>
      <c r="J182" s="52">
        <v>2</v>
      </c>
      <c r="K182" s="52">
        <v>2</v>
      </c>
      <c r="L182" s="52">
        <v>582</v>
      </c>
    </row>
    <row r="183" spans="1:12" outlineLevel="3" x14ac:dyDescent="0.2">
      <c r="B183" s="94" t="s">
        <v>500</v>
      </c>
      <c r="C183" s="52">
        <v>208</v>
      </c>
      <c r="D183" s="52">
        <v>222</v>
      </c>
      <c r="E183" s="52">
        <v>37</v>
      </c>
      <c r="F183" s="52">
        <v>12</v>
      </c>
      <c r="G183" s="52">
        <v>5</v>
      </c>
      <c r="H183" s="52">
        <v>2</v>
      </c>
      <c r="I183" s="52">
        <v>7</v>
      </c>
      <c r="J183" s="52">
        <v>3</v>
      </c>
      <c r="K183" s="52">
        <v>2</v>
      </c>
      <c r="L183" s="52">
        <v>498</v>
      </c>
    </row>
    <row r="184" spans="1:12" outlineLevel="2" x14ac:dyDescent="0.2">
      <c r="B184" s="71" t="s">
        <v>501</v>
      </c>
      <c r="C184" s="72">
        <v>3293</v>
      </c>
      <c r="D184" s="72">
        <v>4695</v>
      </c>
      <c r="E184" s="72">
        <v>1208</v>
      </c>
      <c r="F184" s="73">
        <v>372</v>
      </c>
      <c r="G184" s="73">
        <v>186</v>
      </c>
      <c r="H184" s="73">
        <v>125</v>
      </c>
      <c r="I184" s="73">
        <v>67</v>
      </c>
      <c r="J184" s="73">
        <v>45</v>
      </c>
      <c r="K184" s="73">
        <v>56</v>
      </c>
      <c r="L184" s="72">
        <v>10047</v>
      </c>
    </row>
    <row r="186" spans="1:12" x14ac:dyDescent="0.2">
      <c r="A186" s="10" t="s">
        <v>283</v>
      </c>
      <c r="B186" s="82" t="s">
        <v>291</v>
      </c>
    </row>
    <row r="187" spans="1:12" x14ac:dyDescent="0.2">
      <c r="A187" s="20" t="s">
        <v>284</v>
      </c>
      <c r="B187" s="10" t="s">
        <v>289</v>
      </c>
    </row>
    <row r="188" spans="1:12" x14ac:dyDescent="0.2">
      <c r="A188" s="20"/>
    </row>
    <row r="189" spans="1:12" x14ac:dyDescent="0.2">
      <c r="A189" s="196" t="s">
        <v>999</v>
      </c>
    </row>
    <row r="190" spans="1:12" x14ac:dyDescent="0.2">
      <c r="A190" s="110" t="s">
        <v>1006</v>
      </c>
    </row>
  </sheetData>
  <mergeCells count="7">
    <mergeCell ref="B149:L149"/>
    <mergeCell ref="B113:L113"/>
    <mergeCell ref="B77:L77"/>
    <mergeCell ref="B3:L3"/>
    <mergeCell ref="B2:L2"/>
    <mergeCell ref="B5:L5"/>
    <mergeCell ref="B41:L41"/>
  </mergeCells>
  <pageMargins left="0.7" right="0.7" top="0.75" bottom="0.75" header="0.3" footer="0.3"/>
  <pageSetup paperSize="8" orientation="landscape" r:id="rId1"/>
  <headerFooter>
    <oddHeader>&amp;L&amp;"Calibri"&amp;10&amp;K000000 [Limited Sharing]&amp;1#_x000D_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26">
    <tabColor theme="7" tint="-0.499984740745262"/>
  </sheetPr>
  <dimension ref="A1:U187"/>
  <sheetViews>
    <sheetView workbookViewId="0">
      <pane ySplit="4" topLeftCell="A163" activePane="bottomLeft" state="frozen"/>
      <selection activeCell="B2" sqref="B2:AD2"/>
      <selection pane="bottomLeft" activeCell="B2" sqref="B2:AD2"/>
    </sheetView>
  </sheetViews>
  <sheetFormatPr defaultRowHeight="12.75" outlineLevelRow="2" x14ac:dyDescent="0.2"/>
  <cols>
    <col min="1" max="1" width="3.83203125" style="10" customWidth="1"/>
    <col min="2" max="2" width="28.5" style="10" customWidth="1"/>
    <col min="3" max="8" width="12.33203125" style="10" customWidth="1"/>
    <col min="9" max="16384" width="9.33203125" style="10"/>
  </cols>
  <sheetData>
    <row r="1" spans="2:21" s="4" customFormat="1" ht="46.5" customHeight="1" x14ac:dyDescent="0.2">
      <c r="B1" s="1" t="s">
        <v>381</v>
      </c>
      <c r="C1" s="2"/>
      <c r="D1" s="2"/>
      <c r="E1" s="2"/>
      <c r="F1" s="2"/>
      <c r="G1" s="2"/>
      <c r="H1" s="3" t="s">
        <v>400</v>
      </c>
    </row>
    <row r="2" spans="2:21" s="5" customFormat="1" ht="15" x14ac:dyDescent="0.25">
      <c r="B2" s="490" t="s">
        <v>277</v>
      </c>
      <c r="C2" s="490"/>
      <c r="D2" s="490"/>
      <c r="E2" s="490"/>
      <c r="F2" s="490"/>
      <c r="G2" s="490"/>
      <c r="H2" s="490"/>
      <c r="I2" s="28"/>
    </row>
    <row r="3" spans="2:21" s="102" customFormat="1" ht="15.75" x14ac:dyDescent="0.25">
      <c r="B3" s="510" t="s">
        <v>25</v>
      </c>
      <c r="C3" s="510"/>
      <c r="D3" s="510"/>
      <c r="E3" s="510"/>
      <c r="F3" s="510"/>
      <c r="G3" s="510"/>
      <c r="H3" s="510"/>
    </row>
    <row r="4" spans="2:21" s="102" customFormat="1" ht="31.5" x14ac:dyDescent="0.25">
      <c r="B4" s="213" t="s">
        <v>1007</v>
      </c>
      <c r="C4" s="214" t="s">
        <v>377</v>
      </c>
      <c r="D4" s="214" t="s">
        <v>378</v>
      </c>
      <c r="E4" s="214" t="s">
        <v>379</v>
      </c>
      <c r="F4" s="214" t="s">
        <v>380</v>
      </c>
      <c r="G4" s="214" t="s">
        <v>94</v>
      </c>
      <c r="H4" s="213" t="s">
        <v>1008</v>
      </c>
    </row>
    <row r="5" spans="2:21" x14ac:dyDescent="0.2">
      <c r="B5" s="509" t="s">
        <v>265</v>
      </c>
      <c r="C5" s="509"/>
      <c r="D5" s="509"/>
      <c r="E5" s="509"/>
      <c r="F5" s="509"/>
      <c r="G5" s="509"/>
      <c r="H5" s="509"/>
    </row>
    <row r="6" spans="2:21" hidden="1" outlineLevel="1" x14ac:dyDescent="0.2">
      <c r="B6" s="64" t="s">
        <v>683</v>
      </c>
      <c r="C6" s="169">
        <v>19735</v>
      </c>
      <c r="D6" s="169">
        <v>10096</v>
      </c>
      <c r="E6" s="169">
        <v>13837</v>
      </c>
      <c r="F6" s="169">
        <v>1159</v>
      </c>
      <c r="G6" s="215">
        <v>42</v>
      </c>
      <c r="H6" s="169">
        <f>SUM(C6:G6)</f>
        <v>44869</v>
      </c>
      <c r="P6" s="16"/>
      <c r="Q6" s="16"/>
      <c r="R6" s="16"/>
      <c r="S6" s="16"/>
      <c r="T6" s="16"/>
      <c r="U6" s="16"/>
    </row>
    <row r="7" spans="2:21" hidden="1" outlineLevel="2" x14ac:dyDescent="0.2">
      <c r="B7" s="67" t="s">
        <v>476</v>
      </c>
      <c r="C7" s="51">
        <v>7778</v>
      </c>
      <c r="D7" s="51">
        <v>3743</v>
      </c>
      <c r="E7" s="51">
        <v>5181</v>
      </c>
      <c r="F7" s="50">
        <v>416</v>
      </c>
      <c r="G7" s="50">
        <v>18</v>
      </c>
      <c r="H7" s="51">
        <f t="shared" ref="H7:H40" si="0">SUM(C7:G7)</f>
        <v>17136</v>
      </c>
      <c r="P7" s="16"/>
      <c r="Q7" s="16"/>
      <c r="R7" s="16"/>
      <c r="S7" s="16"/>
      <c r="T7" s="16"/>
      <c r="U7" s="16"/>
    </row>
    <row r="8" spans="2:21" hidden="1" outlineLevel="2" x14ac:dyDescent="0.2">
      <c r="B8" s="67" t="s">
        <v>477</v>
      </c>
      <c r="C8" s="51">
        <v>7241</v>
      </c>
      <c r="D8" s="51">
        <v>3733</v>
      </c>
      <c r="E8" s="51">
        <v>5082</v>
      </c>
      <c r="F8" s="50">
        <v>415</v>
      </c>
      <c r="G8" s="50">
        <v>17</v>
      </c>
      <c r="H8" s="51">
        <f t="shared" si="0"/>
        <v>16488</v>
      </c>
      <c r="P8" s="16"/>
      <c r="Q8" s="16"/>
      <c r="R8" s="16"/>
      <c r="S8" s="16"/>
      <c r="T8" s="16"/>
      <c r="U8" s="16"/>
    </row>
    <row r="9" spans="2:21" hidden="1" outlineLevel="2" x14ac:dyDescent="0.2">
      <c r="B9" s="67" t="s">
        <v>478</v>
      </c>
      <c r="C9" s="51">
        <v>4716</v>
      </c>
      <c r="D9" s="51">
        <v>2620</v>
      </c>
      <c r="E9" s="51">
        <v>3574</v>
      </c>
      <c r="F9" s="50">
        <v>328</v>
      </c>
      <c r="G9" s="50">
        <v>7</v>
      </c>
      <c r="H9" s="51">
        <f t="shared" si="0"/>
        <v>11245</v>
      </c>
      <c r="P9" s="16"/>
      <c r="Q9" s="16"/>
      <c r="R9" s="16"/>
      <c r="S9" s="16"/>
      <c r="T9" s="16"/>
      <c r="U9" s="16"/>
    </row>
    <row r="10" spans="2:21" hidden="1" outlineLevel="1" x14ac:dyDescent="0.2">
      <c r="B10" s="70" t="s">
        <v>624</v>
      </c>
      <c r="C10" s="54">
        <v>12427</v>
      </c>
      <c r="D10" s="54">
        <v>4700</v>
      </c>
      <c r="E10" s="54">
        <v>15405</v>
      </c>
      <c r="F10" s="54">
        <v>1375</v>
      </c>
      <c r="G10" s="170">
        <v>66</v>
      </c>
      <c r="H10" s="54">
        <f t="shared" si="0"/>
        <v>33973</v>
      </c>
      <c r="P10" s="16"/>
      <c r="Q10" s="16"/>
      <c r="R10" s="16"/>
      <c r="S10" s="16"/>
      <c r="T10" s="16"/>
      <c r="U10" s="16"/>
    </row>
    <row r="11" spans="2:21" hidden="1" outlineLevel="2" x14ac:dyDescent="0.2">
      <c r="B11" s="67" t="s">
        <v>479</v>
      </c>
      <c r="C11" s="51">
        <v>7506</v>
      </c>
      <c r="D11" s="51">
        <v>2369</v>
      </c>
      <c r="E11" s="51">
        <v>6770</v>
      </c>
      <c r="F11" s="50">
        <v>626</v>
      </c>
      <c r="G11" s="50">
        <v>31</v>
      </c>
      <c r="H11" s="51">
        <f t="shared" si="0"/>
        <v>17302</v>
      </c>
      <c r="P11" s="16"/>
      <c r="Q11" s="16"/>
      <c r="R11" s="16"/>
      <c r="S11" s="16"/>
      <c r="T11" s="16"/>
      <c r="U11" s="16"/>
    </row>
    <row r="12" spans="2:21" hidden="1" outlineLevel="2" x14ac:dyDescent="0.2">
      <c r="B12" s="67" t="s">
        <v>480</v>
      </c>
      <c r="C12" s="51">
        <v>2166</v>
      </c>
      <c r="D12" s="51">
        <v>1079</v>
      </c>
      <c r="E12" s="51">
        <v>3013</v>
      </c>
      <c r="F12" s="50">
        <v>292</v>
      </c>
      <c r="G12" s="50">
        <v>3</v>
      </c>
      <c r="H12" s="51">
        <f t="shared" si="0"/>
        <v>6553</v>
      </c>
      <c r="P12" s="16"/>
      <c r="Q12" s="16"/>
      <c r="R12" s="16"/>
      <c r="S12" s="16"/>
      <c r="T12" s="16"/>
      <c r="U12" s="16"/>
    </row>
    <row r="13" spans="2:21" hidden="1" outlineLevel="2" x14ac:dyDescent="0.2">
      <c r="B13" s="67" t="s">
        <v>481</v>
      </c>
      <c r="C13" s="51">
        <v>2755</v>
      </c>
      <c r="D13" s="51">
        <v>1252</v>
      </c>
      <c r="E13" s="51">
        <v>5622</v>
      </c>
      <c r="F13" s="50">
        <v>457</v>
      </c>
      <c r="G13" s="50">
        <v>32</v>
      </c>
      <c r="H13" s="51">
        <f t="shared" si="0"/>
        <v>10118</v>
      </c>
      <c r="P13" s="16"/>
      <c r="Q13" s="16"/>
      <c r="R13" s="16"/>
      <c r="S13" s="16"/>
      <c r="T13" s="16"/>
      <c r="U13" s="16"/>
    </row>
    <row r="14" spans="2:21" hidden="1" outlineLevel="1" x14ac:dyDescent="0.2">
      <c r="B14" s="70" t="s">
        <v>625</v>
      </c>
      <c r="C14" s="54">
        <v>11069</v>
      </c>
      <c r="D14" s="54">
        <v>6613</v>
      </c>
      <c r="E14" s="54">
        <v>11759</v>
      </c>
      <c r="F14" s="170">
        <v>856</v>
      </c>
      <c r="G14" s="170">
        <v>16</v>
      </c>
      <c r="H14" s="54">
        <f t="shared" si="0"/>
        <v>30313</v>
      </c>
      <c r="P14" s="16"/>
      <c r="Q14" s="16"/>
      <c r="R14" s="16"/>
      <c r="S14" s="16"/>
      <c r="T14" s="16"/>
      <c r="U14" s="16"/>
    </row>
    <row r="15" spans="2:21" hidden="1" outlineLevel="2" x14ac:dyDescent="0.2">
      <c r="B15" s="67" t="s">
        <v>482</v>
      </c>
      <c r="C15" s="51">
        <v>4318</v>
      </c>
      <c r="D15" s="51">
        <v>2760</v>
      </c>
      <c r="E15" s="51">
        <v>4592</v>
      </c>
      <c r="F15" s="50">
        <v>325</v>
      </c>
      <c r="G15" s="50">
        <v>11</v>
      </c>
      <c r="H15" s="51">
        <f t="shared" si="0"/>
        <v>12006</v>
      </c>
      <c r="P15" s="16"/>
      <c r="Q15" s="16"/>
      <c r="R15" s="16"/>
      <c r="S15" s="16"/>
      <c r="T15" s="16"/>
      <c r="U15" s="16"/>
    </row>
    <row r="16" spans="2:21" hidden="1" outlineLevel="2" x14ac:dyDescent="0.2">
      <c r="B16" s="67" t="s">
        <v>483</v>
      </c>
      <c r="C16" s="51">
        <v>4123</v>
      </c>
      <c r="D16" s="51">
        <v>2027</v>
      </c>
      <c r="E16" s="51">
        <v>3772</v>
      </c>
      <c r="F16" s="50">
        <v>326</v>
      </c>
      <c r="G16" s="50">
        <v>3</v>
      </c>
      <c r="H16" s="51">
        <f t="shared" si="0"/>
        <v>10251</v>
      </c>
      <c r="P16" s="16"/>
      <c r="Q16" s="16"/>
      <c r="R16" s="16"/>
      <c r="S16" s="16"/>
      <c r="T16" s="16"/>
      <c r="U16" s="16"/>
    </row>
    <row r="17" spans="2:21" hidden="1" outlineLevel="2" x14ac:dyDescent="0.2">
      <c r="B17" s="67" t="s">
        <v>484</v>
      </c>
      <c r="C17" s="51">
        <v>2628</v>
      </c>
      <c r="D17" s="51">
        <v>1826</v>
      </c>
      <c r="E17" s="51">
        <v>3395</v>
      </c>
      <c r="F17" s="50">
        <v>205</v>
      </c>
      <c r="G17" s="50">
        <v>2</v>
      </c>
      <c r="H17" s="51">
        <f t="shared" si="0"/>
        <v>8056</v>
      </c>
      <c r="P17" s="16"/>
      <c r="Q17" s="16"/>
      <c r="R17" s="16"/>
      <c r="S17" s="16"/>
      <c r="T17" s="16"/>
      <c r="U17" s="16"/>
    </row>
    <row r="18" spans="2:21" hidden="1" outlineLevel="1" x14ac:dyDescent="0.2">
      <c r="B18" s="70" t="s">
        <v>626</v>
      </c>
      <c r="C18" s="54">
        <v>7564</v>
      </c>
      <c r="D18" s="54">
        <v>2269</v>
      </c>
      <c r="E18" s="54">
        <v>7567</v>
      </c>
      <c r="F18" s="170">
        <v>793</v>
      </c>
      <c r="G18" s="170">
        <v>12</v>
      </c>
      <c r="H18" s="54">
        <f t="shared" si="0"/>
        <v>18205</v>
      </c>
      <c r="P18" s="16"/>
      <c r="Q18" s="16"/>
      <c r="R18" s="16"/>
      <c r="S18" s="16"/>
      <c r="T18" s="16"/>
      <c r="U18" s="16"/>
    </row>
    <row r="19" spans="2:21" hidden="1" outlineLevel="2" x14ac:dyDescent="0.2">
      <c r="B19" s="67" t="s">
        <v>485</v>
      </c>
      <c r="C19" s="51">
        <v>4961</v>
      </c>
      <c r="D19" s="50">
        <v>958</v>
      </c>
      <c r="E19" s="51">
        <v>2803</v>
      </c>
      <c r="F19" s="50">
        <v>260</v>
      </c>
      <c r="G19" s="50">
        <v>5</v>
      </c>
      <c r="H19" s="51">
        <f t="shared" si="0"/>
        <v>8987</v>
      </c>
      <c r="P19" s="16"/>
      <c r="Q19" s="16"/>
      <c r="R19" s="16"/>
      <c r="S19" s="16"/>
      <c r="T19" s="16"/>
      <c r="U19" s="16"/>
    </row>
    <row r="20" spans="2:21" hidden="1" outlineLevel="2" x14ac:dyDescent="0.2">
      <c r="B20" s="67" t="s">
        <v>489</v>
      </c>
      <c r="C20" s="50">
        <v>636</v>
      </c>
      <c r="D20" s="50">
        <v>339</v>
      </c>
      <c r="E20" s="50">
        <v>973</v>
      </c>
      <c r="F20" s="50">
        <v>127</v>
      </c>
      <c r="G20" s="50">
        <v>1</v>
      </c>
      <c r="H20" s="51">
        <f t="shared" si="0"/>
        <v>2076</v>
      </c>
      <c r="P20" s="16"/>
      <c r="Q20" s="16"/>
      <c r="R20" s="16"/>
      <c r="S20" s="16"/>
      <c r="T20" s="16"/>
      <c r="U20" s="16"/>
    </row>
    <row r="21" spans="2:21" hidden="1" outlineLevel="2" x14ac:dyDescent="0.2">
      <c r="B21" s="67" t="s">
        <v>486</v>
      </c>
      <c r="C21" s="50">
        <v>596</v>
      </c>
      <c r="D21" s="50">
        <v>335</v>
      </c>
      <c r="E21" s="51">
        <v>1127</v>
      </c>
      <c r="F21" s="50">
        <v>113</v>
      </c>
      <c r="G21" s="50">
        <v>3</v>
      </c>
      <c r="H21" s="51">
        <f t="shared" si="0"/>
        <v>2174</v>
      </c>
      <c r="P21" s="16"/>
      <c r="Q21" s="16"/>
      <c r="R21" s="16"/>
      <c r="S21" s="16"/>
      <c r="T21" s="16"/>
      <c r="U21" s="16"/>
    </row>
    <row r="22" spans="2:21" hidden="1" outlineLevel="2" x14ac:dyDescent="0.2">
      <c r="B22" s="67" t="s">
        <v>487</v>
      </c>
      <c r="C22" s="50">
        <v>886</v>
      </c>
      <c r="D22" s="50">
        <v>310</v>
      </c>
      <c r="E22" s="51">
        <v>1527</v>
      </c>
      <c r="F22" s="50">
        <v>135</v>
      </c>
      <c r="G22" s="50">
        <v>1</v>
      </c>
      <c r="H22" s="51">
        <f t="shared" si="0"/>
        <v>2859</v>
      </c>
      <c r="P22" s="16"/>
      <c r="Q22" s="16"/>
      <c r="R22" s="16"/>
      <c r="S22" s="16"/>
      <c r="T22" s="16"/>
      <c r="U22" s="16"/>
    </row>
    <row r="23" spans="2:21" hidden="1" outlineLevel="2" x14ac:dyDescent="0.2">
      <c r="B23" s="67" t="s">
        <v>488</v>
      </c>
      <c r="C23" s="50">
        <v>485</v>
      </c>
      <c r="D23" s="50">
        <v>327</v>
      </c>
      <c r="E23" s="51">
        <v>1137</v>
      </c>
      <c r="F23" s="50">
        <v>158</v>
      </c>
      <c r="G23" s="50">
        <v>2</v>
      </c>
      <c r="H23" s="51">
        <f t="shared" si="0"/>
        <v>2109</v>
      </c>
      <c r="P23" s="16"/>
      <c r="Q23" s="16"/>
      <c r="R23" s="16"/>
      <c r="S23" s="16"/>
      <c r="T23" s="16"/>
      <c r="U23" s="16"/>
    </row>
    <row r="24" spans="2:21" hidden="1" outlineLevel="1" x14ac:dyDescent="0.2">
      <c r="B24" s="70" t="s">
        <v>627</v>
      </c>
      <c r="C24" s="54">
        <v>8162</v>
      </c>
      <c r="D24" s="54">
        <v>3988</v>
      </c>
      <c r="E24" s="54">
        <v>9960</v>
      </c>
      <c r="F24" s="170">
        <v>863</v>
      </c>
      <c r="G24" s="170">
        <v>39</v>
      </c>
      <c r="H24" s="54">
        <f t="shared" si="0"/>
        <v>23012</v>
      </c>
      <c r="P24" s="16"/>
      <c r="Q24" s="16"/>
      <c r="R24" s="16"/>
      <c r="S24" s="16"/>
      <c r="T24" s="16"/>
      <c r="U24" s="16"/>
    </row>
    <row r="25" spans="2:21" hidden="1" outlineLevel="2" x14ac:dyDescent="0.2">
      <c r="B25" s="67" t="s">
        <v>490</v>
      </c>
      <c r="C25" s="51">
        <v>3091</v>
      </c>
      <c r="D25" s="51">
        <v>1353</v>
      </c>
      <c r="E25" s="51">
        <v>2749</v>
      </c>
      <c r="F25" s="50">
        <v>222</v>
      </c>
      <c r="G25" s="50">
        <v>10</v>
      </c>
      <c r="H25" s="51">
        <f t="shared" si="0"/>
        <v>7425</v>
      </c>
      <c r="P25" s="16"/>
      <c r="Q25" s="16"/>
      <c r="R25" s="16"/>
      <c r="S25" s="16"/>
      <c r="T25" s="16"/>
      <c r="U25" s="16"/>
    </row>
    <row r="26" spans="2:21" hidden="1" outlineLevel="2" x14ac:dyDescent="0.2">
      <c r="B26" s="67" t="s">
        <v>491</v>
      </c>
      <c r="C26" s="51">
        <v>3468</v>
      </c>
      <c r="D26" s="51">
        <v>1646</v>
      </c>
      <c r="E26" s="51">
        <v>4759</v>
      </c>
      <c r="F26" s="50">
        <v>259</v>
      </c>
      <c r="G26" s="50">
        <v>15</v>
      </c>
      <c r="H26" s="51">
        <f t="shared" si="0"/>
        <v>10147</v>
      </c>
      <c r="P26" s="16"/>
      <c r="Q26" s="16"/>
      <c r="R26" s="16"/>
      <c r="S26" s="16"/>
      <c r="T26" s="16"/>
      <c r="U26" s="16"/>
    </row>
    <row r="27" spans="2:21" hidden="1" outlineLevel="2" x14ac:dyDescent="0.2">
      <c r="B27" s="67" t="s">
        <v>492</v>
      </c>
      <c r="C27" s="51">
        <v>1603</v>
      </c>
      <c r="D27" s="50">
        <v>989</v>
      </c>
      <c r="E27" s="51">
        <v>2452</v>
      </c>
      <c r="F27" s="50">
        <v>382</v>
      </c>
      <c r="G27" s="50">
        <v>14</v>
      </c>
      <c r="H27" s="51">
        <f t="shared" si="0"/>
        <v>5440</v>
      </c>
      <c r="P27" s="16"/>
      <c r="Q27" s="16"/>
      <c r="R27" s="16"/>
      <c r="S27" s="16"/>
      <c r="T27" s="16"/>
      <c r="U27" s="16"/>
    </row>
    <row r="28" spans="2:21" hidden="1" outlineLevel="1" x14ac:dyDescent="0.2">
      <c r="B28" s="70" t="s">
        <v>628</v>
      </c>
      <c r="C28" s="54">
        <v>10264</v>
      </c>
      <c r="D28" s="54">
        <v>6638</v>
      </c>
      <c r="E28" s="54">
        <v>11838</v>
      </c>
      <c r="F28" s="170">
        <v>105</v>
      </c>
      <c r="G28" s="170">
        <v>27</v>
      </c>
      <c r="H28" s="54">
        <f t="shared" si="0"/>
        <v>28872</v>
      </c>
      <c r="P28" s="16"/>
      <c r="Q28" s="16"/>
      <c r="R28" s="16"/>
      <c r="S28" s="16"/>
      <c r="T28" s="16"/>
      <c r="U28" s="16"/>
    </row>
    <row r="29" spans="2:21" hidden="1" outlineLevel="2" x14ac:dyDescent="0.2">
      <c r="B29" s="67" t="s">
        <v>493</v>
      </c>
      <c r="C29" s="51">
        <v>7915</v>
      </c>
      <c r="D29" s="51">
        <v>4251</v>
      </c>
      <c r="E29" s="51">
        <v>7858</v>
      </c>
      <c r="F29" s="50">
        <v>74</v>
      </c>
      <c r="G29" s="50">
        <v>19</v>
      </c>
      <c r="H29" s="51">
        <f t="shared" si="0"/>
        <v>20117</v>
      </c>
      <c r="P29" s="16"/>
      <c r="Q29" s="16"/>
      <c r="R29" s="16"/>
      <c r="S29" s="16"/>
      <c r="T29" s="16"/>
      <c r="U29" s="16"/>
    </row>
    <row r="30" spans="2:21" hidden="1" outlineLevel="2" x14ac:dyDescent="0.2">
      <c r="B30" s="67" t="s">
        <v>494</v>
      </c>
      <c r="C30" s="51">
        <v>2349</v>
      </c>
      <c r="D30" s="51">
        <v>2387</v>
      </c>
      <c r="E30" s="51">
        <v>3980</v>
      </c>
      <c r="F30" s="50">
        <v>31</v>
      </c>
      <c r="G30" s="50">
        <v>8</v>
      </c>
      <c r="H30" s="51">
        <f t="shared" si="0"/>
        <v>8755</v>
      </c>
      <c r="P30" s="16"/>
      <c r="Q30" s="16"/>
      <c r="R30" s="16"/>
      <c r="S30" s="16"/>
      <c r="T30" s="16"/>
      <c r="U30" s="16"/>
    </row>
    <row r="31" spans="2:21" hidden="1" outlineLevel="1" x14ac:dyDescent="0.2">
      <c r="B31" s="70" t="s">
        <v>629</v>
      </c>
      <c r="C31" s="54">
        <v>5625</v>
      </c>
      <c r="D31" s="54">
        <v>3541</v>
      </c>
      <c r="E31" s="54">
        <v>7321</v>
      </c>
      <c r="F31" s="170">
        <v>186</v>
      </c>
      <c r="G31" s="170">
        <v>18</v>
      </c>
      <c r="H31" s="54">
        <f t="shared" si="0"/>
        <v>16691</v>
      </c>
      <c r="P31" s="16"/>
      <c r="Q31" s="16"/>
      <c r="R31" s="16"/>
      <c r="S31" s="16"/>
      <c r="T31" s="16"/>
      <c r="U31" s="16"/>
    </row>
    <row r="32" spans="2:21" hidden="1" outlineLevel="2" x14ac:dyDescent="0.2">
      <c r="B32" s="67" t="s">
        <v>495</v>
      </c>
      <c r="C32" s="51">
        <v>4305</v>
      </c>
      <c r="D32" s="51">
        <v>2239</v>
      </c>
      <c r="E32" s="51">
        <v>5145</v>
      </c>
      <c r="F32" s="50">
        <v>126</v>
      </c>
      <c r="G32" s="50">
        <v>15</v>
      </c>
      <c r="H32" s="51">
        <f t="shared" si="0"/>
        <v>11830</v>
      </c>
      <c r="P32" s="16"/>
      <c r="Q32" s="16"/>
      <c r="R32" s="16"/>
      <c r="S32" s="16"/>
      <c r="T32" s="16"/>
      <c r="U32" s="16"/>
    </row>
    <row r="33" spans="2:21" hidden="1" outlineLevel="2" x14ac:dyDescent="0.2">
      <c r="B33" s="67" t="s">
        <v>496</v>
      </c>
      <c r="C33" s="51">
        <v>1320</v>
      </c>
      <c r="D33" s="51">
        <v>1302</v>
      </c>
      <c r="E33" s="51">
        <v>2176</v>
      </c>
      <c r="F33" s="50">
        <v>60</v>
      </c>
      <c r="G33" s="50">
        <v>3</v>
      </c>
      <c r="H33" s="51">
        <f t="shared" si="0"/>
        <v>4861</v>
      </c>
      <c r="P33" s="16"/>
      <c r="Q33" s="16"/>
      <c r="R33" s="16"/>
      <c r="S33" s="16"/>
      <c r="T33" s="16"/>
      <c r="U33" s="16"/>
    </row>
    <row r="34" spans="2:21" hidden="1" outlineLevel="1" x14ac:dyDescent="0.2">
      <c r="B34" s="70" t="s">
        <v>630</v>
      </c>
      <c r="C34" s="54">
        <v>6884</v>
      </c>
      <c r="D34" s="54">
        <v>2996</v>
      </c>
      <c r="E34" s="54">
        <v>9280</v>
      </c>
      <c r="F34" s="170">
        <v>757</v>
      </c>
      <c r="G34" s="170">
        <v>63</v>
      </c>
      <c r="H34" s="54">
        <f t="shared" si="0"/>
        <v>19980</v>
      </c>
      <c r="P34" s="16"/>
      <c r="Q34" s="16"/>
      <c r="R34" s="16"/>
      <c r="S34" s="16"/>
      <c r="T34" s="16"/>
      <c r="U34" s="16"/>
    </row>
    <row r="35" spans="2:21" hidden="1" outlineLevel="2" x14ac:dyDescent="0.2">
      <c r="B35" s="67" t="s">
        <v>497</v>
      </c>
      <c r="C35" s="51">
        <v>4679</v>
      </c>
      <c r="D35" s="51">
        <v>1762</v>
      </c>
      <c r="E35" s="51">
        <v>6472</v>
      </c>
      <c r="F35" s="50">
        <v>493</v>
      </c>
      <c r="G35" s="50">
        <v>56</v>
      </c>
      <c r="H35" s="51">
        <f t="shared" si="0"/>
        <v>13462</v>
      </c>
      <c r="P35" s="16"/>
      <c r="Q35" s="16"/>
      <c r="R35" s="16"/>
      <c r="S35" s="16"/>
      <c r="T35" s="16"/>
      <c r="U35" s="16"/>
    </row>
    <row r="36" spans="2:21" hidden="1" outlineLevel="2" x14ac:dyDescent="0.2">
      <c r="B36" s="67" t="s">
        <v>498</v>
      </c>
      <c r="C36" s="51">
        <v>2205</v>
      </c>
      <c r="D36" s="51">
        <v>1234</v>
      </c>
      <c r="E36" s="51">
        <v>2808</v>
      </c>
      <c r="F36" s="50">
        <v>264</v>
      </c>
      <c r="G36" s="50">
        <v>7</v>
      </c>
      <c r="H36" s="51">
        <f t="shared" si="0"/>
        <v>6518</v>
      </c>
      <c r="P36" s="16"/>
      <c r="Q36" s="16"/>
      <c r="R36" s="16"/>
      <c r="S36" s="16"/>
      <c r="T36" s="16"/>
      <c r="U36" s="16"/>
    </row>
    <row r="37" spans="2:21" hidden="1" outlineLevel="1" x14ac:dyDescent="0.2">
      <c r="B37" s="70" t="s">
        <v>631</v>
      </c>
      <c r="C37" s="54">
        <v>8641</v>
      </c>
      <c r="D37" s="54">
        <v>5786</v>
      </c>
      <c r="E37" s="54">
        <v>9871</v>
      </c>
      <c r="F37" s="170">
        <v>806</v>
      </c>
      <c r="G37" s="170">
        <v>35</v>
      </c>
      <c r="H37" s="54">
        <f t="shared" si="0"/>
        <v>25139</v>
      </c>
      <c r="P37" s="16"/>
      <c r="Q37" s="16"/>
      <c r="R37" s="16"/>
      <c r="S37" s="16"/>
      <c r="T37" s="16"/>
      <c r="U37" s="16"/>
    </row>
    <row r="38" spans="2:21" hidden="1" outlineLevel="2" x14ac:dyDescent="0.2">
      <c r="B38" s="67" t="s">
        <v>499</v>
      </c>
      <c r="C38" s="51">
        <v>4216</v>
      </c>
      <c r="D38" s="51">
        <v>3029</v>
      </c>
      <c r="E38" s="51">
        <v>5754</v>
      </c>
      <c r="F38" s="50">
        <v>390</v>
      </c>
      <c r="G38" s="50">
        <v>21</v>
      </c>
      <c r="H38" s="51">
        <f t="shared" si="0"/>
        <v>13410</v>
      </c>
      <c r="P38" s="16"/>
      <c r="Q38" s="16"/>
      <c r="R38" s="16"/>
      <c r="S38" s="16"/>
      <c r="T38" s="16"/>
      <c r="U38" s="16"/>
    </row>
    <row r="39" spans="2:21" hidden="1" outlineLevel="2" x14ac:dyDescent="0.2">
      <c r="B39" s="67" t="s">
        <v>500</v>
      </c>
      <c r="C39" s="51">
        <v>4425</v>
      </c>
      <c r="D39" s="51">
        <v>2757</v>
      </c>
      <c r="E39" s="51">
        <v>4117</v>
      </c>
      <c r="F39" s="50">
        <v>416</v>
      </c>
      <c r="G39" s="50">
        <v>14</v>
      </c>
      <c r="H39" s="51">
        <f t="shared" si="0"/>
        <v>11729</v>
      </c>
      <c r="P39" s="16"/>
      <c r="Q39" s="16"/>
      <c r="R39" s="16"/>
      <c r="S39" s="16"/>
      <c r="T39" s="16"/>
      <c r="U39" s="16"/>
    </row>
    <row r="40" spans="2:21" hidden="1" outlineLevel="1" x14ac:dyDescent="0.2">
      <c r="B40" s="71" t="s">
        <v>501</v>
      </c>
      <c r="C40" s="85">
        <v>90371</v>
      </c>
      <c r="D40" s="85">
        <v>46627</v>
      </c>
      <c r="E40" s="85">
        <v>96838</v>
      </c>
      <c r="F40" s="85">
        <v>6900</v>
      </c>
      <c r="G40" s="86">
        <v>318</v>
      </c>
      <c r="H40" s="85">
        <f t="shared" si="0"/>
        <v>241054</v>
      </c>
      <c r="P40" s="16"/>
      <c r="Q40" s="16"/>
      <c r="R40" s="16"/>
      <c r="S40" s="16"/>
      <c r="T40" s="16"/>
      <c r="U40" s="16"/>
    </row>
    <row r="41" spans="2:21" collapsed="1" x14ac:dyDescent="0.2">
      <c r="B41" s="509" t="s">
        <v>276</v>
      </c>
      <c r="C41" s="509"/>
      <c r="D41" s="509"/>
      <c r="E41" s="509"/>
      <c r="F41" s="509"/>
      <c r="G41" s="509"/>
      <c r="H41" s="509"/>
      <c r="P41" s="16"/>
    </row>
    <row r="42" spans="2:21" hidden="1" outlineLevel="1" x14ac:dyDescent="0.2">
      <c r="B42" s="64" t="s">
        <v>683</v>
      </c>
      <c r="C42" s="169">
        <v>22399</v>
      </c>
      <c r="D42" s="169">
        <v>7773</v>
      </c>
      <c r="E42" s="169">
        <v>13369</v>
      </c>
      <c r="F42" s="169">
        <v>601</v>
      </c>
      <c r="G42" s="215">
        <v>64</v>
      </c>
      <c r="H42" s="169">
        <f>SUM(C42:G42)</f>
        <v>44206</v>
      </c>
      <c r="P42" s="16"/>
      <c r="Q42" s="16"/>
      <c r="R42" s="16"/>
      <c r="S42" s="16"/>
      <c r="T42" s="16"/>
      <c r="U42" s="16"/>
    </row>
    <row r="43" spans="2:21" hidden="1" outlineLevel="2" x14ac:dyDescent="0.2">
      <c r="B43" s="67" t="s">
        <v>476</v>
      </c>
      <c r="C43" s="51">
        <v>8982</v>
      </c>
      <c r="D43" s="51">
        <v>2753</v>
      </c>
      <c r="E43" s="51">
        <v>4999</v>
      </c>
      <c r="F43" s="50">
        <v>196</v>
      </c>
      <c r="G43" s="50">
        <v>41</v>
      </c>
      <c r="H43" s="51">
        <f t="shared" ref="H43:H76" si="1">SUM(C43:G43)</f>
        <v>16971</v>
      </c>
      <c r="P43" s="16"/>
      <c r="Q43" s="16"/>
      <c r="R43" s="16"/>
      <c r="S43" s="16"/>
      <c r="T43" s="16"/>
      <c r="U43" s="16"/>
    </row>
    <row r="44" spans="2:21" hidden="1" outlineLevel="2" x14ac:dyDescent="0.2">
      <c r="B44" s="67" t="s">
        <v>477</v>
      </c>
      <c r="C44" s="51">
        <v>8090</v>
      </c>
      <c r="D44" s="51">
        <v>2984</v>
      </c>
      <c r="E44" s="51">
        <v>4850</v>
      </c>
      <c r="F44" s="50">
        <v>221</v>
      </c>
      <c r="G44" s="50">
        <v>19</v>
      </c>
      <c r="H44" s="51">
        <f t="shared" si="1"/>
        <v>16164</v>
      </c>
      <c r="P44" s="16"/>
      <c r="Q44" s="16"/>
      <c r="R44" s="16"/>
      <c r="S44" s="16"/>
      <c r="T44" s="16"/>
      <c r="U44" s="16"/>
    </row>
    <row r="45" spans="2:21" hidden="1" outlineLevel="2" x14ac:dyDescent="0.2">
      <c r="B45" s="67" t="s">
        <v>478</v>
      </c>
      <c r="C45" s="51">
        <v>5327</v>
      </c>
      <c r="D45" s="51">
        <v>2036</v>
      </c>
      <c r="E45" s="51">
        <v>3520</v>
      </c>
      <c r="F45" s="50">
        <v>184</v>
      </c>
      <c r="G45" s="50">
        <v>4</v>
      </c>
      <c r="H45" s="51">
        <f t="shared" si="1"/>
        <v>11071</v>
      </c>
      <c r="P45" s="16"/>
      <c r="Q45" s="16"/>
      <c r="R45" s="16"/>
      <c r="S45" s="16"/>
      <c r="T45" s="16"/>
      <c r="U45" s="16"/>
    </row>
    <row r="46" spans="2:21" hidden="1" outlineLevel="1" x14ac:dyDescent="0.2">
      <c r="B46" s="70" t="s">
        <v>624</v>
      </c>
      <c r="C46" s="54">
        <v>14131</v>
      </c>
      <c r="D46" s="54">
        <v>3632</v>
      </c>
      <c r="E46" s="54">
        <v>14704</v>
      </c>
      <c r="F46" s="54">
        <v>695</v>
      </c>
      <c r="G46" s="170">
        <v>52</v>
      </c>
      <c r="H46" s="54">
        <f t="shared" si="1"/>
        <v>33214</v>
      </c>
      <c r="P46" s="16"/>
      <c r="Q46" s="16"/>
      <c r="R46" s="16"/>
      <c r="S46" s="16"/>
      <c r="T46" s="16"/>
      <c r="U46" s="16"/>
    </row>
    <row r="47" spans="2:21" hidden="1" outlineLevel="2" x14ac:dyDescent="0.2">
      <c r="B47" s="67" t="s">
        <v>479</v>
      </c>
      <c r="C47" s="51">
        <v>8268</v>
      </c>
      <c r="D47" s="51">
        <v>1944</v>
      </c>
      <c r="E47" s="51">
        <v>6492</v>
      </c>
      <c r="F47" s="50">
        <v>216</v>
      </c>
      <c r="G47" s="50">
        <v>26</v>
      </c>
      <c r="H47" s="51">
        <f t="shared" si="1"/>
        <v>16946</v>
      </c>
      <c r="P47" s="16"/>
      <c r="Q47" s="16"/>
      <c r="R47" s="16"/>
      <c r="S47" s="16"/>
      <c r="T47" s="16"/>
      <c r="U47" s="16"/>
    </row>
    <row r="48" spans="2:21" hidden="1" outlineLevel="2" x14ac:dyDescent="0.2">
      <c r="B48" s="67" t="s">
        <v>480</v>
      </c>
      <c r="C48" s="51">
        <v>2410</v>
      </c>
      <c r="D48" s="51">
        <v>860</v>
      </c>
      <c r="E48" s="51">
        <v>2909</v>
      </c>
      <c r="F48" s="50">
        <v>169</v>
      </c>
      <c r="G48" s="50">
        <v>8</v>
      </c>
      <c r="H48" s="51">
        <f t="shared" si="1"/>
        <v>6356</v>
      </c>
      <c r="P48" s="16"/>
      <c r="Q48" s="16"/>
      <c r="R48" s="16"/>
      <c r="S48" s="16"/>
      <c r="T48" s="16"/>
      <c r="U48" s="16"/>
    </row>
    <row r="49" spans="2:21" hidden="1" outlineLevel="2" x14ac:dyDescent="0.2">
      <c r="B49" s="67" t="s">
        <v>481</v>
      </c>
      <c r="C49" s="51">
        <v>3453</v>
      </c>
      <c r="D49" s="51">
        <v>828</v>
      </c>
      <c r="E49" s="51">
        <v>5303</v>
      </c>
      <c r="F49" s="50">
        <v>310</v>
      </c>
      <c r="G49" s="50">
        <v>18</v>
      </c>
      <c r="H49" s="51">
        <f t="shared" si="1"/>
        <v>9912</v>
      </c>
      <c r="P49" s="16"/>
      <c r="Q49" s="16"/>
      <c r="R49" s="16"/>
      <c r="S49" s="16"/>
      <c r="T49" s="16"/>
      <c r="U49" s="16"/>
    </row>
    <row r="50" spans="2:21" hidden="1" outlineLevel="1" x14ac:dyDescent="0.2">
      <c r="B50" s="70" t="s">
        <v>625</v>
      </c>
      <c r="C50" s="54">
        <v>11783</v>
      </c>
      <c r="D50" s="54">
        <v>5386</v>
      </c>
      <c r="E50" s="54">
        <v>11203</v>
      </c>
      <c r="F50" s="170">
        <v>519</v>
      </c>
      <c r="G50" s="170">
        <v>29</v>
      </c>
      <c r="H50" s="54">
        <f t="shared" si="1"/>
        <v>28920</v>
      </c>
      <c r="P50" s="16"/>
      <c r="Q50" s="16"/>
      <c r="R50" s="16"/>
      <c r="S50" s="16"/>
      <c r="T50" s="16"/>
      <c r="U50" s="16"/>
    </row>
    <row r="51" spans="2:21" hidden="1" outlineLevel="2" x14ac:dyDescent="0.2">
      <c r="B51" s="67" t="s">
        <v>482</v>
      </c>
      <c r="C51" s="51">
        <v>4556</v>
      </c>
      <c r="D51" s="51">
        <v>2311</v>
      </c>
      <c r="E51" s="51">
        <v>4297</v>
      </c>
      <c r="F51" s="50">
        <v>228</v>
      </c>
      <c r="G51" s="50">
        <v>17</v>
      </c>
      <c r="H51" s="51">
        <f t="shared" si="1"/>
        <v>11409</v>
      </c>
      <c r="P51" s="16"/>
      <c r="Q51" s="16"/>
      <c r="R51" s="16"/>
      <c r="S51" s="16"/>
      <c r="T51" s="16"/>
      <c r="U51" s="16"/>
    </row>
    <row r="52" spans="2:21" hidden="1" outlineLevel="2" x14ac:dyDescent="0.2">
      <c r="B52" s="67" t="s">
        <v>483</v>
      </c>
      <c r="C52" s="51">
        <v>4292</v>
      </c>
      <c r="D52" s="51">
        <v>1630</v>
      </c>
      <c r="E52" s="51">
        <v>3625</v>
      </c>
      <c r="F52" s="50">
        <v>183</v>
      </c>
      <c r="G52" s="50">
        <v>10</v>
      </c>
      <c r="H52" s="51">
        <f t="shared" si="1"/>
        <v>9740</v>
      </c>
      <c r="P52" s="16"/>
      <c r="Q52" s="16"/>
      <c r="R52" s="16"/>
      <c r="S52" s="16"/>
      <c r="T52" s="16"/>
      <c r="U52" s="16"/>
    </row>
    <row r="53" spans="2:21" hidden="1" outlineLevel="2" x14ac:dyDescent="0.2">
      <c r="B53" s="67" t="s">
        <v>484</v>
      </c>
      <c r="C53" s="51">
        <v>2935</v>
      </c>
      <c r="D53" s="51">
        <v>1445</v>
      </c>
      <c r="E53" s="51">
        <v>3281</v>
      </c>
      <c r="F53" s="50">
        <v>108</v>
      </c>
      <c r="G53" s="50">
        <v>2</v>
      </c>
      <c r="H53" s="51">
        <f t="shared" si="1"/>
        <v>7771</v>
      </c>
      <c r="P53" s="16"/>
      <c r="Q53" s="16"/>
      <c r="R53" s="16"/>
      <c r="S53" s="16"/>
      <c r="T53" s="16"/>
      <c r="U53" s="16"/>
    </row>
    <row r="54" spans="2:21" hidden="1" outlineLevel="1" x14ac:dyDescent="0.2">
      <c r="B54" s="70" t="s">
        <v>626</v>
      </c>
      <c r="C54" s="54">
        <v>8566</v>
      </c>
      <c r="D54" s="54">
        <v>1524</v>
      </c>
      <c r="E54" s="54">
        <v>7442</v>
      </c>
      <c r="F54" s="170">
        <v>577</v>
      </c>
      <c r="G54" s="170">
        <v>33</v>
      </c>
      <c r="H54" s="54">
        <f t="shared" si="1"/>
        <v>18142</v>
      </c>
      <c r="P54" s="16"/>
      <c r="Q54" s="16"/>
      <c r="R54" s="16"/>
      <c r="S54" s="16"/>
      <c r="T54" s="16"/>
      <c r="U54" s="16"/>
    </row>
    <row r="55" spans="2:21" hidden="1" outlineLevel="2" x14ac:dyDescent="0.2">
      <c r="B55" s="67" t="s">
        <v>485</v>
      </c>
      <c r="C55" s="51">
        <v>5482</v>
      </c>
      <c r="D55" s="50">
        <v>624</v>
      </c>
      <c r="E55" s="51">
        <v>2670</v>
      </c>
      <c r="F55" s="50">
        <v>189</v>
      </c>
      <c r="G55" s="50">
        <v>5</v>
      </c>
      <c r="H55" s="51">
        <f t="shared" si="1"/>
        <v>8970</v>
      </c>
      <c r="P55" s="16"/>
      <c r="Q55" s="16"/>
      <c r="R55" s="16"/>
      <c r="S55" s="16"/>
      <c r="T55" s="16"/>
      <c r="U55" s="16"/>
    </row>
    <row r="56" spans="2:21" hidden="1" outlineLevel="2" x14ac:dyDescent="0.2">
      <c r="B56" s="67" t="s">
        <v>489</v>
      </c>
      <c r="C56" s="50">
        <v>729</v>
      </c>
      <c r="D56" s="50">
        <v>235</v>
      </c>
      <c r="E56" s="50">
        <v>1204</v>
      </c>
      <c r="F56" s="50">
        <v>67</v>
      </c>
      <c r="G56" s="50">
        <v>3</v>
      </c>
      <c r="H56" s="51">
        <f t="shared" si="1"/>
        <v>2238</v>
      </c>
      <c r="P56" s="16"/>
      <c r="Q56" s="16"/>
      <c r="R56" s="16"/>
      <c r="S56" s="16"/>
      <c r="T56" s="16"/>
      <c r="U56" s="16"/>
    </row>
    <row r="57" spans="2:21" hidden="1" outlineLevel="2" x14ac:dyDescent="0.2">
      <c r="B57" s="67" t="s">
        <v>486</v>
      </c>
      <c r="C57" s="50">
        <v>996</v>
      </c>
      <c r="D57" s="50">
        <v>202</v>
      </c>
      <c r="E57" s="51">
        <v>1508</v>
      </c>
      <c r="F57" s="50">
        <v>110</v>
      </c>
      <c r="G57" s="50">
        <v>8</v>
      </c>
      <c r="H57" s="51">
        <f t="shared" si="1"/>
        <v>2824</v>
      </c>
      <c r="P57" s="16"/>
      <c r="Q57" s="16"/>
      <c r="R57" s="16"/>
      <c r="S57" s="16"/>
      <c r="T57" s="16"/>
      <c r="U57" s="16"/>
    </row>
    <row r="58" spans="2:21" hidden="1" outlineLevel="2" x14ac:dyDescent="0.2">
      <c r="B58" s="67" t="s">
        <v>487</v>
      </c>
      <c r="C58" s="50">
        <v>753</v>
      </c>
      <c r="D58" s="50">
        <v>231</v>
      </c>
      <c r="E58" s="51">
        <v>892</v>
      </c>
      <c r="F58" s="50">
        <v>100</v>
      </c>
      <c r="G58" s="50">
        <v>2</v>
      </c>
      <c r="H58" s="51">
        <f t="shared" si="1"/>
        <v>1978</v>
      </c>
      <c r="P58" s="16"/>
      <c r="Q58" s="16"/>
      <c r="R58" s="16"/>
      <c r="S58" s="16"/>
      <c r="T58" s="16"/>
      <c r="U58" s="16"/>
    </row>
    <row r="59" spans="2:21" hidden="1" outlineLevel="2" x14ac:dyDescent="0.2">
      <c r="B59" s="67" t="s">
        <v>488</v>
      </c>
      <c r="C59" s="50">
        <v>606</v>
      </c>
      <c r="D59" s="50">
        <v>232</v>
      </c>
      <c r="E59" s="51">
        <v>1168</v>
      </c>
      <c r="F59" s="50">
        <v>111</v>
      </c>
      <c r="G59" s="50">
        <v>15</v>
      </c>
      <c r="H59" s="51">
        <f t="shared" si="1"/>
        <v>2132</v>
      </c>
      <c r="P59" s="16"/>
      <c r="Q59" s="16"/>
      <c r="R59" s="16"/>
      <c r="S59" s="16"/>
      <c r="T59" s="16"/>
      <c r="U59" s="16"/>
    </row>
    <row r="60" spans="2:21" hidden="1" outlineLevel="1" x14ac:dyDescent="0.2">
      <c r="B60" s="70" t="s">
        <v>627</v>
      </c>
      <c r="C60" s="54">
        <v>9350</v>
      </c>
      <c r="D60" s="54">
        <v>2948</v>
      </c>
      <c r="E60" s="54">
        <v>9797</v>
      </c>
      <c r="F60" s="170">
        <v>716</v>
      </c>
      <c r="G60" s="170">
        <v>62</v>
      </c>
      <c r="H60" s="54">
        <f t="shared" si="1"/>
        <v>22873</v>
      </c>
      <c r="P60" s="16"/>
      <c r="Q60" s="16"/>
      <c r="R60" s="16"/>
      <c r="S60" s="16"/>
      <c r="T60" s="16"/>
      <c r="U60" s="16"/>
    </row>
    <row r="61" spans="2:21" hidden="1" outlineLevel="2" x14ac:dyDescent="0.2">
      <c r="B61" s="67" t="s">
        <v>490</v>
      </c>
      <c r="C61" s="51">
        <v>3358</v>
      </c>
      <c r="D61" s="51">
        <v>1005</v>
      </c>
      <c r="E61" s="51">
        <v>2581</v>
      </c>
      <c r="F61" s="50">
        <v>184</v>
      </c>
      <c r="G61" s="50">
        <v>9</v>
      </c>
      <c r="H61" s="51">
        <f t="shared" si="1"/>
        <v>7137</v>
      </c>
      <c r="P61" s="16"/>
      <c r="Q61" s="16"/>
      <c r="R61" s="16"/>
      <c r="S61" s="16"/>
      <c r="T61" s="16"/>
      <c r="U61" s="16"/>
    </row>
    <row r="62" spans="2:21" hidden="1" outlineLevel="2" x14ac:dyDescent="0.2">
      <c r="B62" s="67" t="s">
        <v>491</v>
      </c>
      <c r="C62" s="51">
        <v>3986</v>
      </c>
      <c r="D62" s="51">
        <v>1270</v>
      </c>
      <c r="E62" s="51">
        <v>4662</v>
      </c>
      <c r="F62" s="50">
        <v>299</v>
      </c>
      <c r="G62" s="50">
        <v>6</v>
      </c>
      <c r="H62" s="51">
        <f t="shared" si="1"/>
        <v>10223</v>
      </c>
      <c r="P62" s="16"/>
      <c r="Q62" s="16"/>
      <c r="R62" s="16"/>
      <c r="S62" s="16"/>
      <c r="T62" s="16"/>
      <c r="U62" s="16"/>
    </row>
    <row r="63" spans="2:21" hidden="1" outlineLevel="2" x14ac:dyDescent="0.2">
      <c r="B63" s="67" t="s">
        <v>492</v>
      </c>
      <c r="C63" s="51">
        <v>2006</v>
      </c>
      <c r="D63" s="50">
        <v>673</v>
      </c>
      <c r="E63" s="51">
        <v>2554</v>
      </c>
      <c r="F63" s="50">
        <v>233</v>
      </c>
      <c r="G63" s="50">
        <v>47</v>
      </c>
      <c r="H63" s="51">
        <f t="shared" si="1"/>
        <v>5513</v>
      </c>
      <c r="P63" s="16"/>
      <c r="Q63" s="16"/>
      <c r="R63" s="16"/>
      <c r="S63" s="16"/>
      <c r="T63" s="16"/>
      <c r="U63" s="16"/>
    </row>
    <row r="64" spans="2:21" hidden="1" outlineLevel="1" x14ac:dyDescent="0.2">
      <c r="B64" s="70" t="s">
        <v>628</v>
      </c>
      <c r="C64" s="54">
        <v>11400</v>
      </c>
      <c r="D64" s="54">
        <v>5477</v>
      </c>
      <c r="E64" s="54">
        <v>11017</v>
      </c>
      <c r="F64" s="170">
        <v>416</v>
      </c>
      <c r="G64" s="170">
        <v>56</v>
      </c>
      <c r="H64" s="54">
        <f t="shared" si="1"/>
        <v>28366</v>
      </c>
      <c r="P64" s="16"/>
      <c r="Q64" s="16"/>
      <c r="R64" s="16"/>
      <c r="S64" s="16"/>
      <c r="T64" s="16"/>
      <c r="U64" s="16"/>
    </row>
    <row r="65" spans="2:21" hidden="1" outlineLevel="2" x14ac:dyDescent="0.2">
      <c r="B65" s="67" t="s">
        <v>493</v>
      </c>
      <c r="C65" s="51">
        <v>8669</v>
      </c>
      <c r="D65" s="51">
        <v>3467</v>
      </c>
      <c r="E65" s="51">
        <v>7201</v>
      </c>
      <c r="F65" s="50">
        <v>301</v>
      </c>
      <c r="G65" s="50">
        <v>26</v>
      </c>
      <c r="H65" s="51">
        <f t="shared" si="1"/>
        <v>19664</v>
      </c>
      <c r="P65" s="16"/>
      <c r="Q65" s="16"/>
      <c r="R65" s="16"/>
      <c r="S65" s="16"/>
      <c r="T65" s="16"/>
      <c r="U65" s="16"/>
    </row>
    <row r="66" spans="2:21" hidden="1" outlineLevel="2" x14ac:dyDescent="0.2">
      <c r="B66" s="67" t="s">
        <v>494</v>
      </c>
      <c r="C66" s="51">
        <v>2731</v>
      </c>
      <c r="D66" s="51">
        <v>2010</v>
      </c>
      <c r="E66" s="51">
        <v>3816</v>
      </c>
      <c r="F66" s="50">
        <v>115</v>
      </c>
      <c r="G66" s="50">
        <v>30</v>
      </c>
      <c r="H66" s="51">
        <f t="shared" si="1"/>
        <v>8702</v>
      </c>
      <c r="P66" s="16"/>
      <c r="Q66" s="16"/>
      <c r="R66" s="16"/>
      <c r="S66" s="16"/>
      <c r="T66" s="16"/>
      <c r="U66" s="16"/>
    </row>
    <row r="67" spans="2:21" hidden="1" outlineLevel="1" x14ac:dyDescent="0.2">
      <c r="B67" s="70" t="s">
        <v>629</v>
      </c>
      <c r="C67" s="54">
        <v>6586</v>
      </c>
      <c r="D67" s="54">
        <v>2548</v>
      </c>
      <c r="E67" s="54">
        <v>6735</v>
      </c>
      <c r="F67" s="170">
        <v>335</v>
      </c>
      <c r="G67" s="170">
        <v>18</v>
      </c>
      <c r="H67" s="54">
        <f t="shared" si="1"/>
        <v>16222</v>
      </c>
      <c r="P67" s="16"/>
      <c r="Q67" s="16"/>
      <c r="R67" s="16"/>
      <c r="S67" s="16"/>
      <c r="T67" s="16"/>
      <c r="U67" s="16"/>
    </row>
    <row r="68" spans="2:21" hidden="1" outlineLevel="2" x14ac:dyDescent="0.2">
      <c r="B68" s="67" t="s">
        <v>495</v>
      </c>
      <c r="C68" s="51">
        <v>5002</v>
      </c>
      <c r="D68" s="51">
        <v>1610</v>
      </c>
      <c r="E68" s="51">
        <v>4699</v>
      </c>
      <c r="F68" s="50">
        <v>248</v>
      </c>
      <c r="G68" s="50">
        <v>10</v>
      </c>
      <c r="H68" s="51">
        <f t="shared" si="1"/>
        <v>11569</v>
      </c>
      <c r="P68" s="16"/>
      <c r="Q68" s="16"/>
      <c r="R68" s="16"/>
      <c r="S68" s="16"/>
      <c r="T68" s="16"/>
      <c r="U68" s="16"/>
    </row>
    <row r="69" spans="2:21" hidden="1" outlineLevel="2" x14ac:dyDescent="0.2">
      <c r="B69" s="67" t="s">
        <v>496</v>
      </c>
      <c r="C69" s="51">
        <v>1584</v>
      </c>
      <c r="D69" s="51">
        <v>938</v>
      </c>
      <c r="E69" s="51">
        <v>2036</v>
      </c>
      <c r="F69" s="50">
        <v>87</v>
      </c>
      <c r="G69" s="50">
        <v>8</v>
      </c>
      <c r="H69" s="51">
        <f t="shared" si="1"/>
        <v>4653</v>
      </c>
      <c r="P69" s="16"/>
      <c r="Q69" s="16"/>
      <c r="R69" s="16"/>
      <c r="S69" s="16"/>
      <c r="T69" s="16"/>
      <c r="U69" s="16"/>
    </row>
    <row r="70" spans="2:21" hidden="1" outlineLevel="1" x14ac:dyDescent="0.2">
      <c r="B70" s="70" t="s">
        <v>630</v>
      </c>
      <c r="C70" s="54">
        <v>7592</v>
      </c>
      <c r="D70" s="54">
        <v>2459</v>
      </c>
      <c r="E70" s="54">
        <v>9119</v>
      </c>
      <c r="F70" s="170">
        <v>468</v>
      </c>
      <c r="G70" s="170">
        <v>29</v>
      </c>
      <c r="H70" s="54">
        <f t="shared" si="1"/>
        <v>19667</v>
      </c>
      <c r="P70" s="16"/>
      <c r="Q70" s="16"/>
      <c r="R70" s="16"/>
      <c r="S70" s="16"/>
      <c r="T70" s="16"/>
      <c r="U70" s="16"/>
    </row>
    <row r="71" spans="2:21" hidden="1" outlineLevel="2" x14ac:dyDescent="0.2">
      <c r="B71" s="67" t="s">
        <v>497</v>
      </c>
      <c r="C71" s="51">
        <v>5147</v>
      </c>
      <c r="D71" s="51">
        <v>1413</v>
      </c>
      <c r="E71" s="51">
        <v>6363</v>
      </c>
      <c r="F71" s="50">
        <v>319</v>
      </c>
      <c r="G71" s="50">
        <v>25</v>
      </c>
      <c r="H71" s="51">
        <f t="shared" si="1"/>
        <v>13267</v>
      </c>
      <c r="P71" s="16"/>
      <c r="Q71" s="16"/>
      <c r="R71" s="16"/>
      <c r="S71" s="16"/>
      <c r="T71" s="16"/>
      <c r="U71" s="16"/>
    </row>
    <row r="72" spans="2:21" hidden="1" outlineLevel="2" x14ac:dyDescent="0.2">
      <c r="B72" s="67" t="s">
        <v>498</v>
      </c>
      <c r="C72" s="51">
        <v>2445</v>
      </c>
      <c r="D72" s="51">
        <v>1046</v>
      </c>
      <c r="E72" s="51">
        <v>2756</v>
      </c>
      <c r="F72" s="50">
        <v>149</v>
      </c>
      <c r="G72" s="50">
        <v>4</v>
      </c>
      <c r="H72" s="51">
        <f t="shared" si="1"/>
        <v>6400</v>
      </c>
      <c r="P72" s="16"/>
      <c r="Q72" s="16"/>
      <c r="R72" s="16"/>
      <c r="S72" s="16"/>
      <c r="T72" s="16"/>
      <c r="U72" s="16"/>
    </row>
    <row r="73" spans="2:21" hidden="1" outlineLevel="1" x14ac:dyDescent="0.2">
      <c r="B73" s="70" t="s">
        <v>631</v>
      </c>
      <c r="C73" s="54">
        <v>9796</v>
      </c>
      <c r="D73" s="54">
        <v>4989</v>
      </c>
      <c r="E73" s="54">
        <v>9916</v>
      </c>
      <c r="F73" s="170">
        <v>404</v>
      </c>
      <c r="G73" s="170">
        <v>23</v>
      </c>
      <c r="H73" s="54">
        <f t="shared" si="1"/>
        <v>25128</v>
      </c>
      <c r="P73" s="16"/>
      <c r="Q73" s="16"/>
      <c r="R73" s="16"/>
      <c r="S73" s="16"/>
      <c r="T73" s="16"/>
      <c r="U73" s="16"/>
    </row>
    <row r="74" spans="2:21" hidden="1" outlineLevel="2" x14ac:dyDescent="0.2">
      <c r="B74" s="67" t="s">
        <v>499</v>
      </c>
      <c r="C74" s="51">
        <v>4777</v>
      </c>
      <c r="D74" s="51">
        <v>2577</v>
      </c>
      <c r="E74" s="51">
        <v>5737</v>
      </c>
      <c r="F74" s="50">
        <v>193</v>
      </c>
      <c r="G74" s="50">
        <v>15</v>
      </c>
      <c r="H74" s="51">
        <f t="shared" si="1"/>
        <v>13299</v>
      </c>
      <c r="P74" s="16"/>
      <c r="Q74" s="16"/>
      <c r="R74" s="16"/>
      <c r="S74" s="16"/>
      <c r="T74" s="16"/>
      <c r="U74" s="16"/>
    </row>
    <row r="75" spans="2:21" hidden="1" outlineLevel="2" x14ac:dyDescent="0.2">
      <c r="B75" s="67" t="s">
        <v>500</v>
      </c>
      <c r="C75" s="51">
        <v>5019</v>
      </c>
      <c r="D75" s="51">
        <v>2412</v>
      </c>
      <c r="E75" s="51">
        <v>4179</v>
      </c>
      <c r="F75" s="50">
        <v>211</v>
      </c>
      <c r="G75" s="50">
        <v>8</v>
      </c>
      <c r="H75" s="51">
        <f t="shared" si="1"/>
        <v>11829</v>
      </c>
      <c r="P75" s="16"/>
      <c r="Q75" s="16"/>
      <c r="R75" s="16"/>
      <c r="S75" s="16"/>
      <c r="T75" s="16"/>
      <c r="U75" s="16"/>
    </row>
    <row r="76" spans="2:21" hidden="1" outlineLevel="1" x14ac:dyDescent="0.2">
      <c r="B76" s="71" t="s">
        <v>501</v>
      </c>
      <c r="C76" s="85">
        <v>101603</v>
      </c>
      <c r="D76" s="85">
        <v>36736</v>
      </c>
      <c r="E76" s="85">
        <v>93302</v>
      </c>
      <c r="F76" s="85">
        <v>4731</v>
      </c>
      <c r="G76" s="86">
        <v>366</v>
      </c>
      <c r="H76" s="85">
        <f t="shared" si="1"/>
        <v>236738</v>
      </c>
      <c r="P76" s="16"/>
      <c r="Q76" s="16"/>
      <c r="R76" s="16"/>
      <c r="S76" s="16"/>
      <c r="T76" s="16"/>
      <c r="U76" s="16"/>
    </row>
    <row r="77" spans="2:21" collapsed="1" x14ac:dyDescent="0.2">
      <c r="B77" s="509" t="s">
        <v>149</v>
      </c>
      <c r="C77" s="509"/>
      <c r="D77" s="509"/>
      <c r="E77" s="509"/>
      <c r="F77" s="509"/>
      <c r="G77" s="509"/>
      <c r="H77" s="509"/>
      <c r="P77" s="16"/>
    </row>
    <row r="78" spans="2:21" hidden="1" outlineLevel="1" x14ac:dyDescent="0.2">
      <c r="B78" s="64" t="s">
        <v>683</v>
      </c>
      <c r="C78" s="169">
        <v>22446</v>
      </c>
      <c r="D78" s="169">
        <v>7960</v>
      </c>
      <c r="E78" s="169">
        <v>13535</v>
      </c>
      <c r="F78" s="169">
        <v>578</v>
      </c>
      <c r="G78" s="215">
        <v>49</v>
      </c>
      <c r="H78" s="169">
        <v>44568</v>
      </c>
      <c r="P78" s="16"/>
      <c r="Q78" s="16"/>
      <c r="R78" s="16"/>
      <c r="S78" s="16"/>
      <c r="T78" s="16"/>
      <c r="U78" s="16"/>
    </row>
    <row r="79" spans="2:21" hidden="1" outlineLevel="2" x14ac:dyDescent="0.2">
      <c r="B79" s="67" t="s">
        <v>476</v>
      </c>
      <c r="C79" s="51">
        <v>9054</v>
      </c>
      <c r="D79" s="51">
        <v>2848</v>
      </c>
      <c r="E79" s="51">
        <v>5108</v>
      </c>
      <c r="F79" s="50">
        <v>183</v>
      </c>
      <c r="G79" s="50">
        <v>26</v>
      </c>
      <c r="H79" s="51">
        <v>17219</v>
      </c>
      <c r="P79" s="16"/>
      <c r="Q79" s="16"/>
      <c r="R79" s="16"/>
      <c r="S79" s="16"/>
      <c r="T79" s="16"/>
      <c r="U79" s="16"/>
    </row>
    <row r="80" spans="2:21" hidden="1" outlineLevel="2" x14ac:dyDescent="0.2">
      <c r="B80" s="67" t="s">
        <v>477</v>
      </c>
      <c r="C80" s="51">
        <v>8052</v>
      </c>
      <c r="D80" s="51">
        <v>3022</v>
      </c>
      <c r="E80" s="51">
        <v>4871</v>
      </c>
      <c r="F80" s="50">
        <v>217</v>
      </c>
      <c r="G80" s="50">
        <v>19</v>
      </c>
      <c r="H80" s="51">
        <v>16181</v>
      </c>
      <c r="P80" s="16"/>
      <c r="Q80" s="16"/>
      <c r="R80" s="16"/>
      <c r="S80" s="16"/>
      <c r="T80" s="16"/>
      <c r="U80" s="16"/>
    </row>
    <row r="81" spans="2:21" hidden="1" outlineLevel="2" x14ac:dyDescent="0.2">
      <c r="B81" s="67" t="s">
        <v>478</v>
      </c>
      <c r="C81" s="51">
        <v>5340</v>
      </c>
      <c r="D81" s="51">
        <v>2090</v>
      </c>
      <c r="E81" s="51">
        <v>3556</v>
      </c>
      <c r="F81" s="50">
        <v>178</v>
      </c>
      <c r="G81" s="50">
        <v>4</v>
      </c>
      <c r="H81" s="51">
        <v>11168</v>
      </c>
      <c r="P81" s="16"/>
      <c r="Q81" s="16"/>
      <c r="R81" s="16"/>
      <c r="S81" s="16"/>
      <c r="T81" s="16"/>
      <c r="U81" s="16"/>
    </row>
    <row r="82" spans="2:21" hidden="1" outlineLevel="1" x14ac:dyDescent="0.2">
      <c r="B82" s="70" t="s">
        <v>624</v>
      </c>
      <c r="C82" s="54">
        <v>13953</v>
      </c>
      <c r="D82" s="54">
        <v>3750</v>
      </c>
      <c r="E82" s="54">
        <v>14699</v>
      </c>
      <c r="F82" s="54">
        <v>640</v>
      </c>
      <c r="G82" s="170">
        <v>52</v>
      </c>
      <c r="H82" s="54">
        <v>33094</v>
      </c>
      <c r="P82" s="16"/>
      <c r="Q82" s="16"/>
      <c r="R82" s="16"/>
      <c r="S82" s="16"/>
      <c r="T82" s="16"/>
      <c r="U82" s="16"/>
    </row>
    <row r="83" spans="2:21" hidden="1" outlineLevel="2" x14ac:dyDescent="0.2">
      <c r="B83" s="67" t="s">
        <v>479</v>
      </c>
      <c r="C83" s="51">
        <v>8116</v>
      </c>
      <c r="D83" s="51">
        <v>1977</v>
      </c>
      <c r="E83" s="51">
        <v>6492</v>
      </c>
      <c r="F83" s="50">
        <v>209</v>
      </c>
      <c r="G83" s="50">
        <v>26</v>
      </c>
      <c r="H83" s="51">
        <v>16820</v>
      </c>
      <c r="P83" s="16"/>
      <c r="Q83" s="16"/>
      <c r="R83" s="16"/>
      <c r="S83" s="16"/>
      <c r="T83" s="16"/>
      <c r="U83" s="16"/>
    </row>
    <row r="84" spans="2:21" hidden="1" outlineLevel="2" x14ac:dyDescent="0.2">
      <c r="B84" s="67" t="s">
        <v>480</v>
      </c>
      <c r="C84" s="51">
        <v>2355</v>
      </c>
      <c r="D84" s="51">
        <v>867</v>
      </c>
      <c r="E84" s="51">
        <v>2874</v>
      </c>
      <c r="F84" s="50">
        <v>150</v>
      </c>
      <c r="G84" s="50">
        <v>8</v>
      </c>
      <c r="H84" s="51">
        <v>6254</v>
      </c>
      <c r="P84" s="16"/>
      <c r="Q84" s="16"/>
      <c r="R84" s="16"/>
      <c r="S84" s="16"/>
      <c r="T84" s="16"/>
      <c r="U84" s="16"/>
    </row>
    <row r="85" spans="2:21" hidden="1" outlineLevel="2" x14ac:dyDescent="0.2">
      <c r="B85" s="67" t="s">
        <v>481</v>
      </c>
      <c r="C85" s="51">
        <v>3482</v>
      </c>
      <c r="D85" s="51">
        <v>906</v>
      </c>
      <c r="E85" s="51">
        <v>5333</v>
      </c>
      <c r="F85" s="50">
        <v>281</v>
      </c>
      <c r="G85" s="50">
        <v>18</v>
      </c>
      <c r="H85" s="51">
        <v>10020</v>
      </c>
      <c r="P85" s="16"/>
      <c r="Q85" s="16"/>
      <c r="R85" s="16"/>
      <c r="S85" s="16"/>
      <c r="T85" s="16"/>
      <c r="U85" s="16"/>
    </row>
    <row r="86" spans="2:21" hidden="1" outlineLevel="1" x14ac:dyDescent="0.2">
      <c r="B86" s="70" t="s">
        <v>625</v>
      </c>
      <c r="C86" s="54">
        <v>11798</v>
      </c>
      <c r="D86" s="54">
        <v>5539</v>
      </c>
      <c r="E86" s="54">
        <v>11375</v>
      </c>
      <c r="F86" s="170">
        <v>483</v>
      </c>
      <c r="G86" s="170">
        <v>29</v>
      </c>
      <c r="H86" s="54">
        <v>29224</v>
      </c>
      <c r="P86" s="16"/>
      <c r="Q86" s="16"/>
      <c r="R86" s="16"/>
      <c r="S86" s="16"/>
      <c r="T86" s="16"/>
      <c r="U86" s="16"/>
    </row>
    <row r="87" spans="2:21" hidden="1" outlineLevel="2" x14ac:dyDescent="0.2">
      <c r="B87" s="67" t="s">
        <v>482</v>
      </c>
      <c r="C87" s="51">
        <v>4547</v>
      </c>
      <c r="D87" s="51">
        <v>2374</v>
      </c>
      <c r="E87" s="51">
        <v>4393</v>
      </c>
      <c r="F87" s="50">
        <v>213</v>
      </c>
      <c r="G87" s="50">
        <v>17</v>
      </c>
      <c r="H87" s="51">
        <v>11544</v>
      </c>
      <c r="P87" s="16"/>
      <c r="Q87" s="16"/>
      <c r="R87" s="16"/>
      <c r="S87" s="16"/>
      <c r="T87" s="16"/>
      <c r="U87" s="16"/>
    </row>
    <row r="88" spans="2:21" hidden="1" outlineLevel="2" x14ac:dyDescent="0.2">
      <c r="B88" s="67" t="s">
        <v>483</v>
      </c>
      <c r="C88" s="51">
        <v>4309</v>
      </c>
      <c r="D88" s="51">
        <v>1674</v>
      </c>
      <c r="E88" s="51">
        <v>3676</v>
      </c>
      <c r="F88" s="50">
        <v>164</v>
      </c>
      <c r="G88" s="50">
        <v>10</v>
      </c>
      <c r="H88" s="51">
        <v>9833</v>
      </c>
      <c r="P88" s="16"/>
      <c r="Q88" s="16"/>
      <c r="R88" s="16"/>
      <c r="S88" s="16"/>
      <c r="T88" s="16"/>
      <c r="U88" s="16"/>
    </row>
    <row r="89" spans="2:21" hidden="1" outlineLevel="2" x14ac:dyDescent="0.2">
      <c r="B89" s="67" t="s">
        <v>484</v>
      </c>
      <c r="C89" s="51">
        <v>2942</v>
      </c>
      <c r="D89" s="51">
        <v>1491</v>
      </c>
      <c r="E89" s="51">
        <v>3306</v>
      </c>
      <c r="F89" s="50">
        <v>106</v>
      </c>
      <c r="G89" s="50">
        <v>2</v>
      </c>
      <c r="H89" s="51">
        <v>7847</v>
      </c>
      <c r="P89" s="16"/>
      <c r="Q89" s="16"/>
      <c r="R89" s="16"/>
      <c r="S89" s="16"/>
      <c r="T89" s="16"/>
      <c r="U89" s="16"/>
    </row>
    <row r="90" spans="2:21" hidden="1" outlineLevel="1" x14ac:dyDescent="0.2">
      <c r="B90" s="70" t="s">
        <v>626</v>
      </c>
      <c r="C90" s="54">
        <v>8610</v>
      </c>
      <c r="D90" s="54">
        <v>1671</v>
      </c>
      <c r="E90" s="54">
        <v>7544</v>
      </c>
      <c r="F90" s="170">
        <v>542</v>
      </c>
      <c r="G90" s="170">
        <v>29</v>
      </c>
      <c r="H90" s="54">
        <v>18396</v>
      </c>
      <c r="P90" s="16"/>
      <c r="Q90" s="16"/>
      <c r="R90" s="16"/>
      <c r="S90" s="16"/>
      <c r="T90" s="16"/>
      <c r="U90" s="16"/>
    </row>
    <row r="91" spans="2:21" hidden="1" outlineLevel="2" x14ac:dyDescent="0.2">
      <c r="B91" s="67" t="s">
        <v>485</v>
      </c>
      <c r="C91" s="51">
        <v>5344</v>
      </c>
      <c r="D91" s="50">
        <v>671</v>
      </c>
      <c r="E91" s="51">
        <v>2667</v>
      </c>
      <c r="F91" s="50">
        <v>182</v>
      </c>
      <c r="G91" s="50">
        <v>5</v>
      </c>
      <c r="H91" s="51">
        <v>8869</v>
      </c>
      <c r="P91" s="16"/>
      <c r="Q91" s="16"/>
      <c r="R91" s="16"/>
      <c r="S91" s="16"/>
      <c r="T91" s="16"/>
      <c r="U91" s="16"/>
    </row>
    <row r="92" spans="2:21" hidden="1" outlineLevel="2" x14ac:dyDescent="0.2">
      <c r="B92" s="67" t="s">
        <v>489</v>
      </c>
      <c r="C92" s="50">
        <v>870</v>
      </c>
      <c r="D92" s="50">
        <v>271</v>
      </c>
      <c r="E92" s="50">
        <v>975</v>
      </c>
      <c r="F92" s="50">
        <v>87</v>
      </c>
      <c r="G92" s="50">
        <v>2</v>
      </c>
      <c r="H92" s="51">
        <v>2205</v>
      </c>
      <c r="P92" s="16"/>
      <c r="Q92" s="16"/>
      <c r="R92" s="16"/>
      <c r="S92" s="16"/>
      <c r="T92" s="16"/>
      <c r="U92" s="16"/>
    </row>
    <row r="93" spans="2:21" hidden="1" outlineLevel="2" x14ac:dyDescent="0.2">
      <c r="B93" s="67" t="s">
        <v>486</v>
      </c>
      <c r="C93" s="50">
        <v>773</v>
      </c>
      <c r="D93" s="50">
        <v>263</v>
      </c>
      <c r="E93" s="51">
        <v>1211</v>
      </c>
      <c r="F93" s="50">
        <v>67</v>
      </c>
      <c r="G93" s="50">
        <v>3</v>
      </c>
      <c r="H93" s="51">
        <v>2317</v>
      </c>
      <c r="P93" s="16"/>
      <c r="Q93" s="16"/>
      <c r="R93" s="16"/>
      <c r="S93" s="16"/>
      <c r="T93" s="16"/>
      <c r="U93" s="16"/>
    </row>
    <row r="94" spans="2:21" hidden="1" outlineLevel="2" x14ac:dyDescent="0.2">
      <c r="B94" s="67" t="s">
        <v>487</v>
      </c>
      <c r="C94" s="50">
        <v>1004</v>
      </c>
      <c r="D94" s="50">
        <v>219</v>
      </c>
      <c r="E94" s="51">
        <v>1520</v>
      </c>
      <c r="F94" s="50">
        <v>98</v>
      </c>
      <c r="G94" s="50">
        <v>8</v>
      </c>
      <c r="H94" s="51">
        <v>2849</v>
      </c>
      <c r="P94" s="16"/>
      <c r="Q94" s="16"/>
      <c r="R94" s="16"/>
      <c r="S94" s="16"/>
      <c r="T94" s="16"/>
      <c r="U94" s="16"/>
    </row>
    <row r="95" spans="2:21" hidden="1" outlineLevel="2" x14ac:dyDescent="0.2">
      <c r="B95" s="67" t="s">
        <v>488</v>
      </c>
      <c r="C95" s="50">
        <v>619</v>
      </c>
      <c r="D95" s="50">
        <v>247</v>
      </c>
      <c r="E95" s="51">
        <v>1171</v>
      </c>
      <c r="F95" s="50">
        <v>108</v>
      </c>
      <c r="G95" s="50">
        <v>11</v>
      </c>
      <c r="H95" s="51">
        <v>2156</v>
      </c>
      <c r="P95" s="16"/>
      <c r="Q95" s="16"/>
      <c r="R95" s="16"/>
      <c r="S95" s="16"/>
      <c r="T95" s="16"/>
      <c r="U95" s="16"/>
    </row>
    <row r="96" spans="2:21" hidden="1" outlineLevel="1" x14ac:dyDescent="0.2">
      <c r="B96" s="70" t="s">
        <v>627</v>
      </c>
      <c r="C96" s="54">
        <v>9328</v>
      </c>
      <c r="D96" s="54">
        <v>3132</v>
      </c>
      <c r="E96" s="54">
        <v>9846</v>
      </c>
      <c r="F96" s="170">
        <v>689</v>
      </c>
      <c r="G96" s="170">
        <v>60</v>
      </c>
      <c r="H96" s="54">
        <v>23055</v>
      </c>
      <c r="P96" s="16"/>
      <c r="Q96" s="16"/>
      <c r="R96" s="16"/>
      <c r="S96" s="16"/>
      <c r="T96" s="16"/>
      <c r="U96" s="16"/>
    </row>
    <row r="97" spans="2:21" hidden="1" outlineLevel="2" x14ac:dyDescent="0.2">
      <c r="B97" s="67" t="s">
        <v>490</v>
      </c>
      <c r="C97" s="51">
        <v>3381</v>
      </c>
      <c r="D97" s="51">
        <v>1077</v>
      </c>
      <c r="E97" s="51">
        <v>2604</v>
      </c>
      <c r="F97" s="50">
        <v>180</v>
      </c>
      <c r="G97" s="50">
        <v>9</v>
      </c>
      <c r="H97" s="51">
        <v>7251</v>
      </c>
      <c r="P97" s="16"/>
      <c r="Q97" s="16"/>
      <c r="R97" s="16"/>
      <c r="S97" s="16"/>
      <c r="T97" s="16"/>
      <c r="U97" s="16"/>
    </row>
    <row r="98" spans="2:21" hidden="1" outlineLevel="2" x14ac:dyDescent="0.2">
      <c r="B98" s="67" t="s">
        <v>491</v>
      </c>
      <c r="C98" s="51">
        <v>3899</v>
      </c>
      <c r="D98" s="51">
        <v>1289</v>
      </c>
      <c r="E98" s="51">
        <v>4658</v>
      </c>
      <c r="F98" s="50">
        <v>283</v>
      </c>
      <c r="G98" s="50">
        <v>6</v>
      </c>
      <c r="H98" s="51">
        <v>10135</v>
      </c>
      <c r="P98" s="16"/>
      <c r="Q98" s="16"/>
      <c r="R98" s="16"/>
      <c r="S98" s="16"/>
      <c r="T98" s="16"/>
      <c r="U98" s="16"/>
    </row>
    <row r="99" spans="2:21" hidden="1" outlineLevel="2" x14ac:dyDescent="0.2">
      <c r="B99" s="67" t="s">
        <v>492</v>
      </c>
      <c r="C99" s="51">
        <v>2048</v>
      </c>
      <c r="D99" s="50">
        <v>766</v>
      </c>
      <c r="E99" s="51">
        <v>2584</v>
      </c>
      <c r="F99" s="50">
        <v>226</v>
      </c>
      <c r="G99" s="50">
        <v>45</v>
      </c>
      <c r="H99" s="51">
        <v>5669</v>
      </c>
      <c r="P99" s="16"/>
      <c r="Q99" s="16"/>
      <c r="R99" s="16"/>
      <c r="S99" s="16"/>
      <c r="T99" s="16"/>
      <c r="U99" s="16"/>
    </row>
    <row r="100" spans="2:21" hidden="1" outlineLevel="1" x14ac:dyDescent="0.2">
      <c r="B100" s="70" t="s">
        <v>628</v>
      </c>
      <c r="C100" s="54">
        <v>11287</v>
      </c>
      <c r="D100" s="54">
        <v>5560</v>
      </c>
      <c r="E100" s="54">
        <v>11024</v>
      </c>
      <c r="F100" s="170">
        <v>393</v>
      </c>
      <c r="G100" s="170">
        <v>56</v>
      </c>
      <c r="H100" s="54">
        <v>28320</v>
      </c>
      <c r="P100" s="16"/>
      <c r="Q100" s="16"/>
      <c r="R100" s="16"/>
      <c r="S100" s="16"/>
      <c r="T100" s="16"/>
      <c r="U100" s="16"/>
    </row>
    <row r="101" spans="2:21" hidden="1" outlineLevel="2" x14ac:dyDescent="0.2">
      <c r="B101" s="67" t="s">
        <v>493</v>
      </c>
      <c r="C101" s="51">
        <v>8566</v>
      </c>
      <c r="D101" s="51">
        <v>3539</v>
      </c>
      <c r="E101" s="51">
        <v>7235</v>
      </c>
      <c r="F101" s="50">
        <v>284</v>
      </c>
      <c r="G101" s="50">
        <v>26</v>
      </c>
      <c r="H101" s="51">
        <v>19650</v>
      </c>
      <c r="P101" s="16"/>
      <c r="Q101" s="16"/>
      <c r="R101" s="16"/>
      <c r="S101" s="16"/>
      <c r="T101" s="16"/>
      <c r="U101" s="16"/>
    </row>
    <row r="102" spans="2:21" hidden="1" outlineLevel="2" x14ac:dyDescent="0.2">
      <c r="B102" s="67" t="s">
        <v>494</v>
      </c>
      <c r="C102" s="51">
        <v>2721</v>
      </c>
      <c r="D102" s="51">
        <v>2021</v>
      </c>
      <c r="E102" s="51">
        <v>3789</v>
      </c>
      <c r="F102" s="50">
        <v>109</v>
      </c>
      <c r="G102" s="50">
        <v>30</v>
      </c>
      <c r="H102" s="51">
        <v>8670</v>
      </c>
      <c r="P102" s="16"/>
      <c r="Q102" s="16"/>
      <c r="R102" s="16"/>
      <c r="S102" s="16"/>
      <c r="T102" s="16"/>
      <c r="U102" s="16"/>
    </row>
    <row r="103" spans="2:21" hidden="1" outlineLevel="1" x14ac:dyDescent="0.2">
      <c r="B103" s="70" t="s">
        <v>629</v>
      </c>
      <c r="C103" s="54">
        <v>6535</v>
      </c>
      <c r="D103" s="54">
        <v>2657</v>
      </c>
      <c r="E103" s="54">
        <v>6821</v>
      </c>
      <c r="F103" s="170">
        <v>312</v>
      </c>
      <c r="G103" s="170">
        <v>18</v>
      </c>
      <c r="H103" s="54">
        <v>16343</v>
      </c>
      <c r="P103" s="16"/>
      <c r="Q103" s="16"/>
      <c r="R103" s="16"/>
      <c r="S103" s="16"/>
      <c r="T103" s="16"/>
      <c r="U103" s="16"/>
    </row>
    <row r="104" spans="2:21" hidden="1" outlineLevel="2" x14ac:dyDescent="0.2">
      <c r="B104" s="67" t="s">
        <v>495</v>
      </c>
      <c r="C104" s="51">
        <v>5003</v>
      </c>
      <c r="D104" s="51">
        <v>1712</v>
      </c>
      <c r="E104" s="51">
        <v>4794</v>
      </c>
      <c r="F104" s="50">
        <v>233</v>
      </c>
      <c r="G104" s="50">
        <v>10</v>
      </c>
      <c r="H104" s="51">
        <v>11752</v>
      </c>
      <c r="P104" s="16"/>
      <c r="Q104" s="16"/>
      <c r="R104" s="16"/>
      <c r="S104" s="16"/>
      <c r="T104" s="16"/>
      <c r="U104" s="16"/>
    </row>
    <row r="105" spans="2:21" hidden="1" outlineLevel="2" x14ac:dyDescent="0.2">
      <c r="B105" s="67" t="s">
        <v>496</v>
      </c>
      <c r="C105" s="51">
        <v>1532</v>
      </c>
      <c r="D105" s="51">
        <v>945</v>
      </c>
      <c r="E105" s="51">
        <v>2027</v>
      </c>
      <c r="F105" s="50">
        <v>79</v>
      </c>
      <c r="G105" s="50">
        <v>8</v>
      </c>
      <c r="H105" s="51">
        <v>4591</v>
      </c>
      <c r="P105" s="16"/>
      <c r="Q105" s="16"/>
      <c r="R105" s="16"/>
      <c r="S105" s="16"/>
      <c r="T105" s="16"/>
      <c r="U105" s="16"/>
    </row>
    <row r="106" spans="2:21" hidden="1" outlineLevel="1" x14ac:dyDescent="0.2">
      <c r="B106" s="70" t="s">
        <v>630</v>
      </c>
      <c r="C106" s="54">
        <v>7663</v>
      </c>
      <c r="D106" s="54">
        <v>2523</v>
      </c>
      <c r="E106" s="54">
        <v>9165</v>
      </c>
      <c r="F106" s="170">
        <v>437</v>
      </c>
      <c r="G106" s="170">
        <v>28</v>
      </c>
      <c r="H106" s="54">
        <v>19816</v>
      </c>
      <c r="P106" s="16"/>
      <c r="Q106" s="16"/>
      <c r="R106" s="16"/>
      <c r="S106" s="16"/>
      <c r="T106" s="16"/>
      <c r="U106" s="16"/>
    </row>
    <row r="107" spans="2:21" hidden="1" outlineLevel="2" x14ac:dyDescent="0.2">
      <c r="B107" s="67" t="s">
        <v>497</v>
      </c>
      <c r="C107" s="51">
        <v>5163</v>
      </c>
      <c r="D107" s="51">
        <v>1449</v>
      </c>
      <c r="E107" s="51">
        <v>6406</v>
      </c>
      <c r="F107" s="50">
        <v>294</v>
      </c>
      <c r="G107" s="50">
        <v>24</v>
      </c>
      <c r="H107" s="51">
        <v>13336</v>
      </c>
      <c r="P107" s="16"/>
      <c r="Q107" s="16"/>
      <c r="R107" s="16"/>
      <c r="S107" s="16"/>
      <c r="T107" s="16"/>
      <c r="U107" s="16"/>
    </row>
    <row r="108" spans="2:21" hidden="1" outlineLevel="2" x14ac:dyDescent="0.2">
      <c r="B108" s="67" t="s">
        <v>498</v>
      </c>
      <c r="C108" s="51">
        <v>2500</v>
      </c>
      <c r="D108" s="51">
        <v>1074</v>
      </c>
      <c r="E108" s="51">
        <v>2759</v>
      </c>
      <c r="F108" s="50">
        <v>143</v>
      </c>
      <c r="G108" s="50">
        <v>4</v>
      </c>
      <c r="H108" s="51">
        <v>6480</v>
      </c>
      <c r="P108" s="16"/>
      <c r="Q108" s="16"/>
      <c r="R108" s="16"/>
      <c r="S108" s="16"/>
      <c r="T108" s="16"/>
      <c r="U108" s="16"/>
    </row>
    <row r="109" spans="2:21" hidden="1" outlineLevel="1" x14ac:dyDescent="0.2">
      <c r="B109" s="70" t="s">
        <v>631</v>
      </c>
      <c r="C109" s="54">
        <v>9641</v>
      </c>
      <c r="D109" s="54">
        <v>5003</v>
      </c>
      <c r="E109" s="54">
        <v>9920</v>
      </c>
      <c r="F109" s="170">
        <v>384</v>
      </c>
      <c r="G109" s="170">
        <v>23</v>
      </c>
      <c r="H109" s="54">
        <v>24971</v>
      </c>
      <c r="P109" s="16"/>
      <c r="Q109" s="16"/>
      <c r="R109" s="16"/>
      <c r="S109" s="16"/>
      <c r="T109" s="16"/>
      <c r="U109" s="16"/>
    </row>
    <row r="110" spans="2:21" hidden="1" outlineLevel="2" x14ac:dyDescent="0.2">
      <c r="B110" s="67" t="s">
        <v>499</v>
      </c>
      <c r="C110" s="51">
        <v>4789</v>
      </c>
      <c r="D110" s="51">
        <v>2608</v>
      </c>
      <c r="E110" s="51">
        <v>5779</v>
      </c>
      <c r="F110" s="50">
        <v>187</v>
      </c>
      <c r="G110" s="50">
        <v>15</v>
      </c>
      <c r="H110" s="51">
        <v>13378</v>
      </c>
      <c r="P110" s="16"/>
      <c r="Q110" s="16"/>
      <c r="R110" s="16"/>
      <c r="S110" s="16"/>
      <c r="T110" s="16"/>
      <c r="U110" s="16"/>
    </row>
    <row r="111" spans="2:21" hidden="1" outlineLevel="2" x14ac:dyDescent="0.2">
      <c r="B111" s="67" t="s">
        <v>500</v>
      </c>
      <c r="C111" s="51">
        <v>4852</v>
      </c>
      <c r="D111" s="51">
        <v>2395</v>
      </c>
      <c r="E111" s="51">
        <v>4141</v>
      </c>
      <c r="F111" s="50">
        <v>197</v>
      </c>
      <c r="G111" s="50">
        <v>8</v>
      </c>
      <c r="H111" s="51">
        <v>11593</v>
      </c>
      <c r="P111" s="16"/>
      <c r="Q111" s="16"/>
      <c r="R111" s="16"/>
      <c r="S111" s="16"/>
      <c r="T111" s="16"/>
      <c r="U111" s="16"/>
    </row>
    <row r="112" spans="2:21" hidden="1" outlineLevel="1" x14ac:dyDescent="0.2">
      <c r="B112" s="71" t="s">
        <v>501</v>
      </c>
      <c r="C112" s="85">
        <v>101261</v>
      </c>
      <c r="D112" s="85">
        <v>37795</v>
      </c>
      <c r="E112" s="85">
        <v>93929</v>
      </c>
      <c r="F112" s="85">
        <v>4458</v>
      </c>
      <c r="G112" s="86">
        <v>344</v>
      </c>
      <c r="H112" s="85">
        <v>237787</v>
      </c>
      <c r="P112" s="16"/>
      <c r="Q112" s="16"/>
      <c r="R112" s="16"/>
      <c r="S112" s="16"/>
      <c r="T112" s="16"/>
      <c r="U112" s="16"/>
    </row>
    <row r="113" spans="2:21" collapsed="1" x14ac:dyDescent="0.2">
      <c r="B113" s="509" t="s">
        <v>1174</v>
      </c>
      <c r="C113" s="509"/>
      <c r="D113" s="509"/>
      <c r="E113" s="509"/>
      <c r="F113" s="509"/>
      <c r="G113" s="509"/>
      <c r="H113" s="509"/>
      <c r="P113" s="16"/>
    </row>
    <row r="114" spans="2:21" hidden="1" outlineLevel="1" x14ac:dyDescent="0.2">
      <c r="B114" s="64" t="s">
        <v>683</v>
      </c>
      <c r="C114" s="169">
        <v>25500</v>
      </c>
      <c r="D114" s="169">
        <v>7670</v>
      </c>
      <c r="E114" s="169">
        <v>11713</v>
      </c>
      <c r="F114" s="169">
        <v>201</v>
      </c>
      <c r="G114" s="215">
        <v>13</v>
      </c>
      <c r="H114" s="169">
        <v>45097</v>
      </c>
      <c r="P114" s="16"/>
      <c r="Q114" s="16"/>
      <c r="R114" s="16"/>
      <c r="S114" s="16"/>
      <c r="T114" s="16"/>
      <c r="U114" s="16"/>
    </row>
    <row r="115" spans="2:21" hidden="1" outlineLevel="2" x14ac:dyDescent="0.2">
      <c r="B115" s="67" t="s">
        <v>476</v>
      </c>
      <c r="C115" s="51">
        <v>9808</v>
      </c>
      <c r="D115" s="51">
        <v>2631</v>
      </c>
      <c r="E115" s="51">
        <v>4397</v>
      </c>
      <c r="F115" s="50">
        <v>78</v>
      </c>
      <c r="G115" s="50">
        <v>5</v>
      </c>
      <c r="H115" s="51">
        <v>16919</v>
      </c>
      <c r="P115" s="16"/>
      <c r="Q115" s="16"/>
      <c r="R115" s="16"/>
      <c r="S115" s="16"/>
      <c r="T115" s="16"/>
      <c r="U115" s="16"/>
    </row>
    <row r="116" spans="2:21" hidden="1" outlineLevel="2" x14ac:dyDescent="0.2">
      <c r="B116" s="67" t="s">
        <v>477</v>
      </c>
      <c r="C116" s="51">
        <v>9368</v>
      </c>
      <c r="D116" s="51">
        <v>2966</v>
      </c>
      <c r="E116" s="51">
        <v>4203</v>
      </c>
      <c r="F116" s="50">
        <v>62</v>
      </c>
      <c r="G116" s="50">
        <v>3</v>
      </c>
      <c r="H116" s="51">
        <v>16602</v>
      </c>
      <c r="P116" s="16"/>
      <c r="Q116" s="16"/>
      <c r="R116" s="16"/>
      <c r="S116" s="16"/>
      <c r="T116" s="16"/>
      <c r="U116" s="16"/>
    </row>
    <row r="117" spans="2:21" hidden="1" outlineLevel="2" x14ac:dyDescent="0.2">
      <c r="B117" s="67" t="s">
        <v>478</v>
      </c>
      <c r="C117" s="51">
        <v>6324</v>
      </c>
      <c r="D117" s="51">
        <v>2073</v>
      </c>
      <c r="E117" s="51">
        <v>3113</v>
      </c>
      <c r="F117" s="50">
        <v>61</v>
      </c>
      <c r="G117" s="50">
        <v>5</v>
      </c>
      <c r="H117" s="51">
        <v>11576</v>
      </c>
      <c r="P117" s="16"/>
      <c r="Q117" s="16"/>
      <c r="R117" s="16"/>
      <c r="S117" s="16"/>
      <c r="T117" s="16"/>
      <c r="U117" s="16"/>
    </row>
    <row r="118" spans="2:21" hidden="1" outlineLevel="1" x14ac:dyDescent="0.2">
      <c r="B118" s="70" t="s">
        <v>624</v>
      </c>
      <c r="C118" s="54">
        <v>15650</v>
      </c>
      <c r="D118" s="54">
        <v>3575</v>
      </c>
      <c r="E118" s="54">
        <v>12648</v>
      </c>
      <c r="F118" s="54">
        <v>421</v>
      </c>
      <c r="G118" s="170">
        <v>19</v>
      </c>
      <c r="H118" s="54">
        <v>32313</v>
      </c>
      <c r="P118" s="16"/>
      <c r="Q118" s="16"/>
      <c r="R118" s="16"/>
      <c r="S118" s="16"/>
      <c r="T118" s="16"/>
      <c r="U118" s="16"/>
    </row>
    <row r="119" spans="2:21" hidden="1" outlineLevel="2" x14ac:dyDescent="0.2">
      <c r="B119" s="67" t="s">
        <v>479</v>
      </c>
      <c r="C119" s="51">
        <v>9155</v>
      </c>
      <c r="D119" s="51">
        <v>1812</v>
      </c>
      <c r="E119" s="51">
        <v>5447</v>
      </c>
      <c r="F119" s="50">
        <v>130</v>
      </c>
      <c r="G119" s="50">
        <v>6</v>
      </c>
      <c r="H119" s="51">
        <v>16550</v>
      </c>
      <c r="P119" s="16"/>
      <c r="Q119" s="16"/>
      <c r="R119" s="16"/>
      <c r="S119" s="16"/>
      <c r="T119" s="16"/>
      <c r="U119" s="16"/>
    </row>
    <row r="120" spans="2:21" hidden="1" outlineLevel="2" x14ac:dyDescent="0.2">
      <c r="B120" s="67" t="s">
        <v>480</v>
      </c>
      <c r="C120" s="51">
        <v>2743</v>
      </c>
      <c r="D120" s="51">
        <v>941</v>
      </c>
      <c r="E120" s="51">
        <v>2495</v>
      </c>
      <c r="F120" s="50">
        <v>51</v>
      </c>
      <c r="G120" s="50">
        <v>2</v>
      </c>
      <c r="H120" s="51">
        <v>6232</v>
      </c>
      <c r="P120" s="16"/>
      <c r="Q120" s="16"/>
      <c r="R120" s="16"/>
      <c r="S120" s="16"/>
      <c r="T120" s="16"/>
      <c r="U120" s="16"/>
    </row>
    <row r="121" spans="2:21" hidden="1" outlineLevel="2" x14ac:dyDescent="0.2">
      <c r="B121" s="67" t="s">
        <v>481</v>
      </c>
      <c r="C121" s="51">
        <v>3752</v>
      </c>
      <c r="D121" s="51">
        <v>822</v>
      </c>
      <c r="E121" s="51">
        <v>4706</v>
      </c>
      <c r="F121" s="50">
        <v>240</v>
      </c>
      <c r="G121" s="50">
        <v>11</v>
      </c>
      <c r="H121" s="51">
        <v>9531</v>
      </c>
      <c r="P121" s="16"/>
      <c r="Q121" s="16"/>
      <c r="R121" s="16"/>
      <c r="S121" s="16"/>
      <c r="T121" s="16"/>
      <c r="U121" s="16"/>
    </row>
    <row r="122" spans="2:21" hidden="1" outlineLevel="1" x14ac:dyDescent="0.2">
      <c r="B122" s="70" t="s">
        <v>625</v>
      </c>
      <c r="C122" s="54">
        <v>13173</v>
      </c>
      <c r="D122" s="54">
        <v>6918</v>
      </c>
      <c r="E122" s="54">
        <v>9997</v>
      </c>
      <c r="F122" s="170">
        <v>179</v>
      </c>
      <c r="G122" s="170">
        <v>12</v>
      </c>
      <c r="H122" s="54">
        <v>30279</v>
      </c>
      <c r="P122" s="16"/>
      <c r="Q122" s="16"/>
      <c r="R122" s="16"/>
      <c r="S122" s="16"/>
      <c r="T122" s="16"/>
      <c r="U122" s="16"/>
    </row>
    <row r="123" spans="2:21" hidden="1" outlineLevel="2" x14ac:dyDescent="0.2">
      <c r="B123" s="67" t="s">
        <v>482</v>
      </c>
      <c r="C123" s="51">
        <v>5276</v>
      </c>
      <c r="D123" s="51">
        <v>2748</v>
      </c>
      <c r="E123" s="51">
        <v>3764</v>
      </c>
      <c r="F123" s="50">
        <v>82</v>
      </c>
      <c r="G123" s="50">
        <v>1</v>
      </c>
      <c r="H123" s="51">
        <v>11871</v>
      </c>
      <c r="P123" s="16"/>
      <c r="Q123" s="16"/>
      <c r="R123" s="16"/>
      <c r="S123" s="16"/>
      <c r="T123" s="16"/>
      <c r="U123" s="16"/>
    </row>
    <row r="124" spans="2:21" hidden="1" outlineLevel="2" x14ac:dyDescent="0.2">
      <c r="B124" s="67" t="s">
        <v>483</v>
      </c>
      <c r="C124" s="51">
        <v>4663</v>
      </c>
      <c r="D124" s="51">
        <v>2208</v>
      </c>
      <c r="E124" s="51">
        <v>3245</v>
      </c>
      <c r="F124" s="50">
        <v>42</v>
      </c>
      <c r="G124" s="50">
        <v>5</v>
      </c>
      <c r="H124" s="51">
        <v>10163</v>
      </c>
      <c r="P124" s="16"/>
      <c r="Q124" s="16"/>
      <c r="R124" s="16"/>
      <c r="S124" s="16"/>
      <c r="T124" s="16"/>
      <c r="U124" s="16"/>
    </row>
    <row r="125" spans="2:21" hidden="1" outlineLevel="2" x14ac:dyDescent="0.2">
      <c r="B125" s="67" t="s">
        <v>484</v>
      </c>
      <c r="C125" s="51">
        <v>3234</v>
      </c>
      <c r="D125" s="51">
        <v>1962</v>
      </c>
      <c r="E125" s="51">
        <v>2988</v>
      </c>
      <c r="F125" s="50">
        <v>55</v>
      </c>
      <c r="G125" s="50">
        <v>6</v>
      </c>
      <c r="H125" s="51">
        <v>8245</v>
      </c>
      <c r="P125" s="16"/>
      <c r="Q125" s="16"/>
      <c r="R125" s="16"/>
      <c r="S125" s="16"/>
      <c r="T125" s="16"/>
      <c r="U125" s="16"/>
    </row>
    <row r="126" spans="2:21" hidden="1" outlineLevel="1" x14ac:dyDescent="0.2">
      <c r="B126" s="70" t="s">
        <v>626</v>
      </c>
      <c r="C126" s="54">
        <v>9754</v>
      </c>
      <c r="D126" s="54">
        <v>1299</v>
      </c>
      <c r="E126" s="54">
        <v>6630</v>
      </c>
      <c r="F126" s="170">
        <v>231</v>
      </c>
      <c r="G126" s="170">
        <v>4</v>
      </c>
      <c r="H126" s="54">
        <v>17918</v>
      </c>
      <c r="P126" s="16"/>
      <c r="Q126" s="16"/>
      <c r="R126" s="16"/>
      <c r="S126" s="16"/>
      <c r="T126" s="16"/>
      <c r="U126" s="16"/>
    </row>
    <row r="127" spans="2:21" hidden="1" outlineLevel="2" x14ac:dyDescent="0.2">
      <c r="B127" s="67" t="s">
        <v>485</v>
      </c>
      <c r="C127" s="51">
        <v>5997</v>
      </c>
      <c r="D127" s="50">
        <v>453</v>
      </c>
      <c r="E127" s="51">
        <v>2189</v>
      </c>
      <c r="F127" s="50">
        <v>74</v>
      </c>
      <c r="G127" s="50">
        <v>2</v>
      </c>
      <c r="H127" s="51">
        <v>8715</v>
      </c>
      <c r="P127" s="16"/>
      <c r="Q127" s="16"/>
      <c r="R127" s="16"/>
      <c r="S127" s="16"/>
      <c r="T127" s="16"/>
      <c r="U127" s="16"/>
    </row>
    <row r="128" spans="2:21" hidden="1" outlineLevel="2" x14ac:dyDescent="0.2">
      <c r="B128" s="67" t="s">
        <v>489</v>
      </c>
      <c r="C128" s="50">
        <v>1025</v>
      </c>
      <c r="D128" s="50">
        <v>194</v>
      </c>
      <c r="E128" s="50">
        <v>875</v>
      </c>
      <c r="F128" s="50">
        <v>35</v>
      </c>
      <c r="G128" s="50">
        <v>0</v>
      </c>
      <c r="H128" s="51">
        <v>2129</v>
      </c>
      <c r="P128" s="16"/>
      <c r="Q128" s="16"/>
      <c r="R128" s="16"/>
      <c r="S128" s="16"/>
      <c r="T128" s="16"/>
      <c r="U128" s="16"/>
    </row>
    <row r="129" spans="2:21" hidden="1" outlineLevel="2" x14ac:dyDescent="0.2">
      <c r="B129" s="67" t="s">
        <v>486</v>
      </c>
      <c r="C129" s="50">
        <v>848</v>
      </c>
      <c r="D129" s="50">
        <v>256</v>
      </c>
      <c r="E129" s="51">
        <v>1106</v>
      </c>
      <c r="F129" s="50">
        <v>33</v>
      </c>
      <c r="G129" s="50">
        <v>0</v>
      </c>
      <c r="H129" s="51">
        <v>2243</v>
      </c>
      <c r="P129" s="16"/>
      <c r="Q129" s="16"/>
      <c r="R129" s="16"/>
      <c r="S129" s="16"/>
      <c r="T129" s="16"/>
      <c r="U129" s="16"/>
    </row>
    <row r="130" spans="2:21" hidden="1" outlineLevel="2" x14ac:dyDescent="0.2">
      <c r="B130" s="67" t="s">
        <v>487</v>
      </c>
      <c r="C130" s="50">
        <v>1106</v>
      </c>
      <c r="D130" s="50">
        <v>184</v>
      </c>
      <c r="E130" s="51">
        <v>1434</v>
      </c>
      <c r="F130" s="50">
        <v>48</v>
      </c>
      <c r="G130" s="50">
        <v>2</v>
      </c>
      <c r="H130" s="51">
        <v>2774</v>
      </c>
      <c r="P130" s="16"/>
      <c r="Q130" s="16"/>
      <c r="R130" s="16"/>
      <c r="S130" s="16"/>
      <c r="T130" s="16"/>
      <c r="U130" s="16"/>
    </row>
    <row r="131" spans="2:21" hidden="1" outlineLevel="2" x14ac:dyDescent="0.2">
      <c r="B131" s="67" t="s">
        <v>488</v>
      </c>
      <c r="C131" s="50">
        <v>778</v>
      </c>
      <c r="D131" s="50">
        <v>212</v>
      </c>
      <c r="E131" s="51">
        <v>1026</v>
      </c>
      <c r="F131" s="50">
        <v>41</v>
      </c>
      <c r="G131" s="50">
        <v>0</v>
      </c>
      <c r="H131" s="51">
        <v>2057</v>
      </c>
      <c r="P131" s="16"/>
      <c r="Q131" s="16"/>
      <c r="R131" s="16"/>
      <c r="S131" s="16"/>
      <c r="T131" s="16"/>
      <c r="U131" s="16"/>
    </row>
    <row r="132" spans="2:21" hidden="1" outlineLevel="1" x14ac:dyDescent="0.2">
      <c r="B132" s="70" t="s">
        <v>627</v>
      </c>
      <c r="C132" s="54">
        <v>10297</v>
      </c>
      <c r="D132" s="54">
        <v>2652</v>
      </c>
      <c r="E132" s="54">
        <v>9345</v>
      </c>
      <c r="F132" s="170">
        <v>401</v>
      </c>
      <c r="G132" s="170">
        <v>14</v>
      </c>
      <c r="H132" s="54">
        <v>22709</v>
      </c>
      <c r="P132" s="16"/>
      <c r="Q132" s="16"/>
      <c r="R132" s="16"/>
      <c r="S132" s="16"/>
      <c r="T132" s="16"/>
      <c r="U132" s="16"/>
    </row>
    <row r="133" spans="2:21" hidden="1" outlineLevel="2" x14ac:dyDescent="0.2">
      <c r="B133" s="67" t="s">
        <v>490</v>
      </c>
      <c r="C133" s="51">
        <v>3626</v>
      </c>
      <c r="D133" s="51">
        <v>959</v>
      </c>
      <c r="E133" s="51">
        <v>2478</v>
      </c>
      <c r="F133" s="50">
        <v>111</v>
      </c>
      <c r="G133" s="50">
        <v>4</v>
      </c>
      <c r="H133" s="51">
        <v>7178</v>
      </c>
      <c r="P133" s="16"/>
      <c r="Q133" s="16"/>
      <c r="R133" s="16"/>
      <c r="S133" s="16"/>
      <c r="T133" s="16"/>
      <c r="U133" s="16"/>
    </row>
    <row r="134" spans="2:21" hidden="1" outlineLevel="2" x14ac:dyDescent="0.2">
      <c r="B134" s="67" t="s">
        <v>491</v>
      </c>
      <c r="C134" s="51">
        <v>4493</v>
      </c>
      <c r="D134" s="51">
        <v>1092</v>
      </c>
      <c r="E134" s="51">
        <v>4361</v>
      </c>
      <c r="F134" s="50">
        <v>122</v>
      </c>
      <c r="G134" s="50">
        <v>4</v>
      </c>
      <c r="H134" s="51">
        <v>10072</v>
      </c>
      <c r="P134" s="16"/>
      <c r="Q134" s="16"/>
      <c r="R134" s="16"/>
      <c r="S134" s="16"/>
      <c r="T134" s="16"/>
      <c r="U134" s="16"/>
    </row>
    <row r="135" spans="2:21" hidden="1" outlineLevel="2" x14ac:dyDescent="0.2">
      <c r="B135" s="67" t="s">
        <v>492</v>
      </c>
      <c r="C135" s="51">
        <v>2178</v>
      </c>
      <c r="D135" s="50">
        <v>601</v>
      </c>
      <c r="E135" s="51">
        <v>2506</v>
      </c>
      <c r="F135" s="50">
        <v>168</v>
      </c>
      <c r="G135" s="50">
        <v>6</v>
      </c>
      <c r="H135" s="51">
        <v>5459</v>
      </c>
      <c r="P135" s="16"/>
      <c r="Q135" s="16"/>
      <c r="R135" s="16"/>
      <c r="S135" s="16"/>
      <c r="T135" s="16"/>
      <c r="U135" s="16"/>
    </row>
    <row r="136" spans="2:21" hidden="1" outlineLevel="1" x14ac:dyDescent="0.2">
      <c r="B136" s="70" t="s">
        <v>628</v>
      </c>
      <c r="C136" s="54">
        <v>12825</v>
      </c>
      <c r="D136" s="54">
        <v>6592</v>
      </c>
      <c r="E136" s="54">
        <v>9490</v>
      </c>
      <c r="F136" s="170">
        <v>179</v>
      </c>
      <c r="G136" s="170">
        <v>9</v>
      </c>
      <c r="H136" s="54">
        <v>29095</v>
      </c>
      <c r="P136" s="16"/>
      <c r="Q136" s="16"/>
      <c r="R136" s="16"/>
      <c r="S136" s="16"/>
      <c r="T136" s="16"/>
      <c r="U136" s="16"/>
    </row>
    <row r="137" spans="2:21" hidden="1" outlineLevel="2" x14ac:dyDescent="0.2">
      <c r="B137" s="67" t="s">
        <v>493</v>
      </c>
      <c r="C137" s="51">
        <v>9645</v>
      </c>
      <c r="D137" s="51">
        <v>4286</v>
      </c>
      <c r="E137" s="51">
        <v>6139</v>
      </c>
      <c r="F137" s="50">
        <v>95</v>
      </c>
      <c r="G137" s="50">
        <v>6</v>
      </c>
      <c r="H137" s="51">
        <v>20171</v>
      </c>
      <c r="P137" s="16"/>
      <c r="Q137" s="16"/>
      <c r="R137" s="16"/>
      <c r="S137" s="16"/>
      <c r="T137" s="16"/>
      <c r="U137" s="16"/>
    </row>
    <row r="138" spans="2:21" hidden="1" outlineLevel="2" x14ac:dyDescent="0.2">
      <c r="B138" s="67" t="s">
        <v>494</v>
      </c>
      <c r="C138" s="51">
        <v>3180</v>
      </c>
      <c r="D138" s="51">
        <v>2306</v>
      </c>
      <c r="E138" s="51">
        <v>3351</v>
      </c>
      <c r="F138" s="50">
        <v>84</v>
      </c>
      <c r="G138" s="50">
        <v>3</v>
      </c>
      <c r="H138" s="51">
        <v>8924</v>
      </c>
      <c r="P138" s="16"/>
      <c r="Q138" s="16"/>
      <c r="R138" s="16"/>
      <c r="S138" s="16"/>
      <c r="T138" s="16"/>
      <c r="U138" s="16"/>
    </row>
    <row r="139" spans="2:21" hidden="1" outlineLevel="1" x14ac:dyDescent="0.2">
      <c r="B139" s="70" t="s">
        <v>629</v>
      </c>
      <c r="C139" s="54">
        <v>7146</v>
      </c>
      <c r="D139" s="54">
        <v>3543</v>
      </c>
      <c r="E139" s="54">
        <v>6214</v>
      </c>
      <c r="F139" s="170">
        <v>118</v>
      </c>
      <c r="G139" s="170">
        <v>6</v>
      </c>
      <c r="H139" s="54">
        <v>17027</v>
      </c>
      <c r="P139" s="16"/>
      <c r="Q139" s="16"/>
      <c r="R139" s="16"/>
      <c r="S139" s="16"/>
      <c r="T139" s="16"/>
      <c r="U139" s="16"/>
    </row>
    <row r="140" spans="2:21" hidden="1" outlineLevel="2" x14ac:dyDescent="0.2">
      <c r="B140" s="67" t="s">
        <v>495</v>
      </c>
      <c r="C140" s="51">
        <v>5438</v>
      </c>
      <c r="D140" s="51">
        <v>2368</v>
      </c>
      <c r="E140" s="51">
        <v>4337</v>
      </c>
      <c r="F140" s="50">
        <v>86</v>
      </c>
      <c r="G140" s="50">
        <v>6</v>
      </c>
      <c r="H140" s="51">
        <v>12235</v>
      </c>
      <c r="P140" s="16"/>
      <c r="Q140" s="16"/>
      <c r="R140" s="16"/>
      <c r="S140" s="16"/>
      <c r="T140" s="16"/>
      <c r="U140" s="16"/>
    </row>
    <row r="141" spans="2:21" hidden="1" outlineLevel="2" x14ac:dyDescent="0.2">
      <c r="B141" s="67" t="s">
        <v>496</v>
      </c>
      <c r="C141" s="51">
        <v>1708</v>
      </c>
      <c r="D141" s="51">
        <v>1175</v>
      </c>
      <c r="E141" s="51">
        <v>1877</v>
      </c>
      <c r="F141" s="50">
        <v>32</v>
      </c>
      <c r="G141" s="50">
        <v>0</v>
      </c>
      <c r="H141" s="51">
        <v>4792</v>
      </c>
      <c r="P141" s="16"/>
      <c r="Q141" s="16"/>
      <c r="R141" s="16"/>
      <c r="S141" s="16"/>
      <c r="T141" s="16"/>
      <c r="U141" s="16"/>
    </row>
    <row r="142" spans="2:21" hidden="1" outlineLevel="1" x14ac:dyDescent="0.2">
      <c r="B142" s="70" t="s">
        <v>630</v>
      </c>
      <c r="C142" s="54">
        <v>8635</v>
      </c>
      <c r="D142" s="54">
        <v>2686</v>
      </c>
      <c r="E142" s="54">
        <v>8247</v>
      </c>
      <c r="F142" s="170">
        <v>188</v>
      </c>
      <c r="G142" s="170">
        <v>12</v>
      </c>
      <c r="H142" s="54">
        <v>19768</v>
      </c>
      <c r="P142" s="16"/>
      <c r="Q142" s="16"/>
      <c r="R142" s="16"/>
      <c r="S142" s="16"/>
      <c r="T142" s="16"/>
      <c r="U142" s="16"/>
    </row>
    <row r="143" spans="2:21" hidden="1" outlineLevel="2" x14ac:dyDescent="0.2">
      <c r="B143" s="67" t="s">
        <v>497</v>
      </c>
      <c r="C143" s="51">
        <v>5813</v>
      </c>
      <c r="D143" s="51">
        <v>1618</v>
      </c>
      <c r="E143" s="51">
        <v>5749</v>
      </c>
      <c r="F143" s="50">
        <v>138</v>
      </c>
      <c r="G143" s="50">
        <v>12</v>
      </c>
      <c r="H143" s="51">
        <v>13330</v>
      </c>
      <c r="P143" s="16"/>
      <c r="Q143" s="16"/>
      <c r="R143" s="16"/>
      <c r="S143" s="16"/>
      <c r="T143" s="16"/>
      <c r="U143" s="16"/>
    </row>
    <row r="144" spans="2:21" hidden="1" outlineLevel="2" x14ac:dyDescent="0.2">
      <c r="B144" s="67" t="s">
        <v>498</v>
      </c>
      <c r="C144" s="51">
        <v>2822</v>
      </c>
      <c r="D144" s="51">
        <v>1068</v>
      </c>
      <c r="E144" s="51">
        <v>2498</v>
      </c>
      <c r="F144" s="50">
        <v>50</v>
      </c>
      <c r="G144" s="50">
        <v>0</v>
      </c>
      <c r="H144" s="51">
        <v>6438</v>
      </c>
      <c r="P144" s="16"/>
      <c r="Q144" s="16"/>
      <c r="R144" s="16"/>
      <c r="S144" s="16"/>
      <c r="T144" s="16"/>
      <c r="U144" s="16"/>
    </row>
    <row r="145" spans="2:21" hidden="1" outlineLevel="1" x14ac:dyDescent="0.2">
      <c r="B145" s="70" t="s">
        <v>631</v>
      </c>
      <c r="C145" s="54">
        <v>11381</v>
      </c>
      <c r="D145" s="54">
        <v>4208</v>
      </c>
      <c r="E145" s="54">
        <v>8548</v>
      </c>
      <c r="F145" s="170">
        <v>159</v>
      </c>
      <c r="G145" s="170">
        <v>4</v>
      </c>
      <c r="H145" s="54">
        <v>24300</v>
      </c>
      <c r="P145" s="16"/>
      <c r="Q145" s="16"/>
      <c r="R145" s="16"/>
      <c r="S145" s="16"/>
      <c r="T145" s="16"/>
      <c r="U145" s="16"/>
    </row>
    <row r="146" spans="2:21" hidden="1" outlineLevel="2" x14ac:dyDescent="0.2">
      <c r="B146" s="67" t="s">
        <v>499</v>
      </c>
      <c r="C146" s="51">
        <v>5798</v>
      </c>
      <c r="D146" s="51">
        <v>2201</v>
      </c>
      <c r="E146" s="51">
        <v>4902</v>
      </c>
      <c r="F146" s="50">
        <v>80</v>
      </c>
      <c r="G146" s="50">
        <v>3</v>
      </c>
      <c r="H146" s="51">
        <v>12984</v>
      </c>
      <c r="P146" s="16"/>
      <c r="Q146" s="16"/>
      <c r="R146" s="16"/>
      <c r="S146" s="16"/>
      <c r="T146" s="16"/>
      <c r="U146" s="16"/>
    </row>
    <row r="147" spans="2:21" hidden="1" outlineLevel="2" x14ac:dyDescent="0.2">
      <c r="B147" s="67" t="s">
        <v>500</v>
      </c>
      <c r="C147" s="51">
        <v>5583</v>
      </c>
      <c r="D147" s="51">
        <v>2007</v>
      </c>
      <c r="E147" s="51">
        <v>3646</v>
      </c>
      <c r="F147" s="50">
        <v>79</v>
      </c>
      <c r="G147" s="50">
        <v>1</v>
      </c>
      <c r="H147" s="51">
        <v>11316</v>
      </c>
      <c r="P147" s="16"/>
      <c r="Q147" s="16"/>
      <c r="R147" s="16"/>
      <c r="S147" s="16"/>
      <c r="T147" s="16"/>
      <c r="U147" s="16"/>
    </row>
    <row r="148" spans="2:21" hidden="1" outlineLevel="1" x14ac:dyDescent="0.2">
      <c r="B148" s="71" t="s">
        <v>501</v>
      </c>
      <c r="C148" s="85">
        <v>114361</v>
      </c>
      <c r="D148" s="85">
        <v>39143</v>
      </c>
      <c r="E148" s="85">
        <v>82832</v>
      </c>
      <c r="F148" s="85">
        <v>2077</v>
      </c>
      <c r="G148" s="86">
        <v>93</v>
      </c>
      <c r="H148" s="85">
        <v>238506</v>
      </c>
      <c r="P148" s="16"/>
      <c r="Q148" s="16"/>
      <c r="R148" s="16"/>
      <c r="S148" s="16"/>
      <c r="T148" s="16"/>
      <c r="U148" s="16"/>
    </row>
    <row r="149" spans="2:21" collapsed="1" x14ac:dyDescent="0.2">
      <c r="B149" s="509" t="s">
        <v>1173</v>
      </c>
      <c r="C149" s="509"/>
      <c r="D149" s="509"/>
      <c r="E149" s="509"/>
      <c r="F149" s="509"/>
      <c r="G149" s="509"/>
      <c r="H149" s="509"/>
      <c r="P149" s="16"/>
    </row>
    <row r="150" spans="2:21" outlineLevel="1" x14ac:dyDescent="0.2">
      <c r="B150" s="64" t="s">
        <v>683</v>
      </c>
      <c r="C150" s="169">
        <v>25413</v>
      </c>
      <c r="D150" s="169">
        <v>7673</v>
      </c>
      <c r="E150" s="169">
        <v>12016</v>
      </c>
      <c r="F150" s="169">
        <v>204</v>
      </c>
      <c r="G150" s="215">
        <v>12</v>
      </c>
      <c r="H150" s="169">
        <v>45318</v>
      </c>
      <c r="P150" s="16"/>
      <c r="Q150" s="16"/>
      <c r="R150" s="16"/>
      <c r="S150" s="16"/>
      <c r="T150" s="16"/>
      <c r="U150" s="16"/>
    </row>
    <row r="151" spans="2:21" outlineLevel="2" x14ac:dyDescent="0.2">
      <c r="B151" s="67" t="s">
        <v>476</v>
      </c>
      <c r="C151" s="51">
        <v>9777</v>
      </c>
      <c r="D151" s="51">
        <v>2635</v>
      </c>
      <c r="E151" s="51">
        <v>4577</v>
      </c>
      <c r="F151" s="50">
        <v>84</v>
      </c>
      <c r="G151" s="50">
        <v>5</v>
      </c>
      <c r="H151" s="51">
        <v>17078</v>
      </c>
      <c r="P151" s="16"/>
      <c r="Q151" s="16"/>
      <c r="R151" s="16"/>
      <c r="S151" s="16"/>
      <c r="T151" s="16"/>
      <c r="U151" s="16"/>
    </row>
    <row r="152" spans="2:21" outlineLevel="2" x14ac:dyDescent="0.2">
      <c r="B152" s="67" t="s">
        <v>477</v>
      </c>
      <c r="C152" s="51">
        <v>9326</v>
      </c>
      <c r="D152" s="51">
        <v>2968</v>
      </c>
      <c r="E152" s="51">
        <v>4226</v>
      </c>
      <c r="F152" s="50">
        <v>62</v>
      </c>
      <c r="G152" s="50">
        <v>3</v>
      </c>
      <c r="H152" s="51">
        <v>16585</v>
      </c>
      <c r="P152" s="16"/>
      <c r="Q152" s="16"/>
      <c r="R152" s="16"/>
      <c r="S152" s="16"/>
      <c r="T152" s="16"/>
      <c r="U152" s="16"/>
    </row>
    <row r="153" spans="2:21" outlineLevel="2" x14ac:dyDescent="0.2">
      <c r="B153" s="67" t="s">
        <v>478</v>
      </c>
      <c r="C153" s="51">
        <v>6310</v>
      </c>
      <c r="D153" s="51">
        <v>2070</v>
      </c>
      <c r="E153" s="51">
        <v>3213</v>
      </c>
      <c r="F153" s="50">
        <v>58</v>
      </c>
      <c r="G153" s="50">
        <v>4</v>
      </c>
      <c r="H153" s="51">
        <v>11655</v>
      </c>
      <c r="P153" s="16"/>
      <c r="Q153" s="16"/>
      <c r="R153" s="16"/>
      <c r="S153" s="16"/>
      <c r="T153" s="16"/>
      <c r="U153" s="16"/>
    </row>
    <row r="154" spans="2:21" outlineLevel="1" x14ac:dyDescent="0.2">
      <c r="B154" s="70" t="s">
        <v>624</v>
      </c>
      <c r="C154" s="54">
        <v>15547</v>
      </c>
      <c r="D154" s="54">
        <v>3997</v>
      </c>
      <c r="E154" s="54">
        <v>13070</v>
      </c>
      <c r="F154" s="54">
        <v>428</v>
      </c>
      <c r="G154" s="170">
        <v>18</v>
      </c>
      <c r="H154" s="54">
        <v>33060</v>
      </c>
      <c r="P154" s="16"/>
      <c r="Q154" s="16"/>
      <c r="R154" s="16"/>
      <c r="S154" s="16"/>
      <c r="T154" s="16"/>
      <c r="U154" s="16"/>
    </row>
    <row r="155" spans="2:21" outlineLevel="2" x14ac:dyDescent="0.2">
      <c r="B155" s="67" t="s">
        <v>479</v>
      </c>
      <c r="C155" s="51">
        <v>9075</v>
      </c>
      <c r="D155" s="51">
        <v>1919</v>
      </c>
      <c r="E155" s="51">
        <v>5578</v>
      </c>
      <c r="F155" s="50">
        <v>132</v>
      </c>
      <c r="G155" s="50">
        <v>5</v>
      </c>
      <c r="H155" s="51">
        <v>16709</v>
      </c>
      <c r="P155" s="16"/>
      <c r="Q155" s="16"/>
      <c r="R155" s="16"/>
      <c r="S155" s="16"/>
      <c r="T155" s="16"/>
      <c r="U155" s="16"/>
    </row>
    <row r="156" spans="2:21" outlineLevel="2" x14ac:dyDescent="0.2">
      <c r="B156" s="67" t="s">
        <v>480</v>
      </c>
      <c r="C156" s="51">
        <v>2720</v>
      </c>
      <c r="D156" s="51">
        <v>1087</v>
      </c>
      <c r="E156" s="51">
        <v>2619</v>
      </c>
      <c r="F156" s="50">
        <v>50</v>
      </c>
      <c r="G156" s="50">
        <v>1</v>
      </c>
      <c r="H156" s="51">
        <v>6477</v>
      </c>
      <c r="P156" s="16"/>
      <c r="Q156" s="16"/>
      <c r="R156" s="16"/>
      <c r="S156" s="16"/>
      <c r="T156" s="16"/>
      <c r="U156" s="16"/>
    </row>
    <row r="157" spans="2:21" outlineLevel="2" x14ac:dyDescent="0.2">
      <c r="B157" s="67" t="s">
        <v>481</v>
      </c>
      <c r="C157" s="51">
        <v>3752</v>
      </c>
      <c r="D157" s="51">
        <v>991</v>
      </c>
      <c r="E157" s="51">
        <v>4873</v>
      </c>
      <c r="F157" s="50">
        <v>246</v>
      </c>
      <c r="G157" s="50">
        <v>12</v>
      </c>
      <c r="H157" s="51">
        <v>9874</v>
      </c>
      <c r="P157" s="16"/>
      <c r="Q157" s="16"/>
      <c r="R157" s="16"/>
      <c r="S157" s="16"/>
      <c r="T157" s="16"/>
      <c r="U157" s="16"/>
    </row>
    <row r="158" spans="2:21" outlineLevel="1" x14ac:dyDescent="0.2">
      <c r="B158" s="70" t="s">
        <v>625</v>
      </c>
      <c r="C158" s="54">
        <v>13113</v>
      </c>
      <c r="D158" s="54">
        <v>7078</v>
      </c>
      <c r="E158" s="54">
        <v>10347</v>
      </c>
      <c r="F158" s="170">
        <v>174</v>
      </c>
      <c r="G158" s="170">
        <v>10</v>
      </c>
      <c r="H158" s="54">
        <v>30722</v>
      </c>
      <c r="P158" s="16"/>
      <c r="Q158" s="16"/>
      <c r="R158" s="16"/>
      <c r="S158" s="16"/>
      <c r="T158" s="16"/>
      <c r="U158" s="16"/>
    </row>
    <row r="159" spans="2:21" outlineLevel="2" x14ac:dyDescent="0.2">
      <c r="B159" s="67" t="s">
        <v>482</v>
      </c>
      <c r="C159" s="51">
        <v>5252</v>
      </c>
      <c r="D159" s="51">
        <v>2780</v>
      </c>
      <c r="E159" s="51">
        <v>3920</v>
      </c>
      <c r="F159" s="50">
        <v>79</v>
      </c>
      <c r="G159" s="50">
        <v>1</v>
      </c>
      <c r="H159" s="51">
        <v>12032</v>
      </c>
      <c r="P159" s="16"/>
      <c r="Q159" s="16"/>
      <c r="R159" s="16"/>
      <c r="S159" s="16"/>
      <c r="T159" s="16"/>
      <c r="U159" s="16"/>
    </row>
    <row r="160" spans="2:21" outlineLevel="2" x14ac:dyDescent="0.2">
      <c r="B160" s="67" t="s">
        <v>483</v>
      </c>
      <c r="C160" s="51">
        <v>4629</v>
      </c>
      <c r="D160" s="51">
        <v>2261</v>
      </c>
      <c r="E160" s="51">
        <v>3357</v>
      </c>
      <c r="F160" s="50">
        <v>42</v>
      </c>
      <c r="G160" s="50">
        <v>4</v>
      </c>
      <c r="H160" s="51">
        <v>10293</v>
      </c>
      <c r="P160" s="16"/>
      <c r="Q160" s="16"/>
      <c r="R160" s="16"/>
      <c r="S160" s="16"/>
      <c r="T160" s="16"/>
      <c r="U160" s="16"/>
    </row>
    <row r="161" spans="2:21" outlineLevel="2" x14ac:dyDescent="0.2">
      <c r="B161" s="67" t="s">
        <v>484</v>
      </c>
      <c r="C161" s="51">
        <v>3232</v>
      </c>
      <c r="D161" s="51">
        <v>2037</v>
      </c>
      <c r="E161" s="51">
        <v>3070</v>
      </c>
      <c r="F161" s="50">
        <v>53</v>
      </c>
      <c r="G161" s="50">
        <v>5</v>
      </c>
      <c r="H161" s="51">
        <v>8397</v>
      </c>
      <c r="P161" s="16"/>
      <c r="Q161" s="16"/>
      <c r="R161" s="16"/>
      <c r="S161" s="16"/>
      <c r="T161" s="16"/>
      <c r="U161" s="16"/>
    </row>
    <row r="162" spans="2:21" outlineLevel="1" x14ac:dyDescent="0.2">
      <c r="B162" s="70" t="s">
        <v>626</v>
      </c>
      <c r="C162" s="54">
        <v>9710</v>
      </c>
      <c r="D162" s="54">
        <v>1295</v>
      </c>
      <c r="E162" s="54">
        <v>6870</v>
      </c>
      <c r="F162" s="170">
        <v>229</v>
      </c>
      <c r="G162" s="170">
        <v>4</v>
      </c>
      <c r="H162" s="54">
        <v>18108</v>
      </c>
      <c r="P162" s="16"/>
      <c r="Q162" s="16"/>
      <c r="R162" s="16"/>
      <c r="S162" s="16"/>
      <c r="T162" s="16"/>
      <c r="U162" s="16"/>
    </row>
    <row r="163" spans="2:21" outlineLevel="2" x14ac:dyDescent="0.2">
      <c r="B163" s="67" t="s">
        <v>485</v>
      </c>
      <c r="C163" s="51">
        <v>5969</v>
      </c>
      <c r="D163" s="50">
        <v>450</v>
      </c>
      <c r="E163" s="51">
        <v>2194</v>
      </c>
      <c r="F163" s="50">
        <v>73</v>
      </c>
      <c r="G163" s="50">
        <v>2</v>
      </c>
      <c r="H163" s="51">
        <v>8688</v>
      </c>
      <c r="P163" s="16"/>
      <c r="Q163" s="16"/>
      <c r="R163" s="16"/>
      <c r="S163" s="16"/>
      <c r="T163" s="16"/>
      <c r="U163" s="16"/>
    </row>
    <row r="164" spans="2:21" outlineLevel="2" x14ac:dyDescent="0.2">
      <c r="B164" s="67" t="s">
        <v>489</v>
      </c>
      <c r="C164" s="50">
        <v>1022</v>
      </c>
      <c r="D164" s="50">
        <v>194</v>
      </c>
      <c r="E164" s="50">
        <v>891</v>
      </c>
      <c r="F164" s="50">
        <v>33</v>
      </c>
      <c r="G164" s="50">
        <v>0</v>
      </c>
      <c r="H164" s="51">
        <v>2140</v>
      </c>
      <c r="P164" s="16"/>
      <c r="Q164" s="16"/>
      <c r="R164" s="16"/>
      <c r="S164" s="16"/>
      <c r="T164" s="16"/>
      <c r="U164" s="16"/>
    </row>
    <row r="165" spans="2:21" outlineLevel="2" x14ac:dyDescent="0.2">
      <c r="B165" s="67" t="s">
        <v>486</v>
      </c>
      <c r="C165" s="50">
        <v>848</v>
      </c>
      <c r="D165" s="50">
        <v>255</v>
      </c>
      <c r="E165" s="51">
        <v>1207</v>
      </c>
      <c r="F165" s="50">
        <v>33</v>
      </c>
      <c r="G165" s="50">
        <v>0</v>
      </c>
      <c r="H165" s="51">
        <v>2343</v>
      </c>
      <c r="P165" s="16"/>
      <c r="Q165" s="16"/>
      <c r="R165" s="16"/>
      <c r="S165" s="16"/>
      <c r="T165" s="16"/>
      <c r="U165" s="16"/>
    </row>
    <row r="166" spans="2:21" outlineLevel="2" x14ac:dyDescent="0.2">
      <c r="B166" s="67" t="s">
        <v>487</v>
      </c>
      <c r="C166" s="50">
        <v>1096</v>
      </c>
      <c r="D166" s="50">
        <v>184</v>
      </c>
      <c r="E166" s="51">
        <v>1495</v>
      </c>
      <c r="F166" s="50">
        <v>48</v>
      </c>
      <c r="G166" s="50">
        <v>2</v>
      </c>
      <c r="H166" s="51">
        <v>2825</v>
      </c>
      <c r="P166" s="16"/>
      <c r="Q166" s="16"/>
      <c r="R166" s="16"/>
      <c r="S166" s="16"/>
      <c r="T166" s="16"/>
      <c r="U166" s="16"/>
    </row>
    <row r="167" spans="2:21" outlineLevel="2" x14ac:dyDescent="0.2">
      <c r="B167" s="67" t="s">
        <v>488</v>
      </c>
      <c r="C167" s="50">
        <v>775</v>
      </c>
      <c r="D167" s="50">
        <v>212</v>
      </c>
      <c r="E167" s="51">
        <v>1083</v>
      </c>
      <c r="F167" s="50">
        <v>42</v>
      </c>
      <c r="G167" s="50">
        <v>0</v>
      </c>
      <c r="H167" s="51">
        <v>2112</v>
      </c>
      <c r="P167" s="16"/>
      <c r="Q167" s="16"/>
      <c r="R167" s="16"/>
      <c r="S167" s="16"/>
      <c r="T167" s="16"/>
      <c r="U167" s="16"/>
    </row>
    <row r="168" spans="2:21" outlineLevel="1" x14ac:dyDescent="0.2">
      <c r="B168" s="70" t="s">
        <v>627</v>
      </c>
      <c r="C168" s="54">
        <v>10276</v>
      </c>
      <c r="D168" s="54">
        <v>2865</v>
      </c>
      <c r="E168" s="54">
        <v>9651</v>
      </c>
      <c r="F168" s="170">
        <v>398</v>
      </c>
      <c r="G168" s="170">
        <v>13</v>
      </c>
      <c r="H168" s="54">
        <v>23203</v>
      </c>
      <c r="P168" s="16"/>
      <c r="Q168" s="16"/>
      <c r="R168" s="16"/>
      <c r="S168" s="16"/>
      <c r="T168" s="16"/>
      <c r="U168" s="16"/>
    </row>
    <row r="169" spans="2:21" outlineLevel="2" x14ac:dyDescent="0.2">
      <c r="B169" s="67" t="s">
        <v>490</v>
      </c>
      <c r="C169" s="51">
        <v>3620</v>
      </c>
      <c r="D169" s="51">
        <v>1035</v>
      </c>
      <c r="E169" s="51">
        <v>2558</v>
      </c>
      <c r="F169" s="50">
        <v>110</v>
      </c>
      <c r="G169" s="50">
        <v>4</v>
      </c>
      <c r="H169" s="51">
        <v>7327</v>
      </c>
      <c r="P169" s="16"/>
      <c r="Q169" s="16"/>
      <c r="R169" s="16"/>
      <c r="S169" s="16"/>
      <c r="T169" s="16"/>
      <c r="U169" s="16"/>
    </row>
    <row r="170" spans="2:21" outlineLevel="2" x14ac:dyDescent="0.2">
      <c r="B170" s="67" t="s">
        <v>491</v>
      </c>
      <c r="C170" s="51">
        <v>4475</v>
      </c>
      <c r="D170" s="51">
        <v>1178</v>
      </c>
      <c r="E170" s="51">
        <v>4471</v>
      </c>
      <c r="F170" s="50">
        <v>120</v>
      </c>
      <c r="G170" s="50">
        <v>4</v>
      </c>
      <c r="H170" s="51">
        <v>10248</v>
      </c>
      <c r="P170" s="16"/>
      <c r="Q170" s="16"/>
      <c r="R170" s="16"/>
      <c r="S170" s="16"/>
      <c r="T170" s="16"/>
      <c r="U170" s="16"/>
    </row>
    <row r="171" spans="2:21" outlineLevel="2" x14ac:dyDescent="0.2">
      <c r="B171" s="67" t="s">
        <v>492</v>
      </c>
      <c r="C171" s="51">
        <v>2181</v>
      </c>
      <c r="D171" s="50">
        <v>652</v>
      </c>
      <c r="E171" s="51">
        <v>2622</v>
      </c>
      <c r="F171" s="50">
        <v>168</v>
      </c>
      <c r="G171" s="50">
        <v>5</v>
      </c>
      <c r="H171" s="51">
        <v>5628</v>
      </c>
      <c r="P171" s="16"/>
      <c r="Q171" s="16"/>
      <c r="R171" s="16"/>
      <c r="S171" s="16"/>
      <c r="T171" s="16"/>
      <c r="U171" s="16"/>
    </row>
    <row r="172" spans="2:21" outlineLevel="1" x14ac:dyDescent="0.2">
      <c r="B172" s="70" t="s">
        <v>628</v>
      </c>
      <c r="C172" s="54">
        <v>12880</v>
      </c>
      <c r="D172" s="54">
        <v>7228</v>
      </c>
      <c r="E172" s="54">
        <v>9703</v>
      </c>
      <c r="F172" s="170">
        <v>181</v>
      </c>
      <c r="G172" s="170">
        <v>9</v>
      </c>
      <c r="H172" s="54">
        <v>30001</v>
      </c>
      <c r="P172" s="16"/>
      <c r="Q172" s="16"/>
      <c r="R172" s="16"/>
      <c r="S172" s="16"/>
      <c r="T172" s="16"/>
      <c r="U172" s="16"/>
    </row>
    <row r="173" spans="2:21" outlineLevel="2" x14ac:dyDescent="0.2">
      <c r="B173" s="67" t="s">
        <v>493</v>
      </c>
      <c r="C173" s="51">
        <v>9663</v>
      </c>
      <c r="D173" s="51">
        <v>4710</v>
      </c>
      <c r="E173" s="51">
        <v>6240</v>
      </c>
      <c r="F173" s="50">
        <v>94</v>
      </c>
      <c r="G173" s="50">
        <v>6</v>
      </c>
      <c r="H173" s="51">
        <v>20713</v>
      </c>
      <c r="P173" s="16"/>
      <c r="Q173" s="16"/>
      <c r="R173" s="16"/>
      <c r="S173" s="16"/>
      <c r="T173" s="16"/>
      <c r="U173" s="16"/>
    </row>
    <row r="174" spans="2:21" outlineLevel="2" x14ac:dyDescent="0.2">
      <c r="B174" s="67" t="s">
        <v>494</v>
      </c>
      <c r="C174" s="51">
        <v>3217</v>
      </c>
      <c r="D174" s="51">
        <v>2518</v>
      </c>
      <c r="E174" s="51">
        <v>3463</v>
      </c>
      <c r="F174" s="50">
        <v>87</v>
      </c>
      <c r="G174" s="50">
        <v>3</v>
      </c>
      <c r="H174" s="51">
        <v>9288</v>
      </c>
      <c r="P174" s="16"/>
      <c r="Q174" s="16"/>
      <c r="R174" s="16"/>
      <c r="S174" s="16"/>
      <c r="T174" s="16"/>
      <c r="U174" s="16"/>
    </row>
    <row r="175" spans="2:21" outlineLevel="1" x14ac:dyDescent="0.2">
      <c r="B175" s="70" t="s">
        <v>629</v>
      </c>
      <c r="C175" s="54">
        <v>7137</v>
      </c>
      <c r="D175" s="54">
        <v>3556</v>
      </c>
      <c r="E175" s="54">
        <v>6412</v>
      </c>
      <c r="F175" s="170">
        <v>118</v>
      </c>
      <c r="G175" s="170">
        <v>6</v>
      </c>
      <c r="H175" s="54">
        <v>17229</v>
      </c>
      <c r="P175" s="16"/>
      <c r="Q175" s="16"/>
      <c r="R175" s="16"/>
      <c r="S175" s="16"/>
      <c r="T175" s="16"/>
      <c r="U175" s="16"/>
    </row>
    <row r="176" spans="2:21" outlineLevel="2" x14ac:dyDescent="0.2">
      <c r="B176" s="67" t="s">
        <v>495</v>
      </c>
      <c r="C176" s="51">
        <v>5429</v>
      </c>
      <c r="D176" s="51">
        <v>2379</v>
      </c>
      <c r="E176" s="51">
        <v>4422</v>
      </c>
      <c r="F176" s="50">
        <v>84</v>
      </c>
      <c r="G176" s="50">
        <v>6</v>
      </c>
      <c r="H176" s="51">
        <v>12320</v>
      </c>
      <c r="P176" s="16"/>
      <c r="Q176" s="16"/>
      <c r="R176" s="16"/>
      <c r="S176" s="16"/>
      <c r="T176" s="16"/>
      <c r="U176" s="16"/>
    </row>
    <row r="177" spans="1:21" outlineLevel="2" x14ac:dyDescent="0.2">
      <c r="B177" s="67" t="s">
        <v>496</v>
      </c>
      <c r="C177" s="51">
        <v>1708</v>
      </c>
      <c r="D177" s="51">
        <v>1177</v>
      </c>
      <c r="E177" s="51">
        <v>1990</v>
      </c>
      <c r="F177" s="50">
        <v>34</v>
      </c>
      <c r="G177" s="50">
        <v>0</v>
      </c>
      <c r="H177" s="51">
        <v>4909</v>
      </c>
      <c r="P177" s="16"/>
      <c r="Q177" s="16"/>
      <c r="R177" s="16"/>
      <c r="S177" s="16"/>
      <c r="T177" s="16"/>
      <c r="U177" s="16"/>
    </row>
    <row r="178" spans="1:21" outlineLevel="1" x14ac:dyDescent="0.2">
      <c r="B178" s="70" t="s">
        <v>630</v>
      </c>
      <c r="C178" s="54">
        <v>8627</v>
      </c>
      <c r="D178" s="54">
        <v>2904</v>
      </c>
      <c r="E178" s="54">
        <v>8458</v>
      </c>
      <c r="F178" s="170">
        <v>188</v>
      </c>
      <c r="G178" s="170">
        <v>11</v>
      </c>
      <c r="H178" s="54">
        <v>20188</v>
      </c>
      <c r="P178" s="16"/>
      <c r="Q178" s="16"/>
      <c r="R178" s="16"/>
      <c r="S178" s="16"/>
      <c r="T178" s="16"/>
      <c r="U178" s="16"/>
    </row>
    <row r="179" spans="1:21" outlineLevel="2" x14ac:dyDescent="0.2">
      <c r="B179" s="67" t="s">
        <v>497</v>
      </c>
      <c r="C179" s="51">
        <v>5804</v>
      </c>
      <c r="D179" s="51">
        <v>1737</v>
      </c>
      <c r="E179" s="51">
        <v>5871</v>
      </c>
      <c r="F179" s="50">
        <v>138</v>
      </c>
      <c r="G179" s="50">
        <v>11</v>
      </c>
      <c r="H179" s="51">
        <v>13561</v>
      </c>
      <c r="P179" s="16"/>
      <c r="Q179" s="16"/>
      <c r="R179" s="16"/>
      <c r="S179" s="16"/>
      <c r="T179" s="16"/>
      <c r="U179" s="16"/>
    </row>
    <row r="180" spans="1:21" outlineLevel="2" x14ac:dyDescent="0.2">
      <c r="B180" s="67" t="s">
        <v>498</v>
      </c>
      <c r="C180" s="51">
        <v>2823</v>
      </c>
      <c r="D180" s="51">
        <v>1167</v>
      </c>
      <c r="E180" s="51">
        <v>2587</v>
      </c>
      <c r="F180" s="50">
        <v>50</v>
      </c>
      <c r="G180" s="50">
        <v>0</v>
      </c>
      <c r="H180" s="51">
        <v>6627</v>
      </c>
      <c r="P180" s="16"/>
      <c r="Q180" s="16"/>
      <c r="R180" s="16"/>
      <c r="S180" s="16"/>
      <c r="T180" s="16"/>
      <c r="U180" s="16"/>
    </row>
    <row r="181" spans="1:21" outlineLevel="1" x14ac:dyDescent="0.2">
      <c r="B181" s="70" t="s">
        <v>631</v>
      </c>
      <c r="C181" s="54">
        <v>11331</v>
      </c>
      <c r="D181" s="54">
        <v>4220</v>
      </c>
      <c r="E181" s="54">
        <v>8769</v>
      </c>
      <c r="F181" s="170">
        <v>156</v>
      </c>
      <c r="G181" s="170">
        <v>4</v>
      </c>
      <c r="H181" s="54">
        <v>24480</v>
      </c>
      <c r="P181" s="16"/>
      <c r="Q181" s="16"/>
      <c r="R181" s="16"/>
      <c r="S181" s="16"/>
      <c r="T181" s="16"/>
      <c r="U181" s="16"/>
    </row>
    <row r="182" spans="1:21" outlineLevel="2" x14ac:dyDescent="0.2">
      <c r="B182" s="67" t="s">
        <v>499</v>
      </c>
      <c r="C182" s="51">
        <v>5783</v>
      </c>
      <c r="D182" s="51">
        <v>2209</v>
      </c>
      <c r="E182" s="51">
        <v>5065</v>
      </c>
      <c r="F182" s="50">
        <v>81</v>
      </c>
      <c r="G182" s="50">
        <v>3</v>
      </c>
      <c r="H182" s="51">
        <v>13141</v>
      </c>
      <c r="P182" s="16"/>
      <c r="Q182" s="16"/>
      <c r="R182" s="16"/>
      <c r="S182" s="16"/>
      <c r="T182" s="16"/>
      <c r="U182" s="16"/>
    </row>
    <row r="183" spans="1:21" outlineLevel="2" x14ac:dyDescent="0.2">
      <c r="B183" s="67" t="s">
        <v>500</v>
      </c>
      <c r="C183" s="51">
        <v>5548</v>
      </c>
      <c r="D183" s="51">
        <v>2011</v>
      </c>
      <c r="E183" s="51">
        <v>3704</v>
      </c>
      <c r="F183" s="50">
        <v>75</v>
      </c>
      <c r="G183" s="50">
        <v>1</v>
      </c>
      <c r="H183" s="51">
        <v>11339</v>
      </c>
      <c r="P183" s="16"/>
      <c r="Q183" s="16"/>
      <c r="R183" s="16"/>
      <c r="S183" s="16"/>
      <c r="T183" s="16"/>
      <c r="U183" s="16"/>
    </row>
    <row r="184" spans="1:21" outlineLevel="1" x14ac:dyDescent="0.2">
      <c r="B184" s="71" t="s">
        <v>501</v>
      </c>
      <c r="C184" s="85">
        <v>114034</v>
      </c>
      <c r="D184" s="85">
        <v>40816</v>
      </c>
      <c r="E184" s="85">
        <v>85296</v>
      </c>
      <c r="F184" s="85">
        <v>2076</v>
      </c>
      <c r="G184" s="86">
        <v>87</v>
      </c>
      <c r="H184" s="85">
        <v>242309</v>
      </c>
      <c r="P184" s="16"/>
      <c r="Q184" s="16"/>
      <c r="R184" s="16"/>
      <c r="S184" s="16"/>
      <c r="T184" s="16"/>
      <c r="U184" s="16"/>
    </row>
    <row r="186" spans="1:21" x14ac:dyDescent="0.2">
      <c r="A186" s="196" t="s">
        <v>999</v>
      </c>
    </row>
    <row r="187" spans="1:21" x14ac:dyDescent="0.2">
      <c r="A187" s="110" t="s">
        <v>1006</v>
      </c>
      <c r="B187" s="15"/>
    </row>
  </sheetData>
  <mergeCells count="7">
    <mergeCell ref="B149:H149"/>
    <mergeCell ref="B113:H113"/>
    <mergeCell ref="B2:H2"/>
    <mergeCell ref="B3:H3"/>
    <mergeCell ref="B5:H5"/>
    <mergeCell ref="B41:H41"/>
    <mergeCell ref="B77:H77"/>
  </mergeCells>
  <pageMargins left="0.7" right="0.7" top="0.75" bottom="0.75" header="0.3" footer="0.3"/>
  <pageSetup paperSize="8" orientation="landscape" horizontalDpi="300" verticalDpi="300" r:id="rId1"/>
  <headerFooter>
    <oddHeader>&amp;L&amp;"Calibri"&amp;10&amp;K000000 [Limited Sharing]&amp;1#_x000D_</oddHeader>
  </headerFooter>
  <ignoredErrors>
    <ignoredError sqref="B6:H76" unlocked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27">
    <tabColor theme="7" tint="-0.499984740745262"/>
  </sheetPr>
  <dimension ref="A1:R276"/>
  <sheetViews>
    <sheetView zoomScale="85" zoomScaleNormal="85" workbookViewId="0">
      <pane ySplit="4" topLeftCell="A84" activePane="bottomLeft" state="frozen"/>
      <selection activeCell="B2" sqref="B2:AD2"/>
      <selection pane="bottomLeft" activeCell="R134" sqref="R134"/>
    </sheetView>
  </sheetViews>
  <sheetFormatPr defaultRowHeight="12.75" outlineLevelRow="2" x14ac:dyDescent="0.2"/>
  <cols>
    <col min="1" max="1" width="4.1640625" style="10" customWidth="1"/>
    <col min="2" max="2" width="24.5" style="10" customWidth="1"/>
    <col min="3" max="10" width="10.5" style="10" customWidth="1"/>
    <col min="11" max="11" width="10.5" style="212" customWidth="1"/>
    <col min="12" max="14" width="10.5" style="10" customWidth="1"/>
    <col min="15" max="16384" width="9.33203125" style="10"/>
  </cols>
  <sheetData>
    <row r="1" spans="2:15" s="4" customFormat="1" ht="46.5" customHeight="1" x14ac:dyDescent="0.2">
      <c r="B1" s="1" t="s">
        <v>381</v>
      </c>
      <c r="C1" s="2"/>
      <c r="D1" s="2"/>
      <c r="E1" s="2"/>
      <c r="F1" s="2"/>
      <c r="G1" s="2"/>
      <c r="H1" s="2"/>
      <c r="I1" s="2"/>
      <c r="J1" s="2"/>
      <c r="K1" s="2"/>
      <c r="L1" s="2"/>
      <c r="M1" s="2"/>
      <c r="N1" s="3" t="s">
        <v>401</v>
      </c>
    </row>
    <row r="2" spans="2:15" s="5" customFormat="1" ht="15" x14ac:dyDescent="0.25">
      <c r="B2" s="490" t="s">
        <v>278</v>
      </c>
      <c r="C2" s="511"/>
      <c r="D2" s="511"/>
      <c r="E2" s="511"/>
      <c r="F2" s="511"/>
      <c r="G2" s="511"/>
      <c r="H2" s="511"/>
      <c r="I2" s="511"/>
      <c r="J2" s="511"/>
      <c r="K2" s="511"/>
      <c r="L2" s="511"/>
      <c r="M2" s="511"/>
      <c r="N2" s="511"/>
      <c r="O2" s="28"/>
    </row>
    <row r="3" spans="2:15" s="5" customFormat="1" ht="15" x14ac:dyDescent="0.25">
      <c r="B3" s="205" t="s">
        <v>148</v>
      </c>
      <c r="C3" s="494" t="s">
        <v>150</v>
      </c>
      <c r="D3" s="494"/>
      <c r="E3" s="495"/>
      <c r="F3" s="512" t="s">
        <v>151</v>
      </c>
      <c r="G3" s="494"/>
      <c r="H3" s="495"/>
      <c r="I3" s="512" t="s">
        <v>152</v>
      </c>
      <c r="J3" s="494"/>
      <c r="K3" s="495"/>
      <c r="L3" s="512" t="s">
        <v>153</v>
      </c>
      <c r="M3" s="494"/>
      <c r="N3" s="495"/>
      <c r="O3" s="28"/>
    </row>
    <row r="4" spans="2:15" x14ac:dyDescent="0.2">
      <c r="B4" s="206"/>
      <c r="C4" s="207" t="s">
        <v>633</v>
      </c>
      <c r="D4" s="207" t="s">
        <v>634</v>
      </c>
      <c r="E4" s="208" t="s">
        <v>607</v>
      </c>
      <c r="F4" s="209" t="s">
        <v>633</v>
      </c>
      <c r="G4" s="207" t="s">
        <v>634</v>
      </c>
      <c r="H4" s="208" t="s">
        <v>607</v>
      </c>
      <c r="I4" s="209" t="s">
        <v>633</v>
      </c>
      <c r="J4" s="207" t="s">
        <v>634</v>
      </c>
      <c r="K4" s="208" t="s">
        <v>607</v>
      </c>
      <c r="L4" s="209" t="s">
        <v>633</v>
      </c>
      <c r="M4" s="207" t="s">
        <v>634</v>
      </c>
      <c r="N4" s="164" t="s">
        <v>607</v>
      </c>
    </row>
    <row r="5" spans="2:15" x14ac:dyDescent="0.2">
      <c r="B5" s="509" t="s">
        <v>265</v>
      </c>
      <c r="C5" s="509"/>
      <c r="D5" s="509"/>
      <c r="E5" s="509"/>
      <c r="F5" s="509"/>
      <c r="G5" s="509"/>
      <c r="H5" s="509"/>
      <c r="I5" s="509"/>
      <c r="J5" s="509"/>
      <c r="K5" s="509"/>
      <c r="L5" s="509"/>
      <c r="M5" s="509"/>
      <c r="N5" s="509"/>
    </row>
    <row r="6" spans="2:15" hidden="1" outlineLevel="1" x14ac:dyDescent="0.2">
      <c r="B6" s="64" t="s">
        <v>683</v>
      </c>
      <c r="C6" s="210">
        <v>29253</v>
      </c>
      <c r="D6" s="210">
        <v>28526</v>
      </c>
      <c r="E6" s="210">
        <v>57779</v>
      </c>
      <c r="F6" s="210">
        <v>3145</v>
      </c>
      <c r="G6" s="210">
        <v>3325</v>
      </c>
      <c r="H6" s="210">
        <v>6470</v>
      </c>
      <c r="I6" s="211">
        <v>0</v>
      </c>
      <c r="J6" s="211">
        <v>0</v>
      </c>
      <c r="K6" s="211">
        <v>0</v>
      </c>
      <c r="L6" s="210">
        <v>32398</v>
      </c>
      <c r="M6" s="210">
        <v>31851</v>
      </c>
      <c r="N6" s="210">
        <v>64249</v>
      </c>
    </row>
    <row r="7" spans="2:15" hidden="1" outlineLevel="2" x14ac:dyDescent="0.2">
      <c r="B7" s="109" t="s">
        <v>476</v>
      </c>
      <c r="C7" s="69">
        <v>10489</v>
      </c>
      <c r="D7" s="69">
        <v>10093</v>
      </c>
      <c r="E7" s="69">
        <v>20582</v>
      </c>
      <c r="F7" s="69">
        <v>1161</v>
      </c>
      <c r="G7" s="69">
        <v>1268</v>
      </c>
      <c r="H7" s="69">
        <v>2429</v>
      </c>
      <c r="I7" s="52">
        <v>0</v>
      </c>
      <c r="J7" s="52">
        <v>0</v>
      </c>
      <c r="K7" s="52">
        <v>0</v>
      </c>
      <c r="L7" s="69">
        <v>11650</v>
      </c>
      <c r="M7" s="69">
        <v>11361</v>
      </c>
      <c r="N7" s="69">
        <v>23011</v>
      </c>
    </row>
    <row r="8" spans="2:15" hidden="1" outlineLevel="2" x14ac:dyDescent="0.2">
      <c r="B8" s="109" t="s">
        <v>477</v>
      </c>
      <c r="C8" s="69">
        <v>11535</v>
      </c>
      <c r="D8" s="69">
        <v>11563</v>
      </c>
      <c r="E8" s="69">
        <v>23098</v>
      </c>
      <c r="F8" s="52">
        <v>781</v>
      </c>
      <c r="G8" s="52">
        <v>742</v>
      </c>
      <c r="H8" s="69">
        <v>1523</v>
      </c>
      <c r="I8" s="52">
        <v>0</v>
      </c>
      <c r="J8" s="52">
        <v>0</v>
      </c>
      <c r="K8" s="52">
        <v>0</v>
      </c>
      <c r="L8" s="69">
        <v>12316</v>
      </c>
      <c r="M8" s="69">
        <v>12305</v>
      </c>
      <c r="N8" s="69">
        <v>24621</v>
      </c>
    </row>
    <row r="9" spans="2:15" hidden="1" outlineLevel="2" x14ac:dyDescent="0.2">
      <c r="B9" s="109" t="s">
        <v>478</v>
      </c>
      <c r="C9" s="69">
        <v>7229</v>
      </c>
      <c r="D9" s="69">
        <v>6870</v>
      </c>
      <c r="E9" s="69">
        <v>14099</v>
      </c>
      <c r="F9" s="69">
        <v>1203</v>
      </c>
      <c r="G9" s="69">
        <v>1315</v>
      </c>
      <c r="H9" s="69">
        <v>2518</v>
      </c>
      <c r="I9" s="52">
        <v>0</v>
      </c>
      <c r="J9" s="52">
        <v>0</v>
      </c>
      <c r="K9" s="52">
        <v>0</v>
      </c>
      <c r="L9" s="69">
        <v>8432</v>
      </c>
      <c r="M9" s="69">
        <v>8185</v>
      </c>
      <c r="N9" s="69">
        <v>16617</v>
      </c>
    </row>
    <row r="10" spans="2:15" hidden="1" outlineLevel="1" x14ac:dyDescent="0.2">
      <c r="B10" s="70" t="s">
        <v>624</v>
      </c>
      <c r="C10" s="91">
        <v>13195</v>
      </c>
      <c r="D10" s="91">
        <v>12956</v>
      </c>
      <c r="E10" s="91">
        <v>26151</v>
      </c>
      <c r="F10" s="91">
        <v>7049</v>
      </c>
      <c r="G10" s="91">
        <v>7149</v>
      </c>
      <c r="H10" s="91">
        <v>14198</v>
      </c>
      <c r="I10" s="93">
        <v>0</v>
      </c>
      <c r="J10" s="93">
        <v>0</v>
      </c>
      <c r="K10" s="93">
        <v>0</v>
      </c>
      <c r="L10" s="91">
        <v>20244</v>
      </c>
      <c r="M10" s="91">
        <v>20105</v>
      </c>
      <c r="N10" s="91">
        <v>40349</v>
      </c>
    </row>
    <row r="11" spans="2:15" hidden="1" outlineLevel="2" x14ac:dyDescent="0.2">
      <c r="B11" s="109" t="s">
        <v>479</v>
      </c>
      <c r="C11" s="69">
        <v>7674</v>
      </c>
      <c r="D11" s="69">
        <v>7402</v>
      </c>
      <c r="E11" s="69">
        <v>15076</v>
      </c>
      <c r="F11" s="69">
        <v>2735</v>
      </c>
      <c r="G11" s="69">
        <v>2754</v>
      </c>
      <c r="H11" s="69">
        <v>5489</v>
      </c>
      <c r="I11" s="52">
        <v>0</v>
      </c>
      <c r="J11" s="52">
        <v>0</v>
      </c>
      <c r="K11" s="52">
        <v>0</v>
      </c>
      <c r="L11" s="69">
        <v>10409</v>
      </c>
      <c r="M11" s="69">
        <v>10156</v>
      </c>
      <c r="N11" s="69">
        <v>20565</v>
      </c>
    </row>
    <row r="12" spans="2:15" hidden="1" outlineLevel="2" x14ac:dyDescent="0.2">
      <c r="B12" s="109" t="s">
        <v>480</v>
      </c>
      <c r="C12" s="69">
        <v>3203</v>
      </c>
      <c r="D12" s="69">
        <v>3252</v>
      </c>
      <c r="E12" s="69">
        <v>6455</v>
      </c>
      <c r="F12" s="52">
        <v>719</v>
      </c>
      <c r="G12" s="52">
        <v>769</v>
      </c>
      <c r="H12" s="69">
        <v>1488</v>
      </c>
      <c r="I12" s="52">
        <v>0</v>
      </c>
      <c r="J12" s="52">
        <v>0</v>
      </c>
      <c r="K12" s="52">
        <v>0</v>
      </c>
      <c r="L12" s="69">
        <v>3922</v>
      </c>
      <c r="M12" s="69">
        <v>4021</v>
      </c>
      <c r="N12" s="69">
        <v>7943</v>
      </c>
    </row>
    <row r="13" spans="2:15" hidden="1" outlineLevel="2" x14ac:dyDescent="0.2">
      <c r="B13" s="109" t="s">
        <v>481</v>
      </c>
      <c r="C13" s="69">
        <v>2318</v>
      </c>
      <c r="D13" s="69">
        <v>2302</v>
      </c>
      <c r="E13" s="69">
        <v>4620</v>
      </c>
      <c r="F13" s="69">
        <v>3595</v>
      </c>
      <c r="G13" s="69">
        <v>3626</v>
      </c>
      <c r="H13" s="69">
        <v>7221</v>
      </c>
      <c r="I13" s="52">
        <v>0</v>
      </c>
      <c r="J13" s="52">
        <v>0</v>
      </c>
      <c r="K13" s="52">
        <v>0</v>
      </c>
      <c r="L13" s="69">
        <v>5913</v>
      </c>
      <c r="M13" s="69">
        <v>5928</v>
      </c>
      <c r="N13" s="69">
        <v>11841</v>
      </c>
    </row>
    <row r="14" spans="2:15" hidden="1" outlineLevel="1" x14ac:dyDescent="0.2">
      <c r="B14" s="70" t="s">
        <v>625</v>
      </c>
      <c r="C14" s="91">
        <v>19440</v>
      </c>
      <c r="D14" s="91">
        <v>18780</v>
      </c>
      <c r="E14" s="91">
        <v>38220</v>
      </c>
      <c r="F14" s="93">
        <v>619</v>
      </c>
      <c r="G14" s="93">
        <v>589</v>
      </c>
      <c r="H14" s="91">
        <v>1208</v>
      </c>
      <c r="I14" s="93">
        <v>0</v>
      </c>
      <c r="J14" s="93">
        <v>0</v>
      </c>
      <c r="K14" s="93">
        <v>0</v>
      </c>
      <c r="L14" s="91">
        <v>20059</v>
      </c>
      <c r="M14" s="91">
        <v>19369</v>
      </c>
      <c r="N14" s="91">
        <v>39428</v>
      </c>
    </row>
    <row r="15" spans="2:15" hidden="1" outlineLevel="2" x14ac:dyDescent="0.2">
      <c r="B15" s="109" t="s">
        <v>482</v>
      </c>
      <c r="C15" s="69">
        <v>8004</v>
      </c>
      <c r="D15" s="69">
        <v>7794</v>
      </c>
      <c r="E15" s="69">
        <v>15798</v>
      </c>
      <c r="F15" s="52">
        <v>182</v>
      </c>
      <c r="G15" s="52">
        <v>210</v>
      </c>
      <c r="H15" s="52">
        <v>392</v>
      </c>
      <c r="I15" s="52">
        <v>0</v>
      </c>
      <c r="J15" s="52">
        <v>0</v>
      </c>
      <c r="K15" s="52">
        <v>0</v>
      </c>
      <c r="L15" s="69">
        <v>8186</v>
      </c>
      <c r="M15" s="69">
        <v>8004</v>
      </c>
      <c r="N15" s="69">
        <v>16190</v>
      </c>
    </row>
    <row r="16" spans="2:15" hidden="1" outlineLevel="2" x14ac:dyDescent="0.2">
      <c r="B16" s="109" t="s">
        <v>483</v>
      </c>
      <c r="C16" s="69">
        <v>5965</v>
      </c>
      <c r="D16" s="69">
        <v>5533</v>
      </c>
      <c r="E16" s="69">
        <v>11498</v>
      </c>
      <c r="F16" s="52">
        <v>335</v>
      </c>
      <c r="G16" s="52">
        <v>278</v>
      </c>
      <c r="H16" s="52">
        <v>613</v>
      </c>
      <c r="I16" s="52">
        <v>0</v>
      </c>
      <c r="J16" s="52">
        <v>0</v>
      </c>
      <c r="K16" s="52">
        <v>0</v>
      </c>
      <c r="L16" s="69">
        <v>6300</v>
      </c>
      <c r="M16" s="69">
        <v>5811</v>
      </c>
      <c r="N16" s="69">
        <v>12111</v>
      </c>
    </row>
    <row r="17" spans="2:14" hidden="1" outlineLevel="2" x14ac:dyDescent="0.2">
      <c r="B17" s="109" t="s">
        <v>484</v>
      </c>
      <c r="C17" s="69">
        <v>5471</v>
      </c>
      <c r="D17" s="69">
        <v>5453</v>
      </c>
      <c r="E17" s="69">
        <v>10924</v>
      </c>
      <c r="F17" s="52">
        <v>102</v>
      </c>
      <c r="G17" s="52">
        <v>101</v>
      </c>
      <c r="H17" s="52">
        <v>203</v>
      </c>
      <c r="I17" s="52">
        <v>0</v>
      </c>
      <c r="J17" s="52">
        <v>0</v>
      </c>
      <c r="K17" s="52">
        <v>0</v>
      </c>
      <c r="L17" s="69">
        <v>5573</v>
      </c>
      <c r="M17" s="69">
        <v>5554</v>
      </c>
      <c r="N17" s="69">
        <v>11127</v>
      </c>
    </row>
    <row r="18" spans="2:14" hidden="1" outlineLevel="1" x14ac:dyDescent="0.2">
      <c r="B18" s="70" t="s">
        <v>626</v>
      </c>
      <c r="C18" s="93">
        <v>316</v>
      </c>
      <c r="D18" s="93">
        <v>280</v>
      </c>
      <c r="E18" s="93">
        <v>596</v>
      </c>
      <c r="F18" s="91">
        <v>7359</v>
      </c>
      <c r="G18" s="91">
        <v>7302</v>
      </c>
      <c r="H18" s="91">
        <v>14661</v>
      </c>
      <c r="I18" s="93">
        <v>0</v>
      </c>
      <c r="J18" s="93">
        <v>0</v>
      </c>
      <c r="K18" s="93">
        <v>0</v>
      </c>
      <c r="L18" s="91">
        <v>7675</v>
      </c>
      <c r="M18" s="91">
        <v>7582</v>
      </c>
      <c r="N18" s="91">
        <v>15257</v>
      </c>
    </row>
    <row r="19" spans="2:14" hidden="1" outlineLevel="2" x14ac:dyDescent="0.2">
      <c r="B19" s="109" t="s">
        <v>485</v>
      </c>
      <c r="C19" s="52">
        <v>0</v>
      </c>
      <c r="D19" s="52">
        <v>0</v>
      </c>
      <c r="E19" s="52">
        <v>0</v>
      </c>
      <c r="F19" s="69">
        <v>3549</v>
      </c>
      <c r="G19" s="69">
        <v>3520</v>
      </c>
      <c r="H19" s="69">
        <v>7069</v>
      </c>
      <c r="I19" s="52">
        <v>0</v>
      </c>
      <c r="J19" s="52">
        <v>0</v>
      </c>
      <c r="K19" s="52">
        <v>0</v>
      </c>
      <c r="L19" s="69">
        <v>3549</v>
      </c>
      <c r="M19" s="69">
        <v>3520</v>
      </c>
      <c r="N19" s="69">
        <v>7069</v>
      </c>
    </row>
    <row r="20" spans="2:14" hidden="1" outlineLevel="2" x14ac:dyDescent="0.2">
      <c r="B20" s="109" t="s">
        <v>684</v>
      </c>
      <c r="C20" s="52">
        <v>0</v>
      </c>
      <c r="D20" s="52">
        <v>0</v>
      </c>
      <c r="E20" s="52">
        <v>0</v>
      </c>
      <c r="F20" s="52">
        <v>860</v>
      </c>
      <c r="G20" s="52">
        <v>877</v>
      </c>
      <c r="H20" s="69">
        <v>1737</v>
      </c>
      <c r="I20" s="52">
        <v>0</v>
      </c>
      <c r="J20" s="52">
        <v>0</v>
      </c>
      <c r="K20" s="52">
        <v>0</v>
      </c>
      <c r="L20" s="52">
        <v>860</v>
      </c>
      <c r="M20" s="52">
        <v>877</v>
      </c>
      <c r="N20" s="52">
        <v>1737</v>
      </c>
    </row>
    <row r="21" spans="2:14" hidden="1" outlineLevel="2" x14ac:dyDescent="0.2">
      <c r="B21" s="109" t="s">
        <v>486</v>
      </c>
      <c r="C21" s="52">
        <v>0</v>
      </c>
      <c r="D21" s="52">
        <v>0</v>
      </c>
      <c r="E21" s="52">
        <v>0</v>
      </c>
      <c r="F21" s="69">
        <v>1008</v>
      </c>
      <c r="G21" s="69">
        <v>1031</v>
      </c>
      <c r="H21" s="69">
        <v>2039</v>
      </c>
      <c r="I21" s="52">
        <v>0</v>
      </c>
      <c r="J21" s="52">
        <v>0</v>
      </c>
      <c r="K21" s="52">
        <v>0</v>
      </c>
      <c r="L21" s="69">
        <v>1008</v>
      </c>
      <c r="M21" s="69">
        <v>1031</v>
      </c>
      <c r="N21" s="69">
        <v>2039</v>
      </c>
    </row>
    <row r="22" spans="2:14" hidden="1" outlineLevel="2" x14ac:dyDescent="0.2">
      <c r="B22" s="113" t="s">
        <v>1151</v>
      </c>
      <c r="C22" s="52">
        <v>210</v>
      </c>
      <c r="D22" s="52">
        <v>178</v>
      </c>
      <c r="E22" s="52">
        <v>388</v>
      </c>
      <c r="F22" s="69">
        <v>1174</v>
      </c>
      <c r="G22" s="69">
        <v>1093</v>
      </c>
      <c r="H22" s="69">
        <v>2267</v>
      </c>
      <c r="I22" s="52">
        <v>0</v>
      </c>
      <c r="J22" s="52">
        <v>0</v>
      </c>
      <c r="K22" s="52">
        <v>0</v>
      </c>
      <c r="L22" s="69">
        <v>1384</v>
      </c>
      <c r="M22" s="69">
        <v>1271</v>
      </c>
      <c r="N22" s="69">
        <v>2655</v>
      </c>
    </row>
    <row r="23" spans="2:14" hidden="1" outlineLevel="2" x14ac:dyDescent="0.2">
      <c r="B23" s="109" t="s">
        <v>488</v>
      </c>
      <c r="C23" s="52">
        <v>106</v>
      </c>
      <c r="D23" s="52">
        <v>102</v>
      </c>
      <c r="E23" s="52">
        <v>208</v>
      </c>
      <c r="F23" s="52">
        <v>768</v>
      </c>
      <c r="G23" s="52">
        <v>781</v>
      </c>
      <c r="H23" s="69">
        <v>1549</v>
      </c>
      <c r="I23" s="52">
        <v>0</v>
      </c>
      <c r="J23" s="52">
        <v>0</v>
      </c>
      <c r="K23" s="52">
        <v>0</v>
      </c>
      <c r="L23" s="52">
        <v>874</v>
      </c>
      <c r="M23" s="52">
        <v>883</v>
      </c>
      <c r="N23" s="52">
        <v>1757</v>
      </c>
    </row>
    <row r="24" spans="2:14" hidden="1" outlineLevel="2" x14ac:dyDescent="0.2">
      <c r="B24" s="70" t="s">
        <v>627</v>
      </c>
      <c r="C24" s="91">
        <v>3412</v>
      </c>
      <c r="D24" s="91">
        <v>3173</v>
      </c>
      <c r="E24" s="91">
        <v>6585</v>
      </c>
      <c r="F24" s="91">
        <v>11719</v>
      </c>
      <c r="G24" s="91">
        <v>11514</v>
      </c>
      <c r="H24" s="91">
        <v>23233</v>
      </c>
      <c r="I24" s="93">
        <v>0</v>
      </c>
      <c r="J24" s="93">
        <v>0</v>
      </c>
      <c r="K24" s="93">
        <v>0</v>
      </c>
      <c r="L24" s="91">
        <v>15131</v>
      </c>
      <c r="M24" s="91">
        <v>14687</v>
      </c>
      <c r="N24" s="91">
        <v>29818</v>
      </c>
    </row>
    <row r="25" spans="2:14" hidden="1" outlineLevel="2" x14ac:dyDescent="0.2">
      <c r="B25" s="109" t="s">
        <v>490</v>
      </c>
      <c r="C25" s="52">
        <v>24</v>
      </c>
      <c r="D25" s="52">
        <v>15</v>
      </c>
      <c r="E25" s="52">
        <v>39</v>
      </c>
      <c r="F25" s="69">
        <v>4699</v>
      </c>
      <c r="G25" s="69">
        <v>4555</v>
      </c>
      <c r="H25" s="69">
        <v>9254</v>
      </c>
      <c r="I25" s="52">
        <v>0</v>
      </c>
      <c r="J25" s="52">
        <v>0</v>
      </c>
      <c r="K25" s="52">
        <v>0</v>
      </c>
      <c r="L25" s="69">
        <v>4723</v>
      </c>
      <c r="M25" s="69">
        <v>4570</v>
      </c>
      <c r="N25" s="69">
        <v>9293</v>
      </c>
    </row>
    <row r="26" spans="2:14" hidden="1" outlineLevel="2" x14ac:dyDescent="0.2">
      <c r="B26" s="109" t="s">
        <v>491</v>
      </c>
      <c r="C26" s="69">
        <v>2342</v>
      </c>
      <c r="D26" s="69">
        <v>2246</v>
      </c>
      <c r="E26" s="69">
        <v>4588</v>
      </c>
      <c r="F26" s="69">
        <v>4121</v>
      </c>
      <c r="G26" s="69">
        <v>4078</v>
      </c>
      <c r="H26" s="69">
        <v>8199</v>
      </c>
      <c r="I26" s="52">
        <v>0</v>
      </c>
      <c r="J26" s="52">
        <v>0</v>
      </c>
      <c r="K26" s="52">
        <v>0</v>
      </c>
      <c r="L26" s="69">
        <v>6463</v>
      </c>
      <c r="M26" s="69">
        <v>6324</v>
      </c>
      <c r="N26" s="69">
        <v>12787</v>
      </c>
    </row>
    <row r="27" spans="2:14" hidden="1" outlineLevel="2" x14ac:dyDescent="0.2">
      <c r="B27" s="109" t="s">
        <v>492</v>
      </c>
      <c r="C27" s="69">
        <v>1046</v>
      </c>
      <c r="D27" s="52">
        <v>912</v>
      </c>
      <c r="E27" s="69">
        <v>1958</v>
      </c>
      <c r="F27" s="69">
        <v>2899</v>
      </c>
      <c r="G27" s="69">
        <v>2881</v>
      </c>
      <c r="H27" s="69">
        <v>5780</v>
      </c>
      <c r="I27" s="52">
        <v>0</v>
      </c>
      <c r="J27" s="52">
        <v>0</v>
      </c>
      <c r="K27" s="52">
        <v>0</v>
      </c>
      <c r="L27" s="69">
        <v>3945</v>
      </c>
      <c r="M27" s="69">
        <v>3793</v>
      </c>
      <c r="N27" s="69">
        <v>7738</v>
      </c>
    </row>
    <row r="28" spans="2:14" hidden="1" outlineLevel="1" x14ac:dyDescent="0.2">
      <c r="B28" s="70" t="s">
        <v>628</v>
      </c>
      <c r="C28" s="91">
        <v>16747</v>
      </c>
      <c r="D28" s="91">
        <v>16035</v>
      </c>
      <c r="E28" s="91">
        <v>32782</v>
      </c>
      <c r="F28" s="91">
        <v>3028</v>
      </c>
      <c r="G28" s="91">
        <v>3060</v>
      </c>
      <c r="H28" s="91">
        <v>6088</v>
      </c>
      <c r="I28" s="93">
        <v>0</v>
      </c>
      <c r="J28" s="93">
        <v>0</v>
      </c>
      <c r="K28" s="93">
        <v>0</v>
      </c>
      <c r="L28" s="91">
        <v>19775</v>
      </c>
      <c r="M28" s="91">
        <v>19095</v>
      </c>
      <c r="N28" s="91"/>
    </row>
    <row r="29" spans="2:14" hidden="1" outlineLevel="2" x14ac:dyDescent="0.2">
      <c r="B29" s="109" t="s">
        <v>493</v>
      </c>
      <c r="C29" s="69">
        <v>12169</v>
      </c>
      <c r="D29" s="69">
        <v>11462</v>
      </c>
      <c r="E29" s="69">
        <v>23631</v>
      </c>
      <c r="F29" s="69">
        <v>1161</v>
      </c>
      <c r="G29" s="69">
        <v>1213</v>
      </c>
      <c r="H29" s="69">
        <v>2374</v>
      </c>
      <c r="I29" s="52">
        <v>0</v>
      </c>
      <c r="J29" s="52">
        <v>0</v>
      </c>
      <c r="K29" s="52">
        <v>0</v>
      </c>
      <c r="L29" s="69">
        <v>13330</v>
      </c>
      <c r="M29" s="69">
        <v>12675</v>
      </c>
      <c r="N29" s="69">
        <v>26005</v>
      </c>
    </row>
    <row r="30" spans="2:14" hidden="1" outlineLevel="2" x14ac:dyDescent="0.2">
      <c r="B30" s="109" t="s">
        <v>494</v>
      </c>
      <c r="C30" s="69">
        <v>4578</v>
      </c>
      <c r="D30" s="69">
        <v>4573</v>
      </c>
      <c r="E30" s="69">
        <v>9151</v>
      </c>
      <c r="F30" s="69">
        <v>1867</v>
      </c>
      <c r="G30" s="69">
        <v>1847</v>
      </c>
      <c r="H30" s="69">
        <v>3714</v>
      </c>
      <c r="I30" s="52">
        <v>0</v>
      </c>
      <c r="J30" s="52">
        <v>0</v>
      </c>
      <c r="K30" s="52">
        <v>0</v>
      </c>
      <c r="L30" s="69">
        <v>6445</v>
      </c>
      <c r="M30" s="69">
        <v>6420</v>
      </c>
      <c r="N30" s="69">
        <v>12865</v>
      </c>
    </row>
    <row r="31" spans="2:14" hidden="1" outlineLevel="1" x14ac:dyDescent="0.2">
      <c r="B31" s="70" t="s">
        <v>629</v>
      </c>
      <c r="C31" s="91">
        <v>10853</v>
      </c>
      <c r="D31" s="91">
        <v>10608</v>
      </c>
      <c r="E31" s="91">
        <v>21461</v>
      </c>
      <c r="F31" s="91">
        <v>1287</v>
      </c>
      <c r="G31" s="91">
        <v>1211</v>
      </c>
      <c r="H31" s="91">
        <v>2498</v>
      </c>
      <c r="I31" s="93">
        <v>0</v>
      </c>
      <c r="J31" s="93">
        <v>0</v>
      </c>
      <c r="K31" s="93">
        <v>0</v>
      </c>
      <c r="L31" s="91">
        <v>12140</v>
      </c>
      <c r="M31" s="91">
        <v>11819</v>
      </c>
      <c r="N31" s="91">
        <v>23959</v>
      </c>
    </row>
    <row r="32" spans="2:14" hidden="1" outlineLevel="2" x14ac:dyDescent="0.2">
      <c r="B32" s="109" t="s">
        <v>495</v>
      </c>
      <c r="C32" s="69">
        <v>7413</v>
      </c>
      <c r="D32" s="69">
        <v>7326</v>
      </c>
      <c r="E32" s="69">
        <v>14739</v>
      </c>
      <c r="F32" s="52">
        <v>882</v>
      </c>
      <c r="G32" s="52">
        <v>806</v>
      </c>
      <c r="H32" s="69">
        <v>1688</v>
      </c>
      <c r="I32" s="52">
        <v>0</v>
      </c>
      <c r="J32" s="52">
        <v>0</v>
      </c>
      <c r="K32" s="52">
        <v>0</v>
      </c>
      <c r="L32" s="69">
        <v>8295</v>
      </c>
      <c r="M32" s="69">
        <v>8132</v>
      </c>
      <c r="N32" s="69">
        <v>16427</v>
      </c>
    </row>
    <row r="33" spans="2:18" hidden="1" outlineLevel="2" x14ac:dyDescent="0.2">
      <c r="B33" s="109" t="s">
        <v>496</v>
      </c>
      <c r="C33" s="69">
        <v>3440</v>
      </c>
      <c r="D33" s="69">
        <v>3282</v>
      </c>
      <c r="E33" s="69">
        <v>6722</v>
      </c>
      <c r="F33" s="52">
        <v>405</v>
      </c>
      <c r="G33" s="52">
        <v>405</v>
      </c>
      <c r="H33" s="52">
        <v>810</v>
      </c>
      <c r="I33" s="52">
        <v>0</v>
      </c>
      <c r="J33" s="52">
        <v>0</v>
      </c>
      <c r="K33" s="52">
        <v>0</v>
      </c>
      <c r="L33" s="69">
        <v>3845</v>
      </c>
      <c r="M33" s="69">
        <v>3687</v>
      </c>
      <c r="N33" s="69">
        <v>7532</v>
      </c>
    </row>
    <row r="34" spans="2:18" hidden="1" outlineLevel="1" x14ac:dyDescent="0.2">
      <c r="B34" s="70" t="s">
        <v>630</v>
      </c>
      <c r="C34" s="91">
        <v>9639</v>
      </c>
      <c r="D34" s="91">
        <v>9362</v>
      </c>
      <c r="E34" s="91">
        <v>19001</v>
      </c>
      <c r="F34" s="91">
        <v>2085</v>
      </c>
      <c r="G34" s="91">
        <v>2094</v>
      </c>
      <c r="H34" s="91">
        <v>4179</v>
      </c>
      <c r="I34" s="93">
        <v>0</v>
      </c>
      <c r="J34" s="93">
        <v>0</v>
      </c>
      <c r="K34" s="93">
        <v>0</v>
      </c>
      <c r="L34" s="91">
        <v>11724</v>
      </c>
      <c r="M34" s="91">
        <v>11456</v>
      </c>
      <c r="N34" s="91">
        <v>23180</v>
      </c>
    </row>
    <row r="35" spans="2:18" hidden="1" outlineLevel="2" x14ac:dyDescent="0.2">
      <c r="B35" s="109" t="s">
        <v>497</v>
      </c>
      <c r="C35" s="69">
        <v>5081</v>
      </c>
      <c r="D35" s="69">
        <v>4972</v>
      </c>
      <c r="E35" s="69">
        <v>10053</v>
      </c>
      <c r="F35" s="69">
        <v>1847</v>
      </c>
      <c r="G35" s="69">
        <v>1853</v>
      </c>
      <c r="H35" s="69">
        <v>3700</v>
      </c>
      <c r="I35" s="52">
        <v>0</v>
      </c>
      <c r="J35" s="52">
        <v>0</v>
      </c>
      <c r="K35" s="52">
        <v>0</v>
      </c>
      <c r="L35" s="69">
        <v>6928</v>
      </c>
      <c r="M35" s="69">
        <v>6825</v>
      </c>
      <c r="N35" s="69">
        <v>13753</v>
      </c>
    </row>
    <row r="36" spans="2:18" hidden="1" outlineLevel="2" x14ac:dyDescent="0.2">
      <c r="B36" s="109" t="s">
        <v>498</v>
      </c>
      <c r="C36" s="69">
        <v>4558</v>
      </c>
      <c r="D36" s="69">
        <v>4390</v>
      </c>
      <c r="E36" s="69">
        <v>8948</v>
      </c>
      <c r="F36" s="52">
        <v>238</v>
      </c>
      <c r="G36" s="52">
        <v>241</v>
      </c>
      <c r="H36" s="52">
        <v>479</v>
      </c>
      <c r="I36" s="52">
        <v>0</v>
      </c>
      <c r="J36" s="52">
        <v>0</v>
      </c>
      <c r="K36" s="52">
        <v>0</v>
      </c>
      <c r="L36" s="69">
        <v>4796</v>
      </c>
      <c r="M36" s="69">
        <v>4631</v>
      </c>
      <c r="N36" s="69">
        <v>9427</v>
      </c>
    </row>
    <row r="37" spans="2:18" hidden="1" outlineLevel="1" x14ac:dyDescent="0.2">
      <c r="B37" s="70" t="s">
        <v>631</v>
      </c>
      <c r="C37" s="91">
        <v>12682</v>
      </c>
      <c r="D37" s="91">
        <v>12475</v>
      </c>
      <c r="E37" s="91">
        <v>25157</v>
      </c>
      <c r="F37" s="91">
        <v>1917</v>
      </c>
      <c r="G37" s="91">
        <v>1921</v>
      </c>
      <c r="H37" s="91">
        <v>3838</v>
      </c>
      <c r="I37" s="93">
        <v>0</v>
      </c>
      <c r="J37" s="93">
        <v>0</v>
      </c>
      <c r="K37" s="93">
        <v>0</v>
      </c>
      <c r="L37" s="91">
        <v>14599</v>
      </c>
      <c r="M37" s="91">
        <v>14396</v>
      </c>
      <c r="N37" s="91">
        <v>28995</v>
      </c>
    </row>
    <row r="38" spans="2:18" hidden="1" outlineLevel="2" x14ac:dyDescent="0.2">
      <c r="B38" s="109" t="s">
        <v>499</v>
      </c>
      <c r="C38" s="69">
        <v>7661</v>
      </c>
      <c r="D38" s="69">
        <v>7519</v>
      </c>
      <c r="E38" s="69">
        <v>15180</v>
      </c>
      <c r="F38" s="52">
        <v>948</v>
      </c>
      <c r="G38" s="52">
        <v>938</v>
      </c>
      <c r="H38" s="69">
        <v>1886</v>
      </c>
      <c r="I38" s="52">
        <v>0</v>
      </c>
      <c r="J38" s="52">
        <v>0</v>
      </c>
      <c r="K38" s="52">
        <v>0</v>
      </c>
      <c r="L38" s="69">
        <v>8609</v>
      </c>
      <c r="M38" s="69">
        <v>8457</v>
      </c>
      <c r="N38" s="69">
        <v>17066</v>
      </c>
    </row>
    <row r="39" spans="2:18" hidden="1" outlineLevel="2" x14ac:dyDescent="0.2">
      <c r="B39" s="109" t="s">
        <v>500</v>
      </c>
      <c r="C39" s="69">
        <v>5021</v>
      </c>
      <c r="D39" s="69">
        <v>4956</v>
      </c>
      <c r="E39" s="69">
        <v>9977</v>
      </c>
      <c r="F39" s="52">
        <v>969</v>
      </c>
      <c r="G39" s="52">
        <v>983</v>
      </c>
      <c r="H39" s="69">
        <v>1952</v>
      </c>
      <c r="I39" s="52">
        <v>0</v>
      </c>
      <c r="J39" s="52">
        <v>0</v>
      </c>
      <c r="K39" s="52">
        <v>0</v>
      </c>
      <c r="L39" s="69">
        <v>5990</v>
      </c>
      <c r="M39" s="69">
        <v>5939</v>
      </c>
      <c r="N39" s="69">
        <v>11929</v>
      </c>
    </row>
    <row r="40" spans="2:18" hidden="1" outlineLevel="1" x14ac:dyDescent="0.2">
      <c r="B40" s="71" t="s">
        <v>501</v>
      </c>
      <c r="C40" s="72">
        <v>115537</v>
      </c>
      <c r="D40" s="72">
        <v>112195</v>
      </c>
      <c r="E40" s="72">
        <v>227732</v>
      </c>
      <c r="F40" s="72">
        <v>38208</v>
      </c>
      <c r="G40" s="72">
        <v>38165</v>
      </c>
      <c r="H40" s="72">
        <v>76373</v>
      </c>
      <c r="I40" s="73">
        <v>0</v>
      </c>
      <c r="J40" s="73">
        <v>0</v>
      </c>
      <c r="K40" s="73">
        <v>0</v>
      </c>
      <c r="L40" s="72">
        <v>153745</v>
      </c>
      <c r="M40" s="72">
        <v>150360</v>
      </c>
      <c r="N40" s="72">
        <v>304105</v>
      </c>
    </row>
    <row r="41" spans="2:18" collapsed="1" x14ac:dyDescent="0.2">
      <c r="B41" s="509" t="s">
        <v>276</v>
      </c>
      <c r="C41" s="509"/>
      <c r="D41" s="509"/>
      <c r="E41" s="509"/>
      <c r="F41" s="509"/>
      <c r="G41" s="509"/>
      <c r="H41" s="509"/>
      <c r="I41" s="509"/>
      <c r="J41" s="509"/>
      <c r="K41" s="509"/>
      <c r="L41" s="509"/>
      <c r="M41" s="509"/>
      <c r="N41" s="509"/>
    </row>
    <row r="42" spans="2:18" hidden="1" outlineLevel="1" x14ac:dyDescent="0.2">
      <c r="B42" s="64" t="s">
        <v>683</v>
      </c>
      <c r="C42" s="210">
        <v>27115</v>
      </c>
      <c r="D42" s="210">
        <v>26428</v>
      </c>
      <c r="E42" s="210">
        <f>C42+D42</f>
        <v>53543</v>
      </c>
      <c r="F42" s="210">
        <v>3016</v>
      </c>
      <c r="G42" s="210">
        <v>3208</v>
      </c>
      <c r="H42" s="210">
        <f>F42+G42</f>
        <v>6224</v>
      </c>
      <c r="I42" s="211">
        <v>0</v>
      </c>
      <c r="J42" s="211">
        <v>0</v>
      </c>
      <c r="K42" s="211">
        <v>0</v>
      </c>
      <c r="L42" s="210">
        <v>30131</v>
      </c>
      <c r="M42" s="210">
        <v>29636</v>
      </c>
      <c r="N42" s="210">
        <v>59767</v>
      </c>
      <c r="Q42" s="16"/>
    </row>
    <row r="43" spans="2:18" hidden="1" outlineLevel="2" x14ac:dyDescent="0.2">
      <c r="B43" s="109" t="s">
        <v>476</v>
      </c>
      <c r="C43" s="69">
        <v>9588</v>
      </c>
      <c r="D43" s="69">
        <v>9133</v>
      </c>
      <c r="E43" s="69">
        <f t="shared" ref="E43:E76" si="0">C43+D43</f>
        <v>18721</v>
      </c>
      <c r="F43" s="69">
        <v>1127</v>
      </c>
      <c r="G43" s="69">
        <v>1274</v>
      </c>
      <c r="H43" s="69">
        <f t="shared" ref="H43:H75" si="1">F43+G43</f>
        <v>2401</v>
      </c>
      <c r="I43" s="52">
        <v>0</v>
      </c>
      <c r="J43" s="52">
        <v>0</v>
      </c>
      <c r="K43" s="52">
        <v>0</v>
      </c>
      <c r="L43" s="69">
        <v>10715</v>
      </c>
      <c r="M43" s="69">
        <v>10407</v>
      </c>
      <c r="N43" s="69">
        <v>21122</v>
      </c>
      <c r="Q43" s="16"/>
      <c r="R43" s="16"/>
    </row>
    <row r="44" spans="2:18" hidden="1" outlineLevel="2" x14ac:dyDescent="0.2">
      <c r="B44" s="109" t="s">
        <v>477</v>
      </c>
      <c r="C44" s="69">
        <v>10733</v>
      </c>
      <c r="D44" s="69">
        <v>10748</v>
      </c>
      <c r="E44" s="69">
        <f t="shared" si="0"/>
        <v>21481</v>
      </c>
      <c r="F44" s="52">
        <v>737</v>
      </c>
      <c r="G44" s="52">
        <v>691</v>
      </c>
      <c r="H44" s="69">
        <f t="shared" si="1"/>
        <v>1428</v>
      </c>
      <c r="I44" s="52">
        <v>0</v>
      </c>
      <c r="J44" s="52">
        <v>0</v>
      </c>
      <c r="K44" s="52">
        <v>0</v>
      </c>
      <c r="L44" s="69">
        <v>11470</v>
      </c>
      <c r="M44" s="69">
        <v>11439</v>
      </c>
      <c r="N44" s="69">
        <v>22909</v>
      </c>
      <c r="Q44" s="16"/>
    </row>
    <row r="45" spans="2:18" hidden="1" outlineLevel="2" x14ac:dyDescent="0.2">
      <c r="B45" s="109" t="s">
        <v>478</v>
      </c>
      <c r="C45" s="69">
        <v>6794</v>
      </c>
      <c r="D45" s="69">
        <v>6547</v>
      </c>
      <c r="E45" s="69">
        <f t="shared" si="0"/>
        <v>13341</v>
      </c>
      <c r="F45" s="69">
        <v>1152</v>
      </c>
      <c r="G45" s="69">
        <v>1243</v>
      </c>
      <c r="H45" s="69">
        <f t="shared" si="1"/>
        <v>2395</v>
      </c>
      <c r="I45" s="52">
        <v>0</v>
      </c>
      <c r="J45" s="52">
        <v>0</v>
      </c>
      <c r="K45" s="52">
        <v>0</v>
      </c>
      <c r="L45" s="69">
        <v>7946</v>
      </c>
      <c r="M45" s="69">
        <v>7790</v>
      </c>
      <c r="N45" s="69">
        <v>15736</v>
      </c>
      <c r="Q45" s="16"/>
    </row>
    <row r="46" spans="2:18" hidden="1" outlineLevel="1" x14ac:dyDescent="0.2">
      <c r="B46" s="70" t="s">
        <v>624</v>
      </c>
      <c r="C46" s="91">
        <v>12778</v>
      </c>
      <c r="D46" s="91">
        <v>12204</v>
      </c>
      <c r="E46" s="91">
        <f t="shared" si="0"/>
        <v>24982</v>
      </c>
      <c r="F46" s="91">
        <v>6742</v>
      </c>
      <c r="G46" s="91">
        <v>6621</v>
      </c>
      <c r="H46" s="91">
        <f t="shared" si="1"/>
        <v>13363</v>
      </c>
      <c r="I46" s="93">
        <v>0</v>
      </c>
      <c r="J46" s="93">
        <v>0</v>
      </c>
      <c r="K46" s="93">
        <v>0</v>
      </c>
      <c r="L46" s="91">
        <v>19520</v>
      </c>
      <c r="M46" s="91">
        <v>18825</v>
      </c>
      <c r="N46" s="91">
        <v>38345</v>
      </c>
      <c r="Q46" s="16"/>
    </row>
    <row r="47" spans="2:18" hidden="1" outlineLevel="2" x14ac:dyDescent="0.2">
      <c r="B47" s="109" t="s">
        <v>479</v>
      </c>
      <c r="C47" s="69">
        <v>7334</v>
      </c>
      <c r="D47" s="69">
        <v>6934</v>
      </c>
      <c r="E47" s="69">
        <f t="shared" si="0"/>
        <v>14268</v>
      </c>
      <c r="F47" s="69">
        <v>2564</v>
      </c>
      <c r="G47" s="69">
        <v>2514</v>
      </c>
      <c r="H47" s="69">
        <f t="shared" si="1"/>
        <v>5078</v>
      </c>
      <c r="I47" s="52">
        <v>0</v>
      </c>
      <c r="J47" s="52">
        <v>0</v>
      </c>
      <c r="K47" s="52">
        <v>0</v>
      </c>
      <c r="L47" s="69">
        <v>9898</v>
      </c>
      <c r="M47" s="69">
        <v>9448</v>
      </c>
      <c r="N47" s="69">
        <v>19346</v>
      </c>
      <c r="Q47" s="16"/>
    </row>
    <row r="48" spans="2:18" hidden="1" outlineLevel="2" x14ac:dyDescent="0.2">
      <c r="B48" s="109" t="s">
        <v>480</v>
      </c>
      <c r="C48" s="69">
        <v>3230</v>
      </c>
      <c r="D48" s="69">
        <v>3185</v>
      </c>
      <c r="E48" s="69">
        <f t="shared" si="0"/>
        <v>6415</v>
      </c>
      <c r="F48" s="52">
        <v>695</v>
      </c>
      <c r="G48" s="52">
        <v>717</v>
      </c>
      <c r="H48" s="69">
        <f t="shared" si="1"/>
        <v>1412</v>
      </c>
      <c r="I48" s="52">
        <v>0</v>
      </c>
      <c r="J48" s="52">
        <v>0</v>
      </c>
      <c r="K48" s="52">
        <v>0</v>
      </c>
      <c r="L48" s="69">
        <v>3925</v>
      </c>
      <c r="M48" s="69">
        <v>3902</v>
      </c>
      <c r="N48" s="69">
        <v>7827</v>
      </c>
      <c r="Q48" s="16"/>
    </row>
    <row r="49" spans="2:17" hidden="1" outlineLevel="2" x14ac:dyDescent="0.2">
      <c r="B49" s="109" t="s">
        <v>481</v>
      </c>
      <c r="C49" s="69">
        <v>2214</v>
      </c>
      <c r="D49" s="69">
        <v>2085</v>
      </c>
      <c r="E49" s="69">
        <f t="shared" si="0"/>
        <v>4299</v>
      </c>
      <c r="F49" s="69">
        <v>3483</v>
      </c>
      <c r="G49" s="69">
        <v>3390</v>
      </c>
      <c r="H49" s="69">
        <f t="shared" si="1"/>
        <v>6873</v>
      </c>
      <c r="I49" s="52">
        <v>0</v>
      </c>
      <c r="J49" s="52">
        <v>0</v>
      </c>
      <c r="K49" s="52">
        <v>0</v>
      </c>
      <c r="L49" s="69">
        <v>5697</v>
      </c>
      <c r="M49" s="69">
        <v>5475</v>
      </c>
      <c r="N49" s="69">
        <v>11172</v>
      </c>
      <c r="Q49" s="16"/>
    </row>
    <row r="50" spans="2:17" hidden="1" outlineLevel="1" x14ac:dyDescent="0.2">
      <c r="B50" s="70" t="s">
        <v>625</v>
      </c>
      <c r="C50" s="91">
        <v>18990</v>
      </c>
      <c r="D50" s="91">
        <v>17781</v>
      </c>
      <c r="E50" s="91">
        <f>C50+D50</f>
        <v>36771</v>
      </c>
      <c r="F50" s="93">
        <v>594</v>
      </c>
      <c r="G50" s="93">
        <v>540</v>
      </c>
      <c r="H50" s="91">
        <f t="shared" si="1"/>
        <v>1134</v>
      </c>
      <c r="I50" s="93">
        <v>87</v>
      </c>
      <c r="J50" s="93">
        <v>87</v>
      </c>
      <c r="K50" s="93">
        <v>617</v>
      </c>
      <c r="L50" s="91">
        <v>19671</v>
      </c>
      <c r="M50" s="91">
        <v>18408</v>
      </c>
      <c r="N50" s="91">
        <v>38079</v>
      </c>
      <c r="Q50" s="16"/>
    </row>
    <row r="51" spans="2:17" hidden="1" outlineLevel="2" x14ac:dyDescent="0.2">
      <c r="B51" s="109" t="s">
        <v>482</v>
      </c>
      <c r="C51" s="69">
        <v>7592</v>
      </c>
      <c r="D51" s="69">
        <v>7189</v>
      </c>
      <c r="E51" s="69">
        <f t="shared" si="0"/>
        <v>14781</v>
      </c>
      <c r="F51" s="52">
        <v>172</v>
      </c>
      <c r="G51" s="52">
        <v>170</v>
      </c>
      <c r="H51" s="52">
        <f t="shared" si="1"/>
        <v>342</v>
      </c>
      <c r="I51" s="52">
        <v>87</v>
      </c>
      <c r="J51" s="52">
        <v>87</v>
      </c>
      <c r="K51" s="52">
        <v>617</v>
      </c>
      <c r="L51" s="69">
        <v>7851</v>
      </c>
      <c r="M51" s="69">
        <v>7446</v>
      </c>
      <c r="N51" s="69">
        <v>15297</v>
      </c>
      <c r="Q51" s="16"/>
    </row>
    <row r="52" spans="2:17" hidden="1" outlineLevel="2" x14ac:dyDescent="0.2">
      <c r="B52" s="109" t="s">
        <v>483</v>
      </c>
      <c r="C52" s="69">
        <v>5744</v>
      </c>
      <c r="D52" s="69">
        <v>5271</v>
      </c>
      <c r="E52" s="69">
        <f t="shared" si="0"/>
        <v>11015</v>
      </c>
      <c r="F52" s="52">
        <v>328</v>
      </c>
      <c r="G52" s="52">
        <v>257</v>
      </c>
      <c r="H52" s="52">
        <f t="shared" si="1"/>
        <v>585</v>
      </c>
      <c r="I52" s="52">
        <v>0</v>
      </c>
      <c r="J52" s="52">
        <v>0</v>
      </c>
      <c r="K52" s="52">
        <v>0</v>
      </c>
      <c r="L52" s="69">
        <v>6072</v>
      </c>
      <c r="M52" s="69">
        <v>5528</v>
      </c>
      <c r="N52" s="69">
        <v>11600</v>
      </c>
      <c r="Q52" s="16"/>
    </row>
    <row r="53" spans="2:17" hidden="1" outlineLevel="2" x14ac:dyDescent="0.2">
      <c r="B53" s="109" t="s">
        <v>484</v>
      </c>
      <c r="C53" s="69">
        <v>5654</v>
      </c>
      <c r="D53" s="69">
        <v>5321</v>
      </c>
      <c r="E53" s="69">
        <f t="shared" si="0"/>
        <v>10975</v>
      </c>
      <c r="F53" s="52">
        <v>94</v>
      </c>
      <c r="G53" s="52">
        <v>113</v>
      </c>
      <c r="H53" s="52">
        <f t="shared" si="1"/>
        <v>207</v>
      </c>
      <c r="I53" s="52">
        <v>0</v>
      </c>
      <c r="J53" s="52">
        <v>0</v>
      </c>
      <c r="K53" s="52">
        <v>0</v>
      </c>
      <c r="L53" s="69">
        <v>5748</v>
      </c>
      <c r="M53" s="69">
        <v>5434</v>
      </c>
      <c r="N53" s="69">
        <v>11182</v>
      </c>
      <c r="Q53" s="16"/>
    </row>
    <row r="54" spans="2:17" hidden="1" outlineLevel="1" x14ac:dyDescent="0.2">
      <c r="B54" s="70" t="s">
        <v>626</v>
      </c>
      <c r="C54" s="93">
        <v>264</v>
      </c>
      <c r="D54" s="93">
        <v>294</v>
      </c>
      <c r="E54" s="93">
        <f t="shared" si="0"/>
        <v>558</v>
      </c>
      <c r="F54" s="91">
        <v>7441</v>
      </c>
      <c r="G54" s="91">
        <v>7196</v>
      </c>
      <c r="H54" s="91">
        <f>F54+G54</f>
        <v>14637</v>
      </c>
      <c r="I54" s="93">
        <v>0</v>
      </c>
      <c r="J54" s="93">
        <v>0</v>
      </c>
      <c r="K54" s="93">
        <v>0</v>
      </c>
      <c r="L54" s="91">
        <v>7705</v>
      </c>
      <c r="M54" s="91">
        <v>7490</v>
      </c>
      <c r="N54" s="91">
        <v>15195</v>
      </c>
      <c r="Q54" s="16"/>
    </row>
    <row r="55" spans="2:17" hidden="1" outlineLevel="2" x14ac:dyDescent="0.2">
      <c r="B55" s="109" t="s">
        <v>485</v>
      </c>
      <c r="C55" s="52">
        <v>0</v>
      </c>
      <c r="D55" s="52">
        <v>0</v>
      </c>
      <c r="E55" s="52">
        <f t="shared" si="0"/>
        <v>0</v>
      </c>
      <c r="F55" s="69">
        <v>3503</v>
      </c>
      <c r="G55" s="69">
        <v>3443</v>
      </c>
      <c r="H55" s="69">
        <f t="shared" si="1"/>
        <v>6946</v>
      </c>
      <c r="I55" s="52">
        <v>0</v>
      </c>
      <c r="J55" s="52">
        <v>0</v>
      </c>
      <c r="K55" s="52">
        <v>0</v>
      </c>
      <c r="L55" s="69">
        <v>3503</v>
      </c>
      <c r="M55" s="69">
        <v>3443</v>
      </c>
      <c r="N55" s="69">
        <v>6946</v>
      </c>
      <c r="Q55" s="16"/>
    </row>
    <row r="56" spans="2:17" hidden="1" outlineLevel="2" x14ac:dyDescent="0.2">
      <c r="B56" s="109" t="s">
        <v>684</v>
      </c>
      <c r="C56" s="52">
        <v>0</v>
      </c>
      <c r="D56" s="52">
        <v>0</v>
      </c>
      <c r="E56" s="52">
        <f t="shared" si="0"/>
        <v>0</v>
      </c>
      <c r="F56" s="52">
        <v>919</v>
      </c>
      <c r="G56" s="52">
        <v>921</v>
      </c>
      <c r="H56" s="69">
        <f t="shared" si="1"/>
        <v>1840</v>
      </c>
      <c r="I56" s="52">
        <v>0</v>
      </c>
      <c r="J56" s="52">
        <v>0</v>
      </c>
      <c r="K56" s="52">
        <v>0</v>
      </c>
      <c r="L56" s="52">
        <v>919</v>
      </c>
      <c r="M56" s="52">
        <v>921</v>
      </c>
      <c r="N56" s="69">
        <v>1840</v>
      </c>
      <c r="Q56" s="16"/>
    </row>
    <row r="57" spans="2:17" hidden="1" outlineLevel="2" x14ac:dyDescent="0.2">
      <c r="B57" s="109" t="s">
        <v>486</v>
      </c>
      <c r="C57" s="52">
        <v>0</v>
      </c>
      <c r="D57" s="52">
        <v>1</v>
      </c>
      <c r="E57" s="52">
        <f t="shared" si="0"/>
        <v>1</v>
      </c>
      <c r="F57" s="69">
        <v>1012</v>
      </c>
      <c r="G57" s="69">
        <v>908</v>
      </c>
      <c r="H57" s="69">
        <f t="shared" si="1"/>
        <v>1920</v>
      </c>
      <c r="I57" s="52">
        <v>0</v>
      </c>
      <c r="J57" s="52">
        <v>0</v>
      </c>
      <c r="K57" s="52">
        <v>0</v>
      </c>
      <c r="L57" s="69">
        <v>1012</v>
      </c>
      <c r="M57" s="69">
        <v>909</v>
      </c>
      <c r="N57" s="69">
        <v>1921</v>
      </c>
      <c r="Q57" s="16"/>
    </row>
    <row r="58" spans="2:17" hidden="1" outlineLevel="2" x14ac:dyDescent="0.2">
      <c r="B58" s="113" t="s">
        <v>1151</v>
      </c>
      <c r="C58" s="52">
        <v>169</v>
      </c>
      <c r="D58" s="52">
        <v>185</v>
      </c>
      <c r="E58" s="52">
        <f t="shared" si="0"/>
        <v>354</v>
      </c>
      <c r="F58" s="69">
        <v>1239</v>
      </c>
      <c r="G58" s="69">
        <v>1162</v>
      </c>
      <c r="H58" s="69">
        <f t="shared" si="1"/>
        <v>2401</v>
      </c>
      <c r="I58" s="52">
        <v>0</v>
      </c>
      <c r="J58" s="52">
        <v>0</v>
      </c>
      <c r="K58" s="52">
        <v>0</v>
      </c>
      <c r="L58" s="69">
        <v>1408</v>
      </c>
      <c r="M58" s="69">
        <v>1347</v>
      </c>
      <c r="N58" s="69">
        <v>2755</v>
      </c>
      <c r="Q58" s="16"/>
    </row>
    <row r="59" spans="2:17" hidden="1" outlineLevel="2" x14ac:dyDescent="0.2">
      <c r="B59" s="109" t="s">
        <v>488</v>
      </c>
      <c r="C59" s="52">
        <v>95</v>
      </c>
      <c r="D59" s="52">
        <v>108</v>
      </c>
      <c r="E59" s="52">
        <f t="shared" si="0"/>
        <v>203</v>
      </c>
      <c r="F59" s="52">
        <v>768</v>
      </c>
      <c r="G59" s="52">
        <v>762</v>
      </c>
      <c r="H59" s="69">
        <f t="shared" si="1"/>
        <v>1530</v>
      </c>
      <c r="I59" s="52">
        <v>0</v>
      </c>
      <c r="J59" s="52">
        <v>0</v>
      </c>
      <c r="K59" s="52">
        <v>0</v>
      </c>
      <c r="L59" s="52">
        <v>863</v>
      </c>
      <c r="M59" s="52">
        <v>870</v>
      </c>
      <c r="N59" s="69">
        <v>1733</v>
      </c>
      <c r="Q59" s="16"/>
    </row>
    <row r="60" spans="2:17" hidden="1" outlineLevel="2" x14ac:dyDescent="0.2">
      <c r="B60" s="70" t="s">
        <v>627</v>
      </c>
      <c r="C60" s="91">
        <v>3182</v>
      </c>
      <c r="D60" s="91">
        <v>3172</v>
      </c>
      <c r="E60" s="91">
        <f t="shared" si="0"/>
        <v>6354</v>
      </c>
      <c r="F60" s="91">
        <v>12446</v>
      </c>
      <c r="G60" s="91">
        <v>11813</v>
      </c>
      <c r="H60" s="91">
        <f t="shared" si="1"/>
        <v>24259</v>
      </c>
      <c r="I60" s="93">
        <v>0</v>
      </c>
      <c r="J60" s="93">
        <v>0</v>
      </c>
      <c r="K60" s="93">
        <v>0</v>
      </c>
      <c r="L60" s="91">
        <v>15628</v>
      </c>
      <c r="M60" s="91">
        <v>14985</v>
      </c>
      <c r="N60" s="91">
        <v>30613</v>
      </c>
      <c r="Q60" s="16"/>
    </row>
    <row r="61" spans="2:17" hidden="1" outlineLevel="2" x14ac:dyDescent="0.2">
      <c r="B61" s="109" t="s">
        <v>490</v>
      </c>
      <c r="C61" s="52">
        <v>24</v>
      </c>
      <c r="D61" s="52">
        <v>16</v>
      </c>
      <c r="E61" s="52">
        <f t="shared" si="0"/>
        <v>40</v>
      </c>
      <c r="F61" s="69">
        <v>4907</v>
      </c>
      <c r="G61" s="69">
        <v>4790</v>
      </c>
      <c r="H61" s="69">
        <f t="shared" si="1"/>
        <v>9697</v>
      </c>
      <c r="I61" s="52">
        <v>0</v>
      </c>
      <c r="J61" s="52">
        <v>0</v>
      </c>
      <c r="K61" s="52">
        <v>0</v>
      </c>
      <c r="L61" s="69">
        <v>4931</v>
      </c>
      <c r="M61" s="69">
        <v>4806</v>
      </c>
      <c r="N61" s="69">
        <v>9737</v>
      </c>
    </row>
    <row r="62" spans="2:17" hidden="1" outlineLevel="2" x14ac:dyDescent="0.2">
      <c r="B62" s="109" t="s">
        <v>491</v>
      </c>
      <c r="C62" s="69">
        <v>2274</v>
      </c>
      <c r="D62" s="69">
        <v>2235</v>
      </c>
      <c r="E62" s="69">
        <f t="shared" si="0"/>
        <v>4509</v>
      </c>
      <c r="F62" s="69">
        <v>4425</v>
      </c>
      <c r="G62" s="69">
        <v>4084</v>
      </c>
      <c r="H62" s="69">
        <f t="shared" si="1"/>
        <v>8509</v>
      </c>
      <c r="I62" s="52">
        <v>0</v>
      </c>
      <c r="J62" s="52">
        <v>0</v>
      </c>
      <c r="K62" s="52">
        <v>0</v>
      </c>
      <c r="L62" s="69">
        <v>6699</v>
      </c>
      <c r="M62" s="69">
        <v>6319</v>
      </c>
      <c r="N62" s="69">
        <v>13018</v>
      </c>
    </row>
    <row r="63" spans="2:17" hidden="1" outlineLevel="2" x14ac:dyDescent="0.2">
      <c r="B63" s="109" t="s">
        <v>492</v>
      </c>
      <c r="C63" s="69">
        <v>884</v>
      </c>
      <c r="D63" s="52">
        <v>921</v>
      </c>
      <c r="E63" s="69">
        <f t="shared" si="0"/>
        <v>1805</v>
      </c>
      <c r="F63" s="69">
        <v>3114</v>
      </c>
      <c r="G63" s="69">
        <v>2939</v>
      </c>
      <c r="H63" s="69">
        <f t="shared" si="1"/>
        <v>6053</v>
      </c>
      <c r="I63" s="52">
        <v>0</v>
      </c>
      <c r="J63" s="52">
        <v>0</v>
      </c>
      <c r="K63" s="52">
        <v>0</v>
      </c>
      <c r="L63" s="69">
        <v>3998</v>
      </c>
      <c r="M63" s="69">
        <v>3860</v>
      </c>
      <c r="N63" s="69">
        <v>7858</v>
      </c>
    </row>
    <row r="64" spans="2:17" hidden="1" outlineLevel="1" x14ac:dyDescent="0.2">
      <c r="B64" s="70" t="s">
        <v>628</v>
      </c>
      <c r="C64" s="91">
        <v>15883</v>
      </c>
      <c r="D64" s="91">
        <v>15184</v>
      </c>
      <c r="E64" s="91">
        <f t="shared" si="0"/>
        <v>31067</v>
      </c>
      <c r="F64" s="91">
        <v>3153</v>
      </c>
      <c r="G64" s="91">
        <v>3228</v>
      </c>
      <c r="H64" s="91">
        <f t="shared" si="1"/>
        <v>6381</v>
      </c>
      <c r="I64" s="93">
        <v>0</v>
      </c>
      <c r="J64" s="93">
        <v>0</v>
      </c>
      <c r="K64" s="93">
        <v>0</v>
      </c>
      <c r="L64" s="91">
        <v>19036</v>
      </c>
      <c r="M64" s="91">
        <v>18412</v>
      </c>
      <c r="N64" s="91">
        <v>37448</v>
      </c>
    </row>
    <row r="65" spans="2:14" hidden="1" outlineLevel="2" x14ac:dyDescent="0.2">
      <c r="B65" s="109" t="s">
        <v>493</v>
      </c>
      <c r="C65" s="69">
        <v>11425</v>
      </c>
      <c r="D65" s="69">
        <v>10869</v>
      </c>
      <c r="E65" s="69">
        <f t="shared" si="0"/>
        <v>22294</v>
      </c>
      <c r="F65" s="69">
        <v>1223</v>
      </c>
      <c r="G65" s="69">
        <v>1281</v>
      </c>
      <c r="H65" s="69">
        <f t="shared" si="1"/>
        <v>2504</v>
      </c>
      <c r="I65" s="52">
        <v>0</v>
      </c>
      <c r="J65" s="52">
        <v>0</v>
      </c>
      <c r="K65" s="52">
        <v>0</v>
      </c>
      <c r="L65" s="69">
        <v>12648</v>
      </c>
      <c r="M65" s="69">
        <v>12150</v>
      </c>
      <c r="N65" s="69">
        <v>24798</v>
      </c>
    </row>
    <row r="66" spans="2:14" hidden="1" outlineLevel="2" x14ac:dyDescent="0.2">
      <c r="B66" s="109" t="s">
        <v>494</v>
      </c>
      <c r="C66" s="69">
        <v>4458</v>
      </c>
      <c r="D66" s="69">
        <v>4315</v>
      </c>
      <c r="E66" s="69">
        <f t="shared" si="0"/>
        <v>8773</v>
      </c>
      <c r="F66" s="69">
        <v>1930</v>
      </c>
      <c r="G66" s="69">
        <v>1947</v>
      </c>
      <c r="H66" s="69">
        <f t="shared" si="1"/>
        <v>3877</v>
      </c>
      <c r="I66" s="52">
        <v>0</v>
      </c>
      <c r="J66" s="52">
        <v>0</v>
      </c>
      <c r="K66" s="52">
        <v>0</v>
      </c>
      <c r="L66" s="69">
        <v>6388</v>
      </c>
      <c r="M66" s="69">
        <v>6262</v>
      </c>
      <c r="N66" s="69">
        <v>12650</v>
      </c>
    </row>
    <row r="67" spans="2:14" hidden="1" outlineLevel="1" x14ac:dyDescent="0.2">
      <c r="B67" s="70" t="s">
        <v>629</v>
      </c>
      <c r="C67" s="91">
        <v>10475</v>
      </c>
      <c r="D67" s="91">
        <v>10126</v>
      </c>
      <c r="E67" s="91">
        <f t="shared" si="0"/>
        <v>20601</v>
      </c>
      <c r="F67" s="91">
        <v>1327</v>
      </c>
      <c r="G67" s="91">
        <v>1301</v>
      </c>
      <c r="H67" s="91">
        <f t="shared" si="1"/>
        <v>2628</v>
      </c>
      <c r="I67" s="93">
        <v>0</v>
      </c>
      <c r="J67" s="93">
        <v>0</v>
      </c>
      <c r="K67" s="93">
        <v>0</v>
      </c>
      <c r="L67" s="91">
        <v>11802</v>
      </c>
      <c r="M67" s="91">
        <v>11427</v>
      </c>
      <c r="N67" s="91">
        <v>23229</v>
      </c>
    </row>
    <row r="68" spans="2:14" hidden="1" outlineLevel="2" x14ac:dyDescent="0.2">
      <c r="B68" s="109" t="s">
        <v>495</v>
      </c>
      <c r="C68" s="69">
        <v>7120</v>
      </c>
      <c r="D68" s="69">
        <v>6983</v>
      </c>
      <c r="E68" s="69">
        <f t="shared" si="0"/>
        <v>14103</v>
      </c>
      <c r="F68" s="52">
        <v>883</v>
      </c>
      <c r="G68" s="52">
        <v>845</v>
      </c>
      <c r="H68" s="69">
        <f t="shared" si="1"/>
        <v>1728</v>
      </c>
      <c r="I68" s="52">
        <v>0</v>
      </c>
      <c r="J68" s="52">
        <v>0</v>
      </c>
      <c r="K68" s="52">
        <v>0</v>
      </c>
      <c r="L68" s="69">
        <v>8003</v>
      </c>
      <c r="M68" s="69">
        <v>7828</v>
      </c>
      <c r="N68" s="69">
        <v>15831</v>
      </c>
    </row>
    <row r="69" spans="2:14" hidden="1" outlineLevel="2" x14ac:dyDescent="0.2">
      <c r="B69" s="109" t="s">
        <v>496</v>
      </c>
      <c r="C69" s="69">
        <v>3355</v>
      </c>
      <c r="D69" s="69">
        <v>3143</v>
      </c>
      <c r="E69" s="69">
        <f t="shared" si="0"/>
        <v>6498</v>
      </c>
      <c r="F69" s="52">
        <v>444</v>
      </c>
      <c r="G69" s="52">
        <v>456</v>
      </c>
      <c r="H69" s="52">
        <f t="shared" si="1"/>
        <v>900</v>
      </c>
      <c r="I69" s="52">
        <v>0</v>
      </c>
      <c r="J69" s="52">
        <v>0</v>
      </c>
      <c r="K69" s="52">
        <v>0</v>
      </c>
      <c r="L69" s="69">
        <v>3799</v>
      </c>
      <c r="M69" s="69">
        <v>3599</v>
      </c>
      <c r="N69" s="69">
        <v>7398</v>
      </c>
    </row>
    <row r="70" spans="2:14" hidden="1" outlineLevel="1" x14ac:dyDescent="0.2">
      <c r="B70" s="70" t="s">
        <v>630</v>
      </c>
      <c r="C70" s="91">
        <v>9113</v>
      </c>
      <c r="D70" s="91">
        <v>9023</v>
      </c>
      <c r="E70" s="91">
        <f t="shared" si="0"/>
        <v>18136</v>
      </c>
      <c r="F70" s="91">
        <v>1974</v>
      </c>
      <c r="G70" s="91">
        <v>1980</v>
      </c>
      <c r="H70" s="91">
        <f t="shared" si="1"/>
        <v>3954</v>
      </c>
      <c r="I70" s="93">
        <v>0</v>
      </c>
      <c r="J70" s="93">
        <v>0</v>
      </c>
      <c r="K70" s="93">
        <v>0</v>
      </c>
      <c r="L70" s="91">
        <v>11087</v>
      </c>
      <c r="M70" s="91">
        <v>11003</v>
      </c>
      <c r="N70" s="91">
        <v>22090</v>
      </c>
    </row>
    <row r="71" spans="2:14" hidden="1" outlineLevel="2" x14ac:dyDescent="0.2">
      <c r="B71" s="109" t="s">
        <v>497</v>
      </c>
      <c r="C71" s="69">
        <v>4843</v>
      </c>
      <c r="D71" s="69">
        <v>4924</v>
      </c>
      <c r="E71" s="69">
        <f t="shared" si="0"/>
        <v>9767</v>
      </c>
      <c r="F71" s="69">
        <v>1728</v>
      </c>
      <c r="G71" s="69">
        <v>1745</v>
      </c>
      <c r="H71" s="69">
        <f t="shared" si="1"/>
        <v>3473</v>
      </c>
      <c r="I71" s="52">
        <v>0</v>
      </c>
      <c r="J71" s="52">
        <v>0</v>
      </c>
      <c r="K71" s="52">
        <v>0</v>
      </c>
      <c r="L71" s="69">
        <v>6571</v>
      </c>
      <c r="M71" s="69">
        <v>6669</v>
      </c>
      <c r="N71" s="69">
        <v>13240</v>
      </c>
    </row>
    <row r="72" spans="2:14" hidden="1" outlineLevel="2" x14ac:dyDescent="0.2">
      <c r="B72" s="109" t="s">
        <v>498</v>
      </c>
      <c r="C72" s="69">
        <v>4270</v>
      </c>
      <c r="D72" s="69">
        <v>4099</v>
      </c>
      <c r="E72" s="69">
        <f t="shared" si="0"/>
        <v>8369</v>
      </c>
      <c r="F72" s="52">
        <v>246</v>
      </c>
      <c r="G72" s="52">
        <v>235</v>
      </c>
      <c r="H72" s="52">
        <f t="shared" si="1"/>
        <v>481</v>
      </c>
      <c r="I72" s="52">
        <v>0</v>
      </c>
      <c r="J72" s="52">
        <v>0</v>
      </c>
      <c r="K72" s="52">
        <v>0</v>
      </c>
      <c r="L72" s="69">
        <v>4516</v>
      </c>
      <c r="M72" s="69">
        <v>4334</v>
      </c>
      <c r="N72" s="69">
        <v>8850</v>
      </c>
    </row>
    <row r="73" spans="2:14" hidden="1" outlineLevel="1" x14ac:dyDescent="0.2">
      <c r="B73" s="70" t="s">
        <v>631</v>
      </c>
      <c r="C73" s="91">
        <v>12097</v>
      </c>
      <c r="D73" s="91">
        <v>11927</v>
      </c>
      <c r="E73" s="91">
        <f t="shared" si="0"/>
        <v>24024</v>
      </c>
      <c r="F73" s="91">
        <v>1882</v>
      </c>
      <c r="G73" s="91">
        <v>1845</v>
      </c>
      <c r="H73" s="91">
        <f t="shared" si="1"/>
        <v>3727</v>
      </c>
      <c r="I73" s="93">
        <v>0</v>
      </c>
      <c r="J73" s="93">
        <v>0</v>
      </c>
      <c r="K73" s="93">
        <v>0</v>
      </c>
      <c r="L73" s="91">
        <v>13979</v>
      </c>
      <c r="M73" s="91">
        <v>13772</v>
      </c>
      <c r="N73" s="91">
        <v>27751</v>
      </c>
    </row>
    <row r="74" spans="2:14" hidden="1" outlineLevel="2" x14ac:dyDescent="0.2">
      <c r="B74" s="109" t="s">
        <v>499</v>
      </c>
      <c r="C74" s="69">
        <v>7260</v>
      </c>
      <c r="D74" s="69">
        <v>7194</v>
      </c>
      <c r="E74" s="69">
        <f t="shared" si="0"/>
        <v>14454</v>
      </c>
      <c r="F74" s="52">
        <v>934</v>
      </c>
      <c r="G74" s="52">
        <v>881</v>
      </c>
      <c r="H74" s="69">
        <f t="shared" si="1"/>
        <v>1815</v>
      </c>
      <c r="I74" s="52">
        <v>0</v>
      </c>
      <c r="J74" s="52">
        <v>0</v>
      </c>
      <c r="K74" s="52">
        <v>0</v>
      </c>
      <c r="L74" s="69">
        <v>8194</v>
      </c>
      <c r="M74" s="69">
        <v>8075</v>
      </c>
      <c r="N74" s="69">
        <v>16269</v>
      </c>
    </row>
    <row r="75" spans="2:14" hidden="1" outlineLevel="2" x14ac:dyDescent="0.2">
      <c r="B75" s="109" t="s">
        <v>500</v>
      </c>
      <c r="C75" s="69">
        <v>4837</v>
      </c>
      <c r="D75" s="69">
        <v>4733</v>
      </c>
      <c r="E75" s="69">
        <f t="shared" si="0"/>
        <v>9570</v>
      </c>
      <c r="F75" s="52">
        <v>948</v>
      </c>
      <c r="G75" s="52">
        <v>964</v>
      </c>
      <c r="H75" s="69">
        <f t="shared" si="1"/>
        <v>1912</v>
      </c>
      <c r="I75" s="52">
        <v>0</v>
      </c>
      <c r="J75" s="52">
        <v>0</v>
      </c>
      <c r="K75" s="52">
        <v>0</v>
      </c>
      <c r="L75" s="69">
        <v>5785</v>
      </c>
      <c r="M75" s="69">
        <v>5697</v>
      </c>
      <c r="N75" s="69">
        <v>11482</v>
      </c>
    </row>
    <row r="76" spans="2:14" hidden="1" outlineLevel="1" x14ac:dyDescent="0.2">
      <c r="B76" s="71" t="s">
        <v>501</v>
      </c>
      <c r="C76" s="72">
        <v>109897</v>
      </c>
      <c r="D76" s="72">
        <v>106139</v>
      </c>
      <c r="E76" s="72">
        <f t="shared" si="0"/>
        <v>216036</v>
      </c>
      <c r="F76" s="72">
        <v>38575</v>
      </c>
      <c r="G76" s="72">
        <v>37732</v>
      </c>
      <c r="H76" s="72">
        <f>F76+G76</f>
        <v>76307</v>
      </c>
      <c r="I76" s="73">
        <v>87</v>
      </c>
      <c r="J76" s="73">
        <v>87</v>
      </c>
      <c r="K76" s="73">
        <v>617</v>
      </c>
      <c r="L76" s="72">
        <v>148559</v>
      </c>
      <c r="M76" s="72">
        <v>143958</v>
      </c>
      <c r="N76" s="72">
        <v>292517</v>
      </c>
    </row>
    <row r="77" spans="2:14" collapsed="1" x14ac:dyDescent="0.2">
      <c r="B77" s="509" t="s">
        <v>149</v>
      </c>
      <c r="C77" s="509"/>
      <c r="D77" s="509"/>
      <c r="E77" s="509"/>
      <c r="F77" s="509"/>
      <c r="G77" s="509"/>
      <c r="H77" s="509"/>
      <c r="I77" s="509"/>
      <c r="J77" s="509"/>
      <c r="K77" s="509"/>
      <c r="L77" s="509"/>
      <c r="M77" s="509"/>
      <c r="N77" s="509"/>
    </row>
    <row r="78" spans="2:14" outlineLevel="1" x14ac:dyDescent="0.2">
      <c r="B78" s="64" t="s">
        <v>1058</v>
      </c>
      <c r="C78" s="210">
        <v>25983</v>
      </c>
      <c r="D78" s="210">
        <v>25114</v>
      </c>
      <c r="E78" s="210">
        <v>51097</v>
      </c>
      <c r="F78" s="210">
        <v>2950</v>
      </c>
      <c r="G78" s="210">
        <v>3106</v>
      </c>
      <c r="H78" s="210">
        <v>6056</v>
      </c>
      <c r="I78" s="211">
        <v>0</v>
      </c>
      <c r="J78" s="211">
        <v>0</v>
      </c>
      <c r="K78" s="211">
        <v>0</v>
      </c>
      <c r="L78" s="210">
        <v>28933</v>
      </c>
      <c r="M78" s="210">
        <v>28220</v>
      </c>
      <c r="N78" s="210">
        <v>57153</v>
      </c>
    </row>
    <row r="79" spans="2:14" outlineLevel="2" x14ac:dyDescent="0.2">
      <c r="B79" s="109" t="s">
        <v>476</v>
      </c>
      <c r="C79" s="69">
        <v>8991</v>
      </c>
      <c r="D79" s="69">
        <v>8548</v>
      </c>
      <c r="E79" s="69">
        <v>17539</v>
      </c>
      <c r="F79" s="69">
        <v>1125</v>
      </c>
      <c r="G79" s="69">
        <v>1153</v>
      </c>
      <c r="H79" s="69">
        <v>2278</v>
      </c>
      <c r="I79" s="52">
        <v>0</v>
      </c>
      <c r="J79" s="52">
        <v>0</v>
      </c>
      <c r="K79" s="52">
        <v>0</v>
      </c>
      <c r="L79" s="69">
        <v>10116</v>
      </c>
      <c r="M79" s="69">
        <v>9701</v>
      </c>
      <c r="N79" s="69">
        <v>19817</v>
      </c>
    </row>
    <row r="80" spans="2:14" outlineLevel="2" x14ac:dyDescent="0.2">
      <c r="B80" s="109" t="s">
        <v>477</v>
      </c>
      <c r="C80" s="69">
        <v>10305</v>
      </c>
      <c r="D80" s="69">
        <v>10341</v>
      </c>
      <c r="E80" s="69">
        <v>20646</v>
      </c>
      <c r="F80" s="52">
        <v>716</v>
      </c>
      <c r="G80" s="52">
        <v>724</v>
      </c>
      <c r="H80" s="69">
        <v>1440</v>
      </c>
      <c r="I80" s="52">
        <v>0</v>
      </c>
      <c r="J80" s="52">
        <v>0</v>
      </c>
      <c r="K80" s="52">
        <v>0</v>
      </c>
      <c r="L80" s="69">
        <v>11021</v>
      </c>
      <c r="M80" s="69">
        <v>11065</v>
      </c>
      <c r="N80" s="69">
        <v>22086</v>
      </c>
    </row>
    <row r="81" spans="2:14" outlineLevel="2" x14ac:dyDescent="0.2">
      <c r="B81" s="109" t="s">
        <v>478</v>
      </c>
      <c r="C81" s="69">
        <v>6687</v>
      </c>
      <c r="D81" s="69">
        <v>6225</v>
      </c>
      <c r="E81" s="69">
        <v>12912</v>
      </c>
      <c r="F81" s="69">
        <v>1109</v>
      </c>
      <c r="G81" s="69">
        <v>1229</v>
      </c>
      <c r="H81" s="69">
        <v>2338</v>
      </c>
      <c r="I81" s="52">
        <v>0</v>
      </c>
      <c r="J81" s="52">
        <v>0</v>
      </c>
      <c r="K81" s="52">
        <v>0</v>
      </c>
      <c r="L81" s="69">
        <v>7796</v>
      </c>
      <c r="M81" s="69">
        <v>7454</v>
      </c>
      <c r="N81" s="69">
        <v>15250</v>
      </c>
    </row>
    <row r="82" spans="2:14" outlineLevel="1" x14ac:dyDescent="0.2">
      <c r="B82" s="70" t="s">
        <v>624</v>
      </c>
      <c r="C82" s="91">
        <v>12106</v>
      </c>
      <c r="D82" s="91">
        <v>11846</v>
      </c>
      <c r="E82" s="91">
        <v>23952</v>
      </c>
      <c r="F82" s="91">
        <v>6633</v>
      </c>
      <c r="G82" s="91">
        <v>6368</v>
      </c>
      <c r="H82" s="91">
        <v>13001</v>
      </c>
      <c r="I82" s="93">
        <v>0</v>
      </c>
      <c r="J82" s="93">
        <v>0</v>
      </c>
      <c r="K82" s="93">
        <v>0</v>
      </c>
      <c r="L82" s="91">
        <v>18739</v>
      </c>
      <c r="M82" s="91">
        <v>18214</v>
      </c>
      <c r="N82" s="91">
        <v>36953</v>
      </c>
    </row>
    <row r="83" spans="2:14" outlineLevel="2" x14ac:dyDescent="0.2">
      <c r="B83" s="109" t="s">
        <v>479</v>
      </c>
      <c r="C83" s="69">
        <v>6893</v>
      </c>
      <c r="D83" s="69">
        <v>6738</v>
      </c>
      <c r="E83" s="69">
        <v>13631</v>
      </c>
      <c r="F83" s="69">
        <v>2574</v>
      </c>
      <c r="G83" s="69">
        <v>2479</v>
      </c>
      <c r="H83" s="69">
        <v>5053</v>
      </c>
      <c r="I83" s="52">
        <v>0</v>
      </c>
      <c r="J83" s="52">
        <v>0</v>
      </c>
      <c r="K83" s="52">
        <v>0</v>
      </c>
      <c r="L83" s="69">
        <v>9467</v>
      </c>
      <c r="M83" s="69">
        <v>9217</v>
      </c>
      <c r="N83" s="69">
        <v>18684</v>
      </c>
    </row>
    <row r="84" spans="2:14" outlineLevel="2" x14ac:dyDescent="0.2">
      <c r="B84" s="109" t="s">
        <v>480</v>
      </c>
      <c r="C84" s="69">
        <v>3202</v>
      </c>
      <c r="D84" s="69">
        <v>3066</v>
      </c>
      <c r="E84" s="69">
        <v>6268</v>
      </c>
      <c r="F84" s="52">
        <v>758</v>
      </c>
      <c r="G84" s="52">
        <v>692</v>
      </c>
      <c r="H84" s="69">
        <v>1450</v>
      </c>
      <c r="I84" s="52">
        <v>0</v>
      </c>
      <c r="J84" s="52">
        <v>0</v>
      </c>
      <c r="K84" s="52">
        <v>0</v>
      </c>
      <c r="L84" s="69">
        <v>3960</v>
      </c>
      <c r="M84" s="69">
        <v>3758</v>
      </c>
      <c r="N84" s="69">
        <v>7718</v>
      </c>
    </row>
    <row r="85" spans="2:14" outlineLevel="2" x14ac:dyDescent="0.2">
      <c r="B85" s="109" t="s">
        <v>481</v>
      </c>
      <c r="C85" s="69">
        <v>2011</v>
      </c>
      <c r="D85" s="69">
        <v>2042</v>
      </c>
      <c r="E85" s="69">
        <v>4053</v>
      </c>
      <c r="F85" s="69">
        <v>3301</v>
      </c>
      <c r="G85" s="69">
        <v>3197</v>
      </c>
      <c r="H85" s="69">
        <v>6498</v>
      </c>
      <c r="I85" s="52">
        <v>0</v>
      </c>
      <c r="J85" s="52">
        <v>0</v>
      </c>
      <c r="K85" s="52">
        <v>0</v>
      </c>
      <c r="L85" s="69">
        <v>5312</v>
      </c>
      <c r="M85" s="69">
        <v>5239</v>
      </c>
      <c r="N85" s="69">
        <v>10551</v>
      </c>
    </row>
    <row r="86" spans="2:14" outlineLevel="1" x14ac:dyDescent="0.2">
      <c r="B86" s="70" t="s">
        <v>625</v>
      </c>
      <c r="C86" s="91">
        <v>18258</v>
      </c>
      <c r="D86" s="91">
        <v>17342</v>
      </c>
      <c r="E86" s="91">
        <v>35600</v>
      </c>
      <c r="F86" s="93">
        <v>610</v>
      </c>
      <c r="G86" s="93">
        <v>579</v>
      </c>
      <c r="H86" s="91">
        <v>1189</v>
      </c>
      <c r="I86" s="93">
        <v>74</v>
      </c>
      <c r="J86" s="93">
        <v>55</v>
      </c>
      <c r="K86" s="93">
        <v>129</v>
      </c>
      <c r="L86" s="91">
        <v>18942</v>
      </c>
      <c r="M86" s="91">
        <v>17976</v>
      </c>
      <c r="N86" s="91">
        <v>36918</v>
      </c>
    </row>
    <row r="87" spans="2:14" outlineLevel="2" x14ac:dyDescent="0.2">
      <c r="B87" s="109" t="s">
        <v>482</v>
      </c>
      <c r="C87" s="69">
        <v>7357</v>
      </c>
      <c r="D87" s="69">
        <v>7187</v>
      </c>
      <c r="E87" s="69">
        <v>14544</v>
      </c>
      <c r="F87" s="52">
        <v>165</v>
      </c>
      <c r="G87" s="52">
        <v>177</v>
      </c>
      <c r="H87" s="52">
        <v>342</v>
      </c>
      <c r="I87" s="52">
        <v>74</v>
      </c>
      <c r="J87" s="52">
        <v>55</v>
      </c>
      <c r="K87" s="52">
        <v>129</v>
      </c>
      <c r="L87" s="69">
        <v>7596</v>
      </c>
      <c r="M87" s="69">
        <v>7419</v>
      </c>
      <c r="N87" s="69">
        <v>15015</v>
      </c>
    </row>
    <row r="88" spans="2:14" outlineLevel="2" x14ac:dyDescent="0.2">
      <c r="B88" s="109" t="s">
        <v>483</v>
      </c>
      <c r="C88" s="69">
        <v>5572</v>
      </c>
      <c r="D88" s="69">
        <v>5147</v>
      </c>
      <c r="E88" s="69">
        <v>10719</v>
      </c>
      <c r="F88" s="52">
        <v>348</v>
      </c>
      <c r="G88" s="52">
        <v>271</v>
      </c>
      <c r="H88" s="52">
        <v>619</v>
      </c>
      <c r="I88" s="52">
        <v>0</v>
      </c>
      <c r="J88" s="52">
        <v>0</v>
      </c>
      <c r="K88" s="52">
        <v>0</v>
      </c>
      <c r="L88" s="69">
        <v>5920</v>
      </c>
      <c r="M88" s="69">
        <v>5418</v>
      </c>
      <c r="N88" s="69">
        <v>11338</v>
      </c>
    </row>
    <row r="89" spans="2:14" outlineLevel="2" x14ac:dyDescent="0.2">
      <c r="B89" s="109" t="s">
        <v>484</v>
      </c>
      <c r="C89" s="69">
        <v>5329</v>
      </c>
      <c r="D89" s="69">
        <v>5008</v>
      </c>
      <c r="E89" s="69">
        <v>10337</v>
      </c>
      <c r="F89" s="52">
        <v>97</v>
      </c>
      <c r="G89" s="52">
        <v>131</v>
      </c>
      <c r="H89" s="52">
        <v>228</v>
      </c>
      <c r="I89" s="52">
        <v>0</v>
      </c>
      <c r="J89" s="52">
        <v>0</v>
      </c>
      <c r="K89" s="52">
        <v>0</v>
      </c>
      <c r="L89" s="69">
        <v>5426</v>
      </c>
      <c r="M89" s="69">
        <v>5139</v>
      </c>
      <c r="N89" s="69">
        <v>10565</v>
      </c>
    </row>
    <row r="90" spans="2:14" outlineLevel="1" x14ac:dyDescent="0.2">
      <c r="B90" s="70" t="s">
        <v>626</v>
      </c>
      <c r="C90" s="93">
        <v>252</v>
      </c>
      <c r="D90" s="93">
        <v>268</v>
      </c>
      <c r="E90" s="93">
        <v>520</v>
      </c>
      <c r="F90" s="91">
        <v>7627</v>
      </c>
      <c r="G90" s="91">
        <v>7397</v>
      </c>
      <c r="H90" s="91">
        <v>15024</v>
      </c>
      <c r="I90" s="93">
        <v>0</v>
      </c>
      <c r="J90" s="93">
        <v>0</v>
      </c>
      <c r="K90" s="93">
        <v>0</v>
      </c>
      <c r="L90" s="91">
        <v>7879</v>
      </c>
      <c r="M90" s="91">
        <v>7665</v>
      </c>
      <c r="N90" s="91">
        <v>15544</v>
      </c>
    </row>
    <row r="91" spans="2:14" outlineLevel="2" x14ac:dyDescent="0.2">
      <c r="B91" s="109" t="s">
        <v>485</v>
      </c>
      <c r="C91" s="52">
        <v>0</v>
      </c>
      <c r="D91" s="52">
        <v>0</v>
      </c>
      <c r="E91" s="52">
        <v>0</v>
      </c>
      <c r="F91" s="69">
        <v>3556</v>
      </c>
      <c r="G91" s="69">
        <v>3486</v>
      </c>
      <c r="H91" s="69">
        <v>7042</v>
      </c>
      <c r="I91" s="52">
        <v>0</v>
      </c>
      <c r="J91" s="52">
        <v>0</v>
      </c>
      <c r="K91" s="52">
        <v>0</v>
      </c>
      <c r="L91" s="69">
        <v>3556</v>
      </c>
      <c r="M91" s="69">
        <v>3486</v>
      </c>
      <c r="N91" s="69">
        <v>7042</v>
      </c>
    </row>
    <row r="92" spans="2:14" outlineLevel="2" x14ac:dyDescent="0.2">
      <c r="B92" s="109" t="s">
        <v>684</v>
      </c>
      <c r="C92" s="52">
        <v>0</v>
      </c>
      <c r="D92" s="52">
        <v>0</v>
      </c>
      <c r="E92" s="52">
        <v>0</v>
      </c>
      <c r="F92" s="52">
        <v>987</v>
      </c>
      <c r="G92" s="52">
        <v>977</v>
      </c>
      <c r="H92" s="69">
        <v>1964</v>
      </c>
      <c r="I92" s="52">
        <v>0</v>
      </c>
      <c r="J92" s="52">
        <v>0</v>
      </c>
      <c r="K92" s="52">
        <v>0</v>
      </c>
      <c r="L92" s="52">
        <v>987</v>
      </c>
      <c r="M92" s="52">
        <v>977</v>
      </c>
      <c r="N92" s="69">
        <v>1964</v>
      </c>
    </row>
    <row r="93" spans="2:14" outlineLevel="2" x14ac:dyDescent="0.2">
      <c r="B93" s="109" t="s">
        <v>486</v>
      </c>
      <c r="C93" s="52">
        <v>0</v>
      </c>
      <c r="D93" s="52">
        <v>1</v>
      </c>
      <c r="E93" s="52">
        <v>1</v>
      </c>
      <c r="F93" s="69">
        <v>1022</v>
      </c>
      <c r="G93" s="69">
        <v>1046</v>
      </c>
      <c r="H93" s="69">
        <v>2068</v>
      </c>
      <c r="I93" s="52">
        <v>0</v>
      </c>
      <c r="J93" s="52">
        <v>0</v>
      </c>
      <c r="K93" s="52">
        <v>0</v>
      </c>
      <c r="L93" s="69">
        <v>1022</v>
      </c>
      <c r="M93" s="69">
        <v>1047</v>
      </c>
      <c r="N93" s="69">
        <v>2069</v>
      </c>
    </row>
    <row r="94" spans="2:14" outlineLevel="2" x14ac:dyDescent="0.2">
      <c r="B94" s="113" t="s">
        <v>1151</v>
      </c>
      <c r="C94" s="52">
        <v>149</v>
      </c>
      <c r="D94" s="52">
        <v>167</v>
      </c>
      <c r="E94" s="52">
        <v>316</v>
      </c>
      <c r="F94" s="69">
        <v>1249</v>
      </c>
      <c r="G94" s="69">
        <v>1154</v>
      </c>
      <c r="H94" s="69">
        <v>2403</v>
      </c>
      <c r="I94" s="52">
        <v>0</v>
      </c>
      <c r="J94" s="52">
        <v>0</v>
      </c>
      <c r="K94" s="52">
        <v>0</v>
      </c>
      <c r="L94" s="69">
        <v>1398</v>
      </c>
      <c r="M94" s="69">
        <v>1321</v>
      </c>
      <c r="N94" s="69">
        <v>2719</v>
      </c>
    </row>
    <row r="95" spans="2:14" outlineLevel="2" x14ac:dyDescent="0.2">
      <c r="B95" s="109" t="s">
        <v>488</v>
      </c>
      <c r="C95" s="52">
        <v>103</v>
      </c>
      <c r="D95" s="52">
        <v>100</v>
      </c>
      <c r="E95" s="52">
        <v>203</v>
      </c>
      <c r="F95" s="52">
        <v>813</v>
      </c>
      <c r="G95" s="52">
        <v>734</v>
      </c>
      <c r="H95" s="69">
        <v>1547</v>
      </c>
      <c r="I95" s="52">
        <v>0</v>
      </c>
      <c r="J95" s="52">
        <v>0</v>
      </c>
      <c r="K95" s="52">
        <v>0</v>
      </c>
      <c r="L95" s="52">
        <v>916</v>
      </c>
      <c r="M95" s="52">
        <v>834</v>
      </c>
      <c r="N95" s="69">
        <v>1750</v>
      </c>
    </row>
    <row r="96" spans="2:14" outlineLevel="2" x14ac:dyDescent="0.2">
      <c r="B96" s="70" t="s">
        <v>627</v>
      </c>
      <c r="C96" s="91">
        <v>3172</v>
      </c>
      <c r="D96" s="91">
        <v>3064</v>
      </c>
      <c r="E96" s="91">
        <v>6236</v>
      </c>
      <c r="F96" s="91">
        <v>13399</v>
      </c>
      <c r="G96" s="91">
        <v>12752</v>
      </c>
      <c r="H96" s="91">
        <v>26151</v>
      </c>
      <c r="I96" s="93">
        <v>0</v>
      </c>
      <c r="J96" s="93">
        <v>0</v>
      </c>
      <c r="K96" s="93">
        <v>0</v>
      </c>
      <c r="L96" s="91">
        <v>16571</v>
      </c>
      <c r="M96" s="91">
        <v>15816</v>
      </c>
      <c r="N96" s="91">
        <v>32387</v>
      </c>
    </row>
    <row r="97" spans="2:14" outlineLevel="2" x14ac:dyDescent="0.2">
      <c r="B97" s="109" t="s">
        <v>490</v>
      </c>
      <c r="C97" s="52">
        <v>22</v>
      </c>
      <c r="D97" s="52">
        <v>17</v>
      </c>
      <c r="E97" s="52">
        <v>39</v>
      </c>
      <c r="F97" s="69">
        <v>5447</v>
      </c>
      <c r="G97" s="69">
        <v>5059</v>
      </c>
      <c r="H97" s="69">
        <v>10506</v>
      </c>
      <c r="I97" s="52">
        <v>0</v>
      </c>
      <c r="J97" s="52">
        <v>0</v>
      </c>
      <c r="K97" s="52">
        <v>0</v>
      </c>
      <c r="L97" s="69">
        <v>5469</v>
      </c>
      <c r="M97" s="69">
        <v>5076</v>
      </c>
      <c r="N97" s="69">
        <v>10545</v>
      </c>
    </row>
    <row r="98" spans="2:14" outlineLevel="2" x14ac:dyDescent="0.2">
      <c r="B98" s="109" t="s">
        <v>491</v>
      </c>
      <c r="C98" s="69">
        <v>2258</v>
      </c>
      <c r="D98" s="69">
        <v>2210</v>
      </c>
      <c r="E98" s="69">
        <v>4468</v>
      </c>
      <c r="F98" s="69">
        <v>4536</v>
      </c>
      <c r="G98" s="69">
        <v>4396</v>
      </c>
      <c r="H98" s="69">
        <v>8932</v>
      </c>
      <c r="I98" s="52">
        <v>0</v>
      </c>
      <c r="J98" s="52">
        <v>0</v>
      </c>
      <c r="K98" s="52">
        <v>0</v>
      </c>
      <c r="L98" s="69">
        <v>6794</v>
      </c>
      <c r="M98" s="69">
        <v>6606</v>
      </c>
      <c r="N98" s="69">
        <v>13400</v>
      </c>
    </row>
    <row r="99" spans="2:14" outlineLevel="2" x14ac:dyDescent="0.2">
      <c r="B99" s="109" t="s">
        <v>492</v>
      </c>
      <c r="C99" s="69">
        <v>892</v>
      </c>
      <c r="D99" s="52">
        <v>837</v>
      </c>
      <c r="E99" s="69">
        <v>1729</v>
      </c>
      <c r="F99" s="69">
        <v>3416</v>
      </c>
      <c r="G99" s="69">
        <v>3297</v>
      </c>
      <c r="H99" s="69">
        <v>6713</v>
      </c>
      <c r="I99" s="52">
        <v>0</v>
      </c>
      <c r="J99" s="52">
        <v>0</v>
      </c>
      <c r="K99" s="52">
        <v>0</v>
      </c>
      <c r="L99" s="69">
        <v>4308</v>
      </c>
      <c r="M99" s="69">
        <v>4134</v>
      </c>
      <c r="N99" s="69">
        <v>8442</v>
      </c>
    </row>
    <row r="100" spans="2:14" outlineLevel="1" x14ac:dyDescent="0.2">
      <c r="B100" s="70" t="s">
        <v>628</v>
      </c>
      <c r="C100" s="91">
        <v>15569</v>
      </c>
      <c r="D100" s="91">
        <v>14974</v>
      </c>
      <c r="E100" s="91">
        <v>30543</v>
      </c>
      <c r="F100" s="91">
        <v>3271</v>
      </c>
      <c r="G100" s="91">
        <v>3263</v>
      </c>
      <c r="H100" s="91">
        <v>6534</v>
      </c>
      <c r="I100" s="93">
        <v>0</v>
      </c>
      <c r="J100" s="93">
        <v>0</v>
      </c>
      <c r="K100" s="93">
        <v>0</v>
      </c>
      <c r="L100" s="91">
        <v>18840</v>
      </c>
      <c r="M100" s="91">
        <v>18237</v>
      </c>
      <c r="N100" s="91">
        <v>37077</v>
      </c>
    </row>
    <row r="101" spans="2:14" outlineLevel="2" x14ac:dyDescent="0.2">
      <c r="B101" s="109" t="s">
        <v>493</v>
      </c>
      <c r="C101" s="69">
        <v>11160</v>
      </c>
      <c r="D101" s="69">
        <v>10742</v>
      </c>
      <c r="E101" s="69">
        <v>21902</v>
      </c>
      <c r="F101" s="69">
        <v>1270</v>
      </c>
      <c r="G101" s="69">
        <v>1252</v>
      </c>
      <c r="H101" s="69">
        <v>2522</v>
      </c>
      <c r="I101" s="52">
        <v>0</v>
      </c>
      <c r="J101" s="52">
        <v>0</v>
      </c>
      <c r="K101" s="52">
        <v>0</v>
      </c>
      <c r="L101" s="69">
        <v>12430</v>
      </c>
      <c r="M101" s="69">
        <v>11994</v>
      </c>
      <c r="N101" s="69">
        <v>24424</v>
      </c>
    </row>
    <row r="102" spans="2:14" outlineLevel="2" x14ac:dyDescent="0.2">
      <c r="B102" s="109" t="s">
        <v>494</v>
      </c>
      <c r="C102" s="69">
        <v>4409</v>
      </c>
      <c r="D102" s="69">
        <v>4232</v>
      </c>
      <c r="E102" s="69">
        <v>8641</v>
      </c>
      <c r="F102" s="69">
        <v>2001</v>
      </c>
      <c r="G102" s="69">
        <v>2011</v>
      </c>
      <c r="H102" s="69">
        <v>4012</v>
      </c>
      <c r="I102" s="52">
        <v>0</v>
      </c>
      <c r="J102" s="52">
        <v>0</v>
      </c>
      <c r="K102" s="52">
        <v>0</v>
      </c>
      <c r="L102" s="69">
        <v>6410</v>
      </c>
      <c r="M102" s="69">
        <v>6243</v>
      </c>
      <c r="N102" s="69">
        <v>12653</v>
      </c>
    </row>
    <row r="103" spans="2:14" outlineLevel="1" x14ac:dyDescent="0.2">
      <c r="B103" s="70" t="s">
        <v>629</v>
      </c>
      <c r="C103" s="91">
        <v>10266</v>
      </c>
      <c r="D103" s="91">
        <v>9666</v>
      </c>
      <c r="E103" s="91">
        <v>19932</v>
      </c>
      <c r="F103" s="91">
        <v>1331</v>
      </c>
      <c r="G103" s="91">
        <v>1308</v>
      </c>
      <c r="H103" s="91">
        <v>2639</v>
      </c>
      <c r="I103" s="93">
        <v>0</v>
      </c>
      <c r="J103" s="93">
        <v>0</v>
      </c>
      <c r="K103" s="93">
        <v>0</v>
      </c>
      <c r="L103" s="91">
        <v>11597</v>
      </c>
      <c r="M103" s="91">
        <v>10974</v>
      </c>
      <c r="N103" s="91">
        <v>22571</v>
      </c>
    </row>
    <row r="104" spans="2:14" outlineLevel="2" x14ac:dyDescent="0.2">
      <c r="B104" s="109" t="s">
        <v>495</v>
      </c>
      <c r="C104" s="69">
        <v>6999</v>
      </c>
      <c r="D104" s="69">
        <v>6663</v>
      </c>
      <c r="E104" s="69">
        <v>13662</v>
      </c>
      <c r="F104" s="52">
        <v>860</v>
      </c>
      <c r="G104" s="52">
        <v>838</v>
      </c>
      <c r="H104" s="69">
        <v>1698</v>
      </c>
      <c r="I104" s="52">
        <v>0</v>
      </c>
      <c r="J104" s="52">
        <v>0</v>
      </c>
      <c r="K104" s="52">
        <v>0</v>
      </c>
      <c r="L104" s="69">
        <v>7859</v>
      </c>
      <c r="M104" s="69">
        <v>7501</v>
      </c>
      <c r="N104" s="69">
        <v>15360</v>
      </c>
    </row>
    <row r="105" spans="2:14" outlineLevel="2" x14ac:dyDescent="0.2">
      <c r="B105" s="109" t="s">
        <v>496</v>
      </c>
      <c r="C105" s="69">
        <v>3267</v>
      </c>
      <c r="D105" s="69">
        <v>3003</v>
      </c>
      <c r="E105" s="69">
        <v>6270</v>
      </c>
      <c r="F105" s="52">
        <v>471</v>
      </c>
      <c r="G105" s="52">
        <v>470</v>
      </c>
      <c r="H105" s="52">
        <v>941</v>
      </c>
      <c r="I105" s="52">
        <v>0</v>
      </c>
      <c r="J105" s="52">
        <v>0</v>
      </c>
      <c r="K105" s="52">
        <v>0</v>
      </c>
      <c r="L105" s="69">
        <v>3738</v>
      </c>
      <c r="M105" s="69">
        <v>3473</v>
      </c>
      <c r="N105" s="69">
        <v>7211</v>
      </c>
    </row>
    <row r="106" spans="2:14" outlineLevel="1" x14ac:dyDescent="0.2">
      <c r="B106" s="70" t="s">
        <v>630</v>
      </c>
      <c r="C106" s="91">
        <v>9084</v>
      </c>
      <c r="D106" s="91">
        <v>8931</v>
      </c>
      <c r="E106" s="91">
        <v>18015</v>
      </c>
      <c r="F106" s="91">
        <v>1983</v>
      </c>
      <c r="G106" s="91">
        <v>1989</v>
      </c>
      <c r="H106" s="91">
        <v>3972</v>
      </c>
      <c r="I106" s="93">
        <v>0</v>
      </c>
      <c r="J106" s="93">
        <v>0</v>
      </c>
      <c r="K106" s="93">
        <v>0</v>
      </c>
      <c r="L106" s="91">
        <v>11067</v>
      </c>
      <c r="M106" s="91">
        <v>10920</v>
      </c>
      <c r="N106" s="91">
        <v>21987</v>
      </c>
    </row>
    <row r="107" spans="2:14" outlineLevel="2" x14ac:dyDescent="0.2">
      <c r="B107" s="109" t="s">
        <v>497</v>
      </c>
      <c r="C107" s="69">
        <v>4779</v>
      </c>
      <c r="D107" s="69">
        <v>4742</v>
      </c>
      <c r="E107" s="69">
        <v>9521</v>
      </c>
      <c r="F107" s="69">
        <v>1742</v>
      </c>
      <c r="G107" s="69">
        <v>1745</v>
      </c>
      <c r="H107" s="69">
        <v>3487</v>
      </c>
      <c r="I107" s="52">
        <v>0</v>
      </c>
      <c r="J107" s="52">
        <v>0</v>
      </c>
      <c r="K107" s="52">
        <v>0</v>
      </c>
      <c r="L107" s="69">
        <v>6521</v>
      </c>
      <c r="M107" s="69">
        <v>6487</v>
      </c>
      <c r="N107" s="69">
        <v>13008</v>
      </c>
    </row>
    <row r="108" spans="2:14" outlineLevel="2" x14ac:dyDescent="0.2">
      <c r="B108" s="109" t="s">
        <v>498</v>
      </c>
      <c r="C108" s="69">
        <v>4305</v>
      </c>
      <c r="D108" s="69">
        <v>4189</v>
      </c>
      <c r="E108" s="69">
        <v>8494</v>
      </c>
      <c r="F108" s="52">
        <v>241</v>
      </c>
      <c r="G108" s="52">
        <v>244</v>
      </c>
      <c r="H108" s="52">
        <v>485</v>
      </c>
      <c r="I108" s="52">
        <v>0</v>
      </c>
      <c r="J108" s="52">
        <v>0</v>
      </c>
      <c r="K108" s="52">
        <v>0</v>
      </c>
      <c r="L108" s="69">
        <v>4546</v>
      </c>
      <c r="M108" s="69">
        <v>4433</v>
      </c>
      <c r="N108" s="69">
        <v>8979</v>
      </c>
    </row>
    <row r="109" spans="2:14" outlineLevel="1" x14ac:dyDescent="0.2">
      <c r="B109" s="70" t="s">
        <v>631</v>
      </c>
      <c r="C109" s="91">
        <v>11877</v>
      </c>
      <c r="D109" s="91">
        <v>11379</v>
      </c>
      <c r="E109" s="91">
        <v>23256</v>
      </c>
      <c r="F109" s="91">
        <v>1869</v>
      </c>
      <c r="G109" s="91">
        <v>1924</v>
      </c>
      <c r="H109" s="91">
        <v>3793</v>
      </c>
      <c r="I109" s="93">
        <v>0</v>
      </c>
      <c r="J109" s="93">
        <v>0</v>
      </c>
      <c r="K109" s="93">
        <v>0</v>
      </c>
      <c r="L109" s="91">
        <v>13746</v>
      </c>
      <c r="M109" s="91">
        <v>13303</v>
      </c>
      <c r="N109" s="91">
        <v>27049</v>
      </c>
    </row>
    <row r="110" spans="2:14" outlineLevel="2" x14ac:dyDescent="0.2">
      <c r="B110" s="109" t="s">
        <v>499</v>
      </c>
      <c r="C110" s="69">
        <v>7236</v>
      </c>
      <c r="D110" s="69">
        <v>7017</v>
      </c>
      <c r="E110" s="69">
        <v>14253</v>
      </c>
      <c r="F110" s="52">
        <v>893</v>
      </c>
      <c r="G110" s="52">
        <v>914</v>
      </c>
      <c r="H110" s="69">
        <v>1807</v>
      </c>
      <c r="I110" s="52">
        <v>0</v>
      </c>
      <c r="J110" s="52">
        <v>0</v>
      </c>
      <c r="K110" s="52">
        <v>0</v>
      </c>
      <c r="L110" s="69">
        <v>8129</v>
      </c>
      <c r="M110" s="69">
        <v>7931</v>
      </c>
      <c r="N110" s="69">
        <v>16060</v>
      </c>
    </row>
    <row r="111" spans="2:14" outlineLevel="2" x14ac:dyDescent="0.2">
      <c r="B111" s="109" t="s">
        <v>500</v>
      </c>
      <c r="C111" s="69">
        <v>4641</v>
      </c>
      <c r="D111" s="69">
        <v>4362</v>
      </c>
      <c r="E111" s="69">
        <v>9003</v>
      </c>
      <c r="F111" s="52">
        <v>976</v>
      </c>
      <c r="G111" s="52">
        <v>1010</v>
      </c>
      <c r="H111" s="69">
        <v>1986</v>
      </c>
      <c r="I111" s="52">
        <v>0</v>
      </c>
      <c r="J111" s="52">
        <v>0</v>
      </c>
      <c r="K111" s="52">
        <v>0</v>
      </c>
      <c r="L111" s="69">
        <v>5617</v>
      </c>
      <c r="M111" s="69">
        <v>5372</v>
      </c>
      <c r="N111" s="69">
        <v>10989</v>
      </c>
    </row>
    <row r="112" spans="2:14" outlineLevel="1" x14ac:dyDescent="0.2">
      <c r="B112" s="71" t="s">
        <v>501</v>
      </c>
      <c r="C112" s="72">
        <v>106567</v>
      </c>
      <c r="D112" s="72">
        <v>102584</v>
      </c>
      <c r="E112" s="72">
        <v>209151</v>
      </c>
      <c r="F112" s="72">
        <v>39673</v>
      </c>
      <c r="G112" s="72">
        <v>38686</v>
      </c>
      <c r="H112" s="72">
        <v>78359</v>
      </c>
      <c r="I112" s="73">
        <v>74</v>
      </c>
      <c r="J112" s="73">
        <v>55</v>
      </c>
      <c r="K112" s="73">
        <v>129</v>
      </c>
      <c r="L112" s="72">
        <v>146314</v>
      </c>
      <c r="M112" s="72">
        <v>141325</v>
      </c>
      <c r="N112" s="72">
        <v>287639</v>
      </c>
    </row>
    <row r="113" spans="2:14" ht="15" x14ac:dyDescent="0.2">
      <c r="B113" s="509" t="s">
        <v>1194</v>
      </c>
      <c r="C113" s="509"/>
      <c r="D113" s="509"/>
      <c r="E113" s="509"/>
      <c r="F113" s="509"/>
      <c r="G113" s="509"/>
      <c r="H113" s="509"/>
      <c r="I113" s="509"/>
      <c r="J113" s="509"/>
      <c r="K113" s="509"/>
      <c r="L113" s="509"/>
      <c r="M113" s="509"/>
      <c r="N113" s="509"/>
    </row>
    <row r="114" spans="2:14" outlineLevel="1" x14ac:dyDescent="0.2">
      <c r="B114" s="64" t="s">
        <v>1058</v>
      </c>
      <c r="C114" s="210">
        <v>24690</v>
      </c>
      <c r="D114" s="210">
        <v>24039</v>
      </c>
      <c r="E114" s="210">
        <v>48729</v>
      </c>
      <c r="F114" s="210">
        <v>2986</v>
      </c>
      <c r="G114" s="210">
        <v>3121</v>
      </c>
      <c r="H114" s="210">
        <v>6107</v>
      </c>
      <c r="I114" s="211">
        <v>0</v>
      </c>
      <c r="J114" s="211">
        <v>0</v>
      </c>
      <c r="K114" s="211">
        <v>0</v>
      </c>
      <c r="L114" s="210">
        <v>27676</v>
      </c>
      <c r="M114" s="210">
        <v>27160</v>
      </c>
      <c r="N114" s="210">
        <v>54836</v>
      </c>
    </row>
    <row r="115" spans="2:14" outlineLevel="2" x14ac:dyDescent="0.2">
      <c r="B115" s="109" t="s">
        <v>476</v>
      </c>
      <c r="C115" s="69">
        <v>8565</v>
      </c>
      <c r="D115" s="69">
        <v>8269</v>
      </c>
      <c r="E115" s="69">
        <v>16834</v>
      </c>
      <c r="F115" s="69">
        <v>1132</v>
      </c>
      <c r="G115" s="69">
        <v>1178</v>
      </c>
      <c r="H115" s="69">
        <v>2310</v>
      </c>
      <c r="I115" s="52">
        <v>0</v>
      </c>
      <c r="J115" s="52">
        <v>0</v>
      </c>
      <c r="K115" s="52">
        <v>0</v>
      </c>
      <c r="L115" s="69">
        <v>9697</v>
      </c>
      <c r="M115" s="69">
        <v>9447</v>
      </c>
      <c r="N115" s="69">
        <v>19144</v>
      </c>
    </row>
    <row r="116" spans="2:14" outlineLevel="2" x14ac:dyDescent="0.2">
      <c r="B116" s="109" t="s">
        <v>477</v>
      </c>
      <c r="C116" s="69">
        <v>9888</v>
      </c>
      <c r="D116" s="69">
        <v>9785</v>
      </c>
      <c r="E116" s="69">
        <v>19673</v>
      </c>
      <c r="F116" s="52">
        <v>725</v>
      </c>
      <c r="G116" s="52">
        <v>730</v>
      </c>
      <c r="H116" s="69">
        <v>1455</v>
      </c>
      <c r="I116" s="52">
        <v>0</v>
      </c>
      <c r="J116" s="52">
        <v>0</v>
      </c>
      <c r="K116" s="52">
        <v>0</v>
      </c>
      <c r="L116" s="69">
        <v>10613</v>
      </c>
      <c r="M116" s="69">
        <v>10515</v>
      </c>
      <c r="N116" s="69">
        <v>21128</v>
      </c>
    </row>
    <row r="117" spans="2:14" outlineLevel="2" x14ac:dyDescent="0.2">
      <c r="B117" s="109" t="s">
        <v>478</v>
      </c>
      <c r="C117" s="69">
        <v>6237</v>
      </c>
      <c r="D117" s="69">
        <v>5985</v>
      </c>
      <c r="E117" s="69">
        <v>12222</v>
      </c>
      <c r="F117" s="69">
        <v>1129</v>
      </c>
      <c r="G117" s="69">
        <v>1213</v>
      </c>
      <c r="H117" s="69">
        <v>2342</v>
      </c>
      <c r="I117" s="52">
        <v>0</v>
      </c>
      <c r="J117" s="52">
        <v>0</v>
      </c>
      <c r="K117" s="52">
        <v>0</v>
      </c>
      <c r="L117" s="69">
        <v>7366</v>
      </c>
      <c r="M117" s="69">
        <v>7198</v>
      </c>
      <c r="N117" s="69">
        <v>14564</v>
      </c>
    </row>
    <row r="118" spans="2:14" outlineLevel="1" x14ac:dyDescent="0.2">
      <c r="B118" s="70" t="s">
        <v>624</v>
      </c>
      <c r="C118" s="91">
        <v>11448</v>
      </c>
      <c r="D118" s="91">
        <v>11515</v>
      </c>
      <c r="E118" s="91">
        <v>22963</v>
      </c>
      <c r="F118" s="91">
        <v>6339</v>
      </c>
      <c r="G118" s="91">
        <v>6186</v>
      </c>
      <c r="H118" s="91">
        <v>12525</v>
      </c>
      <c r="I118" s="93">
        <v>0</v>
      </c>
      <c r="J118" s="93">
        <v>0</v>
      </c>
      <c r="K118" s="93">
        <v>0</v>
      </c>
      <c r="L118" s="91">
        <v>17787</v>
      </c>
      <c r="M118" s="91">
        <v>17701</v>
      </c>
      <c r="N118" s="91">
        <v>35488</v>
      </c>
    </row>
    <row r="119" spans="2:14" outlineLevel="2" x14ac:dyDescent="0.2">
      <c r="B119" s="109" t="s">
        <v>479</v>
      </c>
      <c r="C119" s="69">
        <v>6442</v>
      </c>
      <c r="D119" s="69">
        <v>6530</v>
      </c>
      <c r="E119" s="69">
        <v>12993</v>
      </c>
      <c r="F119" s="69">
        <v>2463</v>
      </c>
      <c r="G119" s="69">
        <v>2348</v>
      </c>
      <c r="H119" s="69">
        <v>4811</v>
      </c>
      <c r="I119" s="52">
        <v>0</v>
      </c>
      <c r="J119" s="52">
        <v>0</v>
      </c>
      <c r="K119" s="52">
        <v>0</v>
      </c>
      <c r="L119" s="69">
        <v>8916</v>
      </c>
      <c r="M119" s="69">
        <v>8888</v>
      </c>
      <c r="N119" s="69">
        <v>17804</v>
      </c>
    </row>
    <row r="120" spans="2:14" outlineLevel="2" x14ac:dyDescent="0.2">
      <c r="B120" s="109" t="s">
        <v>480</v>
      </c>
      <c r="C120" s="69">
        <v>3006</v>
      </c>
      <c r="D120" s="69">
        <v>2990</v>
      </c>
      <c r="E120" s="69">
        <v>5996</v>
      </c>
      <c r="F120" s="52">
        <v>714</v>
      </c>
      <c r="G120" s="52">
        <v>702</v>
      </c>
      <c r="H120" s="69">
        <v>1416</v>
      </c>
      <c r="I120" s="52">
        <v>0</v>
      </c>
      <c r="J120" s="52">
        <v>0</v>
      </c>
      <c r="K120" s="52">
        <v>0</v>
      </c>
      <c r="L120" s="69">
        <v>3720</v>
      </c>
      <c r="M120" s="69">
        <v>3692</v>
      </c>
      <c r="N120" s="69">
        <v>7412</v>
      </c>
    </row>
    <row r="121" spans="2:14" outlineLevel="2" x14ac:dyDescent="0.2">
      <c r="B121" s="109" t="s">
        <v>481</v>
      </c>
      <c r="C121" s="69">
        <v>2000</v>
      </c>
      <c r="D121" s="69">
        <v>1995</v>
      </c>
      <c r="E121" s="69">
        <v>3974</v>
      </c>
      <c r="F121" s="69">
        <v>3162</v>
      </c>
      <c r="G121" s="69">
        <v>3136</v>
      </c>
      <c r="H121" s="69">
        <v>6298</v>
      </c>
      <c r="I121" s="52">
        <v>0</v>
      </c>
      <c r="J121" s="52">
        <v>0</v>
      </c>
      <c r="K121" s="52">
        <v>0</v>
      </c>
      <c r="L121" s="69">
        <v>5151</v>
      </c>
      <c r="M121" s="69">
        <v>5121</v>
      </c>
      <c r="N121" s="69">
        <v>10272</v>
      </c>
    </row>
    <row r="122" spans="2:14" outlineLevel="1" x14ac:dyDescent="0.2">
      <c r="B122" s="70" t="s">
        <v>625</v>
      </c>
      <c r="C122" s="91">
        <v>17891</v>
      </c>
      <c r="D122" s="91">
        <v>17072</v>
      </c>
      <c r="E122" s="91">
        <v>34963</v>
      </c>
      <c r="F122" s="93">
        <v>565</v>
      </c>
      <c r="G122" s="93">
        <v>544</v>
      </c>
      <c r="H122" s="91">
        <v>1109</v>
      </c>
      <c r="I122" s="93">
        <v>92</v>
      </c>
      <c r="J122" s="93">
        <v>68</v>
      </c>
      <c r="K122" s="93">
        <v>160</v>
      </c>
      <c r="L122" s="91">
        <v>18548</v>
      </c>
      <c r="M122" s="91">
        <v>17684</v>
      </c>
      <c r="N122" s="91">
        <v>36232</v>
      </c>
    </row>
    <row r="123" spans="2:14" outlineLevel="2" x14ac:dyDescent="0.2">
      <c r="B123" s="109" t="s">
        <v>482</v>
      </c>
      <c r="C123" s="69">
        <v>7293</v>
      </c>
      <c r="D123" s="69">
        <v>6991</v>
      </c>
      <c r="E123" s="69">
        <v>14284</v>
      </c>
      <c r="F123" s="52">
        <v>169</v>
      </c>
      <c r="G123" s="52">
        <v>170</v>
      </c>
      <c r="H123" s="52">
        <v>339</v>
      </c>
      <c r="I123" s="52">
        <v>92</v>
      </c>
      <c r="J123" s="52">
        <v>68</v>
      </c>
      <c r="K123" s="52">
        <v>160</v>
      </c>
      <c r="L123" s="69">
        <v>7554</v>
      </c>
      <c r="M123" s="69">
        <v>7229</v>
      </c>
      <c r="N123" s="69">
        <v>14783</v>
      </c>
    </row>
    <row r="124" spans="2:14" outlineLevel="2" x14ac:dyDescent="0.2">
      <c r="B124" s="109" t="s">
        <v>483</v>
      </c>
      <c r="C124" s="69">
        <v>5447</v>
      </c>
      <c r="D124" s="69">
        <v>5088</v>
      </c>
      <c r="E124" s="69">
        <v>10535</v>
      </c>
      <c r="F124" s="52">
        <v>303</v>
      </c>
      <c r="G124" s="52">
        <v>261</v>
      </c>
      <c r="H124" s="52">
        <v>564</v>
      </c>
      <c r="I124" s="52">
        <v>0</v>
      </c>
      <c r="J124" s="52">
        <v>0</v>
      </c>
      <c r="K124" s="52">
        <v>0</v>
      </c>
      <c r="L124" s="69">
        <v>5750</v>
      </c>
      <c r="M124" s="69">
        <v>5349</v>
      </c>
      <c r="N124" s="69">
        <v>11099</v>
      </c>
    </row>
    <row r="125" spans="2:14" outlineLevel="2" x14ac:dyDescent="0.2">
      <c r="B125" s="109" t="s">
        <v>484</v>
      </c>
      <c r="C125" s="69">
        <v>5151</v>
      </c>
      <c r="D125" s="69">
        <v>4993</v>
      </c>
      <c r="E125" s="69">
        <v>10144</v>
      </c>
      <c r="F125" s="52">
        <v>93</v>
      </c>
      <c r="G125" s="52">
        <v>113</v>
      </c>
      <c r="H125" s="52">
        <v>206</v>
      </c>
      <c r="I125" s="52">
        <v>0</v>
      </c>
      <c r="J125" s="52">
        <v>0</v>
      </c>
      <c r="K125" s="52">
        <v>0</v>
      </c>
      <c r="L125" s="69">
        <v>5244</v>
      </c>
      <c r="M125" s="69">
        <v>5106</v>
      </c>
      <c r="N125" s="69">
        <v>10350</v>
      </c>
    </row>
    <row r="126" spans="2:14" outlineLevel="1" x14ac:dyDescent="0.2">
      <c r="B126" s="70" t="s">
        <v>626</v>
      </c>
      <c r="C126" s="93">
        <v>262</v>
      </c>
      <c r="D126" s="93">
        <v>242</v>
      </c>
      <c r="E126" s="93">
        <v>504</v>
      </c>
      <c r="F126" s="91">
        <v>7858</v>
      </c>
      <c r="G126" s="91">
        <v>7584</v>
      </c>
      <c r="H126" s="91">
        <v>15442</v>
      </c>
      <c r="I126" s="93">
        <v>0</v>
      </c>
      <c r="J126" s="93">
        <v>0</v>
      </c>
      <c r="K126" s="93">
        <v>0</v>
      </c>
      <c r="L126" s="91">
        <v>8120</v>
      </c>
      <c r="M126" s="91">
        <v>7826</v>
      </c>
      <c r="N126" s="91">
        <v>15946</v>
      </c>
    </row>
    <row r="127" spans="2:14" outlineLevel="2" x14ac:dyDescent="0.2">
      <c r="B127" s="109" t="s">
        <v>485</v>
      </c>
      <c r="C127" s="52">
        <v>0</v>
      </c>
      <c r="D127" s="52">
        <v>0</v>
      </c>
      <c r="E127" s="52">
        <v>0</v>
      </c>
      <c r="F127" s="69">
        <v>3798</v>
      </c>
      <c r="G127" s="69">
        <v>3678</v>
      </c>
      <c r="H127" s="69">
        <v>7476</v>
      </c>
      <c r="I127" s="52">
        <v>0</v>
      </c>
      <c r="J127" s="52">
        <v>0</v>
      </c>
      <c r="K127" s="52">
        <v>0</v>
      </c>
      <c r="L127" s="69">
        <v>3798</v>
      </c>
      <c r="M127" s="69">
        <v>3678</v>
      </c>
      <c r="N127" s="69">
        <v>7476</v>
      </c>
    </row>
    <row r="128" spans="2:14" outlineLevel="2" x14ac:dyDescent="0.2">
      <c r="B128" s="109" t="s">
        <v>684</v>
      </c>
      <c r="C128" s="52">
        <v>4</v>
      </c>
      <c r="D128" s="52">
        <v>2</v>
      </c>
      <c r="E128" s="52">
        <v>6</v>
      </c>
      <c r="F128" s="52">
        <v>1064</v>
      </c>
      <c r="G128" s="52">
        <v>986</v>
      </c>
      <c r="H128" s="69">
        <v>2050</v>
      </c>
      <c r="I128" s="52">
        <v>0</v>
      </c>
      <c r="J128" s="52">
        <v>0</v>
      </c>
      <c r="K128" s="52">
        <v>0</v>
      </c>
      <c r="L128" s="69">
        <v>1068</v>
      </c>
      <c r="M128" s="52">
        <v>988</v>
      </c>
      <c r="N128" s="69">
        <v>2056</v>
      </c>
    </row>
    <row r="129" spans="2:14" outlineLevel="2" x14ac:dyDescent="0.2">
      <c r="B129" s="109" t="s">
        <v>486</v>
      </c>
      <c r="C129" s="52">
        <v>160</v>
      </c>
      <c r="D129" s="52">
        <v>135</v>
      </c>
      <c r="E129" s="52">
        <v>295</v>
      </c>
      <c r="F129" s="69">
        <v>1215</v>
      </c>
      <c r="G129" s="69">
        <v>1156</v>
      </c>
      <c r="H129" s="69">
        <v>2371</v>
      </c>
      <c r="I129" s="52">
        <v>0</v>
      </c>
      <c r="J129" s="52">
        <v>0</v>
      </c>
      <c r="K129" s="52">
        <v>0</v>
      </c>
      <c r="L129" s="69">
        <v>1375</v>
      </c>
      <c r="M129" s="69">
        <v>1291</v>
      </c>
      <c r="N129" s="69">
        <v>2666</v>
      </c>
    </row>
    <row r="130" spans="2:14" outlineLevel="2" x14ac:dyDescent="0.2">
      <c r="B130" s="113" t="s">
        <v>1151</v>
      </c>
      <c r="C130" s="52">
        <v>0</v>
      </c>
      <c r="D130" s="52">
        <v>0</v>
      </c>
      <c r="E130" s="52">
        <v>0</v>
      </c>
      <c r="F130" s="69">
        <v>918</v>
      </c>
      <c r="G130" s="69">
        <v>965</v>
      </c>
      <c r="H130" s="69">
        <v>1883</v>
      </c>
      <c r="I130" s="52">
        <v>0</v>
      </c>
      <c r="J130" s="52">
        <v>0</v>
      </c>
      <c r="K130" s="52">
        <v>0</v>
      </c>
      <c r="L130" s="69">
        <v>918</v>
      </c>
      <c r="M130" s="69">
        <v>965</v>
      </c>
      <c r="N130" s="69">
        <v>1883</v>
      </c>
    </row>
    <row r="131" spans="2:14" outlineLevel="2" x14ac:dyDescent="0.2">
      <c r="B131" s="109" t="s">
        <v>488</v>
      </c>
      <c r="C131" s="52">
        <v>98</v>
      </c>
      <c r="D131" s="52">
        <v>105</v>
      </c>
      <c r="E131" s="52">
        <v>203</v>
      </c>
      <c r="F131" s="52">
        <v>863</v>
      </c>
      <c r="G131" s="52">
        <v>799</v>
      </c>
      <c r="H131" s="69">
        <v>1662</v>
      </c>
      <c r="I131" s="52">
        <v>0</v>
      </c>
      <c r="J131" s="52">
        <v>0</v>
      </c>
      <c r="K131" s="52">
        <v>0</v>
      </c>
      <c r="L131" s="52">
        <v>961</v>
      </c>
      <c r="M131" s="52">
        <v>904</v>
      </c>
      <c r="N131" s="69">
        <v>1865</v>
      </c>
    </row>
    <row r="132" spans="2:14" outlineLevel="1" x14ac:dyDescent="0.2">
      <c r="B132" s="70" t="s">
        <v>627</v>
      </c>
      <c r="C132" s="91">
        <v>3352</v>
      </c>
      <c r="D132" s="91">
        <v>3111</v>
      </c>
      <c r="E132" s="91">
        <v>6463</v>
      </c>
      <c r="F132" s="91">
        <v>13700</v>
      </c>
      <c r="G132" s="91">
        <v>13253</v>
      </c>
      <c r="H132" s="91">
        <v>26953</v>
      </c>
      <c r="I132" s="93">
        <v>0</v>
      </c>
      <c r="J132" s="93">
        <v>0</v>
      </c>
      <c r="K132" s="93">
        <v>0</v>
      </c>
      <c r="L132" s="91">
        <v>17052</v>
      </c>
      <c r="M132" s="91">
        <v>16364</v>
      </c>
      <c r="N132" s="91">
        <v>33416</v>
      </c>
    </row>
    <row r="133" spans="2:14" outlineLevel="2" x14ac:dyDescent="0.2">
      <c r="B133" s="109" t="s">
        <v>490</v>
      </c>
      <c r="C133" s="52">
        <v>1</v>
      </c>
      <c r="D133" s="52">
        <v>2</v>
      </c>
      <c r="E133" s="52">
        <v>40</v>
      </c>
      <c r="F133" s="69">
        <v>5336</v>
      </c>
      <c r="G133" s="69">
        <v>5326</v>
      </c>
      <c r="H133" s="69">
        <v>10662</v>
      </c>
      <c r="I133" s="52">
        <v>0</v>
      </c>
      <c r="J133" s="52">
        <v>0</v>
      </c>
      <c r="K133" s="52">
        <v>0</v>
      </c>
      <c r="L133" s="69">
        <v>5347</v>
      </c>
      <c r="M133" s="69">
        <v>5355</v>
      </c>
      <c r="N133" s="69">
        <v>10702</v>
      </c>
    </row>
    <row r="134" spans="2:14" outlineLevel="2" x14ac:dyDescent="0.2">
      <c r="B134" s="109" t="s">
        <v>491</v>
      </c>
      <c r="C134" s="69">
        <v>2401</v>
      </c>
      <c r="D134" s="69">
        <v>2214</v>
      </c>
      <c r="E134" s="69">
        <v>4578</v>
      </c>
      <c r="F134" s="69">
        <v>4859</v>
      </c>
      <c r="G134" s="69">
        <v>4636</v>
      </c>
      <c r="H134" s="69">
        <v>9495</v>
      </c>
      <c r="I134" s="52">
        <v>0</v>
      </c>
      <c r="J134" s="52">
        <v>0</v>
      </c>
      <c r="K134" s="52">
        <v>0</v>
      </c>
      <c r="L134" s="69">
        <v>7250</v>
      </c>
      <c r="M134" s="69">
        <v>6823</v>
      </c>
      <c r="N134" s="69">
        <v>14073</v>
      </c>
    </row>
    <row r="135" spans="2:14" outlineLevel="2" x14ac:dyDescent="0.2">
      <c r="B135" s="109" t="s">
        <v>492</v>
      </c>
      <c r="C135" s="69">
        <v>950</v>
      </c>
      <c r="D135" s="52">
        <v>895</v>
      </c>
      <c r="E135" s="69">
        <v>1845</v>
      </c>
      <c r="F135" s="69">
        <v>3505</v>
      </c>
      <c r="G135" s="69">
        <v>3291</v>
      </c>
      <c r="H135" s="69">
        <v>6796</v>
      </c>
      <c r="I135" s="52">
        <v>0</v>
      </c>
      <c r="J135" s="52">
        <v>0</v>
      </c>
      <c r="K135" s="52">
        <v>0</v>
      </c>
      <c r="L135" s="69">
        <v>4455</v>
      </c>
      <c r="M135" s="69">
        <v>4186</v>
      </c>
      <c r="N135" s="69">
        <v>8641</v>
      </c>
    </row>
    <row r="136" spans="2:14" outlineLevel="1" x14ac:dyDescent="0.2">
      <c r="B136" s="70" t="s">
        <v>628</v>
      </c>
      <c r="C136" s="91">
        <v>15216</v>
      </c>
      <c r="D136" s="91">
        <v>14554</v>
      </c>
      <c r="E136" s="91">
        <v>29770</v>
      </c>
      <c r="F136" s="91">
        <v>3085</v>
      </c>
      <c r="G136" s="91">
        <v>3084</v>
      </c>
      <c r="H136" s="91">
        <v>6169</v>
      </c>
      <c r="I136" s="93">
        <v>0</v>
      </c>
      <c r="J136" s="93">
        <v>0</v>
      </c>
      <c r="K136" s="93">
        <v>0</v>
      </c>
      <c r="L136" s="91">
        <v>18301</v>
      </c>
      <c r="M136" s="91">
        <v>17638</v>
      </c>
      <c r="N136" s="91">
        <v>35939</v>
      </c>
    </row>
    <row r="137" spans="2:14" outlineLevel="2" x14ac:dyDescent="0.2">
      <c r="B137" s="109" t="s">
        <v>493</v>
      </c>
      <c r="C137" s="69">
        <v>10985</v>
      </c>
      <c r="D137" s="69">
        <v>10453</v>
      </c>
      <c r="E137" s="69">
        <v>21438</v>
      </c>
      <c r="F137" s="69">
        <v>1161</v>
      </c>
      <c r="G137" s="69">
        <v>1173</v>
      </c>
      <c r="H137" s="69">
        <v>2334</v>
      </c>
      <c r="I137" s="52">
        <v>0</v>
      </c>
      <c r="J137" s="52">
        <v>0</v>
      </c>
      <c r="K137" s="52">
        <v>0</v>
      </c>
      <c r="L137" s="69">
        <v>12146</v>
      </c>
      <c r="M137" s="69">
        <v>11626</v>
      </c>
      <c r="N137" s="69">
        <v>23772</v>
      </c>
    </row>
    <row r="138" spans="2:14" outlineLevel="2" x14ac:dyDescent="0.2">
      <c r="B138" s="109" t="s">
        <v>494</v>
      </c>
      <c r="C138" s="69">
        <v>4231</v>
      </c>
      <c r="D138" s="69">
        <v>4101</v>
      </c>
      <c r="E138" s="69">
        <v>8332</v>
      </c>
      <c r="F138" s="69">
        <v>1924</v>
      </c>
      <c r="G138" s="69">
        <v>1911</v>
      </c>
      <c r="H138" s="69">
        <v>3835</v>
      </c>
      <c r="I138" s="52">
        <v>0</v>
      </c>
      <c r="J138" s="52">
        <v>0</v>
      </c>
      <c r="K138" s="52">
        <v>0</v>
      </c>
      <c r="L138" s="69">
        <v>6155</v>
      </c>
      <c r="M138" s="69">
        <v>6012</v>
      </c>
      <c r="N138" s="69">
        <v>12167</v>
      </c>
    </row>
    <row r="139" spans="2:14" outlineLevel="1" x14ac:dyDescent="0.2">
      <c r="B139" s="70" t="s">
        <v>629</v>
      </c>
      <c r="C139" s="91">
        <v>9951</v>
      </c>
      <c r="D139" s="91">
        <v>9544</v>
      </c>
      <c r="E139" s="91">
        <v>19495</v>
      </c>
      <c r="F139" s="91">
        <v>1317</v>
      </c>
      <c r="G139" s="91">
        <v>1346</v>
      </c>
      <c r="H139" s="91">
        <v>2663</v>
      </c>
      <c r="I139" s="93">
        <v>0</v>
      </c>
      <c r="J139" s="93">
        <v>0</v>
      </c>
      <c r="K139" s="93">
        <v>0</v>
      </c>
      <c r="L139" s="91">
        <v>11268</v>
      </c>
      <c r="M139" s="91">
        <v>10890</v>
      </c>
      <c r="N139" s="91">
        <v>22158</v>
      </c>
    </row>
    <row r="140" spans="2:14" outlineLevel="2" x14ac:dyDescent="0.2">
      <c r="B140" s="109" t="s">
        <v>495</v>
      </c>
      <c r="C140" s="69">
        <v>6674</v>
      </c>
      <c r="D140" s="69">
        <v>6476</v>
      </c>
      <c r="E140" s="69">
        <v>13150</v>
      </c>
      <c r="F140" s="52">
        <v>817</v>
      </c>
      <c r="G140" s="52">
        <v>855</v>
      </c>
      <c r="H140" s="69">
        <v>1672</v>
      </c>
      <c r="I140" s="52">
        <v>0</v>
      </c>
      <c r="J140" s="52">
        <v>0</v>
      </c>
      <c r="K140" s="52">
        <v>0</v>
      </c>
      <c r="L140" s="69">
        <v>7491</v>
      </c>
      <c r="M140" s="69">
        <v>7331</v>
      </c>
      <c r="N140" s="69">
        <v>14822</v>
      </c>
    </row>
    <row r="141" spans="2:14" outlineLevel="2" x14ac:dyDescent="0.2">
      <c r="B141" s="109" t="s">
        <v>496</v>
      </c>
      <c r="C141" s="69">
        <v>3277</v>
      </c>
      <c r="D141" s="69">
        <v>3068</v>
      </c>
      <c r="E141" s="69">
        <v>6345</v>
      </c>
      <c r="F141" s="52">
        <v>500</v>
      </c>
      <c r="G141" s="52">
        <v>491</v>
      </c>
      <c r="H141" s="52">
        <v>991</v>
      </c>
      <c r="I141" s="52">
        <v>0</v>
      </c>
      <c r="J141" s="52">
        <v>0</v>
      </c>
      <c r="K141" s="52">
        <v>0</v>
      </c>
      <c r="L141" s="69">
        <v>3777</v>
      </c>
      <c r="M141" s="69">
        <v>3559</v>
      </c>
      <c r="N141" s="69">
        <v>7336</v>
      </c>
    </row>
    <row r="142" spans="2:14" outlineLevel="1" x14ac:dyDescent="0.2">
      <c r="B142" s="70" t="s">
        <v>630</v>
      </c>
      <c r="C142" s="91">
        <v>9073</v>
      </c>
      <c r="D142" s="91">
        <v>8771</v>
      </c>
      <c r="E142" s="91">
        <v>17844</v>
      </c>
      <c r="F142" s="91">
        <v>1907</v>
      </c>
      <c r="G142" s="91">
        <v>1811</v>
      </c>
      <c r="H142" s="91">
        <v>3718</v>
      </c>
      <c r="I142" s="93">
        <v>0</v>
      </c>
      <c r="J142" s="93">
        <v>0</v>
      </c>
      <c r="K142" s="93">
        <v>0</v>
      </c>
      <c r="L142" s="91">
        <v>10980</v>
      </c>
      <c r="M142" s="91">
        <v>10582</v>
      </c>
      <c r="N142" s="91">
        <v>21562</v>
      </c>
    </row>
    <row r="143" spans="2:14" outlineLevel="2" x14ac:dyDescent="0.2">
      <c r="B143" s="109" t="s">
        <v>497</v>
      </c>
      <c r="C143" s="69">
        <v>4708</v>
      </c>
      <c r="D143" s="69">
        <v>4625</v>
      </c>
      <c r="E143" s="69">
        <v>9333</v>
      </c>
      <c r="F143" s="69">
        <v>1682</v>
      </c>
      <c r="G143" s="69">
        <v>1586</v>
      </c>
      <c r="H143" s="69">
        <v>3268</v>
      </c>
      <c r="I143" s="52">
        <v>0</v>
      </c>
      <c r="J143" s="52">
        <v>0</v>
      </c>
      <c r="K143" s="52">
        <v>0</v>
      </c>
      <c r="L143" s="69">
        <v>6390</v>
      </c>
      <c r="M143" s="69">
        <v>6211</v>
      </c>
      <c r="N143" s="69">
        <v>12601</v>
      </c>
    </row>
    <row r="144" spans="2:14" outlineLevel="2" x14ac:dyDescent="0.2">
      <c r="B144" s="109" t="s">
        <v>498</v>
      </c>
      <c r="C144" s="69">
        <v>4365</v>
      </c>
      <c r="D144" s="69">
        <v>4146</v>
      </c>
      <c r="E144" s="69">
        <v>8511</v>
      </c>
      <c r="F144" s="52">
        <v>225</v>
      </c>
      <c r="G144" s="52">
        <v>225</v>
      </c>
      <c r="H144" s="52">
        <v>450</v>
      </c>
      <c r="I144" s="52">
        <v>0</v>
      </c>
      <c r="J144" s="52">
        <v>0</v>
      </c>
      <c r="K144" s="52">
        <v>0</v>
      </c>
      <c r="L144" s="69">
        <v>4590</v>
      </c>
      <c r="M144" s="69">
        <v>4371</v>
      </c>
      <c r="N144" s="69">
        <v>8961</v>
      </c>
    </row>
    <row r="145" spans="2:14" outlineLevel="1" x14ac:dyDescent="0.2">
      <c r="B145" s="70" t="s">
        <v>631</v>
      </c>
      <c r="C145" s="91">
        <v>11648</v>
      </c>
      <c r="D145" s="91">
        <v>11447</v>
      </c>
      <c r="E145" s="91">
        <v>23095</v>
      </c>
      <c r="F145" s="91">
        <v>1835</v>
      </c>
      <c r="G145" s="91">
        <v>1786</v>
      </c>
      <c r="H145" s="91">
        <v>3621</v>
      </c>
      <c r="I145" s="93">
        <v>0</v>
      </c>
      <c r="J145" s="93">
        <v>0</v>
      </c>
      <c r="K145" s="93">
        <v>0</v>
      </c>
      <c r="L145" s="91">
        <v>13483</v>
      </c>
      <c r="M145" s="91">
        <v>13233</v>
      </c>
      <c r="N145" s="91">
        <v>26716</v>
      </c>
    </row>
    <row r="146" spans="2:14" outlineLevel="2" x14ac:dyDescent="0.2">
      <c r="B146" s="109" t="s">
        <v>499</v>
      </c>
      <c r="C146" s="69">
        <v>7247</v>
      </c>
      <c r="D146" s="69">
        <v>7028</v>
      </c>
      <c r="E146" s="69">
        <v>14275</v>
      </c>
      <c r="F146" s="52">
        <v>908</v>
      </c>
      <c r="G146" s="52">
        <v>884</v>
      </c>
      <c r="H146" s="69">
        <v>1792</v>
      </c>
      <c r="I146" s="52">
        <v>0</v>
      </c>
      <c r="J146" s="52">
        <v>0</v>
      </c>
      <c r="K146" s="52">
        <v>0</v>
      </c>
      <c r="L146" s="69">
        <v>8155</v>
      </c>
      <c r="M146" s="69">
        <v>7912</v>
      </c>
      <c r="N146" s="69">
        <v>16067</v>
      </c>
    </row>
    <row r="147" spans="2:14" outlineLevel="2" x14ac:dyDescent="0.2">
      <c r="B147" s="109" t="s">
        <v>500</v>
      </c>
      <c r="C147" s="69">
        <v>4401</v>
      </c>
      <c r="D147" s="69">
        <v>4419</v>
      </c>
      <c r="E147" s="69">
        <v>8820</v>
      </c>
      <c r="F147" s="52">
        <v>927</v>
      </c>
      <c r="G147" s="52">
        <v>902</v>
      </c>
      <c r="H147" s="69">
        <v>1829</v>
      </c>
      <c r="I147" s="52">
        <v>0</v>
      </c>
      <c r="J147" s="52">
        <v>0</v>
      </c>
      <c r="K147" s="52">
        <v>0</v>
      </c>
      <c r="L147" s="69">
        <v>5328</v>
      </c>
      <c r="M147" s="69">
        <v>5321</v>
      </c>
      <c r="N147" s="69">
        <v>10649</v>
      </c>
    </row>
    <row r="148" spans="2:14" outlineLevel="1" x14ac:dyDescent="0.2">
      <c r="B148" s="71" t="s">
        <v>501</v>
      </c>
      <c r="C148" s="72">
        <v>103531</v>
      </c>
      <c r="D148" s="72">
        <v>100295</v>
      </c>
      <c r="E148" s="72">
        <v>203826</v>
      </c>
      <c r="F148" s="72">
        <v>39592</v>
      </c>
      <c r="G148" s="72">
        <v>38715</v>
      </c>
      <c r="H148" s="72">
        <v>78307</v>
      </c>
      <c r="I148" s="73">
        <v>92</v>
      </c>
      <c r="J148" s="73">
        <v>68</v>
      </c>
      <c r="K148" s="73">
        <v>160</v>
      </c>
      <c r="L148" s="72">
        <v>143215</v>
      </c>
      <c r="M148" s="72">
        <v>139078</v>
      </c>
      <c r="N148" s="72">
        <v>282293</v>
      </c>
    </row>
    <row r="149" spans="2:14" ht="15" x14ac:dyDescent="0.2">
      <c r="B149" s="509" t="s">
        <v>1191</v>
      </c>
      <c r="C149" s="509"/>
      <c r="D149" s="509"/>
      <c r="E149" s="509"/>
      <c r="F149" s="509"/>
      <c r="G149" s="509"/>
      <c r="H149" s="509"/>
      <c r="I149" s="509"/>
      <c r="J149" s="509"/>
      <c r="K149" s="509"/>
      <c r="L149" s="509"/>
      <c r="M149" s="509"/>
      <c r="N149" s="509"/>
    </row>
    <row r="150" spans="2:14" outlineLevel="1" x14ac:dyDescent="0.2">
      <c r="B150" s="64" t="s">
        <v>1058</v>
      </c>
      <c r="C150" s="210">
        <v>23149</v>
      </c>
      <c r="D150" s="210">
        <v>22047</v>
      </c>
      <c r="E150" s="210">
        <v>45196</v>
      </c>
      <c r="F150" s="210">
        <v>2787</v>
      </c>
      <c r="G150" s="210">
        <v>3069</v>
      </c>
      <c r="H150" s="210">
        <v>5856</v>
      </c>
      <c r="I150" s="211">
        <v>0</v>
      </c>
      <c r="J150" s="211">
        <v>0</v>
      </c>
      <c r="K150" s="211">
        <v>0</v>
      </c>
      <c r="L150" s="210">
        <v>25936</v>
      </c>
      <c r="M150" s="210">
        <v>25116</v>
      </c>
      <c r="N150" s="210">
        <v>51052</v>
      </c>
    </row>
    <row r="151" spans="2:14" outlineLevel="2" x14ac:dyDescent="0.2">
      <c r="B151" s="109" t="s">
        <v>476</v>
      </c>
      <c r="C151" s="69">
        <v>8132</v>
      </c>
      <c r="D151" s="69">
        <v>7638</v>
      </c>
      <c r="E151" s="69">
        <v>15770</v>
      </c>
      <c r="F151" s="69">
        <v>1067</v>
      </c>
      <c r="G151" s="69">
        <v>1165</v>
      </c>
      <c r="H151" s="69">
        <v>2232</v>
      </c>
      <c r="I151" s="52">
        <v>0</v>
      </c>
      <c r="J151" s="52">
        <v>0</v>
      </c>
      <c r="K151" s="52">
        <v>0</v>
      </c>
      <c r="L151" s="69">
        <v>9199</v>
      </c>
      <c r="M151" s="69">
        <v>8803</v>
      </c>
      <c r="N151" s="69">
        <v>18002</v>
      </c>
    </row>
    <row r="152" spans="2:14" outlineLevel="2" x14ac:dyDescent="0.2">
      <c r="B152" s="109" t="s">
        <v>477</v>
      </c>
      <c r="C152" s="69">
        <v>9113</v>
      </c>
      <c r="D152" s="69">
        <v>8985</v>
      </c>
      <c r="E152" s="69">
        <v>18098</v>
      </c>
      <c r="F152" s="52">
        <v>696</v>
      </c>
      <c r="G152" s="52">
        <v>704</v>
      </c>
      <c r="H152" s="69">
        <v>1400</v>
      </c>
      <c r="I152" s="52">
        <v>0</v>
      </c>
      <c r="J152" s="52">
        <v>0</v>
      </c>
      <c r="K152" s="52">
        <v>0</v>
      </c>
      <c r="L152" s="69">
        <v>9809</v>
      </c>
      <c r="M152" s="69">
        <v>9689</v>
      </c>
      <c r="N152" s="69">
        <v>19498</v>
      </c>
    </row>
    <row r="153" spans="2:14" outlineLevel="2" x14ac:dyDescent="0.2">
      <c r="B153" s="109" t="s">
        <v>478</v>
      </c>
      <c r="C153" s="69">
        <v>5904</v>
      </c>
      <c r="D153" s="69">
        <v>5424</v>
      </c>
      <c r="E153" s="69">
        <v>11328</v>
      </c>
      <c r="F153" s="69">
        <v>1024</v>
      </c>
      <c r="G153" s="69">
        <v>1200</v>
      </c>
      <c r="H153" s="69">
        <v>2224</v>
      </c>
      <c r="I153" s="52">
        <v>0</v>
      </c>
      <c r="J153" s="52">
        <v>0</v>
      </c>
      <c r="K153" s="52">
        <v>0</v>
      </c>
      <c r="L153" s="69">
        <v>6928</v>
      </c>
      <c r="M153" s="69">
        <v>6624</v>
      </c>
      <c r="N153" s="69">
        <v>13552</v>
      </c>
    </row>
    <row r="154" spans="2:14" outlineLevel="1" x14ac:dyDescent="0.2">
      <c r="B154" s="70" t="s">
        <v>624</v>
      </c>
      <c r="C154" s="91">
        <v>10801</v>
      </c>
      <c r="D154" s="91">
        <v>10518</v>
      </c>
      <c r="E154" s="91">
        <v>21319</v>
      </c>
      <c r="F154" s="91">
        <v>6176</v>
      </c>
      <c r="G154" s="91">
        <v>5942</v>
      </c>
      <c r="H154" s="91">
        <v>12118</v>
      </c>
      <c r="I154" s="93">
        <v>0</v>
      </c>
      <c r="J154" s="93">
        <v>0</v>
      </c>
      <c r="K154" s="93">
        <v>0</v>
      </c>
      <c r="L154" s="91">
        <v>16977</v>
      </c>
      <c r="M154" s="91">
        <v>16460</v>
      </c>
      <c r="N154" s="91">
        <v>33437</v>
      </c>
    </row>
    <row r="155" spans="2:14" outlineLevel="2" x14ac:dyDescent="0.2">
      <c r="B155" s="109" t="s">
        <v>479</v>
      </c>
      <c r="C155" s="69">
        <v>6120</v>
      </c>
      <c r="D155" s="69">
        <v>5987</v>
      </c>
      <c r="E155" s="69">
        <v>12129</v>
      </c>
      <c r="F155" s="69">
        <v>2353</v>
      </c>
      <c r="G155" s="69">
        <v>2265</v>
      </c>
      <c r="H155" s="69">
        <v>4618</v>
      </c>
      <c r="I155" s="52">
        <v>0</v>
      </c>
      <c r="J155" s="52">
        <v>0</v>
      </c>
      <c r="K155" s="52">
        <v>0</v>
      </c>
      <c r="L155" s="69">
        <v>8486</v>
      </c>
      <c r="M155" s="69">
        <v>8261</v>
      </c>
      <c r="N155" s="69">
        <v>16747</v>
      </c>
    </row>
    <row r="156" spans="2:14" outlineLevel="2" x14ac:dyDescent="0.2">
      <c r="B156" s="109" t="s">
        <v>480</v>
      </c>
      <c r="C156" s="69">
        <v>2783</v>
      </c>
      <c r="D156" s="69">
        <v>2666</v>
      </c>
      <c r="E156" s="69">
        <v>5449</v>
      </c>
      <c r="F156" s="52">
        <v>672</v>
      </c>
      <c r="G156" s="52">
        <v>674</v>
      </c>
      <c r="H156" s="69">
        <v>1346</v>
      </c>
      <c r="I156" s="52">
        <v>0</v>
      </c>
      <c r="J156" s="52">
        <v>0</v>
      </c>
      <c r="K156" s="52">
        <v>0</v>
      </c>
      <c r="L156" s="69">
        <v>3455</v>
      </c>
      <c r="M156" s="69">
        <v>3340</v>
      </c>
      <c r="N156" s="69">
        <v>6795</v>
      </c>
    </row>
    <row r="157" spans="2:14" outlineLevel="2" x14ac:dyDescent="0.2">
      <c r="B157" s="109" t="s">
        <v>481</v>
      </c>
      <c r="C157" s="69">
        <v>1898</v>
      </c>
      <c r="D157" s="69">
        <v>1865</v>
      </c>
      <c r="E157" s="69">
        <v>3741</v>
      </c>
      <c r="F157" s="69">
        <v>3151</v>
      </c>
      <c r="G157" s="69">
        <v>3003</v>
      </c>
      <c r="H157" s="69">
        <v>6154</v>
      </c>
      <c r="I157" s="52">
        <v>0</v>
      </c>
      <c r="J157" s="52">
        <v>0</v>
      </c>
      <c r="K157" s="52">
        <v>0</v>
      </c>
      <c r="L157" s="69">
        <v>5036</v>
      </c>
      <c r="M157" s="69">
        <v>4859</v>
      </c>
      <c r="N157" s="69">
        <v>9895</v>
      </c>
    </row>
    <row r="158" spans="2:14" outlineLevel="1" x14ac:dyDescent="0.2">
      <c r="B158" s="70" t="s">
        <v>625</v>
      </c>
      <c r="C158" s="91">
        <v>17121</v>
      </c>
      <c r="D158" s="91">
        <v>16127</v>
      </c>
      <c r="E158" s="91">
        <v>33248</v>
      </c>
      <c r="F158" s="93">
        <v>567</v>
      </c>
      <c r="G158" s="93">
        <v>543</v>
      </c>
      <c r="H158" s="91">
        <v>1110</v>
      </c>
      <c r="I158" s="93">
        <v>65</v>
      </c>
      <c r="J158" s="93">
        <v>52</v>
      </c>
      <c r="K158" s="93">
        <v>117</v>
      </c>
      <c r="L158" s="91">
        <v>17753</v>
      </c>
      <c r="M158" s="91">
        <v>16722</v>
      </c>
      <c r="N158" s="91">
        <v>34475</v>
      </c>
    </row>
    <row r="159" spans="2:14" outlineLevel="2" x14ac:dyDescent="0.2">
      <c r="B159" s="109" t="s">
        <v>482</v>
      </c>
      <c r="C159" s="69">
        <v>6764</v>
      </c>
      <c r="D159" s="69">
        <v>6560</v>
      </c>
      <c r="E159" s="69">
        <v>13324</v>
      </c>
      <c r="F159" s="52">
        <v>172</v>
      </c>
      <c r="G159" s="52">
        <v>167</v>
      </c>
      <c r="H159" s="52">
        <v>339</v>
      </c>
      <c r="I159" s="52">
        <v>65</v>
      </c>
      <c r="J159" s="52">
        <v>52</v>
      </c>
      <c r="K159" s="52">
        <v>117</v>
      </c>
      <c r="L159" s="69">
        <v>7001</v>
      </c>
      <c r="M159" s="69">
        <v>6779</v>
      </c>
      <c r="N159" s="69">
        <v>13780</v>
      </c>
    </row>
    <row r="160" spans="2:14" outlineLevel="2" x14ac:dyDescent="0.2">
      <c r="B160" s="109" t="s">
        <v>483</v>
      </c>
      <c r="C160" s="69">
        <v>5270</v>
      </c>
      <c r="D160" s="69">
        <v>4869</v>
      </c>
      <c r="E160" s="69">
        <v>10139</v>
      </c>
      <c r="F160" s="52">
        <v>304</v>
      </c>
      <c r="G160" s="52">
        <v>281</v>
      </c>
      <c r="H160" s="52">
        <v>585</v>
      </c>
      <c r="I160" s="52">
        <v>0</v>
      </c>
      <c r="J160" s="52">
        <v>0</v>
      </c>
      <c r="K160" s="52">
        <v>0</v>
      </c>
      <c r="L160" s="69">
        <v>5574</v>
      </c>
      <c r="M160" s="69">
        <v>5150</v>
      </c>
      <c r="N160" s="69">
        <v>10724</v>
      </c>
    </row>
    <row r="161" spans="2:14" outlineLevel="2" x14ac:dyDescent="0.2">
      <c r="B161" s="109" t="s">
        <v>484</v>
      </c>
      <c r="C161" s="69">
        <v>5087</v>
      </c>
      <c r="D161" s="69">
        <v>4698</v>
      </c>
      <c r="E161" s="69">
        <v>9785</v>
      </c>
      <c r="F161" s="52">
        <v>91</v>
      </c>
      <c r="G161" s="52">
        <v>95</v>
      </c>
      <c r="H161" s="52">
        <v>186</v>
      </c>
      <c r="I161" s="52">
        <v>0</v>
      </c>
      <c r="J161" s="52">
        <v>0</v>
      </c>
      <c r="K161" s="52">
        <v>0</v>
      </c>
      <c r="L161" s="69">
        <v>5178</v>
      </c>
      <c r="M161" s="69">
        <v>4793</v>
      </c>
      <c r="N161" s="69">
        <v>9971</v>
      </c>
    </row>
    <row r="162" spans="2:14" outlineLevel="1" x14ac:dyDescent="0.2">
      <c r="B162" s="70" t="s">
        <v>626</v>
      </c>
      <c r="C162" s="93">
        <v>222</v>
      </c>
      <c r="D162" s="93">
        <v>209</v>
      </c>
      <c r="E162" s="93">
        <v>431</v>
      </c>
      <c r="F162" s="91">
        <v>7903</v>
      </c>
      <c r="G162" s="91">
        <v>7725</v>
      </c>
      <c r="H162" s="91">
        <v>15628</v>
      </c>
      <c r="I162" s="93">
        <v>0</v>
      </c>
      <c r="J162" s="93">
        <v>0</v>
      </c>
      <c r="K162" s="93">
        <v>0</v>
      </c>
      <c r="L162" s="91">
        <v>8125</v>
      </c>
      <c r="M162" s="91">
        <v>7934</v>
      </c>
      <c r="N162" s="91">
        <v>16059</v>
      </c>
    </row>
    <row r="163" spans="2:14" outlineLevel="2" x14ac:dyDescent="0.2">
      <c r="B163" s="109" t="s">
        <v>485</v>
      </c>
      <c r="C163" s="52">
        <v>0</v>
      </c>
      <c r="D163" s="52">
        <v>0</v>
      </c>
      <c r="E163" s="52">
        <v>0</v>
      </c>
      <c r="F163" s="69">
        <v>3824</v>
      </c>
      <c r="G163" s="69">
        <v>3718</v>
      </c>
      <c r="H163" s="69">
        <v>7542</v>
      </c>
      <c r="I163" s="52">
        <v>0</v>
      </c>
      <c r="J163" s="52">
        <v>0</v>
      </c>
      <c r="K163" s="52">
        <v>0</v>
      </c>
      <c r="L163" s="69">
        <v>3824</v>
      </c>
      <c r="M163" s="69">
        <v>3718</v>
      </c>
      <c r="N163" s="69">
        <v>7542</v>
      </c>
    </row>
    <row r="164" spans="2:14" outlineLevel="2" x14ac:dyDescent="0.2">
      <c r="B164" s="109" t="s">
        <v>684</v>
      </c>
      <c r="C164" s="52">
        <v>0</v>
      </c>
      <c r="D164" s="52">
        <v>5</v>
      </c>
      <c r="E164" s="52">
        <v>5</v>
      </c>
      <c r="F164" s="69">
        <v>1029</v>
      </c>
      <c r="G164" s="69">
        <v>1040</v>
      </c>
      <c r="H164" s="69">
        <v>2069</v>
      </c>
      <c r="I164" s="52">
        <v>0</v>
      </c>
      <c r="J164" s="52">
        <v>0</v>
      </c>
      <c r="K164" s="52">
        <v>0</v>
      </c>
      <c r="L164" s="69">
        <v>1029</v>
      </c>
      <c r="M164" s="69">
        <v>1045</v>
      </c>
      <c r="N164" s="69">
        <v>2074</v>
      </c>
    </row>
    <row r="165" spans="2:14" outlineLevel="2" x14ac:dyDescent="0.2">
      <c r="B165" s="109" t="s">
        <v>486</v>
      </c>
      <c r="C165" s="52">
        <v>139</v>
      </c>
      <c r="D165" s="52">
        <v>109</v>
      </c>
      <c r="E165" s="52">
        <v>248</v>
      </c>
      <c r="F165" s="69">
        <v>1178</v>
      </c>
      <c r="G165" s="69">
        <v>1169</v>
      </c>
      <c r="H165" s="69">
        <v>2347</v>
      </c>
      <c r="I165" s="52">
        <v>0</v>
      </c>
      <c r="J165" s="52">
        <v>0</v>
      </c>
      <c r="K165" s="52">
        <v>0</v>
      </c>
      <c r="L165" s="69">
        <v>1317</v>
      </c>
      <c r="M165" s="69">
        <v>1278</v>
      </c>
      <c r="N165" s="69">
        <v>2595</v>
      </c>
    </row>
    <row r="166" spans="2:14" outlineLevel="2" x14ac:dyDescent="0.2">
      <c r="B166" s="113" t="s">
        <v>1151</v>
      </c>
      <c r="C166" s="52">
        <v>0</v>
      </c>
      <c r="D166" s="52">
        <v>0</v>
      </c>
      <c r="E166" s="52">
        <v>0</v>
      </c>
      <c r="F166" s="69">
        <v>1013</v>
      </c>
      <c r="G166" s="69">
        <v>986</v>
      </c>
      <c r="H166" s="69">
        <v>1999</v>
      </c>
      <c r="I166" s="52">
        <v>0</v>
      </c>
      <c r="J166" s="52">
        <v>0</v>
      </c>
      <c r="K166" s="52">
        <v>0</v>
      </c>
      <c r="L166" s="69">
        <v>1013</v>
      </c>
      <c r="M166" s="69">
        <v>986</v>
      </c>
      <c r="N166" s="69">
        <v>1999</v>
      </c>
    </row>
    <row r="167" spans="2:14" outlineLevel="2" x14ac:dyDescent="0.2">
      <c r="B167" s="109" t="s">
        <v>488</v>
      </c>
      <c r="C167" s="52">
        <v>83</v>
      </c>
      <c r="D167" s="52">
        <v>95</v>
      </c>
      <c r="E167" s="52">
        <v>178</v>
      </c>
      <c r="F167" s="52">
        <v>859</v>
      </c>
      <c r="G167" s="52">
        <v>812</v>
      </c>
      <c r="H167" s="69">
        <v>1671</v>
      </c>
      <c r="I167" s="52">
        <v>0</v>
      </c>
      <c r="J167" s="52">
        <v>0</v>
      </c>
      <c r="K167" s="52">
        <v>0</v>
      </c>
      <c r="L167" s="52">
        <v>942</v>
      </c>
      <c r="M167" s="52">
        <v>907</v>
      </c>
      <c r="N167" s="69">
        <v>1849</v>
      </c>
    </row>
    <row r="168" spans="2:14" outlineLevel="1" x14ac:dyDescent="0.2">
      <c r="B168" s="70" t="s">
        <v>627</v>
      </c>
      <c r="C168" s="91">
        <v>2943</v>
      </c>
      <c r="D168" s="91">
        <v>2845</v>
      </c>
      <c r="E168" s="91">
        <v>5788</v>
      </c>
      <c r="F168" s="91">
        <v>13352</v>
      </c>
      <c r="G168" s="91">
        <v>12692</v>
      </c>
      <c r="H168" s="91">
        <v>26044</v>
      </c>
      <c r="I168" s="93">
        <v>0</v>
      </c>
      <c r="J168" s="93">
        <v>0</v>
      </c>
      <c r="K168" s="93">
        <v>0</v>
      </c>
      <c r="L168" s="91">
        <v>16295</v>
      </c>
      <c r="M168" s="91">
        <v>15537</v>
      </c>
      <c r="N168" s="91">
        <v>31832</v>
      </c>
    </row>
    <row r="169" spans="2:14" outlineLevel="2" x14ac:dyDescent="0.2">
      <c r="B169" s="109" t="s">
        <v>490</v>
      </c>
      <c r="C169" s="52">
        <v>0</v>
      </c>
      <c r="D169" s="52">
        <v>1</v>
      </c>
      <c r="E169" s="52">
        <v>41</v>
      </c>
      <c r="F169" s="69">
        <v>5329</v>
      </c>
      <c r="G169" s="69">
        <v>5104</v>
      </c>
      <c r="H169" s="69">
        <v>10433</v>
      </c>
      <c r="I169" s="52">
        <v>0</v>
      </c>
      <c r="J169" s="52">
        <v>0</v>
      </c>
      <c r="K169" s="52">
        <v>0</v>
      </c>
      <c r="L169" s="69">
        <v>5340</v>
      </c>
      <c r="M169" s="69">
        <v>5134</v>
      </c>
      <c r="N169" s="69">
        <v>10474</v>
      </c>
    </row>
    <row r="170" spans="2:14" outlineLevel="2" x14ac:dyDescent="0.2">
      <c r="B170" s="109" t="s">
        <v>491</v>
      </c>
      <c r="C170" s="69">
        <v>2116</v>
      </c>
      <c r="D170" s="69">
        <v>2050</v>
      </c>
      <c r="E170" s="69">
        <v>4126</v>
      </c>
      <c r="F170" s="69">
        <v>4562</v>
      </c>
      <c r="G170" s="69">
        <v>4399</v>
      </c>
      <c r="H170" s="69">
        <v>8961</v>
      </c>
      <c r="I170" s="52">
        <v>0</v>
      </c>
      <c r="J170" s="52">
        <v>0</v>
      </c>
      <c r="K170" s="52">
        <v>0</v>
      </c>
      <c r="L170" s="69">
        <v>6667</v>
      </c>
      <c r="M170" s="69">
        <v>6420</v>
      </c>
      <c r="N170" s="69">
        <v>13087</v>
      </c>
    </row>
    <row r="171" spans="2:14" outlineLevel="2" x14ac:dyDescent="0.2">
      <c r="B171" s="109" t="s">
        <v>492</v>
      </c>
      <c r="C171" s="69">
        <v>827</v>
      </c>
      <c r="D171" s="52">
        <v>794</v>
      </c>
      <c r="E171" s="69">
        <v>1621</v>
      </c>
      <c r="F171" s="69">
        <v>3461</v>
      </c>
      <c r="G171" s="69">
        <v>3189</v>
      </c>
      <c r="H171" s="69">
        <v>6650</v>
      </c>
      <c r="I171" s="52">
        <v>0</v>
      </c>
      <c r="J171" s="52">
        <v>0</v>
      </c>
      <c r="K171" s="52">
        <v>0</v>
      </c>
      <c r="L171" s="69">
        <v>4288</v>
      </c>
      <c r="M171" s="69">
        <v>3983</v>
      </c>
      <c r="N171" s="69">
        <v>8271</v>
      </c>
    </row>
    <row r="172" spans="2:14" outlineLevel="1" x14ac:dyDescent="0.2">
      <c r="B172" s="70" t="s">
        <v>628</v>
      </c>
      <c r="C172" s="91">
        <v>14221</v>
      </c>
      <c r="D172" s="91">
        <v>13644</v>
      </c>
      <c r="E172" s="91">
        <v>27865</v>
      </c>
      <c r="F172" s="91">
        <v>3093</v>
      </c>
      <c r="G172" s="91">
        <v>3127</v>
      </c>
      <c r="H172" s="91">
        <v>6220</v>
      </c>
      <c r="I172" s="93">
        <v>0</v>
      </c>
      <c r="J172" s="93">
        <v>0</v>
      </c>
      <c r="K172" s="93">
        <v>0</v>
      </c>
      <c r="L172" s="91">
        <v>17314</v>
      </c>
      <c r="M172" s="91">
        <v>16771</v>
      </c>
      <c r="N172" s="91">
        <v>34085</v>
      </c>
    </row>
    <row r="173" spans="2:14" outlineLevel="2" x14ac:dyDescent="0.2">
      <c r="B173" s="109" t="s">
        <v>493</v>
      </c>
      <c r="C173" s="69">
        <v>10158</v>
      </c>
      <c r="D173" s="69">
        <v>9732</v>
      </c>
      <c r="E173" s="69">
        <v>19890</v>
      </c>
      <c r="F173" s="69">
        <v>1152</v>
      </c>
      <c r="G173" s="69">
        <v>1227</v>
      </c>
      <c r="H173" s="69">
        <v>2379</v>
      </c>
      <c r="I173" s="52">
        <v>0</v>
      </c>
      <c r="J173" s="52">
        <v>0</v>
      </c>
      <c r="K173" s="52">
        <v>0</v>
      </c>
      <c r="L173" s="69">
        <v>11310</v>
      </c>
      <c r="M173" s="69">
        <v>10959</v>
      </c>
      <c r="N173" s="69">
        <v>22269</v>
      </c>
    </row>
    <row r="174" spans="2:14" outlineLevel="2" x14ac:dyDescent="0.2">
      <c r="B174" s="109" t="s">
        <v>494</v>
      </c>
      <c r="C174" s="69">
        <v>4063</v>
      </c>
      <c r="D174" s="69">
        <v>3912</v>
      </c>
      <c r="E174" s="69">
        <v>7975</v>
      </c>
      <c r="F174" s="69">
        <v>1941</v>
      </c>
      <c r="G174" s="69">
        <v>1900</v>
      </c>
      <c r="H174" s="69">
        <v>3841</v>
      </c>
      <c r="I174" s="52">
        <v>0</v>
      </c>
      <c r="J174" s="52">
        <v>0</v>
      </c>
      <c r="K174" s="52">
        <v>0</v>
      </c>
      <c r="L174" s="69">
        <v>6004</v>
      </c>
      <c r="M174" s="69">
        <v>5812</v>
      </c>
      <c r="N174" s="69">
        <v>11816</v>
      </c>
    </row>
    <row r="175" spans="2:14" outlineLevel="1" x14ac:dyDescent="0.2">
      <c r="B175" s="70" t="s">
        <v>629</v>
      </c>
      <c r="C175" s="91">
        <v>9115</v>
      </c>
      <c r="D175" s="91">
        <v>8810</v>
      </c>
      <c r="E175" s="91">
        <v>17925</v>
      </c>
      <c r="F175" s="91">
        <v>1312</v>
      </c>
      <c r="G175" s="91">
        <v>1314</v>
      </c>
      <c r="H175" s="91">
        <v>2626</v>
      </c>
      <c r="I175" s="93">
        <v>0</v>
      </c>
      <c r="J175" s="93">
        <v>0</v>
      </c>
      <c r="K175" s="93">
        <v>0</v>
      </c>
      <c r="L175" s="91">
        <v>10427</v>
      </c>
      <c r="M175" s="91">
        <v>10124</v>
      </c>
      <c r="N175" s="91">
        <v>20551</v>
      </c>
    </row>
    <row r="176" spans="2:14" outlineLevel="2" x14ac:dyDescent="0.2">
      <c r="B176" s="109" t="s">
        <v>495</v>
      </c>
      <c r="C176" s="69">
        <v>6314</v>
      </c>
      <c r="D176" s="69">
        <v>6038</v>
      </c>
      <c r="E176" s="69">
        <v>12352</v>
      </c>
      <c r="F176" s="52">
        <v>848</v>
      </c>
      <c r="G176" s="52">
        <v>835</v>
      </c>
      <c r="H176" s="69">
        <v>1683</v>
      </c>
      <c r="I176" s="52">
        <v>0</v>
      </c>
      <c r="J176" s="52">
        <v>0</v>
      </c>
      <c r="K176" s="52">
        <v>0</v>
      </c>
      <c r="L176" s="69">
        <v>7162</v>
      </c>
      <c r="M176" s="69">
        <v>6873</v>
      </c>
      <c r="N176" s="69">
        <v>14035</v>
      </c>
    </row>
    <row r="177" spans="1:14" outlineLevel="2" x14ac:dyDescent="0.2">
      <c r="B177" s="109" t="s">
        <v>496</v>
      </c>
      <c r="C177" s="69">
        <v>2801</v>
      </c>
      <c r="D177" s="69">
        <v>2772</v>
      </c>
      <c r="E177" s="69">
        <v>5573</v>
      </c>
      <c r="F177" s="52">
        <v>464</v>
      </c>
      <c r="G177" s="52">
        <v>479</v>
      </c>
      <c r="H177" s="52">
        <v>943</v>
      </c>
      <c r="I177" s="52">
        <v>0</v>
      </c>
      <c r="J177" s="52">
        <v>0</v>
      </c>
      <c r="K177" s="52">
        <v>0</v>
      </c>
      <c r="L177" s="69">
        <v>3265</v>
      </c>
      <c r="M177" s="69">
        <v>3251</v>
      </c>
      <c r="N177" s="69">
        <v>6516</v>
      </c>
    </row>
    <row r="178" spans="1:14" outlineLevel="1" x14ac:dyDescent="0.2">
      <c r="B178" s="70" t="s">
        <v>630</v>
      </c>
      <c r="C178" s="91">
        <v>8344</v>
      </c>
      <c r="D178" s="91">
        <v>8095</v>
      </c>
      <c r="E178" s="91">
        <v>16439</v>
      </c>
      <c r="F178" s="91">
        <v>1887</v>
      </c>
      <c r="G178" s="91">
        <v>1707</v>
      </c>
      <c r="H178" s="91">
        <v>3594</v>
      </c>
      <c r="I178" s="93">
        <v>0</v>
      </c>
      <c r="J178" s="93">
        <v>0</v>
      </c>
      <c r="K178" s="93">
        <v>0</v>
      </c>
      <c r="L178" s="91">
        <v>10231</v>
      </c>
      <c r="M178" s="91">
        <v>9802</v>
      </c>
      <c r="N178" s="91">
        <v>20033</v>
      </c>
    </row>
    <row r="179" spans="1:14" outlineLevel="2" x14ac:dyDescent="0.2">
      <c r="B179" s="109" t="s">
        <v>497</v>
      </c>
      <c r="C179" s="69">
        <v>4307</v>
      </c>
      <c r="D179" s="69">
        <v>4297</v>
      </c>
      <c r="E179" s="69">
        <v>8604</v>
      </c>
      <c r="F179" s="69">
        <v>1668</v>
      </c>
      <c r="G179" s="69">
        <v>1522</v>
      </c>
      <c r="H179" s="69">
        <v>3190</v>
      </c>
      <c r="I179" s="52">
        <v>0</v>
      </c>
      <c r="J179" s="52">
        <v>0</v>
      </c>
      <c r="K179" s="52">
        <v>0</v>
      </c>
      <c r="L179" s="69">
        <v>5975</v>
      </c>
      <c r="M179" s="69">
        <v>5819</v>
      </c>
      <c r="N179" s="69">
        <v>11794</v>
      </c>
    </row>
    <row r="180" spans="1:14" outlineLevel="2" x14ac:dyDescent="0.2">
      <c r="B180" s="109" t="s">
        <v>498</v>
      </c>
      <c r="C180" s="69">
        <v>4037</v>
      </c>
      <c r="D180" s="69">
        <v>3798</v>
      </c>
      <c r="E180" s="69">
        <v>7835</v>
      </c>
      <c r="F180" s="52">
        <v>219</v>
      </c>
      <c r="G180" s="52">
        <v>185</v>
      </c>
      <c r="H180" s="52">
        <v>404</v>
      </c>
      <c r="I180" s="52">
        <v>0</v>
      </c>
      <c r="J180" s="52">
        <v>0</v>
      </c>
      <c r="K180" s="52">
        <v>0</v>
      </c>
      <c r="L180" s="69">
        <v>4256</v>
      </c>
      <c r="M180" s="69">
        <v>3983</v>
      </c>
      <c r="N180" s="69">
        <v>8239</v>
      </c>
    </row>
    <row r="181" spans="1:14" outlineLevel="1" x14ac:dyDescent="0.2">
      <c r="B181" s="70" t="s">
        <v>631</v>
      </c>
      <c r="C181" s="91">
        <v>10797</v>
      </c>
      <c r="D181" s="91">
        <v>10517</v>
      </c>
      <c r="E181" s="91">
        <v>21314</v>
      </c>
      <c r="F181" s="91">
        <v>1732</v>
      </c>
      <c r="G181" s="91">
        <v>1711</v>
      </c>
      <c r="H181" s="91">
        <v>3443</v>
      </c>
      <c r="I181" s="93">
        <v>0</v>
      </c>
      <c r="J181" s="93">
        <v>0</v>
      </c>
      <c r="K181" s="93">
        <v>0</v>
      </c>
      <c r="L181" s="91">
        <v>12529</v>
      </c>
      <c r="M181" s="91">
        <v>12228</v>
      </c>
      <c r="N181" s="91">
        <v>24757</v>
      </c>
    </row>
    <row r="182" spans="1:14" outlineLevel="2" x14ac:dyDescent="0.2">
      <c r="B182" s="109" t="s">
        <v>499</v>
      </c>
      <c r="C182" s="69">
        <v>6708</v>
      </c>
      <c r="D182" s="69">
        <v>6498</v>
      </c>
      <c r="E182" s="69">
        <v>13206</v>
      </c>
      <c r="F182" s="52">
        <v>858</v>
      </c>
      <c r="G182" s="52">
        <v>827</v>
      </c>
      <c r="H182" s="69">
        <v>1685</v>
      </c>
      <c r="I182" s="52">
        <v>0</v>
      </c>
      <c r="J182" s="52">
        <v>0</v>
      </c>
      <c r="K182" s="52">
        <v>0</v>
      </c>
      <c r="L182" s="69">
        <v>7566</v>
      </c>
      <c r="M182" s="69">
        <v>7325</v>
      </c>
      <c r="N182" s="69">
        <v>14891</v>
      </c>
    </row>
    <row r="183" spans="1:14" outlineLevel="2" x14ac:dyDescent="0.2">
      <c r="B183" s="109" t="s">
        <v>500</v>
      </c>
      <c r="C183" s="69">
        <v>4089</v>
      </c>
      <c r="D183" s="69">
        <v>4019</v>
      </c>
      <c r="E183" s="69">
        <v>8108</v>
      </c>
      <c r="F183" s="52">
        <v>874</v>
      </c>
      <c r="G183" s="52">
        <v>884</v>
      </c>
      <c r="H183" s="69">
        <v>1758</v>
      </c>
      <c r="I183" s="52">
        <v>0</v>
      </c>
      <c r="J183" s="52">
        <v>0</v>
      </c>
      <c r="K183" s="52">
        <v>0</v>
      </c>
      <c r="L183" s="69">
        <v>4963</v>
      </c>
      <c r="M183" s="69">
        <v>4903</v>
      </c>
      <c r="N183" s="69">
        <v>9866</v>
      </c>
    </row>
    <row r="184" spans="1:14" outlineLevel="1" x14ac:dyDescent="0.2">
      <c r="B184" s="71" t="s">
        <v>501</v>
      </c>
      <c r="C184" s="72">
        <v>96713</v>
      </c>
      <c r="D184" s="72">
        <v>92812</v>
      </c>
      <c r="E184" s="72">
        <v>189525</v>
      </c>
      <c r="F184" s="72">
        <v>38809</v>
      </c>
      <c r="G184" s="72">
        <v>37830</v>
      </c>
      <c r="H184" s="72">
        <v>76639</v>
      </c>
      <c r="I184" s="73">
        <v>65</v>
      </c>
      <c r="J184" s="73">
        <v>52</v>
      </c>
      <c r="K184" s="73">
        <v>117</v>
      </c>
      <c r="L184" s="72">
        <v>135587</v>
      </c>
      <c r="M184" s="72">
        <v>130694</v>
      </c>
      <c r="N184" s="72">
        <v>266281</v>
      </c>
    </row>
    <row r="186" spans="1:14" x14ac:dyDescent="0.2">
      <c r="A186" s="20" t="s">
        <v>283</v>
      </c>
      <c r="B186" s="20" t="s">
        <v>291</v>
      </c>
    </row>
    <row r="187" spans="1:14" x14ac:dyDescent="0.2">
      <c r="A187" s="20" t="s">
        <v>284</v>
      </c>
      <c r="B187" s="20" t="s">
        <v>289</v>
      </c>
    </row>
    <row r="188" spans="1:14" x14ac:dyDescent="0.2">
      <c r="A188" s="20"/>
      <c r="B188" s="20"/>
    </row>
    <row r="189" spans="1:14" x14ac:dyDescent="0.2">
      <c r="A189" s="204" t="s">
        <v>946</v>
      </c>
    </row>
    <row r="190" spans="1:14" x14ac:dyDescent="0.2">
      <c r="A190" s="10" t="s">
        <v>1006</v>
      </c>
    </row>
    <row r="273" spans="1:2" x14ac:dyDescent="0.2">
      <c r="A273" s="20" t="s">
        <v>283</v>
      </c>
      <c r="B273" s="20" t="s">
        <v>291</v>
      </c>
    </row>
    <row r="274" spans="1:2" x14ac:dyDescent="0.2">
      <c r="A274" s="20"/>
      <c r="B274" s="20"/>
    </row>
    <row r="275" spans="1:2" x14ac:dyDescent="0.2">
      <c r="A275" s="204" t="s">
        <v>946</v>
      </c>
    </row>
    <row r="276" spans="1:2" x14ac:dyDescent="0.2">
      <c r="A276" s="10" t="s">
        <v>1006</v>
      </c>
    </row>
  </sheetData>
  <mergeCells count="10">
    <mergeCell ref="B149:N149"/>
    <mergeCell ref="B113:N113"/>
    <mergeCell ref="B5:N5"/>
    <mergeCell ref="B41:N41"/>
    <mergeCell ref="B77:N77"/>
    <mergeCell ref="B2:N2"/>
    <mergeCell ref="L3:N3"/>
    <mergeCell ref="I3:K3"/>
    <mergeCell ref="F3:H3"/>
    <mergeCell ref="C3:E3"/>
  </mergeCells>
  <pageMargins left="0.7" right="0.7" top="0.75" bottom="0.75" header="0.3" footer="0.3"/>
  <pageSetup paperSize="8" orientation="landscape" r:id="rId1"/>
  <headerFooter>
    <oddHeader>&amp;L&amp;"Calibri"&amp;10&amp;K000000 [Limited Sharing]&amp;1#_x000D_</oddHeader>
  </headerFooter>
  <ignoredErrors>
    <ignoredError sqref="E42:H76" unlocked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29">
    <tabColor theme="7" tint="-0.499984740745262"/>
  </sheetPr>
  <dimension ref="A1:N42"/>
  <sheetViews>
    <sheetView zoomScaleNormal="100" workbookViewId="0">
      <pane ySplit="5" topLeftCell="A6" activePane="bottomLeft" state="frozen"/>
      <selection activeCell="B2" sqref="B2:AD2"/>
      <selection pane="bottomLeft" activeCell="B2" sqref="B2:AD2"/>
    </sheetView>
  </sheetViews>
  <sheetFormatPr defaultRowHeight="12.75" outlineLevelRow="1" x14ac:dyDescent="0.2"/>
  <cols>
    <col min="1" max="1" width="3.6640625" style="10" customWidth="1"/>
    <col min="2" max="2" width="57.5" style="10" bestFit="1" customWidth="1"/>
    <col min="3" max="8" width="15.33203125" style="10" customWidth="1"/>
    <col min="9" max="9" width="16.1640625" style="10" customWidth="1"/>
    <col min="10" max="11" width="9.33203125" style="10"/>
    <col min="12" max="12" width="11.33203125" style="10" bestFit="1" customWidth="1"/>
    <col min="13" max="16384" width="9.33203125" style="10"/>
  </cols>
  <sheetData>
    <row r="1" spans="2:10" s="4" customFormat="1" ht="46.5" customHeight="1" x14ac:dyDescent="0.2">
      <c r="B1" s="1" t="s">
        <v>381</v>
      </c>
      <c r="C1" s="2"/>
      <c r="D1" s="2"/>
      <c r="E1" s="2"/>
      <c r="F1" s="2"/>
      <c r="G1" s="2"/>
      <c r="H1" s="2"/>
      <c r="I1" s="3" t="s">
        <v>402</v>
      </c>
    </row>
    <row r="2" spans="2:10" s="5" customFormat="1" ht="15" x14ac:dyDescent="0.25">
      <c r="B2" s="511" t="s">
        <v>154</v>
      </c>
      <c r="C2" s="511"/>
      <c r="D2" s="511"/>
      <c r="E2" s="511"/>
      <c r="F2" s="511"/>
      <c r="G2" s="511"/>
      <c r="H2" s="511"/>
      <c r="I2" s="511"/>
      <c r="J2" s="28"/>
    </row>
    <row r="3" spans="2:10" s="202" customFormat="1" ht="15" x14ac:dyDescent="0.25">
      <c r="B3" s="96"/>
      <c r="C3" s="96"/>
      <c r="D3" s="96"/>
      <c r="E3" s="96"/>
      <c r="F3" s="96"/>
      <c r="G3" s="96"/>
      <c r="H3" s="96"/>
      <c r="I3" s="201" t="s">
        <v>25</v>
      </c>
      <c r="J3" s="28"/>
    </row>
    <row r="4" spans="2:10" s="28" customFormat="1" ht="15" x14ac:dyDescent="0.25">
      <c r="B4" s="491" t="s">
        <v>155</v>
      </c>
      <c r="C4" s="515" t="s">
        <v>1021</v>
      </c>
      <c r="D4" s="516"/>
      <c r="E4" s="513" t="s">
        <v>1022</v>
      </c>
      <c r="F4" s="514"/>
      <c r="G4" s="513" t="s">
        <v>1023</v>
      </c>
      <c r="H4" s="514"/>
      <c r="I4" s="518" t="s">
        <v>156</v>
      </c>
    </row>
    <row r="5" spans="2:10" s="28" customFormat="1" ht="15" x14ac:dyDescent="0.25">
      <c r="B5" s="517"/>
      <c r="C5" s="350" t="s">
        <v>1024</v>
      </c>
      <c r="D5" s="351" t="s">
        <v>1025</v>
      </c>
      <c r="E5" s="350" t="s">
        <v>1024</v>
      </c>
      <c r="F5" s="351" t="s">
        <v>1025</v>
      </c>
      <c r="G5" s="350" t="s">
        <v>1024</v>
      </c>
      <c r="H5" s="351" t="s">
        <v>1025</v>
      </c>
      <c r="I5" s="519"/>
    </row>
    <row r="6" spans="2:10" x14ac:dyDescent="0.2">
      <c r="B6" s="520" t="s">
        <v>678</v>
      </c>
      <c r="C6" s="520"/>
      <c r="D6" s="520"/>
      <c r="E6" s="520"/>
      <c r="F6" s="520"/>
      <c r="G6" s="520"/>
      <c r="H6" s="520"/>
      <c r="I6" s="520"/>
    </row>
    <row r="7" spans="2:10" hidden="1" outlineLevel="1" x14ac:dyDescent="0.2">
      <c r="B7" s="109" t="s">
        <v>679</v>
      </c>
      <c r="C7" s="69">
        <v>1011</v>
      </c>
      <c r="D7" s="104">
        <v>10</v>
      </c>
      <c r="E7" s="69">
        <v>1582995</v>
      </c>
      <c r="F7" s="104">
        <v>39.1</v>
      </c>
      <c r="G7" s="69">
        <v>80825</v>
      </c>
      <c r="H7" s="104">
        <v>33.5</v>
      </c>
      <c r="I7" s="104">
        <v>19.600000000000001</v>
      </c>
    </row>
    <row r="8" spans="2:10" hidden="1" outlineLevel="1" x14ac:dyDescent="0.2">
      <c r="B8" s="113" t="s">
        <v>157</v>
      </c>
      <c r="C8" s="69">
        <v>1941</v>
      </c>
      <c r="D8" s="104">
        <v>19.100000000000001</v>
      </c>
      <c r="E8" s="69">
        <v>1073326</v>
      </c>
      <c r="F8" s="104">
        <v>26.5</v>
      </c>
      <c r="G8" s="69">
        <v>64964</v>
      </c>
      <c r="H8" s="104">
        <v>26.9</v>
      </c>
      <c r="I8" s="104">
        <v>16.5</v>
      </c>
    </row>
    <row r="9" spans="2:10" hidden="1" outlineLevel="1" x14ac:dyDescent="0.2">
      <c r="B9" s="109" t="s">
        <v>680</v>
      </c>
      <c r="C9" s="69">
        <v>3226</v>
      </c>
      <c r="D9" s="104">
        <v>31.8</v>
      </c>
      <c r="E9" s="69">
        <v>739113</v>
      </c>
      <c r="F9" s="104">
        <v>18.3</v>
      </c>
      <c r="G9" s="69">
        <v>58938</v>
      </c>
      <c r="H9" s="104">
        <v>24.5</v>
      </c>
      <c r="I9" s="104">
        <v>12.5</v>
      </c>
    </row>
    <row r="10" spans="2:10" hidden="1" outlineLevel="1" x14ac:dyDescent="0.2">
      <c r="B10" s="109" t="s">
        <v>681</v>
      </c>
      <c r="C10" s="69">
        <v>3968</v>
      </c>
      <c r="D10" s="104">
        <v>39.1</v>
      </c>
      <c r="E10" s="69">
        <v>653503</v>
      </c>
      <c r="F10" s="104">
        <v>16.100000000000001</v>
      </c>
      <c r="G10" s="69">
        <v>36327</v>
      </c>
      <c r="H10" s="104">
        <v>15.1</v>
      </c>
      <c r="I10" s="104">
        <v>18</v>
      </c>
    </row>
    <row r="11" spans="2:10" hidden="1" outlineLevel="1" x14ac:dyDescent="0.2">
      <c r="B11" s="71" t="s">
        <v>682</v>
      </c>
      <c r="C11" s="72">
        <v>10146</v>
      </c>
      <c r="D11" s="225">
        <v>100</v>
      </c>
      <c r="E11" s="72">
        <v>4048937</v>
      </c>
      <c r="F11" s="225">
        <v>100</v>
      </c>
      <c r="G11" s="72">
        <v>241054</v>
      </c>
      <c r="H11" s="225">
        <v>100</v>
      </c>
      <c r="I11" s="225">
        <v>16.8</v>
      </c>
    </row>
    <row r="12" spans="2:10" collapsed="1" x14ac:dyDescent="0.2">
      <c r="B12" s="461" t="s">
        <v>276</v>
      </c>
      <c r="C12" s="461"/>
      <c r="D12" s="461"/>
      <c r="E12" s="461"/>
      <c r="F12" s="461"/>
      <c r="G12" s="461"/>
      <c r="H12" s="461"/>
      <c r="I12" s="461"/>
    </row>
    <row r="13" spans="2:10" hidden="1" outlineLevel="1" x14ac:dyDescent="0.2">
      <c r="B13" s="109" t="s">
        <v>679</v>
      </c>
      <c r="C13" s="69">
        <v>1008</v>
      </c>
      <c r="D13" s="104">
        <v>9.9545723879123056</v>
      </c>
      <c r="E13" s="69">
        <v>1575538</v>
      </c>
      <c r="F13" s="104">
        <v>39.690124715430812</v>
      </c>
      <c r="G13" s="69">
        <v>80186</v>
      </c>
      <c r="H13" s="104">
        <v>33.871199384974105</v>
      </c>
      <c r="I13" s="104">
        <v>19.648542139525603</v>
      </c>
    </row>
    <row r="14" spans="2:10" hidden="1" outlineLevel="1" x14ac:dyDescent="0.2">
      <c r="B14" s="110" t="s">
        <v>157</v>
      </c>
      <c r="C14" s="69">
        <v>1951</v>
      </c>
      <c r="D14" s="104">
        <v>19.267232865889788</v>
      </c>
      <c r="E14" s="69">
        <v>1043744</v>
      </c>
      <c r="F14" s="104">
        <v>26.293449939628633</v>
      </c>
      <c r="G14" s="69">
        <v>63921</v>
      </c>
      <c r="H14" s="104">
        <v>27.000734989735488</v>
      </c>
      <c r="I14" s="104">
        <v>16.328655684360381</v>
      </c>
    </row>
    <row r="15" spans="2:10" hidden="1" outlineLevel="1" x14ac:dyDescent="0.2">
      <c r="B15" s="109" t="s">
        <v>680</v>
      </c>
      <c r="C15" s="69">
        <v>3221</v>
      </c>
      <c r="D15" s="104">
        <v>31.80920402923168</v>
      </c>
      <c r="E15" s="69">
        <v>716221</v>
      </c>
      <c r="F15" s="104">
        <v>18.042662769041794</v>
      </c>
      <c r="G15" s="69">
        <v>57509</v>
      </c>
      <c r="H15" s="104">
        <v>24.292255573672161</v>
      </c>
      <c r="I15" s="104">
        <v>12.454068058912519</v>
      </c>
    </row>
    <row r="16" spans="2:10" hidden="1" outlineLevel="1" x14ac:dyDescent="0.2">
      <c r="B16" s="109" t="s">
        <v>681</v>
      </c>
      <c r="C16" s="69">
        <v>3946</v>
      </c>
      <c r="D16" s="104">
        <v>38.968990716966225</v>
      </c>
      <c r="E16" s="69">
        <v>634094</v>
      </c>
      <c r="F16" s="104">
        <v>15.973762575898762</v>
      </c>
      <c r="G16" s="69">
        <v>35122</v>
      </c>
      <c r="H16" s="104">
        <v>14.835810051618244</v>
      </c>
      <c r="I16" s="104">
        <v>18.054040202721939</v>
      </c>
    </row>
    <row r="17" spans="2:14" hidden="1" outlineLevel="1" x14ac:dyDescent="0.2">
      <c r="B17" s="71" t="s">
        <v>682</v>
      </c>
      <c r="C17" s="72">
        <v>10126</v>
      </c>
      <c r="D17" s="225">
        <v>100</v>
      </c>
      <c r="E17" s="72">
        <v>3969597</v>
      </c>
      <c r="F17" s="225">
        <v>100</v>
      </c>
      <c r="G17" s="72">
        <v>236738</v>
      </c>
      <c r="H17" s="225">
        <v>100</v>
      </c>
      <c r="I17" s="225">
        <v>16.767891086348623</v>
      </c>
    </row>
    <row r="18" spans="2:14" collapsed="1" x14ac:dyDescent="0.2">
      <c r="B18" s="461" t="s">
        <v>149</v>
      </c>
      <c r="C18" s="461"/>
      <c r="D18" s="461"/>
      <c r="E18" s="461"/>
      <c r="F18" s="461"/>
      <c r="G18" s="461"/>
      <c r="H18" s="461"/>
      <c r="I18" s="461"/>
    </row>
    <row r="19" spans="2:14" hidden="1" outlineLevel="1" x14ac:dyDescent="0.2">
      <c r="B19" s="109" t="s">
        <v>679</v>
      </c>
      <c r="C19" s="69">
        <v>988</v>
      </c>
      <c r="D19" s="104">
        <v>9.786053882725831</v>
      </c>
      <c r="E19" s="69">
        <v>1544233</v>
      </c>
      <c r="F19" s="104">
        <v>39.772266017769134</v>
      </c>
      <c r="G19" s="69">
        <v>80457</v>
      </c>
      <c r="H19" s="104">
        <v>33.835743753863753</v>
      </c>
      <c r="I19" s="104">
        <v>19.193270939756641</v>
      </c>
    </row>
    <row r="20" spans="2:14" hidden="1" outlineLevel="1" x14ac:dyDescent="0.2">
      <c r="B20" s="110" t="s">
        <v>157</v>
      </c>
      <c r="C20" s="69">
        <v>1975</v>
      </c>
      <c r="D20" s="104">
        <v>19.562202852614895</v>
      </c>
      <c r="E20" s="69">
        <v>1033882</v>
      </c>
      <c r="F20" s="104">
        <v>26.627995862660097</v>
      </c>
      <c r="G20" s="69">
        <v>65064</v>
      </c>
      <c r="H20" s="104">
        <v>27.362303237771616</v>
      </c>
      <c r="I20" s="104">
        <v>15.890231157014632</v>
      </c>
    </row>
    <row r="21" spans="2:14" hidden="1" outlineLevel="1" x14ac:dyDescent="0.2">
      <c r="B21" s="109" t="s">
        <v>680</v>
      </c>
      <c r="C21" s="69">
        <v>3273</v>
      </c>
      <c r="D21" s="104">
        <v>32.418779714738513</v>
      </c>
      <c r="E21" s="69">
        <v>693146</v>
      </c>
      <c r="F21" s="104">
        <v>17.852219905385137</v>
      </c>
      <c r="G21" s="69">
        <v>57899</v>
      </c>
      <c r="H21" s="104">
        <v>24.349102347899588</v>
      </c>
      <c r="I21" s="104">
        <v>11.971640270125564</v>
      </c>
    </row>
    <row r="22" spans="2:14" hidden="1" outlineLevel="1" x14ac:dyDescent="0.2">
      <c r="B22" s="109" t="s">
        <v>681</v>
      </c>
      <c r="C22" s="69">
        <v>3860</v>
      </c>
      <c r="D22" s="104">
        <v>38.232963549920761</v>
      </c>
      <c r="E22" s="69">
        <v>611427</v>
      </c>
      <c r="F22" s="104">
        <v>15.747518214185636</v>
      </c>
      <c r="G22" s="69">
        <v>34367</v>
      </c>
      <c r="H22" s="104">
        <v>14.452850660465039</v>
      </c>
      <c r="I22" s="104">
        <v>17.791107748712427</v>
      </c>
    </row>
    <row r="23" spans="2:14" hidden="1" outlineLevel="1" x14ac:dyDescent="0.2">
      <c r="B23" s="71" t="s">
        <v>682</v>
      </c>
      <c r="C23" s="72">
        <v>10096</v>
      </c>
      <c r="D23" s="225">
        <v>100</v>
      </c>
      <c r="E23" s="72">
        <v>3882688</v>
      </c>
      <c r="F23" s="225">
        <v>100</v>
      </c>
      <c r="G23" s="72">
        <v>237787</v>
      </c>
      <c r="H23" s="225">
        <v>100</v>
      </c>
      <c r="I23" s="225">
        <v>16.32842838338513</v>
      </c>
    </row>
    <row r="24" spans="2:14" ht="15" collapsed="1" x14ac:dyDescent="0.2">
      <c r="B24" s="461" t="s">
        <v>1194</v>
      </c>
      <c r="C24" s="461"/>
      <c r="D24" s="461"/>
      <c r="E24" s="461"/>
      <c r="F24" s="461"/>
      <c r="G24" s="461"/>
      <c r="H24" s="461"/>
      <c r="I24" s="461"/>
    </row>
    <row r="25" spans="2:14" outlineLevel="1" x14ac:dyDescent="0.2">
      <c r="B25" s="109" t="s">
        <v>679</v>
      </c>
      <c r="C25" s="69">
        <v>1009</v>
      </c>
      <c r="D25" s="104">
        <v>10.0138944025407</v>
      </c>
      <c r="E25" s="69">
        <v>1572686</v>
      </c>
      <c r="F25" s="104">
        <v>41.210418438701602</v>
      </c>
      <c r="G25" s="69">
        <v>80901</v>
      </c>
      <c r="H25" s="104">
        <v>33.9</v>
      </c>
      <c r="I25" s="104">
        <v>19.439636098441305</v>
      </c>
      <c r="J25" s="20"/>
      <c r="K25" s="66"/>
      <c r="L25" s="20"/>
      <c r="M25" s="20"/>
      <c r="N25" s="20"/>
    </row>
    <row r="26" spans="2:14" outlineLevel="1" x14ac:dyDescent="0.2">
      <c r="B26" s="110" t="s">
        <v>157</v>
      </c>
      <c r="C26" s="69">
        <v>1959</v>
      </c>
      <c r="D26" s="104">
        <v>19.442238983723701</v>
      </c>
      <c r="E26" s="69">
        <v>982604</v>
      </c>
      <c r="F26" s="104">
        <v>25.748001825883801</v>
      </c>
      <c r="G26" s="69">
        <v>64682</v>
      </c>
      <c r="H26" s="104">
        <v>27.1</v>
      </c>
      <c r="I26" s="104">
        <v>15.191305154447914</v>
      </c>
    </row>
    <row r="27" spans="2:14" outlineLevel="1" x14ac:dyDescent="0.2">
      <c r="B27" s="109" t="s">
        <v>680</v>
      </c>
      <c r="C27" s="69">
        <v>3252</v>
      </c>
      <c r="D27" s="104">
        <v>32.274712187375897</v>
      </c>
      <c r="E27" s="69">
        <v>665538</v>
      </c>
      <c r="F27" s="104">
        <v>17.4396538577037</v>
      </c>
      <c r="G27" s="69">
        <v>58638</v>
      </c>
      <c r="H27" s="104">
        <v>24.6</v>
      </c>
      <c r="I27" s="104">
        <v>11.349943722500768</v>
      </c>
    </row>
    <row r="28" spans="2:14" outlineLevel="1" x14ac:dyDescent="0.2">
      <c r="B28" s="109" t="s">
        <v>681</v>
      </c>
      <c r="C28" s="69">
        <v>3856</v>
      </c>
      <c r="D28" s="104">
        <v>38.269154426359698</v>
      </c>
      <c r="E28" s="69">
        <v>595406</v>
      </c>
      <c r="F28" s="104">
        <v>15.601925877710899</v>
      </c>
      <c r="G28" s="69">
        <v>34285</v>
      </c>
      <c r="H28" s="104">
        <v>14.4</v>
      </c>
      <c r="I28" s="104">
        <v>17.366370132711097</v>
      </c>
    </row>
    <row r="29" spans="2:14" outlineLevel="1" x14ac:dyDescent="0.2">
      <c r="B29" s="124" t="s">
        <v>682</v>
      </c>
      <c r="C29" s="72">
        <v>10076</v>
      </c>
      <c r="D29" s="415">
        <v>100</v>
      </c>
      <c r="E29" s="72">
        <v>3816234</v>
      </c>
      <c r="F29" s="415">
        <v>100</v>
      </c>
      <c r="G29" s="72">
        <v>238506</v>
      </c>
      <c r="H29" s="415">
        <v>100</v>
      </c>
      <c r="I29" s="415">
        <v>16.000578601796182</v>
      </c>
    </row>
    <row r="30" spans="2:14" ht="15" x14ac:dyDescent="0.2">
      <c r="B30" s="461" t="s">
        <v>1191</v>
      </c>
      <c r="C30" s="461"/>
      <c r="D30" s="461"/>
      <c r="E30" s="461"/>
      <c r="F30" s="461"/>
      <c r="G30" s="461"/>
      <c r="H30" s="461"/>
      <c r="I30" s="461"/>
      <c r="L30" s="273"/>
    </row>
    <row r="31" spans="2:14" outlineLevel="1" x14ac:dyDescent="0.2">
      <c r="B31" s="109" t="s">
        <v>679</v>
      </c>
      <c r="C31" s="69">
        <v>1009</v>
      </c>
      <c r="D31" s="104">
        <v>10.0427988454265</v>
      </c>
      <c r="E31" s="69">
        <v>1548644</v>
      </c>
      <c r="F31" s="104">
        <v>41.324237954244197</v>
      </c>
      <c r="G31" s="69">
        <v>82250</v>
      </c>
      <c r="H31" s="104">
        <v>33.9</v>
      </c>
      <c r="I31" s="104">
        <v>18.828498480243162</v>
      </c>
      <c r="J31" s="20"/>
      <c r="K31" s="66"/>
      <c r="L31" s="273"/>
      <c r="M31" s="20"/>
      <c r="N31" s="20"/>
    </row>
    <row r="32" spans="2:14" outlineLevel="1" x14ac:dyDescent="0.2">
      <c r="B32" s="110" t="s">
        <v>157</v>
      </c>
      <c r="C32" s="69">
        <v>1962</v>
      </c>
      <c r="D32" s="104">
        <v>19.528217378321902</v>
      </c>
      <c r="E32" s="69">
        <v>968524</v>
      </c>
      <c r="F32" s="104">
        <v>25.844232916277999</v>
      </c>
      <c r="G32" s="69">
        <v>65746</v>
      </c>
      <c r="H32" s="104">
        <v>27.1</v>
      </c>
      <c r="I32" s="104">
        <v>14.731299242539469</v>
      </c>
      <c r="L32" s="273"/>
    </row>
    <row r="33" spans="1:12" outlineLevel="1" x14ac:dyDescent="0.2">
      <c r="B33" s="109" t="s">
        <v>680</v>
      </c>
      <c r="C33" s="69">
        <v>3244</v>
      </c>
      <c r="D33" s="104">
        <v>32.2882452473375</v>
      </c>
      <c r="E33" s="69">
        <v>649727</v>
      </c>
      <c r="F33" s="104">
        <v>17.3374081798639</v>
      </c>
      <c r="G33" s="69">
        <v>59642</v>
      </c>
      <c r="H33" s="104">
        <v>24.6</v>
      </c>
      <c r="I33" s="104">
        <v>10.893782904664498</v>
      </c>
      <c r="L33" s="273"/>
    </row>
    <row r="34" spans="1:12" outlineLevel="1" x14ac:dyDescent="0.2">
      <c r="B34" s="109" t="s">
        <v>681</v>
      </c>
      <c r="C34" s="69">
        <v>3832</v>
      </c>
      <c r="D34" s="104">
        <v>38.140738528914099</v>
      </c>
      <c r="E34" s="69">
        <v>580649</v>
      </c>
      <c r="F34" s="104">
        <v>15.494120949613899</v>
      </c>
      <c r="G34" s="69">
        <v>34671</v>
      </c>
      <c r="H34" s="104">
        <v>14.3</v>
      </c>
      <c r="I34" s="104">
        <v>16.747396959995385</v>
      </c>
      <c r="L34" s="273"/>
    </row>
    <row r="35" spans="1:12" outlineLevel="1" x14ac:dyDescent="0.2">
      <c r="B35" s="71" t="s">
        <v>682</v>
      </c>
      <c r="C35" s="72">
        <v>10047</v>
      </c>
      <c r="D35" s="415">
        <v>100</v>
      </c>
      <c r="E35" s="72">
        <v>3747544</v>
      </c>
      <c r="F35" s="415">
        <v>100</v>
      </c>
      <c r="G35" s="72">
        <v>242309</v>
      </c>
      <c r="H35" s="415">
        <v>100</v>
      </c>
      <c r="I35" s="415">
        <v>15.46597113602879</v>
      </c>
    </row>
    <row r="36" spans="1:12" x14ac:dyDescent="0.2">
      <c r="B36" s="15"/>
    </row>
    <row r="37" spans="1:12" x14ac:dyDescent="0.2">
      <c r="A37" s="20" t="s">
        <v>283</v>
      </c>
      <c r="B37" s="20" t="s">
        <v>291</v>
      </c>
    </row>
    <row r="38" spans="1:12" x14ac:dyDescent="0.2">
      <c r="A38" s="20" t="s">
        <v>284</v>
      </c>
      <c r="B38" s="20" t="s">
        <v>289</v>
      </c>
    </row>
    <row r="39" spans="1:12" ht="15" x14ac:dyDescent="0.25">
      <c r="A39" s="70"/>
      <c r="B39" s="70"/>
      <c r="C39" s="355"/>
      <c r="D39" s="356"/>
      <c r="E39" s="355"/>
      <c r="F39" s="356"/>
      <c r="G39" s="355"/>
      <c r="H39" s="356"/>
      <c r="I39" s="356"/>
    </row>
    <row r="40" spans="1:12" ht="15" x14ac:dyDescent="0.25">
      <c r="A40" s="204" t="s">
        <v>946</v>
      </c>
      <c r="B40" s="70"/>
      <c r="C40" s="355"/>
      <c r="D40" s="356"/>
      <c r="E40" s="355"/>
      <c r="F40" s="356"/>
      <c r="G40" s="355"/>
      <c r="H40" s="356"/>
      <c r="I40" s="356"/>
    </row>
    <row r="41" spans="1:12" ht="15" x14ac:dyDescent="0.25">
      <c r="A41" s="10" t="s">
        <v>1006</v>
      </c>
      <c r="B41" s="43"/>
      <c r="C41" s="355"/>
      <c r="D41" s="356"/>
      <c r="E41" s="355"/>
      <c r="F41" s="356"/>
      <c r="G41" s="355"/>
      <c r="H41" s="356"/>
      <c r="I41" s="356"/>
    </row>
    <row r="42" spans="1:12" ht="15" x14ac:dyDescent="0.25">
      <c r="C42" s="355"/>
      <c r="D42" s="357"/>
      <c r="E42" s="355"/>
      <c r="F42" s="357"/>
      <c r="G42" s="355"/>
      <c r="H42" s="357"/>
      <c r="I42" s="357"/>
    </row>
  </sheetData>
  <mergeCells count="11">
    <mergeCell ref="B6:I6"/>
    <mergeCell ref="B12:I12"/>
    <mergeCell ref="B18:I18"/>
    <mergeCell ref="B24:I24"/>
    <mergeCell ref="B30:I30"/>
    <mergeCell ref="B2:I2"/>
    <mergeCell ref="E4:F4"/>
    <mergeCell ref="C4:D4"/>
    <mergeCell ref="G4:H4"/>
    <mergeCell ref="B4:B5"/>
    <mergeCell ref="I4:I5"/>
  </mergeCells>
  <pageMargins left="0.7" right="0.7" top="0.75" bottom="0.75" header="0.3" footer="0.3"/>
  <pageSetup paperSize="8" orientation="landscape" r:id="rId1"/>
  <headerFooter>
    <oddHeader>&amp;L&amp;"Calibri"&amp;10&amp;K000000 [Limited Sharing]&amp;1#_x000D_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30">
    <tabColor theme="7" tint="-0.499984740745262"/>
  </sheetPr>
  <dimension ref="A1:L23"/>
  <sheetViews>
    <sheetView workbookViewId="0">
      <selection activeCell="B2" sqref="B2:AD2"/>
    </sheetView>
  </sheetViews>
  <sheetFormatPr defaultRowHeight="12.75" x14ac:dyDescent="0.2"/>
  <cols>
    <col min="1" max="1" width="4.1640625" style="10" customWidth="1"/>
    <col min="2" max="2" width="59.33203125" style="10" bestFit="1" customWidth="1"/>
    <col min="3" max="11" width="14.6640625" style="10" customWidth="1"/>
    <col min="12" max="12" width="14.1640625" style="10" customWidth="1"/>
    <col min="13" max="16384" width="9.33203125" style="10"/>
  </cols>
  <sheetData>
    <row r="1" spans="1:12" s="4" customFormat="1" ht="46.5" customHeight="1" x14ac:dyDescent="0.2">
      <c r="B1" s="1" t="s">
        <v>381</v>
      </c>
      <c r="C1" s="2"/>
      <c r="D1" s="2"/>
      <c r="E1" s="2"/>
      <c r="F1" s="2"/>
      <c r="G1" s="2"/>
      <c r="H1" s="2"/>
      <c r="I1" s="2"/>
      <c r="J1" s="3"/>
      <c r="K1" s="3"/>
      <c r="L1" s="3" t="s">
        <v>403</v>
      </c>
    </row>
    <row r="2" spans="1:12" s="5" customFormat="1" ht="17.25" x14ac:dyDescent="0.25">
      <c r="B2" s="522" t="s">
        <v>158</v>
      </c>
      <c r="C2" s="522"/>
      <c r="D2" s="522"/>
      <c r="E2" s="522"/>
      <c r="F2" s="522"/>
      <c r="G2" s="522"/>
      <c r="H2" s="522"/>
      <c r="I2" s="522"/>
      <c r="J2" s="522"/>
      <c r="K2" s="522"/>
      <c r="L2" s="522"/>
    </row>
    <row r="3" spans="1:12" s="28" customFormat="1" ht="15" x14ac:dyDescent="0.25">
      <c r="B3" s="521" t="s">
        <v>25</v>
      </c>
      <c r="C3" s="521"/>
      <c r="D3" s="521"/>
      <c r="E3" s="521"/>
      <c r="F3" s="521"/>
      <c r="G3" s="521"/>
      <c r="H3" s="521"/>
      <c r="I3" s="521"/>
      <c r="J3" s="521"/>
      <c r="K3" s="521"/>
      <c r="L3" s="521"/>
    </row>
    <row r="4" spans="1:12" s="28" customFormat="1" ht="15" x14ac:dyDescent="0.25">
      <c r="B4" s="88" t="s">
        <v>22</v>
      </c>
      <c r="C4" s="197">
        <v>2016</v>
      </c>
      <c r="D4" s="197">
        <v>2017</v>
      </c>
      <c r="E4" s="197">
        <v>2018</v>
      </c>
      <c r="F4" s="197">
        <v>2019</v>
      </c>
      <c r="G4" s="197">
        <v>2020</v>
      </c>
      <c r="H4" s="197">
        <v>2021</v>
      </c>
      <c r="I4" s="197">
        <v>2022</v>
      </c>
      <c r="J4" s="197">
        <v>2023</v>
      </c>
      <c r="K4" s="197">
        <v>2024</v>
      </c>
      <c r="L4" s="197">
        <v>2025</v>
      </c>
    </row>
    <row r="5" spans="1:12" x14ac:dyDescent="0.2">
      <c r="B5" s="107" t="s">
        <v>665</v>
      </c>
      <c r="C5" s="139">
        <v>286251</v>
      </c>
      <c r="D5" s="139">
        <v>312464</v>
      </c>
      <c r="E5" s="139">
        <v>308843</v>
      </c>
      <c r="F5" s="139">
        <v>315278</v>
      </c>
      <c r="G5" s="139">
        <v>320615</v>
      </c>
      <c r="H5" s="139">
        <v>318680</v>
      </c>
      <c r="I5" s="139">
        <v>325008</v>
      </c>
      <c r="J5" s="139">
        <v>329006</v>
      </c>
      <c r="K5" s="139">
        <v>328441</v>
      </c>
      <c r="L5" s="139" t="s">
        <v>270</v>
      </c>
    </row>
    <row r="6" spans="1:12" x14ac:dyDescent="0.2">
      <c r="B6" s="113" t="s">
        <v>1102</v>
      </c>
      <c r="C6" s="198">
        <v>69.94</v>
      </c>
      <c r="D6" s="198">
        <v>71.03</v>
      </c>
      <c r="E6" s="198">
        <v>73.31</v>
      </c>
      <c r="F6" s="198">
        <v>72.28</v>
      </c>
      <c r="G6" s="198">
        <v>75.150000000000006</v>
      </c>
      <c r="H6" s="198">
        <v>73.510000000000005</v>
      </c>
      <c r="I6" s="198">
        <v>73.239999999999995</v>
      </c>
      <c r="J6" s="198">
        <v>74.73</v>
      </c>
      <c r="K6" s="198">
        <v>72.61</v>
      </c>
      <c r="L6" s="198" t="s">
        <v>270</v>
      </c>
    </row>
    <row r="7" spans="1:12" x14ac:dyDescent="0.2">
      <c r="B7" s="109" t="s">
        <v>666</v>
      </c>
      <c r="C7" s="69">
        <v>293218</v>
      </c>
      <c r="D7" s="69">
        <v>326424</v>
      </c>
      <c r="E7" s="69">
        <v>328464</v>
      </c>
      <c r="F7" s="69">
        <v>334474</v>
      </c>
      <c r="G7" s="69">
        <v>339450</v>
      </c>
      <c r="H7" s="69">
        <v>333915</v>
      </c>
      <c r="I7" s="69">
        <v>340323</v>
      </c>
      <c r="J7" s="69">
        <v>344219</v>
      </c>
      <c r="K7" s="69">
        <v>344160</v>
      </c>
      <c r="L7" s="198" t="s">
        <v>270</v>
      </c>
    </row>
    <row r="8" spans="1:12" x14ac:dyDescent="0.2">
      <c r="B8" s="113" t="s">
        <v>1102</v>
      </c>
      <c r="C8" s="198">
        <v>69.680000000000007</v>
      </c>
      <c r="D8" s="198">
        <v>70.11</v>
      </c>
      <c r="E8" s="198">
        <v>71.66</v>
      </c>
      <c r="F8" s="198">
        <v>70.59</v>
      </c>
      <c r="G8" s="198">
        <v>73.61</v>
      </c>
      <c r="H8" s="198">
        <v>72.55</v>
      </c>
      <c r="I8" s="198">
        <v>72.12</v>
      </c>
      <c r="J8" s="198">
        <v>73.55</v>
      </c>
      <c r="K8" s="198">
        <v>71.38</v>
      </c>
      <c r="L8" s="198" t="s">
        <v>270</v>
      </c>
    </row>
    <row r="9" spans="1:12" ht="15" x14ac:dyDescent="0.2">
      <c r="B9" s="109" t="s">
        <v>667</v>
      </c>
      <c r="C9" s="69">
        <v>211865</v>
      </c>
      <c r="D9" s="69">
        <v>206630</v>
      </c>
      <c r="E9" s="69">
        <v>218252</v>
      </c>
      <c r="F9" s="66" t="s">
        <v>668</v>
      </c>
      <c r="G9" s="69">
        <v>251168</v>
      </c>
      <c r="H9" s="69">
        <v>236035</v>
      </c>
      <c r="I9" s="69">
        <v>232797</v>
      </c>
      <c r="J9" s="69">
        <v>229057</v>
      </c>
      <c r="K9" s="69">
        <v>222774</v>
      </c>
      <c r="L9" s="69">
        <v>221413</v>
      </c>
    </row>
    <row r="10" spans="1:12" ht="15" x14ac:dyDescent="0.2">
      <c r="B10" s="113" t="s">
        <v>1103</v>
      </c>
      <c r="C10" s="69">
        <v>134238</v>
      </c>
      <c r="D10" s="69">
        <v>136421</v>
      </c>
      <c r="E10" s="69">
        <v>141244</v>
      </c>
      <c r="F10" s="66" t="s">
        <v>669</v>
      </c>
      <c r="G10" s="69">
        <v>165711</v>
      </c>
      <c r="H10" s="69">
        <v>149946</v>
      </c>
      <c r="I10" s="69">
        <v>149487</v>
      </c>
      <c r="J10" s="69">
        <v>151343</v>
      </c>
      <c r="K10" s="69">
        <v>149964</v>
      </c>
      <c r="L10" s="69">
        <v>146405</v>
      </c>
    </row>
    <row r="11" spans="1:12" ht="15" x14ac:dyDescent="0.2">
      <c r="B11" s="113" t="s">
        <v>1104</v>
      </c>
      <c r="C11" s="198">
        <v>63.36</v>
      </c>
      <c r="D11" s="198">
        <v>66.02</v>
      </c>
      <c r="E11" s="198">
        <v>64.72</v>
      </c>
      <c r="F11" s="66" t="s">
        <v>670</v>
      </c>
      <c r="G11" s="198">
        <v>65.98</v>
      </c>
      <c r="H11" s="198">
        <v>63.53</v>
      </c>
      <c r="I11" s="198">
        <v>64.209999999999994</v>
      </c>
      <c r="J11" s="198">
        <v>66.069999999999993</v>
      </c>
      <c r="K11" s="198">
        <v>67.319999999999993</v>
      </c>
      <c r="L11" s="198">
        <v>66.12</v>
      </c>
    </row>
    <row r="12" spans="1:12" ht="15" x14ac:dyDescent="0.2">
      <c r="B12" s="109" t="s">
        <v>671</v>
      </c>
      <c r="C12" s="69">
        <v>258193</v>
      </c>
      <c r="D12" s="69">
        <v>253330</v>
      </c>
      <c r="E12" s="69">
        <v>267111</v>
      </c>
      <c r="F12" s="66" t="s">
        <v>672</v>
      </c>
      <c r="G12" s="66" t="s">
        <v>673</v>
      </c>
      <c r="H12" s="69">
        <v>272682</v>
      </c>
      <c r="I12" s="69">
        <v>263933</v>
      </c>
      <c r="J12" s="69">
        <v>269613</v>
      </c>
      <c r="K12" s="69">
        <v>274361</v>
      </c>
      <c r="L12" s="69">
        <v>281810</v>
      </c>
    </row>
    <row r="13" spans="1:12" ht="15" x14ac:dyDescent="0.2">
      <c r="B13" s="113" t="s">
        <v>1105</v>
      </c>
      <c r="C13" s="69">
        <v>160520</v>
      </c>
      <c r="D13" s="69">
        <v>163104</v>
      </c>
      <c r="E13" s="69">
        <v>167907</v>
      </c>
      <c r="F13" s="66" t="s">
        <v>674</v>
      </c>
      <c r="G13" s="66" t="s">
        <v>675</v>
      </c>
      <c r="H13" s="69">
        <v>171497</v>
      </c>
      <c r="I13" s="69">
        <v>166938</v>
      </c>
      <c r="J13" s="69">
        <v>173444</v>
      </c>
      <c r="K13" s="69">
        <v>177588</v>
      </c>
      <c r="L13" s="69">
        <v>176527</v>
      </c>
    </row>
    <row r="14" spans="1:12" ht="15" x14ac:dyDescent="0.2">
      <c r="B14" s="344" t="s">
        <v>1104</v>
      </c>
      <c r="C14" s="199">
        <v>62.17</v>
      </c>
      <c r="D14" s="199">
        <v>64.38</v>
      </c>
      <c r="E14" s="199">
        <v>62.86</v>
      </c>
      <c r="F14" s="200" t="s">
        <v>676</v>
      </c>
      <c r="G14" s="200" t="s">
        <v>677</v>
      </c>
      <c r="H14" s="199">
        <v>62.89</v>
      </c>
      <c r="I14" s="199">
        <v>63.25</v>
      </c>
      <c r="J14" s="199">
        <v>64.33</v>
      </c>
      <c r="K14" s="199">
        <v>64.73</v>
      </c>
      <c r="L14" s="199">
        <v>62.64</v>
      </c>
    </row>
    <row r="15" spans="1:12" x14ac:dyDescent="0.2">
      <c r="B15" s="20"/>
      <c r="C15" s="20"/>
      <c r="D15" s="20"/>
      <c r="E15" s="20"/>
      <c r="F15" s="20"/>
      <c r="G15" s="20"/>
      <c r="H15" s="20"/>
      <c r="I15" s="20"/>
      <c r="J15" s="20"/>
      <c r="K15" s="20"/>
      <c r="L15" s="20"/>
    </row>
    <row r="16" spans="1:12" x14ac:dyDescent="0.2">
      <c r="A16" s="20" t="s">
        <v>283</v>
      </c>
      <c r="B16" s="41" t="s">
        <v>324</v>
      </c>
      <c r="C16" s="20"/>
      <c r="D16" s="20"/>
      <c r="E16" s="20"/>
      <c r="F16" s="20"/>
      <c r="G16" s="20"/>
      <c r="H16" s="20"/>
      <c r="I16" s="20"/>
      <c r="J16" s="20"/>
      <c r="K16" s="20"/>
      <c r="L16" s="20"/>
    </row>
    <row r="17" spans="1:12" x14ac:dyDescent="0.2">
      <c r="A17" s="20" t="s">
        <v>284</v>
      </c>
      <c r="B17" s="41" t="s">
        <v>325</v>
      </c>
      <c r="C17" s="113"/>
      <c r="D17" s="20"/>
      <c r="E17" s="20"/>
      <c r="F17" s="20"/>
      <c r="G17" s="20"/>
      <c r="H17" s="20"/>
      <c r="I17" s="20"/>
      <c r="J17" s="20"/>
      <c r="K17" s="20"/>
      <c r="L17" s="20"/>
    </row>
    <row r="18" spans="1:12" x14ac:dyDescent="0.2">
      <c r="A18" s="20" t="s">
        <v>147</v>
      </c>
      <c r="B18" s="41"/>
      <c r="C18" s="113"/>
      <c r="D18" s="20"/>
      <c r="E18" s="20"/>
      <c r="F18" s="20"/>
      <c r="G18" s="20"/>
      <c r="H18" s="20"/>
      <c r="I18" s="20"/>
      <c r="J18" s="20"/>
      <c r="K18" s="20"/>
      <c r="L18" s="20"/>
    </row>
    <row r="19" spans="1:12" x14ac:dyDescent="0.2">
      <c r="A19" s="20"/>
      <c r="B19" s="41"/>
      <c r="C19" s="20"/>
      <c r="D19" s="20"/>
      <c r="E19" s="20"/>
      <c r="F19" s="20"/>
      <c r="G19" s="20"/>
      <c r="H19" s="20"/>
      <c r="I19" s="20"/>
      <c r="J19" s="20"/>
      <c r="K19" s="20"/>
      <c r="L19" s="20"/>
    </row>
    <row r="20" spans="1:12" x14ac:dyDescent="0.2">
      <c r="A20" s="74" t="s">
        <v>1027</v>
      </c>
      <c r="B20" s="41"/>
      <c r="C20" s="20"/>
      <c r="D20" s="20"/>
      <c r="E20" s="20"/>
      <c r="F20" s="20"/>
      <c r="G20" s="20"/>
      <c r="H20" s="20"/>
      <c r="I20" s="20"/>
      <c r="J20" s="20"/>
      <c r="K20" s="20"/>
      <c r="L20" s="20"/>
    </row>
    <row r="21" spans="1:12" x14ac:dyDescent="0.2">
      <c r="A21" s="20" t="s">
        <v>1026</v>
      </c>
      <c r="B21" s="106"/>
      <c r="C21" s="20"/>
      <c r="D21" s="20"/>
      <c r="E21" s="20"/>
      <c r="F21" s="20"/>
      <c r="G21" s="20"/>
      <c r="H21" s="20"/>
      <c r="I21" s="20"/>
      <c r="J21" s="20"/>
      <c r="K21" s="20"/>
      <c r="L21" s="20"/>
    </row>
    <row r="22" spans="1:12" x14ac:dyDescent="0.2">
      <c r="B22" s="41"/>
      <c r="C22" s="20"/>
      <c r="D22" s="20"/>
      <c r="E22" s="20"/>
      <c r="F22" s="20"/>
      <c r="G22" s="20"/>
      <c r="H22" s="20"/>
      <c r="I22" s="20"/>
      <c r="J22" s="20"/>
      <c r="K22" s="20"/>
      <c r="L22" s="20"/>
    </row>
    <row r="23" spans="1:12" x14ac:dyDescent="0.2">
      <c r="B23" s="41"/>
      <c r="C23" s="20"/>
      <c r="D23" s="20"/>
      <c r="E23" s="20"/>
      <c r="F23" s="20"/>
      <c r="G23" s="20"/>
      <c r="H23" s="20"/>
      <c r="I23" s="20"/>
      <c r="J23" s="20"/>
      <c r="K23" s="20"/>
      <c r="L23" s="20"/>
    </row>
  </sheetData>
  <mergeCells count="2">
    <mergeCell ref="B3:L3"/>
    <mergeCell ref="B2:L2"/>
  </mergeCells>
  <pageMargins left="0.7" right="0.7" top="0.75" bottom="0.75" header="0.3" footer="0.3"/>
  <pageSetup paperSize="8" orientation="landscape" r:id="rId1"/>
  <headerFooter>
    <oddHeader>&amp;L&amp;"Calibri"&amp;10&amp;K000000 [Limited Sharing]&amp;1#_x000D_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31">
    <tabColor theme="7" tint="-0.499984740745262"/>
  </sheetPr>
  <dimension ref="A1:W23"/>
  <sheetViews>
    <sheetView workbookViewId="0">
      <pane xSplit="2" ySplit="5" topLeftCell="N6"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3.1640625" style="10" customWidth="1"/>
    <col min="2" max="2" width="16.83203125" style="10" bestFit="1" customWidth="1"/>
    <col min="3" max="17" width="12" style="10" customWidth="1"/>
    <col min="18" max="18" width="12.6640625" style="10" customWidth="1"/>
    <col min="19" max="19" width="13.33203125" style="10" customWidth="1"/>
    <col min="20" max="20" width="12" style="10" customWidth="1"/>
    <col min="21" max="21" width="12.6640625" style="10" customWidth="1"/>
    <col min="22" max="22" width="12.1640625" style="10" customWidth="1"/>
    <col min="23" max="23" width="12.5" style="10" customWidth="1"/>
    <col min="24" max="16384" width="9.33203125" style="10"/>
  </cols>
  <sheetData>
    <row r="1" spans="2:23" s="4" customFormat="1" ht="46.5" customHeight="1" x14ac:dyDescent="0.2">
      <c r="B1" s="1" t="s">
        <v>381</v>
      </c>
      <c r="C1" s="2"/>
      <c r="D1" s="2"/>
      <c r="E1" s="2"/>
      <c r="F1" s="2"/>
      <c r="G1" s="2"/>
      <c r="H1" s="2"/>
      <c r="I1" s="2"/>
      <c r="J1" s="2"/>
      <c r="K1" s="2"/>
      <c r="L1" s="2"/>
      <c r="M1" s="2"/>
      <c r="N1" s="2"/>
      <c r="O1" s="3"/>
      <c r="P1" s="3"/>
      <c r="Q1" s="3"/>
      <c r="R1" s="3"/>
      <c r="S1" s="3"/>
      <c r="T1" s="3"/>
      <c r="U1" s="3"/>
      <c r="V1" s="3"/>
      <c r="W1" s="3" t="s">
        <v>404</v>
      </c>
    </row>
    <row r="2" spans="2:23" s="5" customFormat="1" ht="15" x14ac:dyDescent="0.25">
      <c r="B2" s="490"/>
      <c r="C2" s="490"/>
      <c r="D2" s="490"/>
      <c r="E2" s="490"/>
      <c r="F2" s="490"/>
      <c r="G2" s="490"/>
      <c r="H2" s="490"/>
      <c r="I2" s="490"/>
      <c r="J2" s="490"/>
      <c r="K2" s="490"/>
      <c r="L2" s="490"/>
      <c r="M2" s="490"/>
      <c r="N2" s="490"/>
      <c r="O2" s="490"/>
      <c r="P2" s="490"/>
      <c r="Q2" s="490"/>
      <c r="R2" s="490"/>
      <c r="S2" s="490"/>
      <c r="T2" s="490"/>
      <c r="U2" s="490"/>
      <c r="V2" s="490"/>
      <c r="W2" s="490"/>
    </row>
    <row r="3" spans="2:23" s="28" customFormat="1" ht="17.25" x14ac:dyDescent="0.25">
      <c r="B3" s="527" t="s">
        <v>159</v>
      </c>
      <c r="C3" s="497">
        <v>2018</v>
      </c>
      <c r="D3" s="497"/>
      <c r="E3" s="498"/>
      <c r="F3" s="496">
        <v>2019</v>
      </c>
      <c r="G3" s="497"/>
      <c r="H3" s="498"/>
      <c r="I3" s="496">
        <v>2020</v>
      </c>
      <c r="J3" s="497"/>
      <c r="K3" s="498"/>
      <c r="L3" s="496">
        <v>2021</v>
      </c>
      <c r="M3" s="497"/>
      <c r="N3" s="498"/>
      <c r="O3" s="496">
        <v>2022</v>
      </c>
      <c r="P3" s="497"/>
      <c r="Q3" s="498"/>
      <c r="R3" s="496" t="s">
        <v>269</v>
      </c>
      <c r="S3" s="497"/>
      <c r="T3" s="498"/>
      <c r="U3" s="496" t="s">
        <v>1195</v>
      </c>
      <c r="V3" s="497"/>
      <c r="W3" s="498"/>
    </row>
    <row r="4" spans="2:23" s="28" customFormat="1" ht="15" customHeight="1" x14ac:dyDescent="0.25">
      <c r="B4" s="528"/>
      <c r="C4" s="523" t="s">
        <v>160</v>
      </c>
      <c r="D4" s="494" t="s">
        <v>1028</v>
      </c>
      <c r="E4" s="495"/>
      <c r="F4" s="523" t="s">
        <v>160</v>
      </c>
      <c r="G4" s="494" t="s">
        <v>1028</v>
      </c>
      <c r="H4" s="495"/>
      <c r="I4" s="523" t="s">
        <v>160</v>
      </c>
      <c r="J4" s="494" t="s">
        <v>1028</v>
      </c>
      <c r="K4" s="495"/>
      <c r="L4" s="523" t="s">
        <v>160</v>
      </c>
      <c r="M4" s="525" t="s">
        <v>1028</v>
      </c>
      <c r="N4" s="526"/>
      <c r="O4" s="523" t="s">
        <v>160</v>
      </c>
      <c r="P4" s="525" t="s">
        <v>1028</v>
      </c>
      <c r="Q4" s="526"/>
      <c r="R4" s="523" t="s">
        <v>160</v>
      </c>
      <c r="S4" s="525" t="s">
        <v>1028</v>
      </c>
      <c r="T4" s="526"/>
      <c r="U4" s="523" t="s">
        <v>160</v>
      </c>
      <c r="V4" s="525" t="s">
        <v>1028</v>
      </c>
      <c r="W4" s="526"/>
    </row>
    <row r="5" spans="2:23" s="7" customFormat="1" ht="31.5" customHeight="1" x14ac:dyDescent="0.25">
      <c r="B5" s="529"/>
      <c r="C5" s="524"/>
      <c r="D5" s="312" t="s">
        <v>1024</v>
      </c>
      <c r="E5" s="172" t="s">
        <v>1029</v>
      </c>
      <c r="F5" s="524"/>
      <c r="G5" s="312" t="s">
        <v>1024</v>
      </c>
      <c r="H5" s="172" t="s">
        <v>1029</v>
      </c>
      <c r="I5" s="524"/>
      <c r="J5" s="312" t="s">
        <v>1024</v>
      </c>
      <c r="K5" s="172" t="s">
        <v>1029</v>
      </c>
      <c r="L5" s="524"/>
      <c r="M5" s="312" t="s">
        <v>1024</v>
      </c>
      <c r="N5" s="172" t="s">
        <v>1029</v>
      </c>
      <c r="O5" s="524"/>
      <c r="P5" s="312" t="s">
        <v>1024</v>
      </c>
      <c r="Q5" s="172" t="s">
        <v>1029</v>
      </c>
      <c r="R5" s="524"/>
      <c r="S5" s="312" t="s">
        <v>1024</v>
      </c>
      <c r="T5" s="172" t="s">
        <v>1029</v>
      </c>
      <c r="U5" s="524"/>
      <c r="V5" s="312" t="s">
        <v>1024</v>
      </c>
      <c r="W5" s="172" t="s">
        <v>1029</v>
      </c>
    </row>
    <row r="6" spans="2:23" x14ac:dyDescent="0.2">
      <c r="B6" s="107" t="s">
        <v>655</v>
      </c>
      <c r="C6" s="80">
        <v>80525</v>
      </c>
      <c r="D6" s="80">
        <v>60564</v>
      </c>
      <c r="E6" s="189">
        <v>75.209999999999994</v>
      </c>
      <c r="F6" s="80">
        <v>81514</v>
      </c>
      <c r="G6" s="80">
        <v>61017</v>
      </c>
      <c r="H6" s="189">
        <v>74.849999999999994</v>
      </c>
      <c r="I6" s="80">
        <v>83000</v>
      </c>
      <c r="J6" s="80">
        <v>62634</v>
      </c>
      <c r="K6" s="189">
        <v>75.459999999999994</v>
      </c>
      <c r="L6" s="80">
        <v>82683</v>
      </c>
      <c r="M6" s="80">
        <v>62246</v>
      </c>
      <c r="N6" s="189">
        <v>75.28</v>
      </c>
      <c r="O6" s="80">
        <v>82350</v>
      </c>
      <c r="P6" s="80">
        <v>61120</v>
      </c>
      <c r="Q6" s="189">
        <v>74.219793564055863</v>
      </c>
      <c r="R6" s="80">
        <v>80474</v>
      </c>
      <c r="S6" s="80">
        <v>62056</v>
      </c>
      <c r="T6" s="189">
        <v>77.11</v>
      </c>
      <c r="U6" s="80">
        <v>81244</v>
      </c>
      <c r="V6" s="80">
        <v>60509</v>
      </c>
      <c r="W6" s="189">
        <v>74.48</v>
      </c>
    </row>
    <row r="7" spans="2:23" x14ac:dyDescent="0.2">
      <c r="B7" s="109" t="s">
        <v>656</v>
      </c>
      <c r="C7" s="51">
        <v>41621</v>
      </c>
      <c r="D7" s="51">
        <v>29244</v>
      </c>
      <c r="E7" s="191">
        <v>70.260000000000005</v>
      </c>
      <c r="F7" s="51">
        <v>42286</v>
      </c>
      <c r="G7" s="51">
        <v>29242</v>
      </c>
      <c r="H7" s="191">
        <v>69.150000000000006</v>
      </c>
      <c r="I7" s="51">
        <v>43250</v>
      </c>
      <c r="J7" s="51">
        <v>32158</v>
      </c>
      <c r="K7" s="191">
        <v>74.349999999999994</v>
      </c>
      <c r="L7" s="51">
        <v>41356</v>
      </c>
      <c r="M7" s="51">
        <v>29936</v>
      </c>
      <c r="N7" s="191">
        <v>72.39</v>
      </c>
      <c r="O7" s="51">
        <v>41964</v>
      </c>
      <c r="P7" s="51">
        <v>29933</v>
      </c>
      <c r="Q7" s="191">
        <v>71.330187780001907</v>
      </c>
      <c r="R7" s="51">
        <v>41737</v>
      </c>
      <c r="S7" s="51">
        <v>31380</v>
      </c>
      <c r="T7" s="191">
        <v>75.19</v>
      </c>
      <c r="U7" s="51">
        <v>42173</v>
      </c>
      <c r="V7" s="51">
        <v>31174</v>
      </c>
      <c r="W7" s="191">
        <v>73.92</v>
      </c>
    </row>
    <row r="8" spans="2:23" x14ac:dyDescent="0.2">
      <c r="B8" s="109" t="s">
        <v>657</v>
      </c>
      <c r="C8" s="51">
        <v>37718</v>
      </c>
      <c r="D8" s="51">
        <v>29846</v>
      </c>
      <c r="E8" s="191">
        <v>79.13</v>
      </c>
      <c r="F8" s="51">
        <v>38982</v>
      </c>
      <c r="G8" s="51">
        <v>30083</v>
      </c>
      <c r="H8" s="191">
        <v>77.17</v>
      </c>
      <c r="I8" s="51">
        <v>39835</v>
      </c>
      <c r="J8" s="51">
        <v>32113</v>
      </c>
      <c r="K8" s="191">
        <v>80.62</v>
      </c>
      <c r="L8" s="51">
        <v>40076</v>
      </c>
      <c r="M8" s="51">
        <v>31027</v>
      </c>
      <c r="N8" s="191">
        <v>77.42</v>
      </c>
      <c r="O8" s="51">
        <v>42057</v>
      </c>
      <c r="P8" s="51">
        <v>32317</v>
      </c>
      <c r="Q8" s="191">
        <v>76.840953943457691</v>
      </c>
      <c r="R8" s="51">
        <v>41302</v>
      </c>
      <c r="S8" s="51">
        <v>32301</v>
      </c>
      <c r="T8" s="191">
        <v>78.209999999999994</v>
      </c>
      <c r="U8" s="51">
        <v>41909</v>
      </c>
      <c r="V8" s="51">
        <v>31702</v>
      </c>
      <c r="W8" s="191">
        <v>75.64</v>
      </c>
    </row>
    <row r="9" spans="2:23" x14ac:dyDescent="0.2">
      <c r="B9" s="109" t="s">
        <v>658</v>
      </c>
      <c r="C9" s="51">
        <v>17959</v>
      </c>
      <c r="D9" s="51">
        <v>11988</v>
      </c>
      <c r="E9" s="191">
        <v>66.75</v>
      </c>
      <c r="F9" s="51">
        <v>17551</v>
      </c>
      <c r="G9" s="51">
        <v>11414</v>
      </c>
      <c r="H9" s="191">
        <v>65.03</v>
      </c>
      <c r="I9" s="51">
        <v>17761</v>
      </c>
      <c r="J9" s="51">
        <v>12419</v>
      </c>
      <c r="K9" s="191">
        <v>69.92</v>
      </c>
      <c r="L9" s="51">
        <v>17168</v>
      </c>
      <c r="M9" s="51">
        <v>12175</v>
      </c>
      <c r="N9" s="191">
        <v>70.92</v>
      </c>
      <c r="O9" s="51">
        <v>17529</v>
      </c>
      <c r="P9" s="51">
        <v>12451</v>
      </c>
      <c r="Q9" s="191">
        <v>71.030863141080488</v>
      </c>
      <c r="R9" s="51">
        <v>17852</v>
      </c>
      <c r="S9" s="51">
        <v>12868</v>
      </c>
      <c r="T9" s="191">
        <v>72.08</v>
      </c>
      <c r="U9" s="51">
        <v>16370</v>
      </c>
      <c r="V9" s="51">
        <v>11437</v>
      </c>
      <c r="W9" s="191">
        <v>69.87</v>
      </c>
    </row>
    <row r="10" spans="2:23" x14ac:dyDescent="0.2">
      <c r="B10" s="109" t="s">
        <v>659</v>
      </c>
      <c r="C10" s="51">
        <v>25017</v>
      </c>
      <c r="D10" s="51">
        <v>17186</v>
      </c>
      <c r="E10" s="191">
        <v>68.7</v>
      </c>
      <c r="F10" s="51">
        <v>25247</v>
      </c>
      <c r="G10" s="51">
        <v>17313</v>
      </c>
      <c r="H10" s="191">
        <v>68.569999999999993</v>
      </c>
      <c r="I10" s="51">
        <v>24986</v>
      </c>
      <c r="J10" s="51">
        <v>18100</v>
      </c>
      <c r="K10" s="191">
        <v>72.44</v>
      </c>
      <c r="L10" s="51">
        <v>26688</v>
      </c>
      <c r="M10" s="51">
        <v>19529</v>
      </c>
      <c r="N10" s="191">
        <v>73.180000000000007</v>
      </c>
      <c r="O10" s="51">
        <v>27612</v>
      </c>
      <c r="P10" s="51">
        <v>20047</v>
      </c>
      <c r="Q10" s="191">
        <v>72.602491670288288</v>
      </c>
      <c r="R10" s="51">
        <v>26780</v>
      </c>
      <c r="S10" s="51">
        <v>20717</v>
      </c>
      <c r="T10" s="191">
        <v>77.36</v>
      </c>
      <c r="U10" s="51">
        <v>26222</v>
      </c>
      <c r="V10" s="51">
        <v>19474</v>
      </c>
      <c r="W10" s="191">
        <v>74.27</v>
      </c>
    </row>
    <row r="11" spans="2:23" x14ac:dyDescent="0.2">
      <c r="B11" s="109" t="s">
        <v>660</v>
      </c>
      <c r="C11" s="51">
        <v>35804</v>
      </c>
      <c r="D11" s="51">
        <v>27057</v>
      </c>
      <c r="E11" s="191">
        <v>75.569999999999993</v>
      </c>
      <c r="F11" s="51">
        <v>36449</v>
      </c>
      <c r="G11" s="51">
        <v>27054</v>
      </c>
      <c r="H11" s="191">
        <v>74.22</v>
      </c>
      <c r="I11" s="51">
        <v>37337</v>
      </c>
      <c r="J11" s="51">
        <v>28176</v>
      </c>
      <c r="K11" s="191">
        <v>75.459999999999994</v>
      </c>
      <c r="L11" s="51">
        <v>37532</v>
      </c>
      <c r="M11" s="51">
        <v>26815</v>
      </c>
      <c r="N11" s="191">
        <v>71.45</v>
      </c>
      <c r="O11" s="51">
        <v>38143</v>
      </c>
      <c r="P11" s="51">
        <v>28024</v>
      </c>
      <c r="Q11" s="191">
        <v>73.470885876831929</v>
      </c>
      <c r="R11" s="51">
        <v>38383</v>
      </c>
      <c r="S11" s="51">
        <v>28416</v>
      </c>
      <c r="T11" s="191">
        <v>74.03</v>
      </c>
      <c r="U11" s="51">
        <v>39405</v>
      </c>
      <c r="V11" s="51">
        <v>28166</v>
      </c>
      <c r="W11" s="191">
        <v>71.48</v>
      </c>
    </row>
    <row r="12" spans="2:23" x14ac:dyDescent="0.2">
      <c r="B12" s="109" t="s">
        <v>661</v>
      </c>
      <c r="C12" s="51">
        <v>20469</v>
      </c>
      <c r="D12" s="51">
        <v>14516</v>
      </c>
      <c r="E12" s="191">
        <v>70.92</v>
      </c>
      <c r="F12" s="51">
        <v>21353</v>
      </c>
      <c r="G12" s="51">
        <v>14919</v>
      </c>
      <c r="H12" s="191">
        <v>69.87</v>
      </c>
      <c r="I12" s="51">
        <v>21850</v>
      </c>
      <c r="J12" s="51">
        <v>16134</v>
      </c>
      <c r="K12" s="191">
        <v>73.84</v>
      </c>
      <c r="L12" s="51">
        <v>21847</v>
      </c>
      <c r="M12" s="51">
        <v>15293</v>
      </c>
      <c r="N12" s="191">
        <v>70</v>
      </c>
      <c r="O12" s="51">
        <v>22712</v>
      </c>
      <c r="P12" s="51">
        <v>15547</v>
      </c>
      <c r="Q12" s="191">
        <v>68.452800281789365</v>
      </c>
      <c r="R12" s="51">
        <v>23193</v>
      </c>
      <c r="S12" s="51">
        <v>16604</v>
      </c>
      <c r="T12" s="191">
        <v>71.59</v>
      </c>
      <c r="U12" s="51">
        <v>23289</v>
      </c>
      <c r="V12" s="51">
        <v>16360</v>
      </c>
      <c r="W12" s="191">
        <v>70.25</v>
      </c>
    </row>
    <row r="13" spans="2:23" x14ac:dyDescent="0.2">
      <c r="B13" s="109" t="s">
        <v>662</v>
      </c>
      <c r="C13" s="51">
        <v>20946</v>
      </c>
      <c r="D13" s="51">
        <v>14671</v>
      </c>
      <c r="E13" s="191">
        <v>70.040000000000006</v>
      </c>
      <c r="F13" s="51">
        <v>22058</v>
      </c>
      <c r="G13" s="51">
        <v>15016</v>
      </c>
      <c r="H13" s="191">
        <v>68.08</v>
      </c>
      <c r="I13" s="51">
        <v>22487</v>
      </c>
      <c r="J13" s="51">
        <v>16714</v>
      </c>
      <c r="K13" s="191">
        <v>74.33</v>
      </c>
      <c r="L13" s="51">
        <v>21585</v>
      </c>
      <c r="M13" s="51">
        <v>15466</v>
      </c>
      <c r="N13" s="191">
        <v>71.650000000000006</v>
      </c>
      <c r="O13" s="51">
        <v>22178</v>
      </c>
      <c r="P13" s="51">
        <v>16083</v>
      </c>
      <c r="Q13" s="191">
        <v>72.517810442781141</v>
      </c>
      <c r="R13" s="51">
        <v>22217</v>
      </c>
      <c r="S13" s="51">
        <v>16465</v>
      </c>
      <c r="T13" s="191">
        <v>74.11</v>
      </c>
      <c r="U13" s="51">
        <v>21641</v>
      </c>
      <c r="V13" s="51">
        <v>15830</v>
      </c>
      <c r="W13" s="191">
        <v>73.150000000000006</v>
      </c>
    </row>
    <row r="14" spans="2:23" x14ac:dyDescent="0.2">
      <c r="B14" s="109" t="s">
        <v>663</v>
      </c>
      <c r="C14" s="51">
        <v>28784</v>
      </c>
      <c r="D14" s="51">
        <v>21345</v>
      </c>
      <c r="E14" s="191">
        <v>74.16</v>
      </c>
      <c r="F14" s="51">
        <v>29838</v>
      </c>
      <c r="G14" s="51">
        <v>21814</v>
      </c>
      <c r="H14" s="191">
        <v>73.11</v>
      </c>
      <c r="I14" s="51">
        <v>30109</v>
      </c>
      <c r="J14" s="51">
        <v>22485</v>
      </c>
      <c r="K14" s="191">
        <v>74.680000000000007</v>
      </c>
      <c r="L14" s="51">
        <v>29745</v>
      </c>
      <c r="M14" s="51">
        <v>21764</v>
      </c>
      <c r="N14" s="191">
        <v>73.17</v>
      </c>
      <c r="O14" s="51">
        <v>30463</v>
      </c>
      <c r="P14" s="51">
        <v>22521</v>
      </c>
      <c r="Q14" s="191">
        <v>73.929028657715918</v>
      </c>
      <c r="R14" s="51">
        <v>30599</v>
      </c>
      <c r="S14" s="51">
        <v>23421</v>
      </c>
      <c r="T14" s="191">
        <v>76.540000000000006</v>
      </c>
      <c r="U14" s="51">
        <v>30451</v>
      </c>
      <c r="V14" s="51">
        <v>22374</v>
      </c>
      <c r="W14" s="191">
        <v>73.48</v>
      </c>
    </row>
    <row r="15" spans="2:23" x14ac:dyDescent="0.2">
      <c r="B15" s="71" t="s">
        <v>664</v>
      </c>
      <c r="C15" s="85">
        <v>308843</v>
      </c>
      <c r="D15" s="85">
        <v>226417</v>
      </c>
      <c r="E15" s="416">
        <v>73.31</v>
      </c>
      <c r="F15" s="85">
        <v>315278</v>
      </c>
      <c r="G15" s="85">
        <v>227872</v>
      </c>
      <c r="H15" s="416">
        <v>72.28</v>
      </c>
      <c r="I15" s="85">
        <v>320615</v>
      </c>
      <c r="J15" s="85">
        <v>240933</v>
      </c>
      <c r="K15" s="416">
        <v>75.150000000000006</v>
      </c>
      <c r="L15" s="85">
        <v>318680</v>
      </c>
      <c r="M15" s="85">
        <v>234251</v>
      </c>
      <c r="N15" s="416">
        <v>73.510000000000005</v>
      </c>
      <c r="O15" s="85">
        <v>325008</v>
      </c>
      <c r="P15" s="85">
        <v>238043</v>
      </c>
      <c r="Q15" s="416">
        <v>73.242197115147931</v>
      </c>
      <c r="R15" s="85">
        <v>322537</v>
      </c>
      <c r="S15" s="85">
        <v>244228</v>
      </c>
      <c r="T15" s="416">
        <v>75.72</v>
      </c>
      <c r="U15" s="85">
        <v>322704</v>
      </c>
      <c r="V15" s="85">
        <v>237026</v>
      </c>
      <c r="W15" s="416">
        <v>73.45</v>
      </c>
    </row>
    <row r="16" spans="2:23" x14ac:dyDescent="0.2">
      <c r="B16" s="20"/>
      <c r="C16" s="82"/>
      <c r="D16" s="82"/>
      <c r="E16" s="82"/>
      <c r="F16" s="82"/>
      <c r="G16" s="82"/>
      <c r="H16" s="82"/>
      <c r="I16" s="82"/>
      <c r="J16" s="82"/>
      <c r="K16" s="82"/>
      <c r="L16" s="82"/>
      <c r="M16" s="82"/>
      <c r="N16" s="82"/>
    </row>
    <row r="17" spans="1:14" x14ac:dyDescent="0.2">
      <c r="A17" s="20" t="s">
        <v>283</v>
      </c>
      <c r="B17" s="20" t="s">
        <v>291</v>
      </c>
    </row>
    <row r="18" spans="1:14" x14ac:dyDescent="0.2">
      <c r="A18" s="20" t="s">
        <v>284</v>
      </c>
      <c r="B18" s="20" t="s">
        <v>289</v>
      </c>
    </row>
    <row r="19" spans="1:14" x14ac:dyDescent="0.2">
      <c r="A19" s="20"/>
      <c r="B19" s="20"/>
    </row>
    <row r="20" spans="1:14" x14ac:dyDescent="0.2">
      <c r="A20" s="43" t="s">
        <v>1027</v>
      </c>
      <c r="B20" s="20"/>
      <c r="C20" s="82"/>
      <c r="D20" s="82"/>
      <c r="E20" s="82"/>
      <c r="F20" s="82"/>
      <c r="G20" s="82"/>
      <c r="H20" s="82"/>
      <c r="I20" s="82"/>
      <c r="J20" s="82"/>
      <c r="K20" s="82"/>
      <c r="L20" s="82"/>
      <c r="M20" s="82"/>
      <c r="N20" s="82"/>
    </row>
    <row r="21" spans="1:14" x14ac:dyDescent="0.2">
      <c r="A21" s="20" t="s">
        <v>1026</v>
      </c>
      <c r="C21" s="18"/>
    </row>
    <row r="22" spans="1:14" x14ac:dyDescent="0.2">
      <c r="B22" s="15"/>
    </row>
    <row r="23" spans="1:14" x14ac:dyDescent="0.2">
      <c r="B23" s="15"/>
    </row>
  </sheetData>
  <mergeCells count="23">
    <mergeCell ref="U3:W3"/>
    <mergeCell ref="U4:U5"/>
    <mergeCell ref="V4:W4"/>
    <mergeCell ref="B2:W2"/>
    <mergeCell ref="I3:K3"/>
    <mergeCell ref="L3:N3"/>
    <mergeCell ref="B3:B5"/>
    <mergeCell ref="O3:Q3"/>
    <mergeCell ref="O4:O5"/>
    <mergeCell ref="P4:Q4"/>
    <mergeCell ref="R3:T3"/>
    <mergeCell ref="R4:R5"/>
    <mergeCell ref="S4:T4"/>
    <mergeCell ref="C4:C5"/>
    <mergeCell ref="F4:F5"/>
    <mergeCell ref="I4:I5"/>
    <mergeCell ref="C3:E3"/>
    <mergeCell ref="F3:H3"/>
    <mergeCell ref="L4:L5"/>
    <mergeCell ref="M4:N4"/>
    <mergeCell ref="J4:K4"/>
    <mergeCell ref="G4:H4"/>
    <mergeCell ref="D4:E4"/>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32">
    <tabColor theme="7" tint="-0.499984740745262"/>
  </sheetPr>
  <dimension ref="A1:Z26"/>
  <sheetViews>
    <sheetView zoomScaleNormal="100" workbookViewId="0">
      <pane xSplit="2" ySplit="5" topLeftCell="T6"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3.6640625" style="10" customWidth="1"/>
    <col min="2" max="2" width="35.5" style="10" customWidth="1"/>
    <col min="3" max="23" width="12.83203125" style="10" customWidth="1"/>
    <col min="24" max="24" width="11.6640625" style="10" customWidth="1"/>
    <col min="25" max="25" width="12.1640625" style="10" customWidth="1"/>
    <col min="26" max="26" width="12.6640625" style="10" customWidth="1"/>
    <col min="27" max="16384" width="9.33203125" style="10"/>
  </cols>
  <sheetData>
    <row r="1" spans="2:26" s="4" customFormat="1" ht="46.5" customHeight="1" x14ac:dyDescent="0.2">
      <c r="B1" s="1" t="s">
        <v>381</v>
      </c>
      <c r="C1" s="2"/>
      <c r="D1" s="2"/>
      <c r="E1" s="2"/>
      <c r="F1" s="2"/>
      <c r="G1" s="2"/>
      <c r="H1" s="2"/>
      <c r="I1" s="2"/>
      <c r="J1" s="2"/>
      <c r="K1" s="2"/>
      <c r="L1" s="2"/>
      <c r="M1" s="2"/>
      <c r="N1" s="305"/>
      <c r="O1" s="305"/>
      <c r="P1" s="305"/>
      <c r="Q1" s="305"/>
      <c r="R1" s="305"/>
      <c r="S1" s="305"/>
      <c r="T1" s="305"/>
      <c r="U1" s="305"/>
      <c r="V1" s="305"/>
      <c r="W1" s="305"/>
      <c r="X1" s="305"/>
      <c r="Y1" s="305"/>
      <c r="Z1" s="3" t="s">
        <v>405</v>
      </c>
    </row>
    <row r="2" spans="2:26" s="118" customFormat="1" ht="15" x14ac:dyDescent="0.25">
      <c r="B2" s="490" t="s">
        <v>162</v>
      </c>
      <c r="C2" s="490"/>
      <c r="D2" s="490"/>
      <c r="E2" s="490"/>
      <c r="F2" s="490"/>
      <c r="G2" s="490"/>
      <c r="H2" s="490"/>
      <c r="I2" s="490"/>
      <c r="J2" s="490"/>
      <c r="K2" s="490"/>
      <c r="L2" s="490"/>
      <c r="M2" s="490"/>
      <c r="N2" s="490"/>
      <c r="O2" s="490"/>
      <c r="P2" s="490"/>
      <c r="Q2" s="490"/>
      <c r="R2" s="490"/>
      <c r="S2" s="490"/>
      <c r="T2" s="490"/>
      <c r="U2" s="490"/>
      <c r="V2" s="490"/>
      <c r="W2" s="490"/>
      <c r="X2" s="490"/>
      <c r="Y2" s="490"/>
      <c r="Z2" s="490"/>
    </row>
    <row r="3" spans="2:26" s="7" customFormat="1" ht="17.25" x14ac:dyDescent="0.25">
      <c r="B3" s="527" t="s">
        <v>159</v>
      </c>
      <c r="C3" s="497">
        <v>2018</v>
      </c>
      <c r="D3" s="497"/>
      <c r="E3" s="498"/>
      <c r="F3" s="537" t="s">
        <v>161</v>
      </c>
      <c r="G3" s="537"/>
      <c r="H3" s="538"/>
      <c r="I3" s="496">
        <v>2020</v>
      </c>
      <c r="J3" s="497"/>
      <c r="K3" s="498"/>
      <c r="L3" s="496">
        <v>2021</v>
      </c>
      <c r="M3" s="497"/>
      <c r="N3" s="498"/>
      <c r="O3" s="497">
        <v>2022</v>
      </c>
      <c r="P3" s="497"/>
      <c r="Q3" s="498"/>
      <c r="R3" s="497">
        <v>2023</v>
      </c>
      <c r="S3" s="497"/>
      <c r="T3" s="498"/>
      <c r="U3" s="497">
        <v>2024</v>
      </c>
      <c r="V3" s="497"/>
      <c r="W3" s="498"/>
      <c r="X3" s="497">
        <v>2025</v>
      </c>
      <c r="Y3" s="497"/>
      <c r="Z3" s="498"/>
    </row>
    <row r="4" spans="2:26" s="7" customFormat="1" ht="28.5" customHeight="1" x14ac:dyDescent="0.25">
      <c r="B4" s="528"/>
      <c r="C4" s="532" t="s">
        <v>163</v>
      </c>
      <c r="D4" s="536" t="s">
        <v>164</v>
      </c>
      <c r="E4" s="536"/>
      <c r="F4" s="530" t="s">
        <v>163</v>
      </c>
      <c r="G4" s="536" t="s">
        <v>164</v>
      </c>
      <c r="H4" s="536"/>
      <c r="I4" s="530" t="s">
        <v>163</v>
      </c>
      <c r="J4" s="536" t="s">
        <v>164</v>
      </c>
      <c r="K4" s="536"/>
      <c r="L4" s="530" t="s">
        <v>163</v>
      </c>
      <c r="M4" s="536" t="s">
        <v>164</v>
      </c>
      <c r="N4" s="536"/>
      <c r="O4" s="530" t="s">
        <v>163</v>
      </c>
      <c r="P4" s="536" t="s">
        <v>164</v>
      </c>
      <c r="Q4" s="536"/>
      <c r="R4" s="530" t="s">
        <v>163</v>
      </c>
      <c r="S4" s="534" t="s">
        <v>164</v>
      </c>
      <c r="T4" s="535"/>
      <c r="U4" s="532" t="s">
        <v>163</v>
      </c>
      <c r="V4" s="534" t="s">
        <v>164</v>
      </c>
      <c r="W4" s="535"/>
      <c r="X4" s="532" t="s">
        <v>163</v>
      </c>
      <c r="Y4" s="534" t="s">
        <v>164</v>
      </c>
      <c r="Z4" s="535"/>
    </row>
    <row r="5" spans="2:26" s="7" customFormat="1" ht="15" x14ac:dyDescent="0.25">
      <c r="B5" s="529"/>
      <c r="C5" s="533"/>
      <c r="D5" s="312" t="s">
        <v>1024</v>
      </c>
      <c r="E5" s="88" t="s">
        <v>1029</v>
      </c>
      <c r="F5" s="531"/>
      <c r="G5" s="312" t="s">
        <v>1024</v>
      </c>
      <c r="H5" s="88" t="s">
        <v>1029</v>
      </c>
      <c r="I5" s="531"/>
      <c r="J5" s="312" t="s">
        <v>1024</v>
      </c>
      <c r="K5" s="88" t="s">
        <v>1029</v>
      </c>
      <c r="L5" s="531"/>
      <c r="M5" s="312" t="s">
        <v>1024</v>
      </c>
      <c r="N5" s="172" t="s">
        <v>1029</v>
      </c>
      <c r="O5" s="531"/>
      <c r="P5" s="312" t="s">
        <v>1024</v>
      </c>
      <c r="Q5" s="172" t="s">
        <v>1029</v>
      </c>
      <c r="R5" s="531"/>
      <c r="S5" s="312" t="s">
        <v>1024</v>
      </c>
      <c r="T5" s="172" t="s">
        <v>1029</v>
      </c>
      <c r="U5" s="533"/>
      <c r="V5" s="312" t="s">
        <v>1024</v>
      </c>
      <c r="W5" s="172" t="s">
        <v>1029</v>
      </c>
      <c r="X5" s="533"/>
      <c r="Y5" s="312" t="s">
        <v>1024</v>
      </c>
      <c r="Z5" s="172" t="s">
        <v>1029</v>
      </c>
    </row>
    <row r="6" spans="2:26" x14ac:dyDescent="0.2">
      <c r="B6" s="79" t="s">
        <v>655</v>
      </c>
      <c r="C6" s="80">
        <v>58944</v>
      </c>
      <c r="D6" s="80">
        <v>38767</v>
      </c>
      <c r="E6" s="189">
        <v>65.77</v>
      </c>
      <c r="F6" s="176">
        <v>62784</v>
      </c>
      <c r="G6" s="80">
        <v>41810</v>
      </c>
      <c r="H6" s="189">
        <v>66.59</v>
      </c>
      <c r="I6" s="176">
        <v>66367</v>
      </c>
      <c r="J6" s="80">
        <v>44747</v>
      </c>
      <c r="K6" s="189">
        <v>67.42</v>
      </c>
      <c r="L6" s="176">
        <v>62850</v>
      </c>
      <c r="M6" s="80">
        <v>39788</v>
      </c>
      <c r="N6" s="190">
        <v>63.31</v>
      </c>
      <c r="O6" s="176">
        <v>61841</v>
      </c>
      <c r="P6" s="80">
        <v>39619</v>
      </c>
      <c r="Q6" s="190">
        <v>64.069999999999993</v>
      </c>
      <c r="R6" s="176">
        <v>58625</v>
      </c>
      <c r="S6" s="80">
        <v>39693</v>
      </c>
      <c r="T6" s="190">
        <v>67.709999999999994</v>
      </c>
      <c r="U6" s="176">
        <v>55157</v>
      </c>
      <c r="V6" s="80">
        <v>38711</v>
      </c>
      <c r="W6" s="190">
        <v>70.180000000000007</v>
      </c>
      <c r="X6" s="176">
        <v>53275</v>
      </c>
      <c r="Y6" s="80">
        <v>36987</v>
      </c>
      <c r="Z6" s="190">
        <v>69.430000000000007</v>
      </c>
    </row>
    <row r="7" spans="2:26" x14ac:dyDescent="0.2">
      <c r="B7" s="83" t="s">
        <v>656</v>
      </c>
      <c r="C7" s="51">
        <v>27721</v>
      </c>
      <c r="D7" s="51">
        <v>17218</v>
      </c>
      <c r="E7" s="191">
        <v>62.11</v>
      </c>
      <c r="F7" s="178">
        <v>30770</v>
      </c>
      <c r="G7" s="51">
        <v>19350</v>
      </c>
      <c r="H7" s="191">
        <v>62.89</v>
      </c>
      <c r="I7" s="178">
        <v>32763</v>
      </c>
      <c r="J7" s="51">
        <v>20900</v>
      </c>
      <c r="K7" s="191">
        <v>63.79</v>
      </c>
      <c r="L7" s="178">
        <v>31069</v>
      </c>
      <c r="M7" s="51">
        <v>19833</v>
      </c>
      <c r="N7" s="190">
        <v>63.84</v>
      </c>
      <c r="O7" s="178">
        <v>30119</v>
      </c>
      <c r="P7" s="51">
        <v>18914</v>
      </c>
      <c r="Q7" s="190">
        <v>62.8</v>
      </c>
      <c r="R7" s="178">
        <v>30366</v>
      </c>
      <c r="S7" s="51">
        <v>19255</v>
      </c>
      <c r="T7" s="190">
        <v>63.41</v>
      </c>
      <c r="U7" s="178">
        <v>28900</v>
      </c>
      <c r="V7" s="51">
        <v>18569</v>
      </c>
      <c r="W7" s="190">
        <v>64.25</v>
      </c>
      <c r="X7" s="178">
        <v>28681</v>
      </c>
      <c r="Y7" s="51">
        <v>18083</v>
      </c>
      <c r="Z7" s="190">
        <v>63.05</v>
      </c>
    </row>
    <row r="8" spans="2:26" x14ac:dyDescent="0.2">
      <c r="B8" s="83" t="s">
        <v>657</v>
      </c>
      <c r="C8" s="51">
        <v>31682</v>
      </c>
      <c r="D8" s="51">
        <v>20514</v>
      </c>
      <c r="E8" s="191">
        <v>64.75</v>
      </c>
      <c r="F8" s="178">
        <v>33070</v>
      </c>
      <c r="G8" s="51">
        <v>21823</v>
      </c>
      <c r="H8" s="191">
        <v>65.989999999999995</v>
      </c>
      <c r="I8" s="178">
        <v>34715</v>
      </c>
      <c r="J8" s="51">
        <v>22922</v>
      </c>
      <c r="K8" s="191">
        <v>66.03</v>
      </c>
      <c r="L8" s="178">
        <v>32436</v>
      </c>
      <c r="M8" s="51">
        <v>20145</v>
      </c>
      <c r="N8" s="190">
        <v>62.11</v>
      </c>
      <c r="O8" s="178">
        <v>31837</v>
      </c>
      <c r="P8" s="51">
        <v>19941</v>
      </c>
      <c r="Q8" s="190">
        <v>62.63</v>
      </c>
      <c r="R8" s="178">
        <v>31725</v>
      </c>
      <c r="S8" s="51">
        <v>20799</v>
      </c>
      <c r="T8" s="190">
        <v>65.56</v>
      </c>
      <c r="U8" s="178">
        <v>30742</v>
      </c>
      <c r="V8" s="51">
        <v>20665</v>
      </c>
      <c r="W8" s="190">
        <v>67.22</v>
      </c>
      <c r="X8" s="178">
        <v>31777</v>
      </c>
      <c r="Y8" s="51">
        <v>20875</v>
      </c>
      <c r="Z8" s="190">
        <v>65.69</v>
      </c>
    </row>
    <row r="9" spans="2:26" x14ac:dyDescent="0.2">
      <c r="B9" s="83" t="s">
        <v>658</v>
      </c>
      <c r="C9" s="51">
        <v>12265</v>
      </c>
      <c r="D9" s="51">
        <v>8009</v>
      </c>
      <c r="E9" s="191">
        <v>65.3</v>
      </c>
      <c r="F9" s="178">
        <v>13103</v>
      </c>
      <c r="G9" s="51">
        <v>8796</v>
      </c>
      <c r="H9" s="191">
        <v>67.13</v>
      </c>
      <c r="I9" s="178">
        <v>13702</v>
      </c>
      <c r="J9" s="51">
        <v>8851</v>
      </c>
      <c r="K9" s="191">
        <v>64.599999999999994</v>
      </c>
      <c r="L9" s="178">
        <v>12388</v>
      </c>
      <c r="M9" s="51">
        <v>8085</v>
      </c>
      <c r="N9" s="190">
        <v>65.260000000000005</v>
      </c>
      <c r="O9" s="178">
        <v>11917</v>
      </c>
      <c r="P9" s="51">
        <v>8114</v>
      </c>
      <c r="Q9" s="190">
        <v>68.09</v>
      </c>
      <c r="R9" s="178">
        <v>11868</v>
      </c>
      <c r="S9" s="51">
        <v>8162</v>
      </c>
      <c r="T9" s="190">
        <v>68.77</v>
      </c>
      <c r="U9" s="178">
        <v>12018</v>
      </c>
      <c r="V9" s="51">
        <v>8133</v>
      </c>
      <c r="W9" s="190">
        <v>67.67</v>
      </c>
      <c r="X9" s="178">
        <v>12540</v>
      </c>
      <c r="Y9" s="51">
        <v>8390</v>
      </c>
      <c r="Z9" s="190">
        <v>66.91</v>
      </c>
    </row>
    <row r="10" spans="2:26" x14ac:dyDescent="0.2">
      <c r="B10" s="83" t="s">
        <v>659</v>
      </c>
      <c r="C10" s="51">
        <v>15204</v>
      </c>
      <c r="D10" s="51">
        <v>9216</v>
      </c>
      <c r="E10" s="191">
        <v>60.62</v>
      </c>
      <c r="F10" s="178">
        <v>16229</v>
      </c>
      <c r="G10" s="51">
        <v>10295</v>
      </c>
      <c r="H10" s="191">
        <v>63.44</v>
      </c>
      <c r="I10" s="178">
        <v>17962</v>
      </c>
      <c r="J10" s="51">
        <v>11237</v>
      </c>
      <c r="K10" s="191">
        <v>62.56</v>
      </c>
      <c r="L10" s="178">
        <v>17025</v>
      </c>
      <c r="M10" s="51">
        <v>11237</v>
      </c>
      <c r="N10" s="190">
        <v>66</v>
      </c>
      <c r="O10" s="178">
        <v>16829</v>
      </c>
      <c r="P10" s="51">
        <v>11553</v>
      </c>
      <c r="Q10" s="190">
        <v>68.650000000000006</v>
      </c>
      <c r="R10" s="178">
        <v>16858</v>
      </c>
      <c r="S10" s="51">
        <v>11409</v>
      </c>
      <c r="T10" s="190">
        <v>67.680000000000007</v>
      </c>
      <c r="U10" s="178">
        <v>17953</v>
      </c>
      <c r="V10" s="51">
        <v>11982</v>
      </c>
      <c r="W10" s="190">
        <v>66.739999999999995</v>
      </c>
      <c r="X10" s="178">
        <v>18099</v>
      </c>
      <c r="Y10" s="51">
        <v>11998</v>
      </c>
      <c r="Z10" s="190">
        <v>66.290000000000006</v>
      </c>
    </row>
    <row r="11" spans="2:26" x14ac:dyDescent="0.2">
      <c r="B11" s="83" t="s">
        <v>660</v>
      </c>
      <c r="C11" s="51">
        <v>24346</v>
      </c>
      <c r="D11" s="51">
        <v>16258</v>
      </c>
      <c r="E11" s="191">
        <v>66.78</v>
      </c>
      <c r="F11" s="178">
        <v>26560</v>
      </c>
      <c r="G11" s="51">
        <v>18226</v>
      </c>
      <c r="H11" s="191">
        <v>68.62</v>
      </c>
      <c r="I11" s="178">
        <v>28280</v>
      </c>
      <c r="J11" s="51">
        <v>19503</v>
      </c>
      <c r="K11" s="191">
        <v>68.959999999999994</v>
      </c>
      <c r="L11" s="178">
        <v>26807</v>
      </c>
      <c r="M11" s="51">
        <v>17174</v>
      </c>
      <c r="N11" s="190">
        <v>64.069999999999993</v>
      </c>
      <c r="O11" s="178">
        <v>26387</v>
      </c>
      <c r="P11" s="51">
        <v>17122</v>
      </c>
      <c r="Q11" s="190">
        <v>64.89</v>
      </c>
      <c r="R11" s="178">
        <v>25702</v>
      </c>
      <c r="S11" s="51">
        <v>16976</v>
      </c>
      <c r="T11" s="190">
        <v>66.05</v>
      </c>
      <c r="U11" s="178">
        <v>24816</v>
      </c>
      <c r="V11" s="51">
        <v>17211</v>
      </c>
      <c r="W11" s="190">
        <v>69.349999999999994</v>
      </c>
      <c r="X11" s="178">
        <v>23794</v>
      </c>
      <c r="Y11" s="51">
        <v>16294</v>
      </c>
      <c r="Z11" s="190">
        <v>68.48</v>
      </c>
    </row>
    <row r="12" spans="2:26" x14ac:dyDescent="0.2">
      <c r="B12" s="83" t="s">
        <v>661</v>
      </c>
      <c r="C12" s="51">
        <v>12585</v>
      </c>
      <c r="D12" s="51">
        <v>7831</v>
      </c>
      <c r="E12" s="191">
        <v>62.22</v>
      </c>
      <c r="F12" s="178">
        <v>14223</v>
      </c>
      <c r="G12" s="51">
        <v>9077</v>
      </c>
      <c r="H12" s="191">
        <v>63.82</v>
      </c>
      <c r="I12" s="178">
        <v>15785</v>
      </c>
      <c r="J12" s="51">
        <v>9992</v>
      </c>
      <c r="K12" s="191">
        <v>63.3</v>
      </c>
      <c r="L12" s="178">
        <v>14212</v>
      </c>
      <c r="M12" s="51">
        <v>8542</v>
      </c>
      <c r="N12" s="190">
        <v>60.1</v>
      </c>
      <c r="O12" s="178">
        <v>14311</v>
      </c>
      <c r="P12" s="51">
        <v>8582</v>
      </c>
      <c r="Q12" s="190">
        <v>59.97</v>
      </c>
      <c r="R12" s="178">
        <v>14377</v>
      </c>
      <c r="S12" s="51">
        <v>8846</v>
      </c>
      <c r="T12" s="190">
        <v>61.53</v>
      </c>
      <c r="U12" s="178">
        <v>14351</v>
      </c>
      <c r="V12" s="51">
        <v>8902</v>
      </c>
      <c r="W12" s="190">
        <v>62.03</v>
      </c>
      <c r="X12" s="178">
        <v>14379</v>
      </c>
      <c r="Y12" s="51">
        <v>8758</v>
      </c>
      <c r="Z12" s="190">
        <v>60.91</v>
      </c>
    </row>
    <row r="13" spans="2:26" x14ac:dyDescent="0.2">
      <c r="B13" s="83" t="s">
        <v>662</v>
      </c>
      <c r="C13" s="51">
        <v>14531</v>
      </c>
      <c r="D13" s="51">
        <v>9404</v>
      </c>
      <c r="E13" s="191">
        <v>64.72</v>
      </c>
      <c r="F13" s="178">
        <v>15822</v>
      </c>
      <c r="G13" s="51">
        <v>10435</v>
      </c>
      <c r="H13" s="191">
        <v>65.95</v>
      </c>
      <c r="I13" s="178">
        <v>16933</v>
      </c>
      <c r="J13" s="51">
        <v>11278</v>
      </c>
      <c r="K13" s="191">
        <v>66.599999999999994</v>
      </c>
      <c r="L13" s="178">
        <v>15852</v>
      </c>
      <c r="M13" s="51">
        <v>10440</v>
      </c>
      <c r="N13" s="190">
        <v>65.86</v>
      </c>
      <c r="O13" s="178">
        <v>16164</v>
      </c>
      <c r="P13" s="51">
        <v>10705</v>
      </c>
      <c r="Q13" s="190">
        <v>66.23</v>
      </c>
      <c r="R13" s="178">
        <v>16498</v>
      </c>
      <c r="S13" s="51">
        <v>10957</v>
      </c>
      <c r="T13" s="190">
        <v>66.41</v>
      </c>
      <c r="U13" s="178">
        <v>16289</v>
      </c>
      <c r="V13" s="51">
        <v>10639</v>
      </c>
      <c r="W13" s="190">
        <v>65.31</v>
      </c>
      <c r="X13" s="178">
        <v>16239</v>
      </c>
      <c r="Y13" s="51">
        <v>10317</v>
      </c>
      <c r="Z13" s="190">
        <v>63.53</v>
      </c>
    </row>
    <row r="14" spans="2:26" x14ac:dyDescent="0.2">
      <c r="B14" s="83" t="s">
        <v>663</v>
      </c>
      <c r="C14" s="51">
        <v>20974</v>
      </c>
      <c r="D14" s="51">
        <v>14027</v>
      </c>
      <c r="E14" s="191">
        <v>66.88</v>
      </c>
      <c r="F14" s="178">
        <v>22989</v>
      </c>
      <c r="G14" s="51">
        <v>15112</v>
      </c>
      <c r="H14" s="191">
        <v>65.739999999999995</v>
      </c>
      <c r="I14" s="178">
        <v>24661</v>
      </c>
      <c r="J14" s="51">
        <v>16281</v>
      </c>
      <c r="K14" s="191">
        <v>66.02</v>
      </c>
      <c r="L14" s="178">
        <v>23396</v>
      </c>
      <c r="M14" s="51">
        <v>14702</v>
      </c>
      <c r="N14" s="190">
        <v>62.84</v>
      </c>
      <c r="O14" s="178">
        <v>23392</v>
      </c>
      <c r="P14" s="51">
        <v>14937</v>
      </c>
      <c r="Q14" s="190">
        <v>63.86</v>
      </c>
      <c r="R14" s="178">
        <v>23038</v>
      </c>
      <c r="S14" s="51">
        <v>15246</v>
      </c>
      <c r="T14" s="190">
        <v>66.180000000000007</v>
      </c>
      <c r="U14" s="178">
        <v>22548</v>
      </c>
      <c r="V14" s="51">
        <v>15152</v>
      </c>
      <c r="W14" s="190">
        <v>67.2</v>
      </c>
      <c r="X14" s="178">
        <v>22629</v>
      </c>
      <c r="Y14" s="51">
        <v>14703</v>
      </c>
      <c r="Z14" s="190">
        <v>64.97</v>
      </c>
    </row>
    <row r="15" spans="2:26" x14ac:dyDescent="0.2">
      <c r="B15" s="192" t="s">
        <v>664</v>
      </c>
      <c r="C15" s="194">
        <v>218252</v>
      </c>
      <c r="D15" s="193">
        <v>141244</v>
      </c>
      <c r="E15" s="195">
        <v>64.72</v>
      </c>
      <c r="F15" s="194">
        <v>235550</v>
      </c>
      <c r="G15" s="193">
        <v>154924</v>
      </c>
      <c r="H15" s="195">
        <v>65.77</v>
      </c>
      <c r="I15" s="194">
        <v>251168</v>
      </c>
      <c r="J15" s="193">
        <v>165711</v>
      </c>
      <c r="K15" s="195">
        <v>65.98</v>
      </c>
      <c r="L15" s="194">
        <v>236035</v>
      </c>
      <c r="M15" s="193">
        <v>149946</v>
      </c>
      <c r="N15" s="195">
        <v>63.53</v>
      </c>
      <c r="O15" s="194">
        <v>232797</v>
      </c>
      <c r="P15" s="193">
        <v>149487</v>
      </c>
      <c r="Q15" s="195">
        <v>64.209999999999994</v>
      </c>
      <c r="R15" s="194">
        <v>229057</v>
      </c>
      <c r="S15" s="193">
        <v>151343</v>
      </c>
      <c r="T15" s="195">
        <v>66.069999999999993</v>
      </c>
      <c r="U15" s="194">
        <v>222774</v>
      </c>
      <c r="V15" s="193">
        <v>149964</v>
      </c>
      <c r="W15" s="195">
        <v>67.319999999999993</v>
      </c>
      <c r="X15" s="194">
        <v>221413</v>
      </c>
      <c r="Y15" s="193">
        <v>146405</v>
      </c>
      <c r="Z15" s="195">
        <v>66.12</v>
      </c>
    </row>
    <row r="16" spans="2:26" x14ac:dyDescent="0.2">
      <c r="B16" s="82"/>
      <c r="C16" s="82"/>
      <c r="D16" s="82"/>
      <c r="E16" s="82"/>
      <c r="F16" s="82"/>
      <c r="G16" s="82"/>
      <c r="H16" s="82"/>
      <c r="I16" s="82"/>
      <c r="J16" s="82"/>
      <c r="K16" s="82"/>
      <c r="L16" s="82"/>
      <c r="M16" s="82"/>
      <c r="N16" s="82"/>
      <c r="O16" s="82"/>
      <c r="P16" s="82"/>
      <c r="Q16" s="82"/>
      <c r="R16" s="82"/>
    </row>
    <row r="17" spans="1:18" x14ac:dyDescent="0.2">
      <c r="A17" s="82" t="s">
        <v>283</v>
      </c>
      <c r="B17" s="82" t="s">
        <v>326</v>
      </c>
      <c r="C17" s="110"/>
      <c r="D17" s="87"/>
      <c r="E17" s="87"/>
      <c r="F17" s="82"/>
      <c r="G17" s="82"/>
      <c r="H17" s="82"/>
      <c r="I17" s="82"/>
      <c r="J17" s="82"/>
      <c r="K17" s="82"/>
      <c r="L17" s="82"/>
      <c r="M17" s="82"/>
      <c r="N17" s="82"/>
      <c r="O17" s="82"/>
      <c r="P17" s="82"/>
      <c r="Q17" s="82"/>
      <c r="R17" s="82"/>
    </row>
    <row r="18" spans="1:18" x14ac:dyDescent="0.2">
      <c r="A18" s="82"/>
      <c r="B18" s="87"/>
      <c r="C18" s="87"/>
      <c r="D18" s="87"/>
      <c r="E18" s="87"/>
      <c r="F18" s="82"/>
      <c r="G18" s="82"/>
      <c r="H18" s="82"/>
      <c r="I18" s="82"/>
      <c r="J18" s="82"/>
      <c r="K18" s="82"/>
      <c r="L18" s="82"/>
      <c r="M18" s="82"/>
      <c r="N18" s="82"/>
      <c r="O18" s="82"/>
      <c r="P18" s="82"/>
      <c r="Q18" s="82"/>
      <c r="R18" s="82"/>
    </row>
    <row r="19" spans="1:18" x14ac:dyDescent="0.2">
      <c r="A19" s="196" t="s">
        <v>1027</v>
      </c>
      <c r="B19" s="87"/>
      <c r="C19" s="87"/>
      <c r="D19" s="87"/>
      <c r="E19" s="87"/>
      <c r="F19" s="82"/>
      <c r="G19" s="82"/>
      <c r="H19" s="82"/>
      <c r="I19" s="82"/>
      <c r="J19" s="82"/>
      <c r="K19" s="82"/>
      <c r="L19" s="82"/>
      <c r="M19" s="82"/>
      <c r="N19" s="82"/>
      <c r="O19" s="82"/>
      <c r="P19" s="82"/>
      <c r="Q19" s="82"/>
      <c r="R19" s="82"/>
    </row>
    <row r="20" spans="1:18" ht="15" customHeight="1" x14ac:dyDescent="0.2">
      <c r="A20" s="110" t="s">
        <v>1026</v>
      </c>
      <c r="B20" s="82"/>
      <c r="C20" s="82"/>
      <c r="D20" s="82"/>
      <c r="E20" s="82"/>
      <c r="F20" s="82"/>
      <c r="G20" s="82"/>
      <c r="H20" s="82"/>
      <c r="I20" s="82"/>
      <c r="J20" s="82"/>
      <c r="K20" s="82"/>
      <c r="L20" s="82"/>
      <c r="M20" s="82"/>
      <c r="N20" s="82"/>
      <c r="O20" s="82"/>
      <c r="P20" s="82"/>
      <c r="Q20" s="82"/>
      <c r="R20" s="82"/>
    </row>
    <row r="21" spans="1:18" x14ac:dyDescent="0.2">
      <c r="B21" s="87"/>
      <c r="C21" s="87"/>
      <c r="D21" s="87"/>
      <c r="E21" s="87"/>
      <c r="F21" s="82"/>
      <c r="G21" s="82"/>
      <c r="H21" s="82"/>
      <c r="I21" s="82"/>
      <c r="J21" s="82"/>
      <c r="K21" s="82"/>
      <c r="L21" s="82"/>
      <c r="M21" s="82"/>
      <c r="N21" s="82"/>
      <c r="O21" s="82"/>
      <c r="P21" s="82"/>
      <c r="Q21" s="82"/>
      <c r="R21" s="82"/>
    </row>
    <row r="22" spans="1:18" x14ac:dyDescent="0.2">
      <c r="B22" s="87"/>
      <c r="C22" s="87"/>
      <c r="D22" s="87"/>
      <c r="E22" s="87"/>
      <c r="F22" s="82"/>
      <c r="G22" s="82"/>
      <c r="H22" s="82"/>
      <c r="I22" s="82"/>
      <c r="J22" s="82"/>
      <c r="K22" s="82"/>
      <c r="L22" s="82"/>
      <c r="M22" s="82"/>
      <c r="N22" s="82"/>
      <c r="O22" s="82"/>
      <c r="P22" s="82"/>
      <c r="Q22" s="82"/>
      <c r="R22" s="82"/>
    </row>
    <row r="23" spans="1:18" x14ac:dyDescent="0.2">
      <c r="B23" s="82"/>
      <c r="C23" s="82"/>
      <c r="D23" s="82"/>
      <c r="E23" s="82"/>
      <c r="F23" s="82"/>
      <c r="G23" s="82"/>
      <c r="H23" s="82"/>
      <c r="I23" s="82"/>
      <c r="J23" s="82"/>
      <c r="K23" s="82"/>
      <c r="L23" s="82"/>
      <c r="M23" s="82"/>
      <c r="N23" s="82"/>
      <c r="O23" s="82"/>
      <c r="P23" s="82"/>
      <c r="Q23" s="82"/>
      <c r="R23" s="82"/>
    </row>
    <row r="24" spans="1:18" x14ac:dyDescent="0.2">
      <c r="B24" s="82"/>
      <c r="C24" s="82"/>
      <c r="D24" s="82"/>
      <c r="E24" s="82"/>
      <c r="F24" s="82"/>
      <c r="G24" s="82"/>
      <c r="H24" s="82"/>
      <c r="I24" s="82"/>
      <c r="J24" s="82"/>
      <c r="K24" s="82"/>
      <c r="L24" s="82"/>
      <c r="M24" s="82"/>
      <c r="N24" s="82"/>
      <c r="O24" s="82"/>
      <c r="P24" s="82"/>
      <c r="Q24" s="82"/>
      <c r="R24" s="82"/>
    </row>
    <row r="25" spans="1:18" x14ac:dyDescent="0.2">
      <c r="B25" s="82"/>
      <c r="C25" s="82"/>
      <c r="D25" s="82"/>
      <c r="E25" s="82"/>
      <c r="F25" s="82"/>
      <c r="G25" s="82"/>
      <c r="H25" s="82"/>
      <c r="I25" s="82"/>
      <c r="J25" s="82"/>
      <c r="K25" s="82"/>
      <c r="L25" s="82"/>
      <c r="M25" s="82"/>
      <c r="N25" s="82"/>
      <c r="O25" s="82"/>
      <c r="P25" s="82"/>
      <c r="Q25" s="82"/>
      <c r="R25" s="82"/>
    </row>
    <row r="26" spans="1:18" x14ac:dyDescent="0.2">
      <c r="B26" s="82"/>
      <c r="C26" s="82"/>
      <c r="D26" s="82"/>
      <c r="E26" s="82"/>
      <c r="F26" s="82"/>
      <c r="G26" s="82"/>
      <c r="H26" s="82"/>
      <c r="I26" s="82"/>
      <c r="J26" s="82"/>
      <c r="K26" s="82"/>
      <c r="L26" s="82"/>
      <c r="M26" s="82"/>
      <c r="N26" s="82"/>
      <c r="O26" s="82"/>
      <c r="P26" s="82"/>
      <c r="Q26" s="82"/>
      <c r="R26" s="82"/>
    </row>
  </sheetData>
  <mergeCells count="26">
    <mergeCell ref="X3:Z3"/>
    <mergeCell ref="X4:X5"/>
    <mergeCell ref="Y4:Z4"/>
    <mergeCell ref="B2:Z2"/>
    <mergeCell ref="L4:L5"/>
    <mergeCell ref="I4:I5"/>
    <mergeCell ref="C4:C5"/>
    <mergeCell ref="F4:F5"/>
    <mergeCell ref="P4:Q4"/>
    <mergeCell ref="M4:N4"/>
    <mergeCell ref="J4:K4"/>
    <mergeCell ref="G4:H4"/>
    <mergeCell ref="D4:E4"/>
    <mergeCell ref="C3:E3"/>
    <mergeCell ref="F3:H3"/>
    <mergeCell ref="I3:K3"/>
    <mergeCell ref="B3:B5"/>
    <mergeCell ref="O4:O5"/>
    <mergeCell ref="U3:W3"/>
    <mergeCell ref="U4:U5"/>
    <mergeCell ref="V4:W4"/>
    <mergeCell ref="L3:N3"/>
    <mergeCell ref="R3:T3"/>
    <mergeCell ref="R4:R5"/>
    <mergeCell ref="S4:T4"/>
    <mergeCell ref="O3:Q3"/>
  </mergeCells>
  <phoneticPr fontId="16" type="noConversion"/>
  <pageMargins left="0.7" right="0.7" top="0.75" bottom="0.75" header="0.3" footer="0.3"/>
  <pageSetup paperSize="8" orientation="landscape" r:id="rId1"/>
  <headerFooter>
    <oddHeader>&amp;L&amp;"Calibri"&amp;10&amp;K000000 [Limited Sharing]&amp;1#_x000D_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33">
    <tabColor theme="7" tint="-0.499984740745262"/>
  </sheetPr>
  <dimension ref="A1:P55"/>
  <sheetViews>
    <sheetView workbookViewId="0">
      <pane xSplit="2" ySplit="3" topLeftCell="C21"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4.5" style="10" customWidth="1"/>
    <col min="2" max="2" width="44.33203125" style="10" customWidth="1"/>
    <col min="3" max="15" width="10.6640625" style="10" customWidth="1"/>
    <col min="16" max="16384" width="9.33203125" style="10"/>
  </cols>
  <sheetData>
    <row r="1" spans="2:16" s="4" customFormat="1" ht="46.5" customHeight="1" x14ac:dyDescent="0.2">
      <c r="B1" s="1" t="s">
        <v>381</v>
      </c>
      <c r="C1" s="2"/>
      <c r="D1" s="2"/>
      <c r="E1" s="2"/>
      <c r="F1" s="2"/>
      <c r="G1" s="2"/>
      <c r="H1" s="2"/>
      <c r="I1" s="2"/>
      <c r="J1" s="2"/>
      <c r="K1" s="2"/>
      <c r="L1" s="3"/>
      <c r="M1" s="3"/>
      <c r="N1" s="3"/>
      <c r="O1" s="3" t="s">
        <v>406</v>
      </c>
    </row>
    <row r="2" spans="2:16" s="5" customFormat="1" ht="17.25" customHeight="1" x14ac:dyDescent="0.2">
      <c r="B2" s="456" t="s">
        <v>165</v>
      </c>
      <c r="C2" s="456"/>
      <c r="D2" s="456"/>
      <c r="E2" s="456"/>
      <c r="F2" s="456"/>
      <c r="G2" s="456"/>
      <c r="H2" s="456"/>
      <c r="I2" s="456"/>
      <c r="J2" s="456"/>
      <c r="K2" s="456"/>
      <c r="L2" s="456"/>
      <c r="M2" s="456"/>
      <c r="N2" s="456"/>
      <c r="O2" s="456"/>
    </row>
    <row r="3" spans="2:16" s="135" customFormat="1" ht="17.25" x14ac:dyDescent="0.25">
      <c r="B3" s="88" t="s">
        <v>22</v>
      </c>
      <c r="C3" s="59">
        <v>2012</v>
      </c>
      <c r="D3" s="59">
        <v>2013</v>
      </c>
      <c r="E3" s="59">
        <v>2014</v>
      </c>
      <c r="F3" s="59">
        <v>2015</v>
      </c>
      <c r="G3" s="59">
        <v>2016</v>
      </c>
      <c r="H3" s="59">
        <v>2017</v>
      </c>
      <c r="I3" s="59">
        <v>2018</v>
      </c>
      <c r="J3" s="59">
        <v>2019</v>
      </c>
      <c r="K3" s="60">
        <v>2020</v>
      </c>
      <c r="L3" s="60">
        <v>2021</v>
      </c>
      <c r="M3" s="60">
        <v>2022</v>
      </c>
      <c r="N3" s="60">
        <v>2023</v>
      </c>
      <c r="O3" s="60" t="s">
        <v>1088</v>
      </c>
    </row>
    <row r="4" spans="2:16" x14ac:dyDescent="0.2">
      <c r="B4" s="182" t="s">
        <v>967</v>
      </c>
      <c r="C4" s="108">
        <v>15</v>
      </c>
      <c r="D4" s="108">
        <v>15</v>
      </c>
      <c r="E4" s="108">
        <v>15</v>
      </c>
      <c r="F4" s="108">
        <v>15</v>
      </c>
      <c r="G4" s="108">
        <v>15</v>
      </c>
      <c r="H4" s="108">
        <v>15</v>
      </c>
      <c r="I4" s="108">
        <v>15</v>
      </c>
      <c r="J4" s="108">
        <v>15</v>
      </c>
      <c r="K4" s="108">
        <v>15</v>
      </c>
      <c r="L4" s="108">
        <v>17</v>
      </c>
      <c r="M4" s="66">
        <v>17</v>
      </c>
      <c r="N4" s="66">
        <v>17</v>
      </c>
      <c r="O4" s="69">
        <v>17</v>
      </c>
    </row>
    <row r="5" spans="2:16" ht="15" x14ac:dyDescent="0.2">
      <c r="B5" s="18" t="s">
        <v>1067</v>
      </c>
      <c r="C5" s="52">
        <v>17</v>
      </c>
      <c r="D5" s="52">
        <v>18</v>
      </c>
      <c r="E5" s="52">
        <v>18</v>
      </c>
      <c r="F5" s="52">
        <v>18</v>
      </c>
      <c r="G5" s="52">
        <v>18</v>
      </c>
      <c r="H5" s="52">
        <v>19</v>
      </c>
      <c r="I5" s="52">
        <v>19</v>
      </c>
      <c r="J5" s="52">
        <v>20</v>
      </c>
      <c r="K5" s="52">
        <v>20</v>
      </c>
      <c r="L5" s="52" t="s">
        <v>1068</v>
      </c>
      <c r="M5" s="66">
        <v>19</v>
      </c>
      <c r="N5" s="66">
        <v>18</v>
      </c>
      <c r="O5" s="69">
        <v>18</v>
      </c>
    </row>
    <row r="6" spans="2:16" ht="15" x14ac:dyDescent="0.2">
      <c r="B6" s="18" t="s">
        <v>1069</v>
      </c>
      <c r="C6" s="114" t="s">
        <v>1070</v>
      </c>
      <c r="D6" s="69">
        <v>97119</v>
      </c>
      <c r="E6" s="69">
        <v>104455</v>
      </c>
      <c r="F6" s="69">
        <v>109182</v>
      </c>
      <c r="G6" s="69">
        <v>110287</v>
      </c>
      <c r="H6" s="69">
        <v>116296</v>
      </c>
      <c r="I6" s="69">
        <v>121863</v>
      </c>
      <c r="J6" s="69">
        <v>129833</v>
      </c>
      <c r="K6" s="69">
        <v>136740</v>
      </c>
      <c r="L6" s="69">
        <v>151503</v>
      </c>
      <c r="M6" s="69">
        <v>159665</v>
      </c>
      <c r="N6" s="69">
        <v>172383</v>
      </c>
      <c r="O6" s="69">
        <v>188005</v>
      </c>
      <c r="P6" s="16"/>
    </row>
    <row r="7" spans="2:16" x14ac:dyDescent="0.2">
      <c r="B7" s="183" t="s">
        <v>639</v>
      </c>
      <c r="C7" s="69">
        <v>70222</v>
      </c>
      <c r="D7" s="69">
        <v>77126</v>
      </c>
      <c r="E7" s="69">
        <v>80222</v>
      </c>
      <c r="F7" s="69">
        <v>83778</v>
      </c>
      <c r="G7" s="69">
        <v>84451</v>
      </c>
      <c r="H7" s="69">
        <v>88527</v>
      </c>
      <c r="I7" s="69">
        <v>93730</v>
      </c>
      <c r="J7" s="69">
        <v>100944</v>
      </c>
      <c r="K7" s="69">
        <v>106641</v>
      </c>
      <c r="L7" s="69">
        <v>119068</v>
      </c>
      <c r="M7" s="69">
        <v>128236</v>
      </c>
      <c r="N7" s="69">
        <v>139180</v>
      </c>
      <c r="O7" s="69">
        <v>153747</v>
      </c>
    </row>
    <row r="8" spans="2:16" x14ac:dyDescent="0.2">
      <c r="B8" s="184" t="s">
        <v>640</v>
      </c>
      <c r="C8" s="69">
        <v>3073</v>
      </c>
      <c r="D8" s="69">
        <v>3254</v>
      </c>
      <c r="E8" s="69">
        <v>3317</v>
      </c>
      <c r="F8" s="69">
        <v>3307</v>
      </c>
      <c r="G8" s="69">
        <v>3290</v>
      </c>
      <c r="H8" s="69">
        <v>3423</v>
      </c>
      <c r="I8" s="69">
        <v>3680</v>
      </c>
      <c r="J8" s="69">
        <v>3724</v>
      </c>
      <c r="K8" s="69">
        <v>3844</v>
      </c>
      <c r="L8" s="69">
        <v>3611</v>
      </c>
      <c r="M8" s="69">
        <v>3712</v>
      </c>
      <c r="N8" s="69">
        <v>2877</v>
      </c>
      <c r="O8" s="69">
        <v>3145</v>
      </c>
    </row>
    <row r="9" spans="2:16" x14ac:dyDescent="0.2">
      <c r="B9" s="184" t="s">
        <v>641</v>
      </c>
      <c r="C9" s="69">
        <v>15418</v>
      </c>
      <c r="D9" s="69">
        <v>16739</v>
      </c>
      <c r="E9" s="69">
        <v>20916</v>
      </c>
      <c r="F9" s="69">
        <v>22097</v>
      </c>
      <c r="G9" s="69">
        <v>22546</v>
      </c>
      <c r="H9" s="69">
        <v>24346</v>
      </c>
      <c r="I9" s="69">
        <v>24453</v>
      </c>
      <c r="J9" s="69">
        <v>25165</v>
      </c>
      <c r="K9" s="69">
        <v>26255</v>
      </c>
      <c r="L9" s="69">
        <v>28824</v>
      </c>
      <c r="M9" s="69">
        <v>27717</v>
      </c>
      <c r="N9" s="69">
        <v>30326</v>
      </c>
      <c r="O9" s="69">
        <v>31113</v>
      </c>
    </row>
    <row r="10" spans="2:16" ht="15" x14ac:dyDescent="0.2">
      <c r="B10" s="42" t="s">
        <v>642</v>
      </c>
      <c r="C10" s="69">
        <v>4718</v>
      </c>
      <c r="D10" s="69">
        <v>4921</v>
      </c>
      <c r="E10" s="69">
        <v>5024</v>
      </c>
      <c r="F10" s="69">
        <v>5199</v>
      </c>
      <c r="G10" s="69">
        <v>5440</v>
      </c>
      <c r="H10" s="69">
        <v>5669</v>
      </c>
      <c r="I10" s="69">
        <v>6003</v>
      </c>
      <c r="J10" s="69">
        <v>6321</v>
      </c>
      <c r="K10" s="69">
        <v>6525</v>
      </c>
      <c r="L10" s="69">
        <v>7004</v>
      </c>
      <c r="M10" s="69" t="s">
        <v>1107</v>
      </c>
      <c r="N10" s="69" t="s">
        <v>1106</v>
      </c>
      <c r="O10" s="69">
        <v>6836</v>
      </c>
    </row>
    <row r="11" spans="2:16" x14ac:dyDescent="0.2">
      <c r="B11" s="183" t="s">
        <v>639</v>
      </c>
      <c r="C11" s="69">
        <v>4223</v>
      </c>
      <c r="D11" s="69">
        <v>4411</v>
      </c>
      <c r="E11" s="69">
        <v>4502</v>
      </c>
      <c r="F11" s="69">
        <v>4661</v>
      </c>
      <c r="G11" s="69">
        <v>4863</v>
      </c>
      <c r="H11" s="69">
        <v>5095</v>
      </c>
      <c r="I11" s="69">
        <v>5376</v>
      </c>
      <c r="J11" s="69">
        <v>5677</v>
      </c>
      <c r="K11" s="69">
        <v>5881</v>
      </c>
      <c r="L11" s="53" t="s">
        <v>565</v>
      </c>
      <c r="M11" s="53" t="s">
        <v>270</v>
      </c>
      <c r="N11" s="53" t="s">
        <v>270</v>
      </c>
      <c r="O11" s="53" t="s">
        <v>270</v>
      </c>
    </row>
    <row r="12" spans="2:16" x14ac:dyDescent="0.2">
      <c r="B12" s="183" t="s">
        <v>640</v>
      </c>
      <c r="C12" s="52">
        <v>219</v>
      </c>
      <c r="D12" s="52">
        <v>221</v>
      </c>
      <c r="E12" s="52">
        <v>234</v>
      </c>
      <c r="F12" s="52">
        <v>242</v>
      </c>
      <c r="G12" s="52">
        <v>268</v>
      </c>
      <c r="H12" s="52">
        <v>270</v>
      </c>
      <c r="I12" s="52">
        <v>300</v>
      </c>
      <c r="J12" s="52">
        <v>303</v>
      </c>
      <c r="K12" s="52">
        <v>306</v>
      </c>
      <c r="L12" s="53" t="s">
        <v>565</v>
      </c>
      <c r="M12" s="53" t="s">
        <v>270</v>
      </c>
      <c r="N12" s="53" t="s">
        <v>270</v>
      </c>
      <c r="O12" s="53" t="s">
        <v>270</v>
      </c>
    </row>
    <row r="13" spans="2:16" x14ac:dyDescent="0.2">
      <c r="B13" s="183" t="s">
        <v>641</v>
      </c>
      <c r="C13" s="52">
        <v>276</v>
      </c>
      <c r="D13" s="52">
        <v>289</v>
      </c>
      <c r="E13" s="52">
        <v>288</v>
      </c>
      <c r="F13" s="52">
        <v>296</v>
      </c>
      <c r="G13" s="52">
        <v>309</v>
      </c>
      <c r="H13" s="52">
        <v>304</v>
      </c>
      <c r="I13" s="52">
        <v>327</v>
      </c>
      <c r="J13" s="52">
        <v>341</v>
      </c>
      <c r="K13" s="52">
        <v>338</v>
      </c>
      <c r="L13" s="53" t="s">
        <v>565</v>
      </c>
      <c r="M13" s="53" t="s">
        <v>270</v>
      </c>
      <c r="N13" s="53" t="s">
        <v>270</v>
      </c>
      <c r="O13" s="53" t="s">
        <v>270</v>
      </c>
    </row>
    <row r="14" spans="2:16" ht="15" x14ac:dyDescent="0.2">
      <c r="B14" s="18" t="s">
        <v>1108</v>
      </c>
      <c r="C14" s="114" t="s">
        <v>1109</v>
      </c>
      <c r="D14" s="114" t="s">
        <v>1110</v>
      </c>
      <c r="E14" s="69">
        <v>25200</v>
      </c>
      <c r="F14" s="69">
        <v>25676</v>
      </c>
      <c r="G14" s="69">
        <v>29083</v>
      </c>
      <c r="H14" s="69">
        <v>30668</v>
      </c>
      <c r="I14" s="69">
        <v>31451</v>
      </c>
      <c r="J14" s="69">
        <v>31902</v>
      </c>
      <c r="K14" s="69">
        <v>41669</v>
      </c>
      <c r="L14" s="69">
        <v>43927</v>
      </c>
      <c r="M14" s="69">
        <v>43568</v>
      </c>
      <c r="N14" s="69">
        <v>44005</v>
      </c>
      <c r="O14" s="69">
        <v>44881</v>
      </c>
    </row>
    <row r="15" spans="2:16" ht="15" x14ac:dyDescent="0.2">
      <c r="B15" s="18" t="s">
        <v>1111</v>
      </c>
      <c r="C15" s="114" t="s">
        <v>1112</v>
      </c>
      <c r="D15" s="69">
        <v>20839</v>
      </c>
      <c r="E15" s="69">
        <v>29243</v>
      </c>
      <c r="F15" s="69">
        <v>29545</v>
      </c>
      <c r="G15" s="69">
        <v>28808</v>
      </c>
      <c r="H15" s="69">
        <v>26015</v>
      </c>
      <c r="I15" s="69">
        <v>29094</v>
      </c>
      <c r="J15" s="69">
        <v>25727</v>
      </c>
      <c r="K15" s="69">
        <v>28533</v>
      </c>
      <c r="L15" s="69">
        <v>25890</v>
      </c>
      <c r="M15" s="69">
        <v>33524</v>
      </c>
      <c r="N15" s="69">
        <v>30041</v>
      </c>
      <c r="O15" s="69">
        <v>31526</v>
      </c>
    </row>
    <row r="16" spans="2:16" x14ac:dyDescent="0.2">
      <c r="B16" s="185" t="s">
        <v>166</v>
      </c>
      <c r="C16" s="69">
        <v>5330</v>
      </c>
      <c r="D16" s="69">
        <v>9156</v>
      </c>
      <c r="E16" s="69">
        <v>14651</v>
      </c>
      <c r="F16" s="69">
        <v>16387</v>
      </c>
      <c r="G16" s="69">
        <v>14082</v>
      </c>
      <c r="H16" s="69">
        <v>10305</v>
      </c>
      <c r="I16" s="69">
        <v>13851</v>
      </c>
      <c r="J16" s="69">
        <v>9907</v>
      </c>
      <c r="K16" s="69">
        <v>12591</v>
      </c>
      <c r="L16" s="69">
        <v>11424</v>
      </c>
      <c r="M16" s="69">
        <v>11734</v>
      </c>
      <c r="N16" s="69">
        <v>12727</v>
      </c>
      <c r="O16" s="69">
        <v>11609</v>
      </c>
    </row>
    <row r="17" spans="2:15" ht="15" x14ac:dyDescent="0.2">
      <c r="B17" s="185" t="s">
        <v>167</v>
      </c>
      <c r="C17" s="69">
        <v>1992</v>
      </c>
      <c r="D17" s="69">
        <v>4159</v>
      </c>
      <c r="E17" s="69">
        <v>5982</v>
      </c>
      <c r="F17" s="69">
        <v>5152</v>
      </c>
      <c r="G17" s="69">
        <v>5630</v>
      </c>
      <c r="H17" s="69">
        <v>5648</v>
      </c>
      <c r="I17" s="69">
        <v>6072</v>
      </c>
      <c r="J17" s="69">
        <v>5469</v>
      </c>
      <c r="K17" s="69">
        <v>6176</v>
      </c>
      <c r="L17" s="114" t="s">
        <v>1113</v>
      </c>
      <c r="M17" s="69">
        <v>7858</v>
      </c>
      <c r="N17" s="69">
        <v>7286</v>
      </c>
      <c r="O17" s="69">
        <v>6437</v>
      </c>
    </row>
    <row r="18" spans="2:15" x14ac:dyDescent="0.2">
      <c r="B18" s="186" t="s">
        <v>643</v>
      </c>
      <c r="C18" s="52">
        <v>445</v>
      </c>
      <c r="D18" s="52">
        <v>454</v>
      </c>
      <c r="E18" s="52">
        <v>496</v>
      </c>
      <c r="F18" s="52">
        <v>337</v>
      </c>
      <c r="G18" s="52">
        <v>414</v>
      </c>
      <c r="H18" s="52">
        <v>627</v>
      </c>
      <c r="I18" s="52">
        <v>728</v>
      </c>
      <c r="J18" s="52">
        <v>771</v>
      </c>
      <c r="K18" s="52">
        <v>814</v>
      </c>
      <c r="L18" s="52">
        <v>698</v>
      </c>
      <c r="M18" s="52">
        <v>379</v>
      </c>
      <c r="N18" s="52">
        <v>309</v>
      </c>
      <c r="O18" s="69">
        <v>733</v>
      </c>
    </row>
    <row r="19" spans="2:15" x14ac:dyDescent="0.2">
      <c r="B19" s="186" t="s">
        <v>644</v>
      </c>
      <c r="C19" s="69">
        <v>1443</v>
      </c>
      <c r="D19" s="69">
        <v>3180</v>
      </c>
      <c r="E19" s="69">
        <v>2740</v>
      </c>
      <c r="F19" s="69">
        <v>2711</v>
      </c>
      <c r="G19" s="69">
        <v>3027</v>
      </c>
      <c r="H19" s="69">
        <v>3142</v>
      </c>
      <c r="I19" s="69">
        <v>3280</v>
      </c>
      <c r="J19" s="69">
        <v>3634</v>
      </c>
      <c r="K19" s="69">
        <v>2356</v>
      </c>
      <c r="L19" s="69">
        <v>2861</v>
      </c>
      <c r="M19" s="69">
        <v>3725</v>
      </c>
      <c r="N19" s="69">
        <v>3045</v>
      </c>
      <c r="O19" s="69">
        <v>3838</v>
      </c>
    </row>
    <row r="20" spans="2:15" x14ac:dyDescent="0.2">
      <c r="B20" s="186" t="s">
        <v>645</v>
      </c>
      <c r="C20" s="52">
        <v>167</v>
      </c>
      <c r="D20" s="69">
        <v>1507</v>
      </c>
      <c r="E20" s="69">
        <v>1438</v>
      </c>
      <c r="F20" s="69">
        <v>1344</v>
      </c>
      <c r="G20" s="69">
        <v>1617</v>
      </c>
      <c r="H20" s="69">
        <v>1713</v>
      </c>
      <c r="I20" s="69">
        <v>1810</v>
      </c>
      <c r="J20" s="69">
        <v>1026</v>
      </c>
      <c r="K20" s="69">
        <v>1568</v>
      </c>
      <c r="L20" s="69">
        <v>1943</v>
      </c>
      <c r="M20" s="69">
        <v>1733</v>
      </c>
      <c r="N20" s="69">
        <v>1808</v>
      </c>
      <c r="O20" s="69">
        <v>2111</v>
      </c>
    </row>
    <row r="21" spans="2:15" x14ac:dyDescent="0.2">
      <c r="B21" s="186" t="s">
        <v>646</v>
      </c>
      <c r="C21" s="52">
        <v>800</v>
      </c>
      <c r="D21" s="52">
        <v>547</v>
      </c>
      <c r="E21" s="69">
        <v>1209</v>
      </c>
      <c r="F21" s="69">
        <v>1145</v>
      </c>
      <c r="G21" s="69">
        <v>1135</v>
      </c>
      <c r="H21" s="69">
        <v>1176</v>
      </c>
      <c r="I21" s="52">
        <v>182</v>
      </c>
      <c r="J21" s="69">
        <v>1433</v>
      </c>
      <c r="K21" s="52">
        <v>969</v>
      </c>
      <c r="L21" s="69">
        <v>1258</v>
      </c>
      <c r="M21" s="69">
        <v>1278</v>
      </c>
      <c r="N21" s="69">
        <v>1260</v>
      </c>
      <c r="O21" s="69">
        <v>1553</v>
      </c>
    </row>
    <row r="22" spans="2:15" ht="15" x14ac:dyDescent="0.2">
      <c r="B22" s="186" t="s">
        <v>647</v>
      </c>
      <c r="C22" s="52">
        <v>20</v>
      </c>
      <c r="D22" s="52">
        <v>73</v>
      </c>
      <c r="E22" s="52">
        <v>68</v>
      </c>
      <c r="F22" s="52">
        <v>79</v>
      </c>
      <c r="G22" s="52">
        <v>91</v>
      </c>
      <c r="H22" s="52">
        <v>148</v>
      </c>
      <c r="I22" s="52">
        <v>12</v>
      </c>
      <c r="J22" s="52">
        <v>87</v>
      </c>
      <c r="K22" s="52">
        <v>87</v>
      </c>
      <c r="L22" s="114" t="s">
        <v>1114</v>
      </c>
      <c r="M22" s="114">
        <v>72</v>
      </c>
      <c r="N22" s="114" t="s">
        <v>1114</v>
      </c>
      <c r="O22" s="114" t="s">
        <v>1114</v>
      </c>
    </row>
    <row r="23" spans="2:15" ht="15" x14ac:dyDescent="0.2">
      <c r="B23" s="186" t="s">
        <v>648</v>
      </c>
      <c r="C23" s="52">
        <v>515</v>
      </c>
      <c r="D23" s="52">
        <v>727</v>
      </c>
      <c r="E23" s="52">
        <v>867</v>
      </c>
      <c r="F23" s="52">
        <v>710</v>
      </c>
      <c r="G23" s="52">
        <v>799</v>
      </c>
      <c r="H23" s="52">
        <v>742</v>
      </c>
      <c r="I23" s="52">
        <v>662</v>
      </c>
      <c r="J23" s="52">
        <v>927</v>
      </c>
      <c r="K23" s="69">
        <v>1142</v>
      </c>
      <c r="L23" s="52">
        <v>943</v>
      </c>
      <c r="M23" s="52">
        <v>1454</v>
      </c>
      <c r="N23" s="52" t="s">
        <v>1115</v>
      </c>
      <c r="O23" s="69">
        <v>1006</v>
      </c>
    </row>
    <row r="24" spans="2:15" ht="15" x14ac:dyDescent="0.2">
      <c r="B24" s="186" t="s">
        <v>649</v>
      </c>
      <c r="C24" s="52">
        <v>54</v>
      </c>
      <c r="D24" s="52">
        <v>59</v>
      </c>
      <c r="E24" s="52">
        <v>57</v>
      </c>
      <c r="F24" s="52">
        <v>69</v>
      </c>
      <c r="G24" s="52">
        <v>73</v>
      </c>
      <c r="H24" s="52">
        <v>79</v>
      </c>
      <c r="I24" s="52">
        <v>77</v>
      </c>
      <c r="J24" s="52">
        <v>54</v>
      </c>
      <c r="K24" s="52">
        <v>89</v>
      </c>
      <c r="L24" s="114" t="s">
        <v>1120</v>
      </c>
      <c r="M24" s="114">
        <v>64</v>
      </c>
      <c r="N24" s="114">
        <v>80</v>
      </c>
      <c r="O24" s="69">
        <v>69</v>
      </c>
    </row>
    <row r="25" spans="2:15" x14ac:dyDescent="0.2">
      <c r="B25" s="185" t="s">
        <v>168</v>
      </c>
      <c r="C25" s="52">
        <v>150</v>
      </c>
      <c r="D25" s="52">
        <v>201</v>
      </c>
      <c r="E25" s="52">
        <v>214</v>
      </c>
      <c r="F25" s="52">
        <v>77</v>
      </c>
      <c r="G25" s="52">
        <v>224</v>
      </c>
      <c r="H25" s="52">
        <v>355</v>
      </c>
      <c r="I25" s="52">
        <v>421</v>
      </c>
      <c r="J25" s="52">
        <v>242</v>
      </c>
      <c r="K25" s="52">
        <v>115</v>
      </c>
      <c r="L25" s="52">
        <v>310</v>
      </c>
      <c r="M25" s="52">
        <v>334</v>
      </c>
      <c r="N25" s="52">
        <v>348</v>
      </c>
      <c r="O25" s="69">
        <v>341</v>
      </c>
    </row>
    <row r="26" spans="2:15" ht="15" x14ac:dyDescent="0.2">
      <c r="B26" s="186" t="s">
        <v>650</v>
      </c>
      <c r="C26" s="52">
        <v>561</v>
      </c>
      <c r="D26" s="52">
        <v>644</v>
      </c>
      <c r="E26" s="52">
        <v>947</v>
      </c>
      <c r="F26" s="69">
        <v>1043</v>
      </c>
      <c r="G26" s="52">
        <v>946</v>
      </c>
      <c r="H26" s="69">
        <v>1153</v>
      </c>
      <c r="I26" s="69">
        <v>1109</v>
      </c>
      <c r="J26" s="69">
        <v>1210</v>
      </c>
      <c r="K26" s="69">
        <v>1375</v>
      </c>
      <c r="L26" s="69">
        <v>1409</v>
      </c>
      <c r="M26" s="69">
        <v>1606</v>
      </c>
      <c r="N26" s="69" t="s">
        <v>1116</v>
      </c>
      <c r="O26" s="69">
        <v>1275</v>
      </c>
    </row>
    <row r="27" spans="2:15" ht="15" x14ac:dyDescent="0.2">
      <c r="B27" s="186" t="s">
        <v>651</v>
      </c>
      <c r="C27" s="52">
        <v>137</v>
      </c>
      <c r="D27" s="52">
        <v>132</v>
      </c>
      <c r="E27" s="52">
        <v>175</v>
      </c>
      <c r="F27" s="52">
        <v>227</v>
      </c>
      <c r="G27" s="52">
        <v>169</v>
      </c>
      <c r="H27" s="52">
        <v>186</v>
      </c>
      <c r="I27" s="52">
        <v>171</v>
      </c>
      <c r="J27" s="52">
        <v>248</v>
      </c>
      <c r="K27" s="52">
        <v>245</v>
      </c>
      <c r="L27" s="52">
        <v>113</v>
      </c>
      <c r="M27" s="52">
        <v>318</v>
      </c>
      <c r="N27" s="52" t="s">
        <v>1117</v>
      </c>
      <c r="O27" s="69">
        <v>305</v>
      </c>
    </row>
    <row r="28" spans="2:15" ht="15" x14ac:dyDescent="0.2">
      <c r="B28" s="186" t="s">
        <v>652</v>
      </c>
      <c r="C28" s="53" t="s">
        <v>433</v>
      </c>
      <c r="D28" s="53" t="s">
        <v>433</v>
      </c>
      <c r="E28" s="52">
        <v>399</v>
      </c>
      <c r="F28" s="52">
        <v>264</v>
      </c>
      <c r="G28" s="52">
        <v>601</v>
      </c>
      <c r="H28" s="52">
        <v>741</v>
      </c>
      <c r="I28" s="52">
        <v>719</v>
      </c>
      <c r="J28" s="52">
        <v>749</v>
      </c>
      <c r="K28" s="69">
        <v>1006</v>
      </c>
      <c r="L28" s="52">
        <v>930</v>
      </c>
      <c r="M28" s="69">
        <v>1078</v>
      </c>
      <c r="N28" s="52" t="s">
        <v>1118</v>
      </c>
      <c r="O28" s="69">
        <v>950</v>
      </c>
    </row>
    <row r="29" spans="2:15" ht="15" x14ac:dyDescent="0.2">
      <c r="B29" s="186" t="s">
        <v>1071</v>
      </c>
      <c r="C29" s="53"/>
      <c r="D29" s="53"/>
      <c r="E29" s="52"/>
      <c r="F29" s="52"/>
      <c r="G29" s="52"/>
      <c r="H29" s="52"/>
      <c r="I29" s="52"/>
      <c r="J29" s="52"/>
      <c r="K29" s="69"/>
      <c r="L29" s="52"/>
      <c r="M29" s="69">
        <v>1891</v>
      </c>
      <c r="N29" s="52" t="s">
        <v>1119</v>
      </c>
      <c r="O29" s="69">
        <v>1299</v>
      </c>
    </row>
    <row r="30" spans="2:15" ht="15" x14ac:dyDescent="0.2">
      <c r="B30" s="18" t="s">
        <v>1121</v>
      </c>
      <c r="C30" s="69">
        <v>21806</v>
      </c>
      <c r="D30" s="69">
        <v>27838</v>
      </c>
      <c r="E30" s="69">
        <v>36937</v>
      </c>
      <c r="F30" s="69">
        <v>40583</v>
      </c>
      <c r="G30" s="69">
        <v>48914</v>
      </c>
      <c r="H30" s="69">
        <v>51935</v>
      </c>
      <c r="I30" s="69">
        <v>59517</v>
      </c>
      <c r="J30" s="69">
        <v>72608</v>
      </c>
      <c r="K30" s="69">
        <v>68667</v>
      </c>
      <c r="L30" s="69">
        <v>69526</v>
      </c>
      <c r="M30" s="69">
        <v>79336</v>
      </c>
      <c r="N30" s="69" t="s">
        <v>270</v>
      </c>
      <c r="O30" s="69">
        <v>97131</v>
      </c>
    </row>
    <row r="31" spans="2:15" x14ac:dyDescent="0.2">
      <c r="B31" s="186" t="s">
        <v>653</v>
      </c>
      <c r="C31" s="69">
        <v>4941</v>
      </c>
      <c r="D31" s="69">
        <v>6183</v>
      </c>
      <c r="E31" s="69">
        <v>11200</v>
      </c>
      <c r="F31" s="69">
        <v>9735</v>
      </c>
      <c r="G31" s="69">
        <v>14719</v>
      </c>
      <c r="H31" s="69">
        <v>14578</v>
      </c>
      <c r="I31" s="69">
        <v>15201</v>
      </c>
      <c r="J31" s="69">
        <v>15377</v>
      </c>
      <c r="K31" s="69">
        <v>12756</v>
      </c>
      <c r="L31" s="69">
        <v>12650</v>
      </c>
      <c r="M31" s="69">
        <v>14470</v>
      </c>
      <c r="N31" s="69" t="s">
        <v>270</v>
      </c>
      <c r="O31" s="69">
        <v>21149</v>
      </c>
    </row>
    <row r="32" spans="2:15" x14ac:dyDescent="0.2">
      <c r="B32" s="187" t="s">
        <v>654</v>
      </c>
      <c r="C32" s="117">
        <v>16865</v>
      </c>
      <c r="D32" s="117">
        <v>21655</v>
      </c>
      <c r="E32" s="117">
        <v>25737</v>
      </c>
      <c r="F32" s="117">
        <v>30848</v>
      </c>
      <c r="G32" s="117">
        <v>34195</v>
      </c>
      <c r="H32" s="117">
        <v>37357</v>
      </c>
      <c r="I32" s="117">
        <v>44316</v>
      </c>
      <c r="J32" s="117">
        <v>57231</v>
      </c>
      <c r="K32" s="117">
        <v>55911</v>
      </c>
      <c r="L32" s="117">
        <v>56876</v>
      </c>
      <c r="M32" s="117">
        <v>64866</v>
      </c>
      <c r="N32" s="117" t="s">
        <v>270</v>
      </c>
      <c r="O32" s="117">
        <v>75982</v>
      </c>
    </row>
    <row r="33" spans="1:15" x14ac:dyDescent="0.2">
      <c r="C33" s="66"/>
      <c r="D33" s="66"/>
      <c r="E33" s="66"/>
      <c r="F33" s="66"/>
      <c r="G33" s="66"/>
      <c r="H33" s="66"/>
      <c r="I33" s="66"/>
      <c r="J33" s="66"/>
      <c r="K33" s="66"/>
      <c r="L33" s="66"/>
      <c r="M33" s="66"/>
      <c r="N33" s="66"/>
    </row>
    <row r="34" spans="1:15" ht="39.950000000000003" customHeight="1" x14ac:dyDescent="0.2">
      <c r="A34" s="10" t="s">
        <v>283</v>
      </c>
      <c r="B34" s="442" t="s">
        <v>327</v>
      </c>
      <c r="C34" s="442"/>
      <c r="D34" s="442"/>
      <c r="E34" s="442"/>
      <c r="F34" s="442"/>
      <c r="G34" s="442"/>
      <c r="H34" s="442"/>
      <c r="I34" s="442"/>
      <c r="J34" s="442"/>
      <c r="K34" s="442"/>
      <c r="L34" s="442"/>
      <c r="M34" s="540"/>
      <c r="N34" s="540"/>
      <c r="O34" s="540"/>
    </row>
    <row r="35" spans="1:15" ht="13.5" customHeight="1" x14ac:dyDescent="0.2">
      <c r="A35" s="10" t="s">
        <v>284</v>
      </c>
      <c r="B35" s="539" t="s">
        <v>289</v>
      </c>
      <c r="C35" s="539"/>
      <c r="D35" s="539"/>
      <c r="E35" s="539"/>
      <c r="F35" s="539"/>
      <c r="G35" s="539"/>
      <c r="H35" s="539"/>
      <c r="I35" s="539"/>
      <c r="J35" s="539"/>
      <c r="K35" s="539"/>
      <c r="L35" s="539"/>
      <c r="M35" s="20"/>
      <c r="N35" s="20"/>
      <c r="O35" s="20"/>
    </row>
    <row r="36" spans="1:15" ht="28.5" customHeight="1" x14ac:dyDescent="0.2">
      <c r="A36" s="10" t="s">
        <v>285</v>
      </c>
      <c r="B36" s="442" t="s">
        <v>328</v>
      </c>
      <c r="C36" s="442"/>
      <c r="D36" s="442"/>
      <c r="E36" s="442"/>
      <c r="F36" s="442"/>
      <c r="G36" s="442"/>
      <c r="H36" s="442"/>
      <c r="I36" s="442"/>
      <c r="J36" s="442"/>
      <c r="K36" s="442"/>
      <c r="L36" s="442"/>
      <c r="M36" s="540"/>
      <c r="N36" s="540"/>
      <c r="O36" s="540"/>
    </row>
    <row r="37" spans="1:15" x14ac:dyDescent="0.2">
      <c r="A37" s="10" t="s">
        <v>286</v>
      </c>
      <c r="B37" s="539" t="s">
        <v>329</v>
      </c>
      <c r="C37" s="539"/>
      <c r="D37" s="539"/>
      <c r="E37" s="539"/>
      <c r="F37" s="539"/>
      <c r="G37" s="539"/>
      <c r="H37" s="539"/>
      <c r="I37" s="539"/>
      <c r="J37" s="539"/>
      <c r="K37" s="539"/>
      <c r="L37" s="539"/>
      <c r="M37" s="20"/>
      <c r="N37" s="20"/>
      <c r="O37" s="20"/>
    </row>
    <row r="38" spans="1:15" x14ac:dyDescent="0.2">
      <c r="A38" s="10" t="s">
        <v>287</v>
      </c>
      <c r="B38" s="539" t="s">
        <v>330</v>
      </c>
      <c r="C38" s="539"/>
      <c r="D38" s="539"/>
      <c r="E38" s="539"/>
      <c r="F38" s="539"/>
      <c r="G38" s="539"/>
      <c r="H38" s="539"/>
      <c r="I38" s="539"/>
      <c r="J38" s="539"/>
      <c r="K38" s="539"/>
      <c r="L38" s="539"/>
      <c r="M38" s="541"/>
      <c r="N38" s="541"/>
      <c r="O38" s="541"/>
    </row>
    <row r="39" spans="1:15" ht="27" customHeight="1" x14ac:dyDescent="0.2">
      <c r="A39" s="10" t="s">
        <v>288</v>
      </c>
      <c r="B39" s="442" t="s">
        <v>331</v>
      </c>
      <c r="C39" s="442"/>
      <c r="D39" s="442"/>
      <c r="E39" s="442"/>
      <c r="F39" s="442"/>
      <c r="G39" s="442"/>
      <c r="H39" s="442"/>
      <c r="I39" s="442"/>
      <c r="J39" s="442"/>
      <c r="K39" s="442"/>
      <c r="L39" s="442"/>
      <c r="M39" s="540"/>
      <c r="N39" s="540"/>
      <c r="O39" s="540"/>
    </row>
    <row r="40" spans="1:15" x14ac:dyDescent="0.2">
      <c r="A40" s="10" t="s">
        <v>282</v>
      </c>
      <c r="B40" s="15" t="s">
        <v>1122</v>
      </c>
      <c r="C40" s="15"/>
      <c r="D40" s="15"/>
      <c r="E40" s="15"/>
      <c r="F40" s="15"/>
      <c r="G40" s="15"/>
      <c r="H40" s="15"/>
      <c r="I40" s="15"/>
      <c r="J40" s="15"/>
      <c r="K40" s="15"/>
      <c r="L40" s="15"/>
      <c r="M40" s="20"/>
      <c r="N40" s="20"/>
      <c r="O40" s="20"/>
    </row>
    <row r="41" spans="1:15" ht="15" customHeight="1" x14ac:dyDescent="0.2">
      <c r="A41" s="10" t="s">
        <v>310</v>
      </c>
      <c r="B41" s="539" t="s">
        <v>332</v>
      </c>
      <c r="C41" s="539"/>
      <c r="D41" s="539"/>
      <c r="E41" s="539"/>
      <c r="F41" s="539"/>
      <c r="G41" s="539"/>
      <c r="H41" s="539"/>
      <c r="I41" s="539"/>
      <c r="J41" s="539"/>
      <c r="K41" s="539"/>
      <c r="L41" s="539"/>
      <c r="M41" s="20"/>
      <c r="N41" s="20"/>
      <c r="O41" s="20"/>
    </row>
    <row r="42" spans="1:15" ht="15" customHeight="1" x14ac:dyDescent="0.2">
      <c r="A42" s="10" t="s">
        <v>333</v>
      </c>
      <c r="B42" s="442" t="s">
        <v>334</v>
      </c>
      <c r="C42" s="442"/>
      <c r="D42" s="442"/>
      <c r="E42" s="442"/>
      <c r="F42" s="442"/>
      <c r="G42" s="442"/>
      <c r="H42" s="442"/>
      <c r="I42" s="442"/>
      <c r="J42" s="442"/>
      <c r="K42" s="442"/>
      <c r="L42" s="442"/>
      <c r="M42" s="20"/>
      <c r="N42" s="20"/>
      <c r="O42" s="20"/>
    </row>
    <row r="43" spans="1:15" ht="15" customHeight="1" x14ac:dyDescent="0.2">
      <c r="A43" s="10" t="s">
        <v>335</v>
      </c>
      <c r="B43" s="442" t="s">
        <v>336</v>
      </c>
      <c r="C43" s="442"/>
      <c r="D43" s="442"/>
      <c r="E43" s="442"/>
      <c r="F43" s="442"/>
      <c r="G43" s="442"/>
      <c r="H43" s="442"/>
      <c r="I43" s="442"/>
      <c r="J43" s="442"/>
      <c r="K43" s="442"/>
      <c r="L43" s="442"/>
      <c r="M43" s="540"/>
      <c r="N43" s="540"/>
      <c r="O43" s="540"/>
    </row>
    <row r="44" spans="1:15" x14ac:dyDescent="0.2">
      <c r="A44" s="10" t="s">
        <v>337</v>
      </c>
      <c r="B44" s="539" t="s">
        <v>338</v>
      </c>
      <c r="C44" s="539"/>
      <c r="D44" s="539"/>
      <c r="E44" s="539"/>
      <c r="F44" s="539"/>
      <c r="G44" s="539"/>
      <c r="H44" s="539"/>
      <c r="I44" s="539"/>
      <c r="J44" s="539"/>
      <c r="K44" s="539"/>
      <c r="L44" s="539"/>
      <c r="M44" s="20"/>
      <c r="N44" s="20"/>
      <c r="O44" s="20"/>
    </row>
    <row r="45" spans="1:15" x14ac:dyDescent="0.2">
      <c r="A45" s="10" t="s">
        <v>339</v>
      </c>
      <c r="B45" s="539" t="s">
        <v>340</v>
      </c>
      <c r="C45" s="539"/>
      <c r="D45" s="539"/>
      <c r="E45" s="539"/>
      <c r="F45" s="539"/>
      <c r="G45" s="539"/>
      <c r="H45" s="539"/>
      <c r="I45" s="539"/>
      <c r="J45" s="539"/>
      <c r="K45" s="539"/>
      <c r="L45" s="539"/>
      <c r="M45" s="20"/>
      <c r="N45" s="20"/>
      <c r="O45" s="20"/>
    </row>
    <row r="46" spans="1:15" x14ac:dyDescent="0.2">
      <c r="A46" s="10" t="s">
        <v>341</v>
      </c>
      <c r="B46" s="539" t="s">
        <v>342</v>
      </c>
      <c r="C46" s="539"/>
      <c r="D46" s="539"/>
      <c r="E46" s="539"/>
      <c r="F46" s="539"/>
      <c r="G46" s="539"/>
      <c r="H46" s="539"/>
      <c r="I46" s="539"/>
      <c r="J46" s="539"/>
      <c r="K46" s="539"/>
      <c r="L46" s="539"/>
      <c r="M46" s="20"/>
      <c r="N46" s="20"/>
      <c r="O46" s="20"/>
    </row>
    <row r="47" spans="1:15" x14ac:dyDescent="0.2">
      <c r="A47" s="10" t="s">
        <v>343</v>
      </c>
      <c r="B47" s="539" t="s">
        <v>344</v>
      </c>
      <c r="C47" s="539"/>
      <c r="D47" s="539"/>
      <c r="E47" s="539"/>
      <c r="F47" s="539"/>
      <c r="G47" s="539"/>
      <c r="H47" s="539"/>
      <c r="I47" s="539"/>
      <c r="J47" s="539"/>
      <c r="K47" s="539"/>
      <c r="L47" s="539"/>
      <c r="M47" s="20"/>
      <c r="N47" s="20"/>
      <c r="O47" s="20"/>
    </row>
    <row r="48" spans="1:15" x14ac:dyDescent="0.2">
      <c r="A48" s="10" t="s">
        <v>345</v>
      </c>
      <c r="B48" s="539" t="s">
        <v>346</v>
      </c>
      <c r="C48" s="539"/>
      <c r="D48" s="539"/>
      <c r="E48" s="539"/>
      <c r="F48" s="539"/>
      <c r="G48" s="539"/>
      <c r="H48" s="539"/>
      <c r="I48" s="539"/>
      <c r="J48" s="539"/>
      <c r="K48" s="539"/>
      <c r="L48" s="539"/>
      <c r="M48" s="20"/>
      <c r="N48" s="20"/>
      <c r="O48" s="20"/>
    </row>
    <row r="49" spans="1:15" x14ac:dyDescent="0.2">
      <c r="A49" s="10" t="s">
        <v>1123</v>
      </c>
      <c r="B49" s="539" t="s">
        <v>347</v>
      </c>
      <c r="C49" s="539"/>
      <c r="D49" s="539"/>
      <c r="E49" s="539"/>
      <c r="F49" s="539"/>
      <c r="G49" s="539"/>
      <c r="H49" s="539"/>
      <c r="I49" s="539"/>
      <c r="J49" s="539"/>
      <c r="K49" s="539"/>
      <c r="L49" s="539"/>
      <c r="M49" s="20"/>
      <c r="N49" s="20"/>
      <c r="O49" s="20"/>
    </row>
    <row r="50" spans="1:15" x14ac:dyDescent="0.2">
      <c r="A50" s="10" t="s">
        <v>28</v>
      </c>
    </row>
    <row r="51" spans="1:15" x14ac:dyDescent="0.2">
      <c r="A51" s="20"/>
    </row>
    <row r="52" spans="1:15" x14ac:dyDescent="0.2">
      <c r="A52" s="74" t="s">
        <v>1027</v>
      </c>
    </row>
    <row r="53" spans="1:15" x14ac:dyDescent="0.2">
      <c r="A53" s="10" t="s">
        <v>1030</v>
      </c>
    </row>
    <row r="54" spans="1:15" x14ac:dyDescent="0.2">
      <c r="A54" s="15"/>
    </row>
    <row r="55" spans="1:15" x14ac:dyDescent="0.2">
      <c r="B55" s="15"/>
    </row>
  </sheetData>
  <mergeCells count="16">
    <mergeCell ref="B39:O39"/>
    <mergeCell ref="B43:O43"/>
    <mergeCell ref="B2:O2"/>
    <mergeCell ref="B34:O34"/>
    <mergeCell ref="B36:O36"/>
    <mergeCell ref="B38:O38"/>
    <mergeCell ref="B41:L41"/>
    <mergeCell ref="B42:L42"/>
    <mergeCell ref="B35:L35"/>
    <mergeCell ref="B37:L37"/>
    <mergeCell ref="B49:L49"/>
    <mergeCell ref="B44:L44"/>
    <mergeCell ref="B45:L45"/>
    <mergeCell ref="B46:L46"/>
    <mergeCell ref="B47:L47"/>
    <mergeCell ref="B48:L48"/>
  </mergeCells>
  <pageMargins left="0.7" right="0.7" top="0.75" bottom="0.75" header="0.3" footer="0.3"/>
  <pageSetup paperSize="8" orientation="landscape" r:id="rId1"/>
  <headerFooter>
    <oddHeader>&amp;L&amp;"Calibri"&amp;10&amp;K000000 [Limited Sharing]&amp;1#_x000D_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7" tint="-0.499984740745262"/>
  </sheetPr>
  <dimension ref="A1:M163"/>
  <sheetViews>
    <sheetView tabSelected="1" zoomScaleNormal="100" workbookViewId="0">
      <pane ySplit="4" topLeftCell="A5" activePane="bottomLeft" state="frozen"/>
      <selection activeCell="B2" sqref="B2:AD2"/>
      <selection pane="bottomLeft" activeCell="K31" sqref="K31"/>
    </sheetView>
  </sheetViews>
  <sheetFormatPr defaultRowHeight="12.75" outlineLevelRow="2" x14ac:dyDescent="0.2"/>
  <cols>
    <col min="1" max="1" width="4.1640625" style="10" customWidth="1"/>
    <col min="2" max="2" width="43.83203125" style="10" customWidth="1"/>
    <col min="3" max="8" width="13.5" style="10" customWidth="1"/>
    <col min="9" max="9" width="9.33203125" style="10"/>
    <col min="10" max="10" width="11.6640625" style="10" bestFit="1" customWidth="1"/>
    <col min="11" max="11" width="11.83203125" style="10" bestFit="1" customWidth="1"/>
    <col min="12" max="12" width="10.5" style="10" bestFit="1" customWidth="1"/>
    <col min="13" max="16384" width="9.33203125" style="10"/>
  </cols>
  <sheetData>
    <row r="1" spans="2:12" s="4" customFormat="1" ht="46.5" customHeight="1" x14ac:dyDescent="0.2">
      <c r="B1" s="1" t="s">
        <v>381</v>
      </c>
      <c r="C1" s="2"/>
      <c r="D1" s="2"/>
      <c r="E1" s="2"/>
      <c r="F1" s="2"/>
      <c r="G1" s="2"/>
      <c r="H1" s="3" t="s">
        <v>383</v>
      </c>
    </row>
    <row r="2" spans="2:12" s="5" customFormat="1" ht="15" x14ac:dyDescent="0.2">
      <c r="B2" s="436" t="s">
        <v>1143</v>
      </c>
      <c r="C2" s="436"/>
      <c r="D2" s="436"/>
      <c r="E2" s="436"/>
      <c r="F2" s="436"/>
      <c r="G2" s="436"/>
      <c r="H2" s="436"/>
    </row>
    <row r="3" spans="2:12" s="5" customFormat="1" x14ac:dyDescent="0.2">
      <c r="B3" s="445" t="s">
        <v>26</v>
      </c>
      <c r="C3" s="445"/>
      <c r="D3" s="445"/>
      <c r="E3" s="445"/>
      <c r="F3" s="445"/>
      <c r="G3" s="445"/>
      <c r="H3" s="445"/>
    </row>
    <row r="4" spans="2:12" s="28" customFormat="1" ht="18.75" customHeight="1" x14ac:dyDescent="0.2">
      <c r="B4" s="27" t="s">
        <v>981</v>
      </c>
      <c r="C4" s="6" t="s">
        <v>982</v>
      </c>
      <c r="D4" s="6" t="s">
        <v>983</v>
      </c>
      <c r="E4" s="6" t="s">
        <v>984</v>
      </c>
      <c r="F4" s="6" t="s">
        <v>985</v>
      </c>
      <c r="G4" s="6" t="s">
        <v>986</v>
      </c>
      <c r="H4" s="6" t="s">
        <v>1</v>
      </c>
    </row>
    <row r="5" spans="2:12" ht="18.75" customHeight="1" x14ac:dyDescent="0.2">
      <c r="B5" s="443" t="s">
        <v>276</v>
      </c>
      <c r="C5" s="444"/>
      <c r="D5" s="444"/>
      <c r="E5" s="444"/>
      <c r="F5" s="444"/>
      <c r="G5" s="444"/>
      <c r="H5" s="444"/>
      <c r="I5" s="29"/>
      <c r="J5" s="29"/>
      <c r="K5" s="29"/>
      <c r="L5" s="29"/>
    </row>
    <row r="6" spans="2:12" outlineLevel="1" x14ac:dyDescent="0.2">
      <c r="B6" s="30" t="s">
        <v>683</v>
      </c>
      <c r="C6" s="44">
        <f>SUM(C7:C9)</f>
        <v>374</v>
      </c>
      <c r="D6" s="44">
        <f>SUM(D7:D9)</f>
        <v>1236</v>
      </c>
      <c r="E6" s="44">
        <f>SUM(E7:E9)</f>
        <v>1027</v>
      </c>
      <c r="F6" s="44">
        <f>SUM(F7:F9)</f>
        <v>864</v>
      </c>
      <c r="G6" s="45">
        <f>SUM(G7:G9)</f>
        <v>113.242</v>
      </c>
      <c r="H6" s="44">
        <f t="shared" ref="H6:H15" si="0">SUM(C6:G6)</f>
        <v>3614.2420000000002</v>
      </c>
    </row>
    <row r="7" spans="2:12" outlineLevel="2" x14ac:dyDescent="0.2">
      <c r="B7" s="33" t="s">
        <v>476</v>
      </c>
      <c r="C7" s="34">
        <v>166</v>
      </c>
      <c r="D7" s="34">
        <v>271</v>
      </c>
      <c r="E7" s="35">
        <v>233</v>
      </c>
      <c r="F7" s="35">
        <v>162</v>
      </c>
      <c r="G7" s="34">
        <v>35.609000000000002</v>
      </c>
      <c r="H7" s="47">
        <f t="shared" si="0"/>
        <v>867.60900000000004</v>
      </c>
    </row>
    <row r="8" spans="2:12" outlineLevel="2" x14ac:dyDescent="0.2">
      <c r="B8" s="33" t="s">
        <v>477</v>
      </c>
      <c r="C8" s="34">
        <v>128</v>
      </c>
      <c r="D8" s="34">
        <v>624</v>
      </c>
      <c r="E8" s="35">
        <v>355</v>
      </c>
      <c r="F8" s="35">
        <v>494</v>
      </c>
      <c r="G8" s="34">
        <v>48.243000000000002</v>
      </c>
      <c r="H8" s="47">
        <f t="shared" si="0"/>
        <v>1649.2429999999999</v>
      </c>
    </row>
    <row r="9" spans="2:12" ht="17.25" customHeight="1" outlineLevel="2" x14ac:dyDescent="0.2">
      <c r="B9" s="33" t="s">
        <v>478</v>
      </c>
      <c r="C9" s="34">
        <v>80</v>
      </c>
      <c r="D9" s="34">
        <v>341</v>
      </c>
      <c r="E9" s="35">
        <v>439</v>
      </c>
      <c r="F9" s="35">
        <v>208</v>
      </c>
      <c r="G9" s="34">
        <v>29.39</v>
      </c>
      <c r="H9" s="47">
        <f t="shared" si="0"/>
        <v>1097.3900000000001</v>
      </c>
    </row>
    <row r="10" spans="2:12" outlineLevel="1" x14ac:dyDescent="0.2">
      <c r="B10" s="30" t="s">
        <v>624</v>
      </c>
      <c r="C10" s="44">
        <f>SUM(C11:C13)</f>
        <v>409</v>
      </c>
      <c r="D10" s="44">
        <f>SUM(D11:D13)</f>
        <v>1333</v>
      </c>
      <c r="E10" s="46">
        <f>SUM(E11:E13)</f>
        <v>1664</v>
      </c>
      <c r="F10" s="46">
        <f>SUM(F11:F13)</f>
        <v>580</v>
      </c>
      <c r="G10" s="36" t="s">
        <v>264</v>
      </c>
      <c r="H10" s="44">
        <f t="shared" si="0"/>
        <v>3986</v>
      </c>
    </row>
    <row r="11" spans="2:12" hidden="1" outlineLevel="2" x14ac:dyDescent="0.2">
      <c r="B11" s="33" t="s">
        <v>479</v>
      </c>
      <c r="C11" s="34">
        <v>183</v>
      </c>
      <c r="D11" s="34">
        <v>542</v>
      </c>
      <c r="E11" s="35">
        <v>927</v>
      </c>
      <c r="F11" s="35">
        <v>353</v>
      </c>
      <c r="G11" s="36" t="s">
        <v>264</v>
      </c>
      <c r="H11" s="47">
        <f t="shared" si="0"/>
        <v>2005</v>
      </c>
    </row>
    <row r="12" spans="2:12" hidden="1" outlineLevel="2" x14ac:dyDescent="0.2">
      <c r="B12" s="33" t="s">
        <v>480</v>
      </c>
      <c r="C12" s="34">
        <v>106</v>
      </c>
      <c r="D12" s="34">
        <v>290</v>
      </c>
      <c r="E12" s="35">
        <v>301</v>
      </c>
      <c r="F12" s="35">
        <v>178</v>
      </c>
      <c r="G12" s="36" t="s">
        <v>264</v>
      </c>
      <c r="H12" s="47">
        <f t="shared" si="0"/>
        <v>875</v>
      </c>
    </row>
    <row r="13" spans="2:12" ht="15.75" hidden="1" customHeight="1" outlineLevel="2" x14ac:dyDescent="0.2">
      <c r="B13" s="33" t="s">
        <v>481</v>
      </c>
      <c r="C13" s="34">
        <v>120</v>
      </c>
      <c r="D13" s="34">
        <v>501</v>
      </c>
      <c r="E13" s="35">
        <v>436</v>
      </c>
      <c r="F13" s="35">
        <v>49</v>
      </c>
      <c r="G13" s="36" t="s">
        <v>264</v>
      </c>
      <c r="H13" s="47">
        <f t="shared" si="0"/>
        <v>1106</v>
      </c>
    </row>
    <row r="14" spans="2:12" outlineLevel="1" collapsed="1" x14ac:dyDescent="0.2">
      <c r="B14" s="30" t="s">
        <v>625</v>
      </c>
      <c r="C14" s="44">
        <f>SUM(C15:C17)</f>
        <v>353</v>
      </c>
      <c r="D14" s="44">
        <f>SUM(D15:D17)</f>
        <v>1154</v>
      </c>
      <c r="E14" s="44">
        <f>SUM(E15:E17)</f>
        <v>915</v>
      </c>
      <c r="F14" s="44">
        <f>SUM(F15:F17)</f>
        <v>715</v>
      </c>
      <c r="G14" s="32">
        <v>161.81899999999999</v>
      </c>
      <c r="H14" s="44">
        <f t="shared" si="0"/>
        <v>3298.819</v>
      </c>
    </row>
    <row r="15" spans="2:12" hidden="1" outlineLevel="2" x14ac:dyDescent="0.2">
      <c r="B15" s="33" t="s">
        <v>482</v>
      </c>
      <c r="C15" s="34">
        <v>97</v>
      </c>
      <c r="D15" s="34">
        <v>392</v>
      </c>
      <c r="E15" s="35">
        <v>387</v>
      </c>
      <c r="F15" s="35">
        <v>272</v>
      </c>
      <c r="G15" s="34">
        <v>60</v>
      </c>
      <c r="H15" s="47">
        <f t="shared" si="0"/>
        <v>1208</v>
      </c>
    </row>
    <row r="16" spans="2:12" hidden="1" outlineLevel="2" x14ac:dyDescent="0.2">
      <c r="B16" s="33" t="s">
        <v>483</v>
      </c>
      <c r="C16" s="34">
        <v>141</v>
      </c>
      <c r="D16" s="34">
        <v>267</v>
      </c>
      <c r="E16" s="35">
        <v>288</v>
      </c>
      <c r="F16" s="35">
        <v>243</v>
      </c>
      <c r="G16" s="34">
        <v>30</v>
      </c>
      <c r="H16" s="47">
        <f>SUM(C16:G16)</f>
        <v>969</v>
      </c>
    </row>
    <row r="17" spans="2:13" hidden="1" outlineLevel="2" x14ac:dyDescent="0.2">
      <c r="B17" s="33" t="s">
        <v>484</v>
      </c>
      <c r="C17" s="34">
        <v>115</v>
      </c>
      <c r="D17" s="34">
        <v>495</v>
      </c>
      <c r="E17" s="35">
        <v>240</v>
      </c>
      <c r="F17" s="35">
        <v>200</v>
      </c>
      <c r="G17" s="34">
        <v>72</v>
      </c>
      <c r="H17" s="47">
        <f>SUM(C17:G17)</f>
        <v>1122</v>
      </c>
      <c r="L17" s="31"/>
      <c r="M17" s="31"/>
    </row>
    <row r="18" spans="2:13" outlineLevel="1" collapsed="1" x14ac:dyDescent="0.2">
      <c r="B18" s="30" t="s">
        <v>626</v>
      </c>
      <c r="C18" s="31">
        <v>734</v>
      </c>
      <c r="D18" s="31">
        <v>524.82999999999993</v>
      </c>
      <c r="E18" s="46">
        <f>SUM(E19:E23)</f>
        <v>1972</v>
      </c>
      <c r="F18" s="46">
        <f>SUM(F19:F23)</f>
        <v>161</v>
      </c>
      <c r="G18" s="37" t="s">
        <v>264</v>
      </c>
      <c r="H18" s="44">
        <f>SUM(C18:G18)</f>
        <v>3391.83</v>
      </c>
      <c r="L18" s="38"/>
      <c r="M18" s="38"/>
    </row>
    <row r="19" spans="2:13" ht="15" hidden="1" customHeight="1" outlineLevel="2" x14ac:dyDescent="0.2">
      <c r="B19" s="39" t="s">
        <v>4</v>
      </c>
      <c r="C19" s="440" t="s">
        <v>1160</v>
      </c>
      <c r="D19" s="440" t="s">
        <v>1161</v>
      </c>
      <c r="E19" s="35">
        <v>544</v>
      </c>
      <c r="F19" s="35">
        <v>45</v>
      </c>
      <c r="G19" s="36" t="s">
        <v>264</v>
      </c>
      <c r="H19" s="440" t="s">
        <v>1162</v>
      </c>
    </row>
    <row r="20" spans="2:13" hidden="1" outlineLevel="2" x14ac:dyDescent="0.2">
      <c r="B20" s="39" t="s">
        <v>3</v>
      </c>
      <c r="C20" s="441"/>
      <c r="D20" s="441"/>
      <c r="E20" s="35">
        <v>335</v>
      </c>
      <c r="F20" s="35">
        <v>39</v>
      </c>
      <c r="G20" s="36" t="s">
        <v>264</v>
      </c>
      <c r="H20" s="441"/>
      <c r="J20" s="38"/>
    </row>
    <row r="21" spans="2:13" hidden="1" outlineLevel="2" x14ac:dyDescent="0.2">
      <c r="B21" s="33" t="s">
        <v>486</v>
      </c>
      <c r="C21" s="34">
        <v>128</v>
      </c>
      <c r="D21" s="34">
        <v>54</v>
      </c>
      <c r="E21" s="35">
        <v>394</v>
      </c>
      <c r="F21" s="35">
        <v>34</v>
      </c>
      <c r="G21" s="36" t="s">
        <v>264</v>
      </c>
      <c r="H21" s="47">
        <f>SUM(C21:G21)</f>
        <v>610</v>
      </c>
      <c r="J21" s="38"/>
      <c r="K21" s="40"/>
      <c r="L21" s="40"/>
    </row>
    <row r="22" spans="2:13" hidden="1" outlineLevel="2" x14ac:dyDescent="0.2">
      <c r="B22" s="33" t="s">
        <v>488</v>
      </c>
      <c r="C22" s="34">
        <v>113</v>
      </c>
      <c r="D22" s="34">
        <v>92</v>
      </c>
      <c r="E22" s="35">
        <v>309</v>
      </c>
      <c r="F22" s="35">
        <v>26</v>
      </c>
      <c r="G22" s="36" t="s">
        <v>264</v>
      </c>
      <c r="H22" s="47">
        <f>SUM(C22:G22)</f>
        <v>540</v>
      </c>
      <c r="J22" s="38"/>
    </row>
    <row r="23" spans="2:13" hidden="1" outlineLevel="2" x14ac:dyDescent="0.2">
      <c r="B23" s="33" t="s">
        <v>487</v>
      </c>
      <c r="C23" s="34">
        <v>113</v>
      </c>
      <c r="D23" s="34">
        <v>102</v>
      </c>
      <c r="E23" s="35">
        <v>390</v>
      </c>
      <c r="F23" s="35">
        <v>17</v>
      </c>
      <c r="G23" s="36" t="s">
        <v>264</v>
      </c>
      <c r="H23" s="47">
        <f t="shared" ref="H23:H36" si="1">SUM(C23:G23)</f>
        <v>622</v>
      </c>
      <c r="K23" s="40"/>
      <c r="L23" s="40"/>
    </row>
    <row r="24" spans="2:13" outlineLevel="1" collapsed="1" x14ac:dyDescent="0.2">
      <c r="B24" s="30" t="s">
        <v>627</v>
      </c>
      <c r="C24" s="44">
        <f>SUM(C25:C27)</f>
        <v>620</v>
      </c>
      <c r="D24" s="44">
        <f>SUM(D25:D27)</f>
        <v>552</v>
      </c>
      <c r="E24" s="46">
        <f>SUM(E25:E27)</f>
        <v>933.91</v>
      </c>
      <c r="F24" s="46">
        <f>SUM(F25:F27)</f>
        <v>296.68</v>
      </c>
      <c r="G24" s="36" t="s">
        <v>264</v>
      </c>
      <c r="H24" s="44">
        <f>SUM(C24:G24)</f>
        <v>2402.5899999999997</v>
      </c>
    </row>
    <row r="25" spans="2:13" hidden="1" outlineLevel="2" x14ac:dyDescent="0.2">
      <c r="B25" s="33" t="s">
        <v>490</v>
      </c>
      <c r="C25" s="34">
        <v>172</v>
      </c>
      <c r="D25" s="34">
        <v>61</v>
      </c>
      <c r="E25" s="35">
        <v>387.69</v>
      </c>
      <c r="F25" s="35">
        <v>41</v>
      </c>
      <c r="G25" s="36" t="s">
        <v>264</v>
      </c>
      <c r="H25" s="47">
        <f>SUM(C25:G25)</f>
        <v>661.69</v>
      </c>
    </row>
    <row r="26" spans="2:13" hidden="1" outlineLevel="2" x14ac:dyDescent="0.2">
      <c r="B26" s="33" t="s">
        <v>491</v>
      </c>
      <c r="C26" s="34">
        <v>141</v>
      </c>
      <c r="D26" s="34">
        <v>210</v>
      </c>
      <c r="E26" s="35">
        <v>320.38</v>
      </c>
      <c r="F26" s="35">
        <v>153.35</v>
      </c>
      <c r="G26" s="36" t="s">
        <v>264</v>
      </c>
      <c r="H26" s="47">
        <f>SUM(C26:G26)</f>
        <v>824.73</v>
      </c>
    </row>
    <row r="27" spans="2:13" hidden="1" outlineLevel="2" x14ac:dyDescent="0.2">
      <c r="B27" s="33" t="s">
        <v>492</v>
      </c>
      <c r="C27" s="34">
        <v>307</v>
      </c>
      <c r="D27" s="34">
        <v>281</v>
      </c>
      <c r="E27" s="35">
        <v>225.84</v>
      </c>
      <c r="F27" s="35">
        <v>102.33</v>
      </c>
      <c r="G27" s="36" t="s">
        <v>264</v>
      </c>
      <c r="H27" s="47">
        <f>SUM(C27:G27)</f>
        <v>916.17000000000007</v>
      </c>
    </row>
    <row r="28" spans="2:13" outlineLevel="1" collapsed="1" x14ac:dyDescent="0.2">
      <c r="B28" s="30" t="s">
        <v>628</v>
      </c>
      <c r="C28" s="44">
        <f>SUM(C29:C30)</f>
        <v>353</v>
      </c>
      <c r="D28" s="44">
        <f>SUM(D29:D30)</f>
        <v>1005</v>
      </c>
      <c r="E28" s="46">
        <f>SUM(E29:E30)</f>
        <v>1905</v>
      </c>
      <c r="F28" s="46">
        <f>SUM(F29:F30)</f>
        <v>840</v>
      </c>
      <c r="G28" s="32">
        <v>35.67</v>
      </c>
      <c r="H28" s="44">
        <f t="shared" si="1"/>
        <v>4138.67</v>
      </c>
    </row>
    <row r="29" spans="2:13" hidden="1" outlineLevel="2" x14ac:dyDescent="0.2">
      <c r="B29" s="33" t="s">
        <v>493</v>
      </c>
      <c r="C29" s="34">
        <v>197</v>
      </c>
      <c r="D29" s="34">
        <v>640</v>
      </c>
      <c r="E29" s="35">
        <v>1288</v>
      </c>
      <c r="F29" s="35">
        <v>492</v>
      </c>
      <c r="G29" s="34">
        <v>36</v>
      </c>
      <c r="H29" s="47">
        <f t="shared" si="1"/>
        <v>2653</v>
      </c>
    </row>
    <row r="30" spans="2:13" hidden="1" outlineLevel="2" x14ac:dyDescent="0.2">
      <c r="B30" s="33" t="s">
        <v>494</v>
      </c>
      <c r="C30" s="34">
        <v>156</v>
      </c>
      <c r="D30" s="34">
        <v>365</v>
      </c>
      <c r="E30" s="35">
        <v>617</v>
      </c>
      <c r="F30" s="35">
        <v>348</v>
      </c>
      <c r="G30" s="36" t="s">
        <v>264</v>
      </c>
      <c r="H30" s="47">
        <f t="shared" si="1"/>
        <v>1486</v>
      </c>
    </row>
    <row r="31" spans="2:13" outlineLevel="1" collapsed="1" x14ac:dyDescent="0.2">
      <c r="B31" s="30" t="s">
        <v>629</v>
      </c>
      <c r="C31" s="44">
        <f>SUM(C32:C33)</f>
        <v>492</v>
      </c>
      <c r="D31" s="44">
        <f>SUM(D32:D33)</f>
        <v>706</v>
      </c>
      <c r="E31" s="46">
        <f>SUM(E32:E33)</f>
        <v>1227</v>
      </c>
      <c r="F31" s="46">
        <f>SUM(F32:F33)</f>
        <v>721</v>
      </c>
      <c r="G31" s="36" t="s">
        <v>264</v>
      </c>
      <c r="H31" s="44">
        <f t="shared" si="1"/>
        <v>3146</v>
      </c>
    </row>
    <row r="32" spans="2:13" hidden="1" outlineLevel="2" x14ac:dyDescent="0.2">
      <c r="B32" s="33" t="s">
        <v>495</v>
      </c>
      <c r="C32" s="34">
        <v>349</v>
      </c>
      <c r="D32" s="34">
        <v>471</v>
      </c>
      <c r="E32" s="35">
        <v>741</v>
      </c>
      <c r="F32" s="35">
        <v>698</v>
      </c>
      <c r="G32" s="36" t="s">
        <v>264</v>
      </c>
      <c r="H32" s="47">
        <f t="shared" si="1"/>
        <v>2259</v>
      </c>
    </row>
    <row r="33" spans="2:8" hidden="1" outlineLevel="2" x14ac:dyDescent="0.2">
      <c r="B33" s="33" t="s">
        <v>496</v>
      </c>
      <c r="C33" s="34">
        <v>143</v>
      </c>
      <c r="D33" s="34">
        <v>235</v>
      </c>
      <c r="E33" s="35">
        <v>486</v>
      </c>
      <c r="F33" s="35">
        <v>23</v>
      </c>
      <c r="G33" s="36" t="s">
        <v>264</v>
      </c>
      <c r="H33" s="47">
        <f t="shared" si="1"/>
        <v>887</v>
      </c>
    </row>
    <row r="34" spans="2:8" outlineLevel="1" collapsed="1" x14ac:dyDescent="0.2">
      <c r="B34" s="30" t="s">
        <v>630</v>
      </c>
      <c r="C34" s="44">
        <f>SUM(C35:C36)</f>
        <v>468</v>
      </c>
      <c r="D34" s="44">
        <f>SUM(D35:D36)</f>
        <v>693</v>
      </c>
      <c r="E34" s="46">
        <f>SUM(E35:E36)</f>
        <v>1689</v>
      </c>
      <c r="F34" s="46">
        <f>SUM(F35:F36)</f>
        <v>695.76</v>
      </c>
      <c r="G34" s="36" t="s">
        <v>264</v>
      </c>
      <c r="H34" s="44">
        <f t="shared" si="1"/>
        <v>3545.76</v>
      </c>
    </row>
    <row r="35" spans="2:8" hidden="1" outlineLevel="2" x14ac:dyDescent="0.2">
      <c r="B35" s="33" t="s">
        <v>497</v>
      </c>
      <c r="C35" s="34">
        <v>264</v>
      </c>
      <c r="D35" s="34">
        <v>432</v>
      </c>
      <c r="E35" s="35">
        <v>1109</v>
      </c>
      <c r="F35" s="35">
        <v>408</v>
      </c>
      <c r="G35" s="36" t="s">
        <v>264</v>
      </c>
      <c r="H35" s="47">
        <f t="shared" si="1"/>
        <v>2213</v>
      </c>
    </row>
    <row r="36" spans="2:8" hidden="1" outlineLevel="2" x14ac:dyDescent="0.2">
      <c r="B36" s="33" t="s">
        <v>498</v>
      </c>
      <c r="C36" s="34">
        <v>204</v>
      </c>
      <c r="D36" s="34">
        <v>261</v>
      </c>
      <c r="E36" s="35">
        <v>580</v>
      </c>
      <c r="F36" s="35">
        <v>287.76</v>
      </c>
      <c r="G36" s="36" t="s">
        <v>264</v>
      </c>
      <c r="H36" s="47">
        <f t="shared" si="1"/>
        <v>1332.76</v>
      </c>
    </row>
    <row r="37" spans="2:8" outlineLevel="1" collapsed="1" x14ac:dyDescent="0.2">
      <c r="B37" s="30" t="s">
        <v>631</v>
      </c>
      <c r="C37" s="376">
        <f>SUM(C38:C39)</f>
        <v>415.58</v>
      </c>
      <c r="D37" s="376">
        <f>SUM(D38:D39)</f>
        <v>803.55</v>
      </c>
      <c r="E37" s="377">
        <f>SUM(E38:E39)</f>
        <v>1583.1399999999999</v>
      </c>
      <c r="F37" s="377">
        <f>SUM(F38:F39)</f>
        <v>1069.83</v>
      </c>
      <c r="G37" s="377">
        <f>SUM(G38:G39)</f>
        <v>1.855</v>
      </c>
      <c r="H37" s="376">
        <f>SUM(C37:G37)</f>
        <v>3873.9549999999995</v>
      </c>
    </row>
    <row r="38" spans="2:8" hidden="1" outlineLevel="2" x14ac:dyDescent="0.2">
      <c r="B38" s="33" t="s">
        <v>272</v>
      </c>
      <c r="C38" s="34">
        <v>143.88999999999999</v>
      </c>
      <c r="D38" s="34">
        <v>363.05</v>
      </c>
      <c r="E38" s="35">
        <v>699.49</v>
      </c>
      <c r="F38" s="35">
        <v>418.93</v>
      </c>
      <c r="G38" s="34" t="s">
        <v>264</v>
      </c>
      <c r="H38" s="47">
        <f>SUM(C38:G38)</f>
        <v>1625.3600000000001</v>
      </c>
    </row>
    <row r="39" spans="2:8" hidden="1" outlineLevel="2" x14ac:dyDescent="0.2">
      <c r="B39" s="386" t="s">
        <v>273</v>
      </c>
      <c r="C39" s="392">
        <v>271.69</v>
      </c>
      <c r="D39" s="392">
        <v>440.5</v>
      </c>
      <c r="E39" s="393">
        <v>883.65</v>
      </c>
      <c r="F39" s="393">
        <v>650.9</v>
      </c>
      <c r="G39" s="392">
        <v>1.855</v>
      </c>
      <c r="H39" s="394">
        <f>SUM(C39:G39)</f>
        <v>2248.5950000000003</v>
      </c>
    </row>
    <row r="40" spans="2:8" outlineLevel="1" collapsed="1" x14ac:dyDescent="0.2">
      <c r="B40" s="33"/>
      <c r="C40" s="34"/>
      <c r="D40" s="34"/>
      <c r="E40" s="35"/>
      <c r="F40" s="35"/>
      <c r="G40" s="34"/>
      <c r="H40" s="34"/>
    </row>
    <row r="41" spans="2:8" ht="18.75" customHeight="1" x14ac:dyDescent="0.2">
      <c r="B41" s="443" t="s">
        <v>149</v>
      </c>
      <c r="C41" s="444"/>
      <c r="D41" s="444"/>
      <c r="E41" s="444"/>
      <c r="F41" s="444"/>
      <c r="G41" s="444"/>
      <c r="H41" s="444"/>
    </row>
    <row r="42" spans="2:8" hidden="1" outlineLevel="2" x14ac:dyDescent="0.2">
      <c r="B42" s="30" t="s">
        <v>683</v>
      </c>
      <c r="C42" s="44">
        <f>SUM(C43:C45)</f>
        <v>373.79</v>
      </c>
      <c r="D42" s="44">
        <f>SUM(D43:D45)</f>
        <v>1235.26</v>
      </c>
      <c r="E42" s="44">
        <f>SUM(E43:E45)</f>
        <v>1026.97</v>
      </c>
      <c r="F42" s="44">
        <f>SUM(F43:F45)</f>
        <v>863.76</v>
      </c>
      <c r="G42" s="45">
        <f>SUM(G43:G45)</f>
        <v>113.242</v>
      </c>
      <c r="H42" s="44">
        <f t="shared" ref="H42:H54" si="2">SUM(C42:G42)</f>
        <v>3613.0219999999999</v>
      </c>
    </row>
    <row r="43" spans="2:8" hidden="1" outlineLevel="2" x14ac:dyDescent="0.2">
      <c r="B43" s="33" t="s">
        <v>476</v>
      </c>
      <c r="C43" s="34">
        <v>165.61</v>
      </c>
      <c r="D43" s="34">
        <v>270.72000000000003</v>
      </c>
      <c r="E43" s="35">
        <v>232.76</v>
      </c>
      <c r="F43" s="35">
        <v>161.80000000000001</v>
      </c>
      <c r="G43" s="34">
        <v>35.609000000000002</v>
      </c>
      <c r="H43" s="47">
        <f t="shared" si="2"/>
        <v>866.49900000000014</v>
      </c>
    </row>
    <row r="44" spans="2:8" hidden="1" outlineLevel="2" x14ac:dyDescent="0.2">
      <c r="B44" s="33" t="s">
        <v>477</v>
      </c>
      <c r="C44" s="34">
        <v>127.69</v>
      </c>
      <c r="D44" s="34">
        <v>623.78</v>
      </c>
      <c r="E44" s="35">
        <v>355.41</v>
      </c>
      <c r="F44" s="35">
        <v>494.3</v>
      </c>
      <c r="G44" s="34">
        <v>48.243000000000002</v>
      </c>
      <c r="H44" s="47">
        <f t="shared" si="2"/>
        <v>1649.423</v>
      </c>
    </row>
    <row r="45" spans="2:8" ht="16.5" hidden="1" customHeight="1" outlineLevel="2" x14ac:dyDescent="0.2">
      <c r="B45" s="33" t="s">
        <v>478</v>
      </c>
      <c r="C45" s="34">
        <v>80.489999999999995</v>
      </c>
      <c r="D45" s="34">
        <v>340.76</v>
      </c>
      <c r="E45" s="35">
        <v>438.8</v>
      </c>
      <c r="F45" s="35">
        <v>207.66</v>
      </c>
      <c r="G45" s="34">
        <v>29.39</v>
      </c>
      <c r="H45" s="47">
        <f t="shared" si="2"/>
        <v>1097.1000000000001</v>
      </c>
    </row>
    <row r="46" spans="2:8" hidden="1" outlineLevel="1" x14ac:dyDescent="0.2">
      <c r="B46" s="30" t="s">
        <v>624</v>
      </c>
      <c r="C46" s="44">
        <f>SUM(C47:C49)</f>
        <v>408.59000000000003</v>
      </c>
      <c r="D46" s="44">
        <f>SUM(D47:D49)</f>
        <v>1348.3500000000001</v>
      </c>
      <c r="E46" s="46">
        <f>SUM(E47:E49)</f>
        <v>1664.3500000000001</v>
      </c>
      <c r="F46" s="46">
        <f>SUM(F47:F49)</f>
        <v>579.5</v>
      </c>
      <c r="G46" s="36" t="s">
        <v>264</v>
      </c>
      <c r="H46" s="44">
        <f t="shared" si="2"/>
        <v>4000.79</v>
      </c>
    </row>
    <row r="47" spans="2:8" hidden="1" outlineLevel="2" x14ac:dyDescent="0.2">
      <c r="B47" s="33" t="s">
        <v>479</v>
      </c>
      <c r="C47" s="34">
        <v>183.14</v>
      </c>
      <c r="D47" s="34">
        <v>542.48</v>
      </c>
      <c r="E47" s="35">
        <v>926.7</v>
      </c>
      <c r="F47" s="35">
        <v>352.76</v>
      </c>
      <c r="G47" s="36" t="s">
        <v>264</v>
      </c>
      <c r="H47" s="47">
        <f t="shared" si="2"/>
        <v>2005.0800000000002</v>
      </c>
    </row>
    <row r="48" spans="2:8" hidden="1" outlineLevel="2" x14ac:dyDescent="0.2">
      <c r="B48" s="33" t="s">
        <v>480</v>
      </c>
      <c r="C48" s="34">
        <v>105.72</v>
      </c>
      <c r="D48" s="34">
        <v>304.95999999999998</v>
      </c>
      <c r="E48" s="35">
        <v>301.35000000000002</v>
      </c>
      <c r="F48" s="35">
        <v>177.7</v>
      </c>
      <c r="G48" s="36" t="s">
        <v>264</v>
      </c>
      <c r="H48" s="47">
        <f t="shared" si="2"/>
        <v>889.73</v>
      </c>
    </row>
    <row r="49" spans="2:13" hidden="1" outlineLevel="2" x14ac:dyDescent="0.2">
      <c r="B49" s="33" t="s">
        <v>481</v>
      </c>
      <c r="C49" s="34">
        <v>119.73</v>
      </c>
      <c r="D49" s="34">
        <v>500.91</v>
      </c>
      <c r="E49" s="35">
        <v>436.3</v>
      </c>
      <c r="F49" s="35">
        <v>49.04</v>
      </c>
      <c r="G49" s="36" t="s">
        <v>264</v>
      </c>
      <c r="H49" s="47">
        <f t="shared" si="2"/>
        <v>1105.98</v>
      </c>
    </row>
    <row r="50" spans="2:13" hidden="1" outlineLevel="1" collapsed="1" x14ac:dyDescent="0.2">
      <c r="B50" s="301" t="s">
        <v>1056</v>
      </c>
      <c r="C50" s="44">
        <f>SUM(C51:C53)</f>
        <v>352.90999999999997</v>
      </c>
      <c r="D50" s="44">
        <f>SUM(D51:D53)</f>
        <v>1155.4699999999998</v>
      </c>
      <c r="E50" s="44">
        <f>SUM(E51:E53)</f>
        <v>915.47</v>
      </c>
      <c r="F50" s="44">
        <f>SUM(F51:F53)</f>
        <v>715.45</v>
      </c>
      <c r="G50" s="32">
        <v>161.81899999999999</v>
      </c>
      <c r="H50" s="44">
        <f t="shared" si="2"/>
        <v>3301.1189999999992</v>
      </c>
    </row>
    <row r="51" spans="2:13" hidden="1" outlineLevel="2" x14ac:dyDescent="0.2">
      <c r="B51" s="33" t="s">
        <v>482</v>
      </c>
      <c r="C51" s="34">
        <v>96.89</v>
      </c>
      <c r="D51" s="34">
        <v>392.28</v>
      </c>
      <c r="E51" s="35">
        <v>387.24</v>
      </c>
      <c r="F51" s="35">
        <v>271.89999999999998</v>
      </c>
      <c r="G51" s="34">
        <v>60.137999999999998</v>
      </c>
      <c r="H51" s="47">
        <f t="shared" si="2"/>
        <v>1208.4479999999999</v>
      </c>
    </row>
    <row r="52" spans="2:13" hidden="1" outlineLevel="2" x14ac:dyDescent="0.2">
      <c r="B52" s="33" t="s">
        <v>483</v>
      </c>
      <c r="C52" s="34">
        <v>140.55000000000001</v>
      </c>
      <c r="D52" s="34">
        <v>267.82</v>
      </c>
      <c r="E52" s="35">
        <v>288.45</v>
      </c>
      <c r="F52" s="35">
        <v>243.32</v>
      </c>
      <c r="G52" s="34">
        <v>29.527000000000001</v>
      </c>
      <c r="H52" s="47">
        <f t="shared" si="2"/>
        <v>969.66699999999992</v>
      </c>
    </row>
    <row r="53" spans="2:13" hidden="1" outlineLevel="2" x14ac:dyDescent="0.2">
      <c r="B53" s="33" t="s">
        <v>484</v>
      </c>
      <c r="C53" s="34">
        <v>115.47</v>
      </c>
      <c r="D53" s="34">
        <v>495.37</v>
      </c>
      <c r="E53" s="35">
        <v>239.78</v>
      </c>
      <c r="F53" s="35">
        <v>200.23</v>
      </c>
      <c r="G53" s="34">
        <v>72.153999999999996</v>
      </c>
      <c r="H53" s="47">
        <f t="shared" si="2"/>
        <v>1123.0039999999999</v>
      </c>
      <c r="L53" s="31"/>
      <c r="M53" s="31"/>
    </row>
    <row r="54" spans="2:13" hidden="1" outlineLevel="1" collapsed="1" x14ac:dyDescent="0.2">
      <c r="B54" s="30" t="s">
        <v>626</v>
      </c>
      <c r="C54" s="31">
        <v>734.49</v>
      </c>
      <c r="D54" s="31">
        <v>524.97</v>
      </c>
      <c r="E54" s="46">
        <f>SUM(E55:E59)</f>
        <v>1972.8100000000002</v>
      </c>
      <c r="F54" s="46">
        <f>SUM(F55:F59)</f>
        <v>160.79</v>
      </c>
      <c r="G54" s="37" t="s">
        <v>264</v>
      </c>
      <c r="H54" s="44">
        <f t="shared" si="2"/>
        <v>3393.0600000000004</v>
      </c>
      <c r="L54" s="38"/>
      <c r="M54" s="38"/>
    </row>
    <row r="55" spans="2:13" hidden="1" outlineLevel="2" x14ac:dyDescent="0.2">
      <c r="B55" s="39" t="s">
        <v>4</v>
      </c>
      <c r="C55" s="440" t="s">
        <v>1160</v>
      </c>
      <c r="D55" s="440" t="s">
        <v>1161</v>
      </c>
      <c r="E55" s="35">
        <v>543.91999999999996</v>
      </c>
      <c r="F55" s="35">
        <v>45.08</v>
      </c>
      <c r="G55" s="36" t="s">
        <v>264</v>
      </c>
      <c r="H55" s="440" t="s">
        <v>1162</v>
      </c>
    </row>
    <row r="56" spans="2:13" hidden="1" outlineLevel="2" x14ac:dyDescent="0.2">
      <c r="B56" s="39" t="s">
        <v>3</v>
      </c>
      <c r="C56" s="441"/>
      <c r="D56" s="441"/>
      <c r="E56" s="35">
        <v>335.29</v>
      </c>
      <c r="F56" s="35">
        <v>39.31</v>
      </c>
      <c r="G56" s="36" t="s">
        <v>264</v>
      </c>
      <c r="H56" s="441"/>
      <c r="J56" s="38"/>
    </row>
    <row r="57" spans="2:13" hidden="1" outlineLevel="2" x14ac:dyDescent="0.2">
      <c r="B57" s="33" t="s">
        <v>486</v>
      </c>
      <c r="C57" s="34">
        <v>113.06</v>
      </c>
      <c r="D57" s="34">
        <v>91.57</v>
      </c>
      <c r="E57" s="35">
        <v>309.2</v>
      </c>
      <c r="F57" s="35">
        <v>25.8</v>
      </c>
      <c r="G57" s="36" t="s">
        <v>264</v>
      </c>
      <c r="H57" s="47">
        <f>SUM(C57:G57)</f>
        <v>539.62999999999988</v>
      </c>
      <c r="J57" s="38"/>
      <c r="K57" s="40"/>
      <c r="L57" s="40"/>
    </row>
    <row r="58" spans="2:13" hidden="1" outlineLevel="2" x14ac:dyDescent="0.2">
      <c r="B58" s="33" t="s">
        <v>488</v>
      </c>
      <c r="C58" s="34">
        <v>112.65</v>
      </c>
      <c r="D58" s="34">
        <v>101.83</v>
      </c>
      <c r="E58" s="35">
        <v>389.95</v>
      </c>
      <c r="F58" s="35">
        <v>17.05</v>
      </c>
      <c r="G58" s="36" t="s">
        <v>264</v>
      </c>
      <c r="H58" s="47">
        <f>SUM(C58:G58)</f>
        <v>621.48</v>
      </c>
      <c r="J58" s="38"/>
    </row>
    <row r="59" spans="2:13" hidden="1" outlineLevel="2" x14ac:dyDescent="0.2">
      <c r="B59" s="33" t="s">
        <v>487</v>
      </c>
      <c r="C59" s="34">
        <v>127.88</v>
      </c>
      <c r="D59" s="34">
        <v>54.43</v>
      </c>
      <c r="E59" s="35">
        <v>394.45</v>
      </c>
      <c r="F59" s="35">
        <v>33.549999999999997</v>
      </c>
      <c r="G59" s="36" t="s">
        <v>264</v>
      </c>
      <c r="H59" s="47">
        <f t="shared" ref="H59:H75" si="3">SUM(C59:G59)</f>
        <v>610.30999999999995</v>
      </c>
      <c r="K59" s="40"/>
      <c r="L59" s="40"/>
    </row>
    <row r="60" spans="2:13" hidden="1" outlineLevel="1" collapsed="1" x14ac:dyDescent="0.2">
      <c r="B60" s="30" t="s">
        <v>627</v>
      </c>
      <c r="C60" s="44">
        <f>SUM(C61:C63)</f>
        <v>619.54999999999995</v>
      </c>
      <c r="D60" s="44">
        <f>SUM(D61:D63)</f>
        <v>557.74</v>
      </c>
      <c r="E60" s="46">
        <f>SUM(E61:E63)</f>
        <v>932.79000000000008</v>
      </c>
      <c r="F60" s="46">
        <f>SUM(F61:F63)</f>
        <v>294.89</v>
      </c>
      <c r="G60" s="36" t="s">
        <v>264</v>
      </c>
      <c r="H60" s="44">
        <f t="shared" si="3"/>
        <v>2404.9699999999998</v>
      </c>
    </row>
    <row r="61" spans="2:13" hidden="1" outlineLevel="2" x14ac:dyDescent="0.2">
      <c r="B61" s="33" t="s">
        <v>490</v>
      </c>
      <c r="C61" s="34">
        <v>171.99</v>
      </c>
      <c r="D61" s="34">
        <v>60.64</v>
      </c>
      <c r="E61" s="35">
        <v>387.69</v>
      </c>
      <c r="F61" s="35">
        <v>41.31</v>
      </c>
      <c r="G61" s="36" t="s">
        <v>264</v>
      </c>
      <c r="H61" s="47">
        <f t="shared" si="3"/>
        <v>661.62999999999988</v>
      </c>
    </row>
    <row r="62" spans="2:13" hidden="1" outlineLevel="2" x14ac:dyDescent="0.2">
      <c r="B62" s="33" t="s">
        <v>491</v>
      </c>
      <c r="C62" s="34">
        <v>306.77</v>
      </c>
      <c r="D62" s="34">
        <v>287.52999999999997</v>
      </c>
      <c r="E62" s="35">
        <v>319.26</v>
      </c>
      <c r="F62" s="35">
        <v>151.25</v>
      </c>
      <c r="G62" s="36" t="s">
        <v>264</v>
      </c>
      <c r="H62" s="47">
        <f t="shared" si="3"/>
        <v>1064.81</v>
      </c>
    </row>
    <row r="63" spans="2:13" hidden="1" outlineLevel="2" x14ac:dyDescent="0.2">
      <c r="B63" s="33" t="s">
        <v>492</v>
      </c>
      <c r="C63" s="34">
        <v>140.79</v>
      </c>
      <c r="D63" s="34">
        <v>209.57</v>
      </c>
      <c r="E63" s="35">
        <v>225.84</v>
      </c>
      <c r="F63" s="35">
        <v>102.33</v>
      </c>
      <c r="G63" s="36" t="s">
        <v>264</v>
      </c>
      <c r="H63" s="47">
        <f t="shared" si="3"/>
        <v>678.53000000000009</v>
      </c>
    </row>
    <row r="64" spans="2:13" hidden="1" outlineLevel="1" collapsed="1" x14ac:dyDescent="0.2">
      <c r="B64" s="30" t="s">
        <v>628</v>
      </c>
      <c r="C64" s="44">
        <f>SUM(C65:C66)</f>
        <v>352.8</v>
      </c>
      <c r="D64" s="44">
        <f>SUM(D65:D66)</f>
        <v>1010.8899999999999</v>
      </c>
      <c r="E64" s="46">
        <f>SUM(E65:E66)</f>
        <v>1905.4360000000001</v>
      </c>
      <c r="F64" s="46">
        <f>SUM(F65:F66)</f>
        <v>840.03600000000006</v>
      </c>
      <c r="G64" s="32">
        <v>35.67</v>
      </c>
      <c r="H64" s="44">
        <f t="shared" si="3"/>
        <v>4144.8320000000003</v>
      </c>
    </row>
    <row r="65" spans="2:11" hidden="1" outlineLevel="2" x14ac:dyDescent="0.2">
      <c r="B65" s="33" t="s">
        <v>493</v>
      </c>
      <c r="C65" s="34">
        <v>196.72</v>
      </c>
      <c r="D65" s="34">
        <v>645.80999999999995</v>
      </c>
      <c r="E65" s="35">
        <v>1288.0450000000001</v>
      </c>
      <c r="F65" s="35">
        <v>492.04</v>
      </c>
      <c r="G65" s="34">
        <v>35.67</v>
      </c>
      <c r="H65" s="47">
        <f t="shared" si="3"/>
        <v>2658.2849999999999</v>
      </c>
    </row>
    <row r="66" spans="2:11" hidden="1" outlineLevel="2" x14ac:dyDescent="0.2">
      <c r="B66" s="33" t="s">
        <v>494</v>
      </c>
      <c r="C66" s="34">
        <v>156.08000000000001</v>
      </c>
      <c r="D66" s="34">
        <v>365.08</v>
      </c>
      <c r="E66" s="35">
        <v>617.39099999999996</v>
      </c>
      <c r="F66" s="35">
        <v>347.99599999999998</v>
      </c>
      <c r="G66" s="36" t="s">
        <v>264</v>
      </c>
      <c r="H66" s="47">
        <f t="shared" si="3"/>
        <v>1486.547</v>
      </c>
    </row>
    <row r="67" spans="2:11" hidden="1" outlineLevel="1" collapsed="1" x14ac:dyDescent="0.2">
      <c r="B67" s="30" t="s">
        <v>629</v>
      </c>
      <c r="C67" s="44">
        <f>SUM(C68:C69)</f>
        <v>491.19000000000005</v>
      </c>
      <c r="D67" s="44">
        <f>SUM(D68:D69)</f>
        <v>708.81</v>
      </c>
      <c r="E67" s="46">
        <f>SUM(E68:E69)</f>
        <v>1226.71</v>
      </c>
      <c r="F67" s="46">
        <f>SUM(F68:F69)</f>
        <v>720.61</v>
      </c>
      <c r="G67" s="36" t="s">
        <v>264</v>
      </c>
      <c r="H67" s="44">
        <f t="shared" si="3"/>
        <v>3147.32</v>
      </c>
    </row>
    <row r="68" spans="2:11" hidden="1" outlineLevel="2" x14ac:dyDescent="0.2">
      <c r="B68" s="33" t="s">
        <v>495</v>
      </c>
      <c r="C68" s="34">
        <v>348.67</v>
      </c>
      <c r="D68" s="34">
        <v>471.4</v>
      </c>
      <c r="E68" s="35">
        <v>740.59</v>
      </c>
      <c r="F68" s="35">
        <v>697.6</v>
      </c>
      <c r="G68" s="36" t="s">
        <v>264</v>
      </c>
      <c r="H68" s="47">
        <f t="shared" si="3"/>
        <v>2258.2599999999998</v>
      </c>
    </row>
    <row r="69" spans="2:11" hidden="1" outlineLevel="2" x14ac:dyDescent="0.2">
      <c r="B69" s="33" t="s">
        <v>496</v>
      </c>
      <c r="C69" s="34">
        <v>142.52000000000001</v>
      </c>
      <c r="D69" s="34">
        <v>237.41</v>
      </c>
      <c r="E69" s="35">
        <v>486.12</v>
      </c>
      <c r="F69" s="35">
        <v>23.01</v>
      </c>
      <c r="G69" s="36" t="s">
        <v>264</v>
      </c>
      <c r="H69" s="47">
        <f t="shared" si="3"/>
        <v>889.06</v>
      </c>
    </row>
    <row r="70" spans="2:11" hidden="1" outlineLevel="1" collapsed="1" x14ac:dyDescent="0.2">
      <c r="B70" s="30" t="s">
        <v>630</v>
      </c>
      <c r="C70" s="44">
        <f>SUM(C71:C72)</f>
        <v>468.52</v>
      </c>
      <c r="D70" s="44">
        <f>SUM(D71:D72)</f>
        <v>692.94</v>
      </c>
      <c r="E70" s="46">
        <f>SUM(E71:E72)</f>
        <v>1959.77</v>
      </c>
      <c r="F70" s="46">
        <f>SUM(F71:F72)</f>
        <v>606.74</v>
      </c>
      <c r="G70" s="36" t="s">
        <v>264</v>
      </c>
      <c r="H70" s="44">
        <f t="shared" si="3"/>
        <v>3727.9700000000003</v>
      </c>
    </row>
    <row r="71" spans="2:11" hidden="1" outlineLevel="2" x14ac:dyDescent="0.2">
      <c r="B71" s="33" t="s">
        <v>497</v>
      </c>
      <c r="C71" s="34">
        <v>264.23</v>
      </c>
      <c r="D71" s="34">
        <v>432.21</v>
      </c>
      <c r="E71" s="35">
        <v>1285.5899999999999</v>
      </c>
      <c r="F71" s="35">
        <v>326.79000000000002</v>
      </c>
      <c r="G71" s="36" t="s">
        <v>264</v>
      </c>
      <c r="H71" s="47">
        <f t="shared" si="3"/>
        <v>2308.8200000000002</v>
      </c>
    </row>
    <row r="72" spans="2:11" hidden="1" outlineLevel="2" x14ac:dyDescent="0.2">
      <c r="B72" s="33" t="s">
        <v>498</v>
      </c>
      <c r="C72" s="34">
        <v>204.29</v>
      </c>
      <c r="D72" s="34">
        <v>260.73</v>
      </c>
      <c r="E72" s="35">
        <v>674.18</v>
      </c>
      <c r="F72" s="35">
        <v>279.95</v>
      </c>
      <c r="G72" s="36" t="s">
        <v>264</v>
      </c>
      <c r="H72" s="47">
        <f t="shared" si="3"/>
        <v>1419.1499999999999</v>
      </c>
    </row>
    <row r="73" spans="2:11" hidden="1" outlineLevel="1" collapsed="1" x14ac:dyDescent="0.2">
      <c r="B73" s="30" t="s">
        <v>631</v>
      </c>
      <c r="C73" s="44">
        <f>SUM(C74:C75)</f>
        <v>415.58</v>
      </c>
      <c r="D73" s="44">
        <f>SUM(D74:D75)</f>
        <v>803.55</v>
      </c>
      <c r="E73" s="46">
        <f>SUM(E74:E75)</f>
        <v>1583.1399999999999</v>
      </c>
      <c r="F73" s="46">
        <f>SUM(F74:F75)</f>
        <v>1069.83</v>
      </c>
      <c r="G73" s="31">
        <v>1.855</v>
      </c>
      <c r="H73" s="44">
        <f t="shared" si="3"/>
        <v>3873.9549999999995</v>
      </c>
    </row>
    <row r="74" spans="2:11" hidden="1" outlineLevel="2" x14ac:dyDescent="0.2">
      <c r="B74" s="33" t="s">
        <v>500</v>
      </c>
      <c r="C74" s="34">
        <v>143.88999999999999</v>
      </c>
      <c r="D74" s="34">
        <v>363.05</v>
      </c>
      <c r="E74" s="35">
        <v>699.49</v>
      </c>
      <c r="F74" s="35">
        <v>418.93</v>
      </c>
      <c r="G74" s="34" t="s">
        <v>264</v>
      </c>
      <c r="H74" s="47">
        <f t="shared" si="3"/>
        <v>1625.3600000000001</v>
      </c>
    </row>
    <row r="75" spans="2:11" hidden="1" outlineLevel="2" x14ac:dyDescent="0.2">
      <c r="B75" s="386" t="s">
        <v>499</v>
      </c>
      <c r="C75" s="392">
        <v>271.69</v>
      </c>
      <c r="D75" s="392">
        <v>440.5</v>
      </c>
      <c r="E75" s="393">
        <v>883.65</v>
      </c>
      <c r="F75" s="393">
        <v>650.9</v>
      </c>
      <c r="G75" s="395">
        <v>1.855</v>
      </c>
      <c r="H75" s="394">
        <f t="shared" si="3"/>
        <v>2248.5950000000003</v>
      </c>
    </row>
    <row r="76" spans="2:11" hidden="1" outlineLevel="1" collapsed="1" x14ac:dyDescent="0.2">
      <c r="B76" s="33"/>
      <c r="C76" s="307"/>
      <c r="D76" s="307"/>
      <c r="E76" s="307"/>
      <c r="F76" s="307"/>
      <c r="G76" s="307"/>
      <c r="H76" s="47"/>
    </row>
    <row r="77" spans="2:11" ht="18.75" customHeight="1" collapsed="1" x14ac:dyDescent="0.2">
      <c r="B77" s="443" t="s">
        <v>1224</v>
      </c>
      <c r="C77" s="444"/>
      <c r="D77" s="444"/>
      <c r="E77" s="444"/>
      <c r="F77" s="444"/>
      <c r="G77" s="444"/>
      <c r="H77" s="444"/>
    </row>
    <row r="78" spans="2:11" hidden="1" outlineLevel="1" x14ac:dyDescent="0.2">
      <c r="B78" s="30" t="s">
        <v>683</v>
      </c>
      <c r="C78" s="44">
        <f>SUM(C79:C81)</f>
        <v>373.79</v>
      </c>
      <c r="D78" s="44">
        <f>SUM(D79:D81)</f>
        <v>1242.7</v>
      </c>
      <c r="E78" s="44">
        <f>SUM(E79:E81)</f>
        <v>1026.97</v>
      </c>
      <c r="F78" s="44">
        <f>SUM(F79:F81)</f>
        <v>863.76</v>
      </c>
      <c r="G78" s="45">
        <f>SUM(G79:G81)</f>
        <v>113.242</v>
      </c>
      <c r="H78" s="44">
        <f t="shared" ref="H78:H89" si="4">SUM(C78:G78)</f>
        <v>3620.4620000000004</v>
      </c>
      <c r="J78" s="375"/>
      <c r="K78" s="375"/>
    </row>
    <row r="79" spans="2:11" hidden="1" outlineLevel="2" x14ac:dyDescent="0.2">
      <c r="B79" s="33" t="s">
        <v>476</v>
      </c>
      <c r="C79" s="34">
        <v>165.61</v>
      </c>
      <c r="D79" s="34">
        <v>278.16000000000003</v>
      </c>
      <c r="E79" s="35">
        <v>232.76</v>
      </c>
      <c r="F79" s="35">
        <v>161.80000000000001</v>
      </c>
      <c r="G79" s="34">
        <v>35.609000000000002</v>
      </c>
      <c r="H79" s="47">
        <f t="shared" si="4"/>
        <v>873.93899999999996</v>
      </c>
    </row>
    <row r="80" spans="2:11" hidden="1" outlineLevel="2" x14ac:dyDescent="0.2">
      <c r="B80" s="33" t="s">
        <v>477</v>
      </c>
      <c r="C80" s="34">
        <v>127.69</v>
      </c>
      <c r="D80" s="34">
        <v>623.78</v>
      </c>
      <c r="E80" s="35">
        <v>355.41</v>
      </c>
      <c r="F80" s="35">
        <v>494.3</v>
      </c>
      <c r="G80" s="34">
        <v>48.243000000000002</v>
      </c>
      <c r="H80" s="47">
        <f t="shared" si="4"/>
        <v>1649.423</v>
      </c>
    </row>
    <row r="81" spans="2:13" ht="16.5" hidden="1" customHeight="1" outlineLevel="2" x14ac:dyDescent="0.2">
      <c r="B81" s="33" t="s">
        <v>478</v>
      </c>
      <c r="C81" s="34">
        <v>80.489999999999995</v>
      </c>
      <c r="D81" s="34">
        <v>340.76</v>
      </c>
      <c r="E81" s="35">
        <v>438.8</v>
      </c>
      <c r="F81" s="35">
        <v>207.66</v>
      </c>
      <c r="G81" s="34">
        <v>29.39</v>
      </c>
      <c r="H81" s="47">
        <f t="shared" si="4"/>
        <v>1097.1000000000001</v>
      </c>
    </row>
    <row r="82" spans="2:13" hidden="1" outlineLevel="1" collapsed="1" x14ac:dyDescent="0.2">
      <c r="B82" s="30" t="s">
        <v>624</v>
      </c>
      <c r="C82" s="44">
        <f>SUM(C83:C85)</f>
        <v>408.59000000000003</v>
      </c>
      <c r="D82" s="44">
        <f>SUM(D83:D85)</f>
        <v>1348.3500000000001</v>
      </c>
      <c r="E82" s="46">
        <f>SUM(E83:E85)</f>
        <v>1611.46</v>
      </c>
      <c r="F82" s="46">
        <f>SUM(F83:F85)</f>
        <v>455.16999999999996</v>
      </c>
      <c r="G82" s="36" t="s">
        <v>264</v>
      </c>
      <c r="H82" s="44">
        <f t="shared" si="4"/>
        <v>3823.57</v>
      </c>
    </row>
    <row r="83" spans="2:13" hidden="1" outlineLevel="2" x14ac:dyDescent="0.2">
      <c r="B83" s="33" t="s">
        <v>479</v>
      </c>
      <c r="C83" s="34">
        <v>183.14</v>
      </c>
      <c r="D83" s="34">
        <v>542.48</v>
      </c>
      <c r="E83" s="35">
        <v>915.14</v>
      </c>
      <c r="F83" s="35">
        <v>296.31</v>
      </c>
      <c r="G83" s="37" t="s">
        <v>264</v>
      </c>
      <c r="H83" s="47">
        <f t="shared" si="4"/>
        <v>1937.07</v>
      </c>
    </row>
    <row r="84" spans="2:13" hidden="1" outlineLevel="2" x14ac:dyDescent="0.2">
      <c r="B84" s="33" t="s">
        <v>480</v>
      </c>
      <c r="C84" s="34">
        <v>105.72</v>
      </c>
      <c r="D84" s="34">
        <v>304.95999999999998</v>
      </c>
      <c r="E84" s="35">
        <v>273.51</v>
      </c>
      <c r="F84" s="35">
        <v>134.46</v>
      </c>
      <c r="G84" s="37" t="s">
        <v>264</v>
      </c>
      <c r="H84" s="47">
        <f t="shared" si="4"/>
        <v>818.65</v>
      </c>
    </row>
    <row r="85" spans="2:13" hidden="1" outlineLevel="2" x14ac:dyDescent="0.2">
      <c r="B85" s="33" t="s">
        <v>481</v>
      </c>
      <c r="C85" s="34">
        <v>119.73</v>
      </c>
      <c r="D85" s="34">
        <v>500.91</v>
      </c>
      <c r="E85" s="35">
        <v>422.81</v>
      </c>
      <c r="F85" s="35">
        <v>24.4</v>
      </c>
      <c r="G85" s="37" t="s">
        <v>264</v>
      </c>
      <c r="H85" s="47">
        <f t="shared" si="4"/>
        <v>1067.8500000000001</v>
      </c>
    </row>
    <row r="86" spans="2:13" hidden="1" outlineLevel="1" collapsed="1" x14ac:dyDescent="0.2">
      <c r="B86" s="301" t="s">
        <v>1056</v>
      </c>
      <c r="C86" s="44">
        <f>SUM(C87:C89)</f>
        <v>352.90999999999997</v>
      </c>
      <c r="D86" s="44">
        <f>SUM(D87:D89)</f>
        <v>1155.4699999999998</v>
      </c>
      <c r="E86" s="44">
        <f>SUM(E87:E89)</f>
        <v>915.47</v>
      </c>
      <c r="F86" s="44">
        <f>SUM(F87:F89)</f>
        <v>715.45</v>
      </c>
      <c r="G86" s="44">
        <f>SUM(G87:G89)</f>
        <v>161.81899999999999</v>
      </c>
      <c r="H86" s="44">
        <f t="shared" si="4"/>
        <v>3301.1189999999992</v>
      </c>
    </row>
    <row r="87" spans="2:13" hidden="1" outlineLevel="2" x14ac:dyDescent="0.2">
      <c r="B87" s="33" t="s">
        <v>482</v>
      </c>
      <c r="C87" s="34">
        <v>96.89</v>
      </c>
      <c r="D87" s="34">
        <v>392.28</v>
      </c>
      <c r="E87" s="35">
        <v>387.24</v>
      </c>
      <c r="F87" s="35">
        <v>271.89999999999998</v>
      </c>
      <c r="G87" s="34">
        <v>60.137999999999998</v>
      </c>
      <c r="H87" s="47">
        <f t="shared" si="4"/>
        <v>1208.4479999999999</v>
      </c>
    </row>
    <row r="88" spans="2:13" hidden="1" outlineLevel="2" x14ac:dyDescent="0.2">
      <c r="B88" s="33" t="s">
        <v>483</v>
      </c>
      <c r="C88" s="34">
        <v>140.55000000000001</v>
      </c>
      <c r="D88" s="34">
        <v>267.82</v>
      </c>
      <c r="E88" s="35">
        <v>288.45</v>
      </c>
      <c r="F88" s="35">
        <v>243.32</v>
      </c>
      <c r="G88" s="34">
        <v>29.527000000000001</v>
      </c>
      <c r="H88" s="47">
        <f t="shared" si="4"/>
        <v>969.66699999999992</v>
      </c>
    </row>
    <row r="89" spans="2:13" hidden="1" outlineLevel="2" x14ac:dyDescent="0.2">
      <c r="B89" s="33" t="s">
        <v>484</v>
      </c>
      <c r="C89" s="34">
        <v>115.47</v>
      </c>
      <c r="D89" s="34">
        <v>495.37</v>
      </c>
      <c r="E89" s="35">
        <v>239.78</v>
      </c>
      <c r="F89" s="35">
        <v>200.23</v>
      </c>
      <c r="G89" s="34">
        <v>72.153999999999996</v>
      </c>
      <c r="H89" s="47">
        <f t="shared" si="4"/>
        <v>1123.0039999999999</v>
      </c>
      <c r="L89" s="31"/>
      <c r="M89" s="31"/>
    </row>
    <row r="90" spans="2:13" hidden="1" outlineLevel="1" collapsed="1" x14ac:dyDescent="0.2">
      <c r="B90" s="30" t="s">
        <v>626</v>
      </c>
      <c r="C90" s="31">
        <v>734.59</v>
      </c>
      <c r="D90" s="31">
        <v>524.82999999999993</v>
      </c>
      <c r="E90" s="46">
        <f>SUM(E91:E95)</f>
        <v>1972.8100000000002</v>
      </c>
      <c r="F90" s="46">
        <f>SUM(F91:F95)</f>
        <v>160.79</v>
      </c>
      <c r="G90" s="37" t="s">
        <v>264</v>
      </c>
      <c r="H90" s="44">
        <f>SUM(C90:G90)</f>
        <v>3393.0200000000004</v>
      </c>
      <c r="L90" s="38"/>
      <c r="M90" s="38"/>
    </row>
    <row r="91" spans="2:13" hidden="1" outlineLevel="2" x14ac:dyDescent="0.2">
      <c r="B91" s="39" t="s">
        <v>4</v>
      </c>
      <c r="C91" s="440" t="s">
        <v>1160</v>
      </c>
      <c r="D91" s="440" t="s">
        <v>1161</v>
      </c>
      <c r="E91" s="35">
        <v>543.91999999999996</v>
      </c>
      <c r="F91" s="35">
        <v>45.08</v>
      </c>
      <c r="G91" s="37" t="s">
        <v>264</v>
      </c>
      <c r="H91" s="440" t="s">
        <v>1162</v>
      </c>
    </row>
    <row r="92" spans="2:13" hidden="1" outlineLevel="2" x14ac:dyDescent="0.2">
      <c r="B92" s="39" t="s">
        <v>3</v>
      </c>
      <c r="C92" s="441"/>
      <c r="D92" s="441"/>
      <c r="E92" s="35">
        <v>335.29</v>
      </c>
      <c r="F92" s="35">
        <v>39.31</v>
      </c>
      <c r="G92" s="37" t="s">
        <v>264</v>
      </c>
      <c r="H92" s="441"/>
      <c r="J92" s="38"/>
    </row>
    <row r="93" spans="2:13" hidden="1" outlineLevel="2" x14ac:dyDescent="0.2">
      <c r="B93" s="33" t="s">
        <v>486</v>
      </c>
      <c r="C93" s="34">
        <v>113.06</v>
      </c>
      <c r="D93" s="34">
        <v>91.57</v>
      </c>
      <c r="E93" s="35">
        <v>309.2</v>
      </c>
      <c r="F93" s="35">
        <v>25.8</v>
      </c>
      <c r="G93" s="37" t="s">
        <v>264</v>
      </c>
      <c r="H93" s="47">
        <f>SUM(C93:G93)</f>
        <v>539.62999999999988</v>
      </c>
      <c r="J93" s="38"/>
      <c r="K93" s="40"/>
      <c r="L93" s="40"/>
    </row>
    <row r="94" spans="2:13" hidden="1" outlineLevel="2" x14ac:dyDescent="0.2">
      <c r="B94" s="33" t="s">
        <v>488</v>
      </c>
      <c r="C94" s="34">
        <v>112.65</v>
      </c>
      <c r="D94" s="34">
        <v>101.83</v>
      </c>
      <c r="E94" s="35">
        <v>389.95</v>
      </c>
      <c r="F94" s="35">
        <v>17.05</v>
      </c>
      <c r="G94" s="37" t="s">
        <v>264</v>
      </c>
      <c r="H94" s="47">
        <f>SUM(C94:G94)</f>
        <v>621.48</v>
      </c>
      <c r="J94" s="38"/>
    </row>
    <row r="95" spans="2:13" hidden="1" outlineLevel="2" x14ac:dyDescent="0.2">
      <c r="B95" s="33" t="s">
        <v>487</v>
      </c>
      <c r="C95" s="34">
        <v>127.88</v>
      </c>
      <c r="D95" s="34">
        <v>54.43</v>
      </c>
      <c r="E95" s="35">
        <v>394.45</v>
      </c>
      <c r="F95" s="35">
        <v>33.549999999999997</v>
      </c>
      <c r="G95" s="37" t="s">
        <v>264</v>
      </c>
      <c r="H95" s="47">
        <f t="shared" ref="H95:H111" si="5">SUM(C95:G95)</f>
        <v>610.30999999999995</v>
      </c>
      <c r="K95" s="40"/>
      <c r="L95" s="40"/>
    </row>
    <row r="96" spans="2:13" hidden="1" outlineLevel="1" collapsed="1" x14ac:dyDescent="0.2">
      <c r="B96" s="30" t="s">
        <v>627</v>
      </c>
      <c r="C96" s="44">
        <f>SUM(C97:C99)</f>
        <v>619.54999999999995</v>
      </c>
      <c r="D96" s="44">
        <f>SUM(D97:D99)</f>
        <v>557.74</v>
      </c>
      <c r="E96" s="46">
        <f>SUM(E97:E99)</f>
        <v>931.59</v>
      </c>
      <c r="F96" s="46">
        <f>SUM(F97:F99)</f>
        <v>296.08999999999997</v>
      </c>
      <c r="G96" s="37" t="s">
        <v>264</v>
      </c>
      <c r="H96" s="44">
        <f t="shared" si="5"/>
        <v>2404.9700000000003</v>
      </c>
    </row>
    <row r="97" spans="1:8" hidden="1" outlineLevel="2" x14ac:dyDescent="0.2">
      <c r="B97" s="33" t="s">
        <v>490</v>
      </c>
      <c r="C97" s="34">
        <v>171.99</v>
      </c>
      <c r="D97" s="34">
        <v>60.64</v>
      </c>
      <c r="E97" s="35">
        <v>386.49</v>
      </c>
      <c r="F97" s="35">
        <v>42.51</v>
      </c>
      <c r="G97" s="37" t="s">
        <v>264</v>
      </c>
      <c r="H97" s="47">
        <f t="shared" si="5"/>
        <v>661.63</v>
      </c>
    </row>
    <row r="98" spans="1:8" hidden="1" outlineLevel="2" x14ac:dyDescent="0.2">
      <c r="B98" s="33" t="s">
        <v>491</v>
      </c>
      <c r="C98" s="34">
        <v>306.77</v>
      </c>
      <c r="D98" s="34">
        <v>287.52999999999997</v>
      </c>
      <c r="E98" s="35">
        <v>319.26</v>
      </c>
      <c r="F98" s="35">
        <v>151.25</v>
      </c>
      <c r="G98" s="37" t="s">
        <v>264</v>
      </c>
      <c r="H98" s="47">
        <f t="shared" si="5"/>
        <v>1064.81</v>
      </c>
    </row>
    <row r="99" spans="1:8" hidden="1" outlineLevel="2" x14ac:dyDescent="0.2">
      <c r="B99" s="33" t="s">
        <v>492</v>
      </c>
      <c r="C99" s="34">
        <v>140.79</v>
      </c>
      <c r="D99" s="34">
        <v>209.57</v>
      </c>
      <c r="E99" s="35">
        <v>225.84</v>
      </c>
      <c r="F99" s="35">
        <v>102.33</v>
      </c>
      <c r="G99" s="37" t="s">
        <v>264</v>
      </c>
      <c r="H99" s="47">
        <f t="shared" si="5"/>
        <v>678.53000000000009</v>
      </c>
    </row>
    <row r="100" spans="1:8" hidden="1" outlineLevel="1" collapsed="1" x14ac:dyDescent="0.2">
      <c r="B100" s="30" t="s">
        <v>628</v>
      </c>
      <c r="C100" s="44">
        <f>SUM(C101:C102)</f>
        <v>352.8</v>
      </c>
      <c r="D100" s="44">
        <f>SUM(D101:D102)</f>
        <v>1010.8899999999999</v>
      </c>
      <c r="E100" s="46">
        <f>SUM(E101:E102)</f>
        <v>1905.4360000000001</v>
      </c>
      <c r="F100" s="46">
        <f>SUM(F101:F102)</f>
        <v>840.03600000000006</v>
      </c>
      <c r="G100" s="46">
        <f>SUM(G101:G102)</f>
        <v>35.67</v>
      </c>
      <c r="H100" s="44">
        <f t="shared" si="5"/>
        <v>4144.8320000000003</v>
      </c>
    </row>
    <row r="101" spans="1:8" hidden="1" outlineLevel="2" x14ac:dyDescent="0.2">
      <c r="B101" s="33" t="s">
        <v>493</v>
      </c>
      <c r="C101" s="34">
        <v>196.72</v>
      </c>
      <c r="D101" s="34">
        <v>645.80999999999995</v>
      </c>
      <c r="E101" s="35">
        <v>1288.0450000000001</v>
      </c>
      <c r="F101" s="35">
        <v>492.04</v>
      </c>
      <c r="G101" s="34">
        <v>35.67</v>
      </c>
      <c r="H101" s="47">
        <f t="shared" si="5"/>
        <v>2658.2849999999999</v>
      </c>
    </row>
    <row r="102" spans="1:8" hidden="1" outlineLevel="2" x14ac:dyDescent="0.2">
      <c r="B102" s="33" t="s">
        <v>494</v>
      </c>
      <c r="C102" s="34">
        <v>156.08000000000001</v>
      </c>
      <c r="D102" s="34">
        <v>365.08</v>
      </c>
      <c r="E102" s="35">
        <v>617.39099999999996</v>
      </c>
      <c r="F102" s="35">
        <v>347.99599999999998</v>
      </c>
      <c r="G102" s="36" t="s">
        <v>264</v>
      </c>
      <c r="H102" s="47">
        <f t="shared" si="5"/>
        <v>1486.547</v>
      </c>
    </row>
    <row r="103" spans="1:8" hidden="1" outlineLevel="1" collapsed="1" x14ac:dyDescent="0.2">
      <c r="B103" s="30" t="s">
        <v>629</v>
      </c>
      <c r="C103" s="44">
        <f>SUM(C104:C105)</f>
        <v>491.19000000000005</v>
      </c>
      <c r="D103" s="44">
        <f>SUM(D104:D105)</f>
        <v>708.81</v>
      </c>
      <c r="E103" s="46">
        <f>SUM(E104:E105)</f>
        <v>1226.71</v>
      </c>
      <c r="F103" s="46">
        <f>SUM(F104:F105)</f>
        <v>720.61</v>
      </c>
      <c r="G103" s="36" t="s">
        <v>264</v>
      </c>
      <c r="H103" s="44">
        <f t="shared" si="5"/>
        <v>3147.32</v>
      </c>
    </row>
    <row r="104" spans="1:8" hidden="1" outlineLevel="2" x14ac:dyDescent="0.2">
      <c r="B104" s="33" t="s">
        <v>495</v>
      </c>
      <c r="C104" s="34">
        <v>348.67</v>
      </c>
      <c r="D104" s="34">
        <v>471.4</v>
      </c>
      <c r="E104" s="35">
        <v>740.59</v>
      </c>
      <c r="F104" s="35">
        <v>697.6</v>
      </c>
      <c r="G104" s="36" t="s">
        <v>264</v>
      </c>
      <c r="H104" s="47">
        <f t="shared" si="5"/>
        <v>2258.2599999999998</v>
      </c>
    </row>
    <row r="105" spans="1:8" hidden="1" outlineLevel="2" x14ac:dyDescent="0.2">
      <c r="B105" s="33" t="s">
        <v>496</v>
      </c>
      <c r="C105" s="34">
        <v>142.52000000000001</v>
      </c>
      <c r="D105" s="34">
        <v>237.41</v>
      </c>
      <c r="E105" s="35">
        <v>486.12</v>
      </c>
      <c r="F105" s="35">
        <v>23.01</v>
      </c>
      <c r="G105" s="36" t="s">
        <v>264</v>
      </c>
      <c r="H105" s="47">
        <f t="shared" si="5"/>
        <v>889.06</v>
      </c>
    </row>
    <row r="106" spans="1:8" hidden="1" outlineLevel="1" collapsed="1" x14ac:dyDescent="0.2">
      <c r="B106" s="30" t="s">
        <v>630</v>
      </c>
      <c r="C106" s="44">
        <f>SUM(C107:C108)</f>
        <v>468.52</v>
      </c>
      <c r="D106" s="44">
        <f>SUM(D107:D108)</f>
        <v>692.94</v>
      </c>
      <c r="E106" s="46">
        <f>SUM(E107:E108)</f>
        <v>1959.77</v>
      </c>
      <c r="F106" s="46">
        <f>SUM(F107:F108)</f>
        <v>606.74</v>
      </c>
      <c r="G106" s="36" t="s">
        <v>264</v>
      </c>
      <c r="H106" s="44">
        <f t="shared" si="5"/>
        <v>3727.9700000000003</v>
      </c>
    </row>
    <row r="107" spans="1:8" hidden="1" outlineLevel="2" x14ac:dyDescent="0.2">
      <c r="B107" s="33" t="s">
        <v>497</v>
      </c>
      <c r="C107" s="34">
        <v>264.23</v>
      </c>
      <c r="D107" s="34">
        <v>432.21</v>
      </c>
      <c r="E107" s="35">
        <v>1285.5899999999999</v>
      </c>
      <c r="F107" s="35">
        <v>326.79000000000002</v>
      </c>
      <c r="G107" s="36" t="s">
        <v>264</v>
      </c>
      <c r="H107" s="47">
        <f t="shared" si="5"/>
        <v>2308.8200000000002</v>
      </c>
    </row>
    <row r="108" spans="1:8" hidden="1" outlineLevel="2" x14ac:dyDescent="0.2">
      <c r="B108" s="33" t="s">
        <v>498</v>
      </c>
      <c r="C108" s="34">
        <v>204.29</v>
      </c>
      <c r="D108" s="34">
        <v>260.73</v>
      </c>
      <c r="E108" s="35">
        <v>674.18</v>
      </c>
      <c r="F108" s="35">
        <v>279.95</v>
      </c>
      <c r="G108" s="36" t="s">
        <v>264</v>
      </c>
      <c r="H108" s="47">
        <f t="shared" si="5"/>
        <v>1419.1499999999999</v>
      </c>
    </row>
    <row r="109" spans="1:8" hidden="1" outlineLevel="1" collapsed="1" x14ac:dyDescent="0.2">
      <c r="B109" s="30" t="s">
        <v>631</v>
      </c>
      <c r="C109" s="44">
        <f>SUM(C110:C111)</f>
        <v>415.58</v>
      </c>
      <c r="D109" s="44">
        <f>SUM(D110:D111)</f>
        <v>803.55</v>
      </c>
      <c r="E109" s="46">
        <f>SUM(E110:E111)</f>
        <v>1583.1399999999999</v>
      </c>
      <c r="F109" s="46">
        <f>SUM(F110:F111)</f>
        <v>1069.83</v>
      </c>
      <c r="G109" s="46">
        <f>SUM(G110:G111)</f>
        <v>1.855</v>
      </c>
      <c r="H109" s="44">
        <f t="shared" ref="H109" si="6">SUM(C109:G109)</f>
        <v>3873.9549999999995</v>
      </c>
    </row>
    <row r="110" spans="1:8" hidden="1" outlineLevel="2" x14ac:dyDescent="0.2">
      <c r="B110" s="33" t="s">
        <v>500</v>
      </c>
      <c r="C110" s="34">
        <v>143.88999999999999</v>
      </c>
      <c r="D110" s="34">
        <v>363.05</v>
      </c>
      <c r="E110" s="35">
        <v>699.49</v>
      </c>
      <c r="F110" s="35">
        <v>418.93</v>
      </c>
      <c r="G110" s="36" t="s">
        <v>264</v>
      </c>
      <c r="H110" s="47">
        <f t="shared" si="5"/>
        <v>1625.3600000000001</v>
      </c>
    </row>
    <row r="111" spans="1:8" hidden="1" outlineLevel="2" x14ac:dyDescent="0.2">
      <c r="B111" s="386" t="s">
        <v>499</v>
      </c>
      <c r="C111" s="392">
        <v>271.69</v>
      </c>
      <c r="D111" s="392">
        <v>440.5</v>
      </c>
      <c r="E111" s="393">
        <v>883.65</v>
      </c>
      <c r="F111" s="393">
        <v>650.9</v>
      </c>
      <c r="G111" s="395">
        <v>1.855</v>
      </c>
      <c r="H111" s="394">
        <f t="shared" si="5"/>
        <v>2248.5950000000003</v>
      </c>
    </row>
    <row r="112" spans="1:8" ht="12.75" hidden="1" customHeight="1" outlineLevel="1" collapsed="1" x14ac:dyDescent="0.2">
      <c r="A112" s="41"/>
      <c r="B112" s="41"/>
      <c r="C112" s="41"/>
      <c r="D112" s="41"/>
      <c r="E112" s="41"/>
      <c r="F112" s="41"/>
      <c r="G112" s="41"/>
    </row>
    <row r="113" spans="2:12" ht="21.75" customHeight="1" collapsed="1" x14ac:dyDescent="0.2">
      <c r="B113" s="443" t="s">
        <v>1193</v>
      </c>
      <c r="C113" s="444"/>
      <c r="D113" s="444"/>
      <c r="E113" s="444"/>
      <c r="F113" s="444"/>
      <c r="G113" s="444"/>
      <c r="H113" s="444"/>
    </row>
    <row r="114" spans="2:12" outlineLevel="1" x14ac:dyDescent="0.2">
      <c r="B114" s="30" t="s">
        <v>683</v>
      </c>
      <c r="C114" s="44">
        <f>SUM(C115:C117)</f>
        <v>373.79</v>
      </c>
      <c r="D114" s="44">
        <f>SUM(D115:D117)</f>
        <v>1242.6959999999999</v>
      </c>
      <c r="E114" s="44">
        <f>SUM(E115:E117)</f>
        <v>1026.97</v>
      </c>
      <c r="F114" s="44">
        <f>SUM(F115:F117)</f>
        <v>863.76</v>
      </c>
      <c r="G114" s="45">
        <f>SUM(G115:G117)</f>
        <v>113.242</v>
      </c>
      <c r="H114" s="44">
        <f t="shared" ref="H114:H120" si="7">SUM(C114:G114)</f>
        <v>3620.4580000000005</v>
      </c>
      <c r="J114" s="375"/>
      <c r="K114" s="375"/>
      <c r="L114" s="375"/>
    </row>
    <row r="115" spans="2:12" outlineLevel="2" x14ac:dyDescent="0.2">
      <c r="B115" s="33" t="s">
        <v>476</v>
      </c>
      <c r="C115" s="34">
        <v>165.61</v>
      </c>
      <c r="D115" s="34">
        <v>278.16000000000003</v>
      </c>
      <c r="E115" s="35">
        <v>232.76</v>
      </c>
      <c r="F115" s="35">
        <v>161.80000000000001</v>
      </c>
      <c r="G115" s="34">
        <v>35.609000000000002</v>
      </c>
      <c r="H115" s="47">
        <f t="shared" si="7"/>
        <v>873.93899999999996</v>
      </c>
    </row>
    <row r="116" spans="2:12" ht="13.5" customHeight="1" outlineLevel="2" x14ac:dyDescent="0.2">
      <c r="B116" s="33" t="s">
        <v>477</v>
      </c>
      <c r="C116" s="34">
        <v>127.69</v>
      </c>
      <c r="D116" s="34">
        <v>623.78</v>
      </c>
      <c r="E116" s="35">
        <v>355.41</v>
      </c>
      <c r="F116" s="35">
        <v>494.3</v>
      </c>
      <c r="G116" s="34">
        <v>48.243000000000002</v>
      </c>
      <c r="H116" s="47">
        <f t="shared" si="7"/>
        <v>1649.423</v>
      </c>
    </row>
    <row r="117" spans="2:12" outlineLevel="2" x14ac:dyDescent="0.2">
      <c r="B117" s="33" t="s">
        <v>478</v>
      </c>
      <c r="C117" s="34">
        <v>80.489999999999995</v>
      </c>
      <c r="D117" s="34">
        <v>340.75599999999997</v>
      </c>
      <c r="E117" s="35">
        <v>438.8</v>
      </c>
      <c r="F117" s="35">
        <v>207.66</v>
      </c>
      <c r="G117" s="34">
        <v>29.39</v>
      </c>
      <c r="H117" s="47">
        <f t="shared" si="7"/>
        <v>1097.0960000000002</v>
      </c>
    </row>
    <row r="118" spans="2:12" outlineLevel="1" x14ac:dyDescent="0.2">
      <c r="B118" s="30" t="s">
        <v>624</v>
      </c>
      <c r="C118" s="44">
        <f>SUM(C119:C121)</f>
        <v>408.59000000000003</v>
      </c>
      <c r="D118" s="44">
        <f>SUM(D119:D121)</f>
        <v>1348.3420000000001</v>
      </c>
      <c r="E118" s="44">
        <f>SUM(E119:E121)</f>
        <v>1611.46</v>
      </c>
      <c r="F118" s="44">
        <f>SUM(F119:F121)</f>
        <v>455.16999999999996</v>
      </c>
      <c r="G118" s="36" t="s">
        <v>264</v>
      </c>
      <c r="H118" s="44">
        <f t="shared" si="7"/>
        <v>3823.5620000000004</v>
      </c>
    </row>
    <row r="119" spans="2:12" ht="15.75" customHeight="1" outlineLevel="2" x14ac:dyDescent="0.2">
      <c r="B119" s="33" t="s">
        <v>479</v>
      </c>
      <c r="C119" s="34">
        <v>183.14</v>
      </c>
      <c r="D119" s="34">
        <v>542.476</v>
      </c>
      <c r="E119" s="35">
        <v>915.14</v>
      </c>
      <c r="F119" s="35">
        <v>296.31</v>
      </c>
      <c r="G119" s="37" t="s">
        <v>264</v>
      </c>
      <c r="H119" s="47">
        <f t="shared" si="7"/>
        <v>1937.0659999999998</v>
      </c>
    </row>
    <row r="120" spans="2:12" ht="15" customHeight="1" outlineLevel="2" x14ac:dyDescent="0.2">
      <c r="B120" s="33" t="s">
        <v>480</v>
      </c>
      <c r="C120" s="34">
        <v>105.72</v>
      </c>
      <c r="D120" s="34">
        <v>304.95600000000002</v>
      </c>
      <c r="E120" s="35">
        <v>273.51</v>
      </c>
      <c r="F120" s="35">
        <v>134.46</v>
      </c>
      <c r="G120" s="37" t="s">
        <v>264</v>
      </c>
      <c r="H120" s="47">
        <f t="shared" si="7"/>
        <v>818.64600000000007</v>
      </c>
    </row>
    <row r="121" spans="2:12" ht="15" customHeight="1" outlineLevel="2" x14ac:dyDescent="0.2">
      <c r="B121" s="33" t="s">
        <v>481</v>
      </c>
      <c r="C121" s="34">
        <v>119.73</v>
      </c>
      <c r="D121" s="34">
        <v>500.91</v>
      </c>
      <c r="E121" s="35">
        <v>422.81</v>
      </c>
      <c r="F121" s="35">
        <v>24.4</v>
      </c>
      <c r="G121" s="37" t="s">
        <v>264</v>
      </c>
      <c r="H121" s="47">
        <f t="shared" ref="H121" si="8">SUM(C121:G121)</f>
        <v>1067.8500000000001</v>
      </c>
    </row>
    <row r="122" spans="2:12" ht="15" customHeight="1" outlineLevel="1" x14ac:dyDescent="0.2">
      <c r="B122" s="301" t="s">
        <v>1056</v>
      </c>
      <c r="C122" s="44">
        <f>SUM(C123:C125)</f>
        <v>352.90999999999997</v>
      </c>
      <c r="D122" s="44">
        <f>SUM(D123:D125)</f>
        <v>1155.4649999999999</v>
      </c>
      <c r="E122" s="44">
        <f>SUM(E123:E125)</f>
        <v>915.47</v>
      </c>
      <c r="F122" s="44">
        <f>SUM(F123:F125)</f>
        <v>715.45</v>
      </c>
      <c r="G122" s="44">
        <f>SUM(G123:G125)</f>
        <v>161.81899999999999</v>
      </c>
      <c r="H122" s="44">
        <f>SUM(C122:G122)</f>
        <v>3301.114</v>
      </c>
    </row>
    <row r="123" spans="2:12" ht="15" customHeight="1" outlineLevel="2" x14ac:dyDescent="0.2">
      <c r="B123" s="33" t="s">
        <v>482</v>
      </c>
      <c r="C123" s="34">
        <v>96.89</v>
      </c>
      <c r="D123" s="34">
        <v>392.28</v>
      </c>
      <c r="E123" s="35">
        <v>387.24</v>
      </c>
      <c r="F123" s="35">
        <v>271.89999999999998</v>
      </c>
      <c r="G123" s="34">
        <v>60.137999999999998</v>
      </c>
      <c r="H123" s="34">
        <f>SUM(C123:G123)</f>
        <v>1208.4479999999999</v>
      </c>
    </row>
    <row r="124" spans="2:12" outlineLevel="2" x14ac:dyDescent="0.2">
      <c r="B124" s="33" t="s">
        <v>483</v>
      </c>
      <c r="C124" s="34">
        <v>140.55000000000001</v>
      </c>
      <c r="D124" s="34">
        <v>267.82</v>
      </c>
      <c r="E124" s="35">
        <v>288.45</v>
      </c>
      <c r="F124" s="35">
        <v>243.32</v>
      </c>
      <c r="G124" s="34">
        <v>29.527000000000001</v>
      </c>
      <c r="H124" s="34">
        <f>SUM(C124:G124)</f>
        <v>969.66699999999992</v>
      </c>
    </row>
    <row r="125" spans="2:12" outlineLevel="2" x14ac:dyDescent="0.2">
      <c r="B125" s="33" t="s">
        <v>484</v>
      </c>
      <c r="C125" s="34">
        <v>115.47</v>
      </c>
      <c r="D125" s="34">
        <v>495.36500000000001</v>
      </c>
      <c r="E125" s="35">
        <v>239.78</v>
      </c>
      <c r="F125" s="35">
        <v>200.23</v>
      </c>
      <c r="G125" s="34">
        <v>72.153999999999996</v>
      </c>
      <c r="H125" s="34">
        <f>SUM(C125:G125)</f>
        <v>1122.999</v>
      </c>
    </row>
    <row r="126" spans="2:12" outlineLevel="1" x14ac:dyDescent="0.2">
      <c r="B126" s="30" t="s">
        <v>626</v>
      </c>
      <c r="C126" s="31">
        <f>SUM(C129:C131,381)</f>
        <v>734.59</v>
      </c>
      <c r="D126" s="31">
        <f>SUM(D129:D131,277)</f>
        <v>524.82999999999993</v>
      </c>
      <c r="E126" s="46">
        <f>SUM(E127:E131)</f>
        <v>1988.91</v>
      </c>
      <c r="F126" s="46">
        <f>SUM(F127:F131)</f>
        <v>144.69</v>
      </c>
      <c r="G126" s="37" t="s">
        <v>264</v>
      </c>
      <c r="H126" s="44">
        <f>SUM(C126:G126)</f>
        <v>3393.02</v>
      </c>
    </row>
    <row r="127" spans="2:12" ht="12.75" customHeight="1" outlineLevel="2" x14ac:dyDescent="0.2">
      <c r="B127" s="39" t="s">
        <v>4</v>
      </c>
      <c r="C127" s="440" t="s">
        <v>1160</v>
      </c>
      <c r="D127" s="440" t="s">
        <v>1161</v>
      </c>
      <c r="E127" s="35">
        <v>543.91999999999996</v>
      </c>
      <c r="F127" s="35">
        <v>45.08</v>
      </c>
      <c r="G127" s="37" t="s">
        <v>264</v>
      </c>
      <c r="H127" s="440" t="s">
        <v>1228</v>
      </c>
      <c r="J127" s="38"/>
    </row>
    <row r="128" spans="2:12" outlineLevel="2" x14ac:dyDescent="0.2">
      <c r="B128" s="39" t="s">
        <v>3</v>
      </c>
      <c r="C128" s="441"/>
      <c r="D128" s="441"/>
      <c r="E128" s="35">
        <v>335.29</v>
      </c>
      <c r="F128" s="35">
        <v>32.36</v>
      </c>
      <c r="G128" s="37" t="s">
        <v>264</v>
      </c>
      <c r="H128" s="440"/>
    </row>
    <row r="129" spans="2:8" outlineLevel="2" x14ac:dyDescent="0.2">
      <c r="B129" s="33" t="s">
        <v>486</v>
      </c>
      <c r="C129" s="34">
        <v>113.06</v>
      </c>
      <c r="D129" s="34">
        <v>91.57</v>
      </c>
      <c r="E129" s="35">
        <v>309.76</v>
      </c>
      <c r="F129" s="35">
        <v>17.22</v>
      </c>
      <c r="G129" s="37" t="s">
        <v>264</v>
      </c>
      <c r="H129" s="47">
        <f>SUM(C129:G129)</f>
        <v>531.61</v>
      </c>
    </row>
    <row r="130" spans="2:8" outlineLevel="2" x14ac:dyDescent="0.2">
      <c r="B130" s="33" t="s">
        <v>488</v>
      </c>
      <c r="C130" s="34">
        <v>112.65</v>
      </c>
      <c r="D130" s="34">
        <v>101.83</v>
      </c>
      <c r="E130" s="35">
        <v>414.67</v>
      </c>
      <c r="F130" s="35">
        <v>8.23</v>
      </c>
      <c r="G130" s="37" t="s">
        <v>264</v>
      </c>
      <c r="H130" s="47">
        <f>SUM(C130:G130)</f>
        <v>637.38000000000011</v>
      </c>
    </row>
    <row r="131" spans="2:8" outlineLevel="2" x14ac:dyDescent="0.2">
      <c r="B131" s="33" t="s">
        <v>487</v>
      </c>
      <c r="C131" s="34">
        <v>127.88</v>
      </c>
      <c r="D131" s="34">
        <v>54.43</v>
      </c>
      <c r="E131" s="35">
        <v>385.27</v>
      </c>
      <c r="F131" s="35">
        <v>41.8</v>
      </c>
      <c r="G131" s="37" t="s">
        <v>264</v>
      </c>
      <c r="H131" s="47">
        <f>SUM(C131:G131)</f>
        <v>609.37999999999988</v>
      </c>
    </row>
    <row r="132" spans="2:8" outlineLevel="1" x14ac:dyDescent="0.2">
      <c r="B132" s="30" t="s">
        <v>627</v>
      </c>
      <c r="C132" s="44">
        <f>SUM(C133:C135)</f>
        <v>619.54999999999995</v>
      </c>
      <c r="D132" s="44">
        <f>SUM(D133:D135)</f>
        <v>557.74</v>
      </c>
      <c r="E132" s="46">
        <f>SUM(E133:E135)</f>
        <v>931.59</v>
      </c>
      <c r="F132" s="46">
        <f>SUM(F133:F135)</f>
        <v>296.08999999999997</v>
      </c>
      <c r="G132" s="37" t="s">
        <v>264</v>
      </c>
      <c r="H132" s="46">
        <f>SUM(C132:G132)</f>
        <v>2404.9700000000003</v>
      </c>
    </row>
    <row r="133" spans="2:8" outlineLevel="2" x14ac:dyDescent="0.2">
      <c r="B133" s="33" t="s">
        <v>490</v>
      </c>
      <c r="C133" s="34">
        <v>171.99</v>
      </c>
      <c r="D133" s="34">
        <v>60.64</v>
      </c>
      <c r="E133" s="35">
        <v>386.49</v>
      </c>
      <c r="F133" s="35">
        <v>42.51</v>
      </c>
      <c r="G133" s="37" t="s">
        <v>264</v>
      </c>
      <c r="H133" s="35">
        <f t="shared" ref="H133:H134" si="9">SUM(C133:G133)</f>
        <v>661.63</v>
      </c>
    </row>
    <row r="134" spans="2:8" outlineLevel="2" x14ac:dyDescent="0.2">
      <c r="B134" s="33" t="s">
        <v>491</v>
      </c>
      <c r="C134" s="34">
        <v>306.77</v>
      </c>
      <c r="D134" s="34">
        <v>287.52999999999997</v>
      </c>
      <c r="E134" s="35">
        <v>319.26</v>
      </c>
      <c r="F134" s="35">
        <v>151.25</v>
      </c>
      <c r="G134" s="37" t="s">
        <v>264</v>
      </c>
      <c r="H134" s="35">
        <f t="shared" si="9"/>
        <v>1064.81</v>
      </c>
    </row>
    <row r="135" spans="2:8" outlineLevel="2" x14ac:dyDescent="0.2">
      <c r="B135" s="33" t="s">
        <v>492</v>
      </c>
      <c r="C135" s="34">
        <v>140.79</v>
      </c>
      <c r="D135" s="34">
        <v>209.57</v>
      </c>
      <c r="E135" s="35">
        <v>225.84</v>
      </c>
      <c r="F135" s="35">
        <v>102.33</v>
      </c>
      <c r="G135" s="37" t="s">
        <v>264</v>
      </c>
      <c r="H135" s="35">
        <f>SUM(C135:G135)</f>
        <v>678.53000000000009</v>
      </c>
    </row>
    <row r="136" spans="2:8" outlineLevel="1" x14ac:dyDescent="0.2">
      <c r="B136" s="30" t="s">
        <v>628</v>
      </c>
      <c r="C136" s="44">
        <f>SUM(C137:C138)</f>
        <v>352.8</v>
      </c>
      <c r="D136" s="44">
        <f>SUM(D137:D138)</f>
        <v>1010.8899999999999</v>
      </c>
      <c r="E136" s="44">
        <f>SUM(E137:E138)</f>
        <v>1905.4360000000001</v>
      </c>
      <c r="F136" s="44">
        <f>SUM(F137:F138)</f>
        <v>840.03600000000006</v>
      </c>
      <c r="G136" s="46">
        <f>SUM(G137:G138)</f>
        <v>35.67</v>
      </c>
      <c r="H136" s="44">
        <f>SUM(C136:G136)</f>
        <v>4144.8320000000003</v>
      </c>
    </row>
    <row r="137" spans="2:8" outlineLevel="2" x14ac:dyDescent="0.2">
      <c r="B137" s="33" t="s">
        <v>493</v>
      </c>
      <c r="C137" s="34">
        <v>196.72</v>
      </c>
      <c r="D137" s="34">
        <v>645.80999999999995</v>
      </c>
      <c r="E137" s="35">
        <v>1288.0450000000001</v>
      </c>
      <c r="F137" s="35">
        <v>492.04</v>
      </c>
      <c r="G137" s="34">
        <v>35.67</v>
      </c>
      <c r="H137" s="47">
        <f>SUM(C137:G137)</f>
        <v>2658.2849999999999</v>
      </c>
    </row>
    <row r="138" spans="2:8" outlineLevel="2" x14ac:dyDescent="0.2">
      <c r="B138" s="33" t="s">
        <v>494</v>
      </c>
      <c r="C138" s="34">
        <v>156.08000000000001</v>
      </c>
      <c r="D138" s="34">
        <v>365.08</v>
      </c>
      <c r="E138" s="35">
        <v>617.39099999999996</v>
      </c>
      <c r="F138" s="35">
        <v>347.99599999999998</v>
      </c>
      <c r="G138" s="36" t="s">
        <v>264</v>
      </c>
      <c r="H138" s="47">
        <f>SUM(C138:G138)</f>
        <v>1486.547</v>
      </c>
    </row>
    <row r="139" spans="2:8" outlineLevel="1" x14ac:dyDescent="0.2">
      <c r="B139" s="30" t="s">
        <v>629</v>
      </c>
      <c r="C139" s="44">
        <f>SUM(C140:C141)</f>
        <v>491.19000000000005</v>
      </c>
      <c r="D139" s="44">
        <f>SUM(D140:D141)</f>
        <v>708.80600000000004</v>
      </c>
      <c r="E139" s="46">
        <f>SUM(E140:E141)</f>
        <v>1227</v>
      </c>
      <c r="F139" s="46">
        <f>SUM(F140:F141)</f>
        <v>721</v>
      </c>
      <c r="G139" s="36" t="s">
        <v>264</v>
      </c>
      <c r="H139" s="44">
        <f>SUM(C139:G139)</f>
        <v>3147.9960000000001</v>
      </c>
    </row>
    <row r="140" spans="2:8" outlineLevel="2" x14ac:dyDescent="0.2">
      <c r="B140" s="33" t="s">
        <v>495</v>
      </c>
      <c r="C140" s="34">
        <v>348.67</v>
      </c>
      <c r="D140" s="34">
        <v>471.4</v>
      </c>
      <c r="E140" s="35">
        <v>741</v>
      </c>
      <c r="F140" s="35">
        <v>698</v>
      </c>
      <c r="G140" s="36" t="s">
        <v>264</v>
      </c>
      <c r="H140" s="47">
        <f t="shared" ref="H140:H141" si="10">SUM(C140:G140)</f>
        <v>2259.0699999999997</v>
      </c>
    </row>
    <row r="141" spans="2:8" outlineLevel="2" x14ac:dyDescent="0.2">
      <c r="B141" s="33" t="s">
        <v>496</v>
      </c>
      <c r="C141" s="34">
        <v>142.52000000000001</v>
      </c>
      <c r="D141" s="34">
        <v>237.40600000000001</v>
      </c>
      <c r="E141" s="35">
        <v>486</v>
      </c>
      <c r="F141" s="35">
        <v>23</v>
      </c>
      <c r="G141" s="36" t="s">
        <v>264</v>
      </c>
      <c r="H141" s="47">
        <f t="shared" si="10"/>
        <v>888.92600000000004</v>
      </c>
    </row>
    <row r="142" spans="2:8" outlineLevel="1" x14ac:dyDescent="0.2">
      <c r="B142" s="30" t="s">
        <v>630</v>
      </c>
      <c r="C142" s="44">
        <f>SUM(C143:C144)</f>
        <v>468.52</v>
      </c>
      <c r="D142" s="44">
        <f>SUM(D143:D144)</f>
        <v>692.94399999999996</v>
      </c>
      <c r="E142" s="44">
        <f>SUM(E143:E144)</f>
        <v>1959.77</v>
      </c>
      <c r="F142" s="44">
        <f>SUM(F143:F144)</f>
        <v>606.74</v>
      </c>
      <c r="G142" s="36" t="s">
        <v>264</v>
      </c>
      <c r="H142" s="44">
        <f t="shared" ref="H142:H147" si="11">SUM(C142:G142)</f>
        <v>3727.9740000000002</v>
      </c>
    </row>
    <row r="143" spans="2:8" outlineLevel="2" x14ac:dyDescent="0.2">
      <c r="B143" s="33" t="s">
        <v>497</v>
      </c>
      <c r="C143" s="34">
        <v>264.23</v>
      </c>
      <c r="D143" s="34">
        <v>432.214</v>
      </c>
      <c r="E143" s="35">
        <v>1285.5899999999999</v>
      </c>
      <c r="F143" s="35">
        <v>326.79000000000002</v>
      </c>
      <c r="G143" s="36" t="s">
        <v>264</v>
      </c>
      <c r="H143" s="47">
        <f t="shared" si="11"/>
        <v>2308.8240000000001</v>
      </c>
    </row>
    <row r="144" spans="2:8" outlineLevel="2" x14ac:dyDescent="0.2">
      <c r="B144" s="33" t="s">
        <v>498</v>
      </c>
      <c r="C144" s="34">
        <v>204.29</v>
      </c>
      <c r="D144" s="34">
        <v>260.73</v>
      </c>
      <c r="E144" s="35">
        <v>674.18</v>
      </c>
      <c r="F144" s="35">
        <v>279.95</v>
      </c>
      <c r="G144" s="36" t="s">
        <v>264</v>
      </c>
      <c r="H144" s="47">
        <f t="shared" si="11"/>
        <v>1419.1499999999999</v>
      </c>
    </row>
    <row r="145" spans="1:8" outlineLevel="1" x14ac:dyDescent="0.2">
      <c r="B145" s="30" t="s">
        <v>631</v>
      </c>
      <c r="C145" s="44">
        <f>SUM(C146:C147)</f>
        <v>415.58</v>
      </c>
      <c r="D145" s="44">
        <f>SUM(D146:D147)</f>
        <v>803.54700000000003</v>
      </c>
      <c r="E145" s="44">
        <f>SUM(E146:E147)</f>
        <v>1583.1399999999999</v>
      </c>
      <c r="F145" s="44">
        <f>SUM(F146:F147)</f>
        <v>1094.43</v>
      </c>
      <c r="G145" s="44">
        <f>SUM(G146:G147)</f>
        <v>1.8554999999999999</v>
      </c>
      <c r="H145" s="44">
        <f t="shared" si="11"/>
        <v>3898.5525000000002</v>
      </c>
    </row>
    <row r="146" spans="1:8" outlineLevel="2" x14ac:dyDescent="0.2">
      <c r="B146" s="33" t="s">
        <v>500</v>
      </c>
      <c r="C146" s="34">
        <v>143.88999999999999</v>
      </c>
      <c r="D146" s="34">
        <v>363.04700000000003</v>
      </c>
      <c r="E146" s="35">
        <v>699.49</v>
      </c>
      <c r="F146" s="35">
        <v>425.33</v>
      </c>
      <c r="G146" s="36" t="s">
        <v>264</v>
      </c>
      <c r="H146" s="47">
        <f t="shared" si="11"/>
        <v>1631.7570000000001</v>
      </c>
    </row>
    <row r="147" spans="1:8" outlineLevel="2" x14ac:dyDescent="0.2">
      <c r="B147" s="386" t="s">
        <v>499</v>
      </c>
      <c r="C147" s="392">
        <v>271.69</v>
      </c>
      <c r="D147" s="392">
        <v>440.5</v>
      </c>
      <c r="E147" s="393">
        <v>883.65</v>
      </c>
      <c r="F147" s="393">
        <v>669.1</v>
      </c>
      <c r="G147" s="395">
        <v>1.8554999999999999</v>
      </c>
      <c r="H147" s="394">
        <f t="shared" si="11"/>
        <v>2266.7955000000002</v>
      </c>
    </row>
    <row r="148" spans="1:8" x14ac:dyDescent="0.2">
      <c r="B148" s="33"/>
      <c r="C148" s="34"/>
      <c r="D148" s="34"/>
      <c r="E148" s="35"/>
      <c r="F148" s="35"/>
      <c r="G148" s="36"/>
      <c r="H148" s="47"/>
    </row>
    <row r="149" spans="1:8" x14ac:dyDescent="0.2">
      <c r="A149" s="18" t="s">
        <v>283</v>
      </c>
      <c r="B149" s="10" t="s">
        <v>299</v>
      </c>
      <c r="C149" s="8"/>
      <c r="D149" s="8"/>
      <c r="E149" s="8"/>
      <c r="F149" s="42"/>
      <c r="G149" s="8"/>
    </row>
    <row r="150" spans="1:8" x14ac:dyDescent="0.2">
      <c r="A150" s="42" t="s">
        <v>284</v>
      </c>
      <c r="B150" s="8" t="s">
        <v>291</v>
      </c>
      <c r="C150" s="8"/>
      <c r="D150" s="8"/>
      <c r="E150" s="8"/>
      <c r="F150" s="42"/>
      <c r="G150" s="8"/>
    </row>
    <row r="151" spans="1:8" x14ac:dyDescent="0.2">
      <c r="A151" s="18" t="s">
        <v>285</v>
      </c>
      <c r="B151" s="10" t="s">
        <v>289</v>
      </c>
    </row>
    <row r="152" spans="1:8" x14ac:dyDescent="0.2">
      <c r="A152" s="442" t="s">
        <v>9</v>
      </c>
      <c r="B152" s="442"/>
      <c r="C152" s="442"/>
      <c r="D152" s="442"/>
      <c r="E152" s="442"/>
      <c r="F152" s="442"/>
      <c r="G152" s="442"/>
      <c r="H152" s="442"/>
    </row>
    <row r="153" spans="1:8" x14ac:dyDescent="0.2">
      <c r="A153" s="442"/>
      <c r="B153" s="442"/>
      <c r="C153" s="442"/>
      <c r="D153" s="442"/>
      <c r="E153" s="442"/>
      <c r="F153" s="442"/>
      <c r="G153" s="442"/>
      <c r="H153" s="442"/>
    </row>
    <row r="154" spans="1:8" ht="15" customHeight="1" x14ac:dyDescent="0.2">
      <c r="A154" s="442"/>
      <c r="B154" s="442"/>
      <c r="C154" s="442"/>
      <c r="D154" s="442"/>
      <c r="E154" s="442"/>
      <c r="F154" s="442"/>
      <c r="G154" s="442"/>
      <c r="H154" s="442"/>
    </row>
    <row r="155" spans="1:8" x14ac:dyDescent="0.2">
      <c r="A155" s="442" t="s">
        <v>8</v>
      </c>
      <c r="B155" s="442"/>
      <c r="C155" s="442"/>
      <c r="D155" s="442"/>
      <c r="E155" s="442"/>
      <c r="F155" s="442"/>
      <c r="G155" s="442"/>
      <c r="H155" s="442"/>
    </row>
    <row r="156" spans="1:8" x14ac:dyDescent="0.2">
      <c r="A156" s="442"/>
      <c r="B156" s="442"/>
      <c r="C156" s="442"/>
      <c r="D156" s="442"/>
      <c r="E156" s="442"/>
      <c r="F156" s="442"/>
      <c r="G156" s="442"/>
      <c r="H156" s="442"/>
    </row>
    <row r="157" spans="1:8" x14ac:dyDescent="0.2">
      <c r="A157" s="442" t="s">
        <v>7</v>
      </c>
      <c r="B157" s="442"/>
      <c r="C157" s="442"/>
      <c r="D157" s="442"/>
      <c r="E157" s="442"/>
      <c r="F157" s="442"/>
      <c r="G157" s="442"/>
      <c r="H157" s="442"/>
    </row>
    <row r="158" spans="1:8" x14ac:dyDescent="0.2">
      <c r="A158" s="442"/>
      <c r="B158" s="442"/>
      <c r="C158" s="442"/>
      <c r="D158" s="442"/>
      <c r="E158" s="442"/>
      <c r="F158" s="442"/>
      <c r="G158" s="442"/>
      <c r="H158" s="442"/>
    </row>
    <row r="159" spans="1:8" x14ac:dyDescent="0.2">
      <c r="A159" s="10" t="s">
        <v>6</v>
      </c>
    </row>
    <row r="160" spans="1:8" x14ac:dyDescent="0.2">
      <c r="A160" s="18"/>
    </row>
    <row r="161" spans="1:1" x14ac:dyDescent="0.2">
      <c r="A161" s="19" t="s">
        <v>980</v>
      </c>
    </row>
    <row r="162" spans="1:1" x14ac:dyDescent="0.2">
      <c r="A162" s="10" t="s">
        <v>979</v>
      </c>
    </row>
    <row r="163" spans="1:1" x14ac:dyDescent="0.2">
      <c r="A163" s="10" t="s">
        <v>5</v>
      </c>
    </row>
  </sheetData>
  <mergeCells count="21">
    <mergeCell ref="B2:H2"/>
    <mergeCell ref="B3:H3"/>
    <mergeCell ref="B41:H41"/>
    <mergeCell ref="B5:H5"/>
    <mergeCell ref="C19:C20"/>
    <mergeCell ref="D19:D20"/>
    <mergeCell ref="H19:H20"/>
    <mergeCell ref="B77:H77"/>
    <mergeCell ref="C55:C56"/>
    <mergeCell ref="D55:D56"/>
    <mergeCell ref="H55:H56"/>
    <mergeCell ref="C91:C92"/>
    <mergeCell ref="D91:D92"/>
    <mergeCell ref="H91:H92"/>
    <mergeCell ref="C127:C128"/>
    <mergeCell ref="A157:H158"/>
    <mergeCell ref="A155:H156"/>
    <mergeCell ref="A152:H154"/>
    <mergeCell ref="B113:H113"/>
    <mergeCell ref="D127:D128"/>
    <mergeCell ref="H127:H128"/>
  </mergeCells>
  <pageMargins left="0.7" right="0.7" top="0.75" bottom="0.75" header="0.3" footer="0.3"/>
  <pageSetup paperSize="8" orientation="landscape" r:id="rId1"/>
  <headerFooter>
    <oddHeader>&amp;L&amp;"Calibri"&amp;10&amp;K000000 [Limited Sharing]&amp;1#_x000D_</oddHeader>
  </headerFooter>
  <ignoredErrors>
    <ignoredError sqref="C50:D50 C14:D14 C86:D86 C128:H128 C133:G134 C123:G125 G126 C122:H122 C127:G127 C129:G129 C130:G130 C131:G131 G132" formulaRange="1"/>
    <ignoredError sqref="H135 C126:D126" unlockedFormula="1"/>
    <ignoredError sqref="H133:H134 H123:H125" formulaRange="1" unlockedFormula="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34">
    <tabColor theme="7" tint="-0.499984740745262"/>
  </sheetPr>
  <dimension ref="A1:AD52"/>
  <sheetViews>
    <sheetView workbookViewId="0">
      <pane xSplit="3" ySplit="4" topLeftCell="X9"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3.83203125" style="10" customWidth="1"/>
    <col min="2" max="2" width="37.1640625" style="10" customWidth="1"/>
    <col min="3" max="3" width="8.83203125" style="10" bestFit="1" customWidth="1"/>
    <col min="4" max="27" width="13.83203125" style="10" customWidth="1"/>
    <col min="28" max="30" width="13.6640625" style="10" customWidth="1"/>
    <col min="31" max="16384" width="9.33203125" style="10"/>
  </cols>
  <sheetData>
    <row r="1" spans="2:30" s="4" customFormat="1" ht="46.5" customHeight="1" x14ac:dyDescent="0.2">
      <c r="B1" s="1" t="s">
        <v>381</v>
      </c>
      <c r="C1" s="2"/>
      <c r="D1" s="2"/>
      <c r="E1" s="2"/>
      <c r="F1" s="2"/>
      <c r="G1" s="2"/>
      <c r="H1" s="2"/>
      <c r="I1" s="2"/>
      <c r="J1" s="2"/>
      <c r="K1" s="2"/>
      <c r="L1" s="2"/>
      <c r="M1" s="2"/>
      <c r="N1" s="2"/>
      <c r="O1" s="2"/>
      <c r="P1" s="2"/>
      <c r="Q1" s="2"/>
      <c r="R1" s="2"/>
      <c r="S1" s="2"/>
      <c r="T1" s="305"/>
      <c r="U1" s="305"/>
      <c r="V1" s="305"/>
      <c r="W1" s="305"/>
      <c r="X1" s="305"/>
      <c r="Y1" s="305"/>
      <c r="Z1" s="305"/>
      <c r="AA1" s="305"/>
      <c r="AB1" s="305"/>
      <c r="AC1" s="542" t="s">
        <v>423</v>
      </c>
      <c r="AD1" s="542"/>
    </row>
    <row r="2" spans="2:30" s="5" customFormat="1" ht="17.25" x14ac:dyDescent="0.25">
      <c r="B2" s="457" t="s">
        <v>169</v>
      </c>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row>
    <row r="3" spans="2:30" s="28" customFormat="1" ht="24" customHeight="1" x14ac:dyDescent="0.25">
      <c r="B3" s="76"/>
      <c r="C3" s="76"/>
      <c r="D3" s="494" t="s">
        <v>170</v>
      </c>
      <c r="E3" s="494"/>
      <c r="F3" s="495"/>
      <c r="G3" s="512" t="s">
        <v>171</v>
      </c>
      <c r="H3" s="494"/>
      <c r="I3" s="495"/>
      <c r="J3" s="512" t="s">
        <v>172</v>
      </c>
      <c r="K3" s="494"/>
      <c r="L3" s="495"/>
      <c r="M3" s="512" t="s">
        <v>173</v>
      </c>
      <c r="N3" s="494"/>
      <c r="O3" s="495"/>
      <c r="P3" s="512" t="s">
        <v>174</v>
      </c>
      <c r="Q3" s="494"/>
      <c r="R3" s="495"/>
      <c r="S3" s="512" t="s">
        <v>175</v>
      </c>
      <c r="T3" s="494"/>
      <c r="U3" s="495"/>
      <c r="V3" s="543" t="s">
        <v>1078</v>
      </c>
      <c r="W3" s="544"/>
      <c r="X3" s="545"/>
      <c r="Y3" s="543" t="s">
        <v>1060</v>
      </c>
      <c r="Z3" s="544"/>
      <c r="AA3" s="545"/>
      <c r="AB3" s="543" t="s">
        <v>1175</v>
      </c>
      <c r="AC3" s="544"/>
      <c r="AD3" s="545"/>
    </row>
    <row r="4" spans="2:30" s="28" customFormat="1" ht="17.25" x14ac:dyDescent="0.25">
      <c r="B4" s="128"/>
      <c r="C4" s="128"/>
      <c r="D4" s="60" t="s">
        <v>1031</v>
      </c>
      <c r="E4" s="88" t="s">
        <v>1032</v>
      </c>
      <c r="F4" s="172" t="s">
        <v>1029</v>
      </c>
      <c r="G4" s="60" t="s">
        <v>1031</v>
      </c>
      <c r="H4" s="88" t="s">
        <v>1032</v>
      </c>
      <c r="I4" s="88" t="s">
        <v>1029</v>
      </c>
      <c r="J4" s="174" t="s">
        <v>1031</v>
      </c>
      <c r="K4" s="88" t="s">
        <v>1032</v>
      </c>
      <c r="L4" s="88" t="s">
        <v>1029</v>
      </c>
      <c r="M4" s="174" t="s">
        <v>1033</v>
      </c>
      <c r="N4" s="103" t="s">
        <v>1034</v>
      </c>
      <c r="O4" s="88" t="s">
        <v>1029</v>
      </c>
      <c r="P4" s="174" t="s">
        <v>1031</v>
      </c>
      <c r="Q4" s="103" t="s">
        <v>1035</v>
      </c>
      <c r="R4" s="88" t="s">
        <v>1029</v>
      </c>
      <c r="S4" s="174" t="s">
        <v>1031</v>
      </c>
      <c r="T4" s="103" t="s">
        <v>1125</v>
      </c>
      <c r="U4" s="88" t="s">
        <v>1029</v>
      </c>
      <c r="V4" s="174" t="s">
        <v>1031</v>
      </c>
      <c r="W4" s="103" t="s">
        <v>1127</v>
      </c>
      <c r="X4" s="172" t="s">
        <v>1029</v>
      </c>
      <c r="Y4" s="174" t="s">
        <v>1031</v>
      </c>
      <c r="Z4" s="103" t="s">
        <v>1129</v>
      </c>
      <c r="AA4" s="172" t="s">
        <v>1029</v>
      </c>
      <c r="AB4" s="363" t="s">
        <v>1031</v>
      </c>
      <c r="AC4" s="103" t="s">
        <v>1277</v>
      </c>
      <c r="AD4" s="172" t="s">
        <v>1029</v>
      </c>
    </row>
    <row r="5" spans="2:30" x14ac:dyDescent="0.2">
      <c r="B5" s="79" t="s">
        <v>632</v>
      </c>
      <c r="C5" s="79" t="s">
        <v>633</v>
      </c>
      <c r="D5" s="80">
        <v>15709</v>
      </c>
      <c r="E5" s="80">
        <v>1756</v>
      </c>
      <c r="F5" s="175">
        <v>11.2</v>
      </c>
      <c r="G5" s="176">
        <v>14798</v>
      </c>
      <c r="H5" s="80">
        <v>1676</v>
      </c>
      <c r="I5" s="175">
        <v>11.3</v>
      </c>
      <c r="J5" s="176">
        <v>15612</v>
      </c>
      <c r="K5" s="80">
        <v>1727</v>
      </c>
      <c r="L5" s="175">
        <v>11.1</v>
      </c>
      <c r="M5" s="176">
        <v>14843</v>
      </c>
      <c r="N5" s="80">
        <v>1701</v>
      </c>
      <c r="O5" s="175">
        <v>11.5</v>
      </c>
      <c r="P5" s="176">
        <v>15179</v>
      </c>
      <c r="Q5" s="80">
        <v>1862</v>
      </c>
      <c r="R5" s="175">
        <v>12.26694775676922</v>
      </c>
      <c r="S5" s="176">
        <v>16828</v>
      </c>
      <c r="T5" s="80">
        <v>2117</v>
      </c>
      <c r="U5" s="175">
        <v>12.580223437128595</v>
      </c>
      <c r="V5" s="176">
        <v>14189</v>
      </c>
      <c r="W5" s="80">
        <v>1952</v>
      </c>
      <c r="X5" s="175">
        <v>13.75713580942984</v>
      </c>
      <c r="Y5" s="176">
        <v>13077</v>
      </c>
      <c r="Z5" s="80">
        <v>1968</v>
      </c>
      <c r="AA5" s="175">
        <v>15.049323239275063</v>
      </c>
      <c r="AB5" s="176">
        <v>13787</v>
      </c>
      <c r="AC5" s="80">
        <v>2140</v>
      </c>
      <c r="AD5" s="175">
        <v>15.52186842677885</v>
      </c>
    </row>
    <row r="6" spans="2:30" x14ac:dyDescent="0.2">
      <c r="B6" s="82"/>
      <c r="C6" s="83" t="s">
        <v>634</v>
      </c>
      <c r="D6" s="51">
        <v>49802</v>
      </c>
      <c r="E6" s="51">
        <v>8135</v>
      </c>
      <c r="F6" s="177">
        <v>16.3</v>
      </c>
      <c r="G6" s="178">
        <v>49420</v>
      </c>
      <c r="H6" s="51">
        <v>7742</v>
      </c>
      <c r="I6" s="177">
        <v>15.7</v>
      </c>
      <c r="J6" s="178">
        <v>52922</v>
      </c>
      <c r="K6" s="51">
        <v>8196</v>
      </c>
      <c r="L6" s="177">
        <v>15.5</v>
      </c>
      <c r="M6" s="178">
        <v>54330</v>
      </c>
      <c r="N6" s="51">
        <v>8699</v>
      </c>
      <c r="O6" s="177">
        <v>16</v>
      </c>
      <c r="P6" s="178">
        <v>57480</v>
      </c>
      <c r="Q6" s="51">
        <v>10147</v>
      </c>
      <c r="R6" s="177">
        <v>17.653096729297147</v>
      </c>
      <c r="S6" s="178">
        <v>62109</v>
      </c>
      <c r="T6" s="51">
        <v>10712</v>
      </c>
      <c r="U6" s="177">
        <v>17.247097844112769</v>
      </c>
      <c r="V6" s="178">
        <v>54789</v>
      </c>
      <c r="W6" s="51">
        <v>10873</v>
      </c>
      <c r="X6" s="177">
        <v>19.845224406358941</v>
      </c>
      <c r="Y6" s="178">
        <v>51273</v>
      </c>
      <c r="Z6" s="51">
        <v>11087</v>
      </c>
      <c r="AA6" s="177">
        <v>21.623466541844635</v>
      </c>
      <c r="AB6" s="178">
        <v>52024</v>
      </c>
      <c r="AC6" s="51">
        <v>11222</v>
      </c>
      <c r="AD6" s="177">
        <v>21.570813470705829</v>
      </c>
    </row>
    <row r="7" spans="2:30" x14ac:dyDescent="0.2">
      <c r="B7" s="82"/>
      <c r="C7" s="83" t="s">
        <v>607</v>
      </c>
      <c r="D7" s="51">
        <v>65511</v>
      </c>
      <c r="E7" s="51">
        <v>9891</v>
      </c>
      <c r="F7" s="177">
        <v>15.1</v>
      </c>
      <c r="G7" s="178">
        <v>64218</v>
      </c>
      <c r="H7" s="51">
        <v>9418</v>
      </c>
      <c r="I7" s="177">
        <v>14.7</v>
      </c>
      <c r="J7" s="178">
        <v>68534</v>
      </c>
      <c r="K7" s="51">
        <v>9923</v>
      </c>
      <c r="L7" s="177">
        <v>14.5</v>
      </c>
      <c r="M7" s="178">
        <v>69173</v>
      </c>
      <c r="N7" s="51">
        <v>10400</v>
      </c>
      <c r="O7" s="177">
        <v>15</v>
      </c>
      <c r="P7" s="178">
        <v>72659</v>
      </c>
      <c r="Q7" s="51">
        <v>12009</v>
      </c>
      <c r="R7" s="177">
        <v>16.52789055726063</v>
      </c>
      <c r="S7" s="178">
        <v>78937</v>
      </c>
      <c r="T7" s="51">
        <v>12829</v>
      </c>
      <c r="U7" s="177">
        <v>16.252201122414078</v>
      </c>
      <c r="V7" s="178">
        <v>68978</v>
      </c>
      <c r="W7" s="51">
        <v>12825</v>
      </c>
      <c r="X7" s="177">
        <v>18.592884687871496</v>
      </c>
      <c r="Y7" s="178">
        <v>64350</v>
      </c>
      <c r="Z7" s="51">
        <v>13055</v>
      </c>
      <c r="AA7" s="177">
        <v>20.287490287490286</v>
      </c>
      <c r="AB7" s="178">
        <v>65811</v>
      </c>
      <c r="AC7" s="51">
        <v>13362</v>
      </c>
      <c r="AD7" s="177">
        <v>20.30359666317181</v>
      </c>
    </row>
    <row r="8" spans="2:30" x14ac:dyDescent="0.2">
      <c r="B8" s="83" t="s">
        <v>635</v>
      </c>
      <c r="C8" s="83" t="s">
        <v>633</v>
      </c>
      <c r="D8" s="51">
        <v>16868</v>
      </c>
      <c r="E8" s="51">
        <v>2010</v>
      </c>
      <c r="F8" s="177">
        <v>11.9</v>
      </c>
      <c r="G8" s="178">
        <v>15480</v>
      </c>
      <c r="H8" s="51">
        <v>2053</v>
      </c>
      <c r="I8" s="177">
        <v>13.3</v>
      </c>
      <c r="J8" s="178">
        <v>16135</v>
      </c>
      <c r="K8" s="51">
        <v>2241</v>
      </c>
      <c r="L8" s="177">
        <v>13.9</v>
      </c>
      <c r="M8" s="178">
        <v>14416</v>
      </c>
      <c r="N8" s="51">
        <v>2004</v>
      </c>
      <c r="O8" s="177">
        <v>13.9</v>
      </c>
      <c r="P8" s="178">
        <v>16170</v>
      </c>
      <c r="Q8" s="51">
        <v>2608</v>
      </c>
      <c r="R8" s="177">
        <v>16.128633271490415</v>
      </c>
      <c r="S8" s="178">
        <v>16115</v>
      </c>
      <c r="T8" s="51">
        <v>2555</v>
      </c>
      <c r="U8" s="177">
        <v>15.854793670493329</v>
      </c>
      <c r="V8" s="178">
        <v>15103</v>
      </c>
      <c r="W8" s="51">
        <v>2587</v>
      </c>
      <c r="X8" s="177">
        <v>17.129047209163744</v>
      </c>
      <c r="Y8" s="178">
        <v>15534</v>
      </c>
      <c r="Z8" s="51">
        <v>2584</v>
      </c>
      <c r="AA8" s="177">
        <v>16.634479206900991</v>
      </c>
      <c r="AB8" s="178">
        <v>15222</v>
      </c>
      <c r="AC8" s="51">
        <v>2912</v>
      </c>
      <c r="AD8" s="177">
        <v>19.130206280383657</v>
      </c>
    </row>
    <row r="9" spans="2:30" x14ac:dyDescent="0.2">
      <c r="B9" s="82"/>
      <c r="C9" s="83" t="s">
        <v>634</v>
      </c>
      <c r="D9" s="51">
        <v>24050</v>
      </c>
      <c r="E9" s="51">
        <v>3431</v>
      </c>
      <c r="F9" s="177">
        <v>14.3</v>
      </c>
      <c r="G9" s="178">
        <v>23288</v>
      </c>
      <c r="H9" s="51">
        <v>3740</v>
      </c>
      <c r="I9" s="177">
        <v>16.100000000000001</v>
      </c>
      <c r="J9" s="178">
        <v>23130</v>
      </c>
      <c r="K9" s="51">
        <v>3938</v>
      </c>
      <c r="L9" s="177">
        <v>17</v>
      </c>
      <c r="M9" s="178">
        <v>21906</v>
      </c>
      <c r="N9" s="51">
        <v>4016</v>
      </c>
      <c r="O9" s="177">
        <v>18.3</v>
      </c>
      <c r="P9" s="178">
        <v>24036</v>
      </c>
      <c r="Q9" s="51">
        <v>5199</v>
      </c>
      <c r="R9" s="177">
        <v>21.630054917623564</v>
      </c>
      <c r="S9" s="178">
        <v>24838</v>
      </c>
      <c r="T9" s="51">
        <v>5349</v>
      </c>
      <c r="U9" s="177">
        <v>21.535550366374103</v>
      </c>
      <c r="V9" s="178">
        <v>22698</v>
      </c>
      <c r="W9" s="51">
        <v>5312</v>
      </c>
      <c r="X9" s="177">
        <v>23.402942990571855</v>
      </c>
      <c r="Y9" s="178">
        <v>24606</v>
      </c>
      <c r="Z9" s="51">
        <v>5417</v>
      </c>
      <c r="AA9" s="177">
        <v>22.014955701861336</v>
      </c>
      <c r="AB9" s="178">
        <v>23819</v>
      </c>
      <c r="AC9" s="51">
        <v>5377</v>
      </c>
      <c r="AD9" s="177">
        <v>22.574415382677696</v>
      </c>
    </row>
    <row r="10" spans="2:30" x14ac:dyDescent="0.2">
      <c r="B10" s="82"/>
      <c r="C10" s="83" t="s">
        <v>607</v>
      </c>
      <c r="D10" s="51">
        <v>40918</v>
      </c>
      <c r="E10" s="51">
        <v>5441</v>
      </c>
      <c r="F10" s="177">
        <v>13.3</v>
      </c>
      <c r="G10" s="178">
        <v>38768</v>
      </c>
      <c r="H10" s="51">
        <v>5793</v>
      </c>
      <c r="I10" s="177">
        <v>14.9</v>
      </c>
      <c r="J10" s="178">
        <v>39265</v>
      </c>
      <c r="K10" s="51">
        <v>6179</v>
      </c>
      <c r="L10" s="177">
        <v>15.7</v>
      </c>
      <c r="M10" s="178">
        <v>36322</v>
      </c>
      <c r="N10" s="51">
        <v>6020</v>
      </c>
      <c r="O10" s="177">
        <v>16.600000000000001</v>
      </c>
      <c r="P10" s="178">
        <v>40206</v>
      </c>
      <c r="Q10" s="51">
        <v>7807</v>
      </c>
      <c r="R10" s="177">
        <v>19.417499875640452</v>
      </c>
      <c r="S10" s="178">
        <v>40953</v>
      </c>
      <c r="T10" s="51">
        <v>7904</v>
      </c>
      <c r="U10" s="177">
        <v>19.300173369472322</v>
      </c>
      <c r="V10" s="178">
        <v>37801</v>
      </c>
      <c r="W10" s="51">
        <v>7899</v>
      </c>
      <c r="X10" s="177">
        <v>20.89627258538134</v>
      </c>
      <c r="Y10" s="178">
        <v>40140</v>
      </c>
      <c r="Z10" s="51">
        <v>8001</v>
      </c>
      <c r="AA10" s="177">
        <v>19.932735426008968</v>
      </c>
      <c r="AB10" s="178">
        <v>39041</v>
      </c>
      <c r="AC10" s="51">
        <v>8289</v>
      </c>
      <c r="AD10" s="177">
        <v>21.231525831817834</v>
      </c>
    </row>
    <row r="11" spans="2:30" x14ac:dyDescent="0.2">
      <c r="B11" s="83" t="s">
        <v>636</v>
      </c>
      <c r="C11" s="83" t="s">
        <v>633</v>
      </c>
      <c r="D11" s="51">
        <v>17774</v>
      </c>
      <c r="E11" s="51">
        <v>5797</v>
      </c>
      <c r="F11" s="177">
        <v>32.6</v>
      </c>
      <c r="G11" s="178">
        <v>19197</v>
      </c>
      <c r="H11" s="51">
        <v>6441</v>
      </c>
      <c r="I11" s="177">
        <v>33.6</v>
      </c>
      <c r="J11" s="178">
        <v>18327</v>
      </c>
      <c r="K11" s="51">
        <v>6121</v>
      </c>
      <c r="L11" s="177">
        <v>33.4</v>
      </c>
      <c r="M11" s="178">
        <v>19206</v>
      </c>
      <c r="N11" s="51">
        <v>6142</v>
      </c>
      <c r="O11" s="177">
        <v>32</v>
      </c>
      <c r="P11" s="178">
        <v>20079</v>
      </c>
      <c r="Q11" s="51">
        <v>8093</v>
      </c>
      <c r="R11" s="177">
        <v>40.30579212112157</v>
      </c>
      <c r="S11" s="178">
        <v>21081</v>
      </c>
      <c r="T11" s="51">
        <v>8349</v>
      </c>
      <c r="U11" s="177">
        <v>39.604383093781131</v>
      </c>
      <c r="V11" s="178">
        <v>17271</v>
      </c>
      <c r="W11" s="51">
        <v>7959</v>
      </c>
      <c r="X11" s="177">
        <v>46.083029355567135</v>
      </c>
      <c r="Y11" s="178">
        <v>17537</v>
      </c>
      <c r="Z11" s="51">
        <v>7881</v>
      </c>
      <c r="AA11" s="177">
        <v>44.939271255060731</v>
      </c>
      <c r="AB11" s="178">
        <v>19025</v>
      </c>
      <c r="AC11" s="51">
        <v>8099</v>
      </c>
      <c r="AD11" s="177">
        <v>42.570302233902758</v>
      </c>
    </row>
    <row r="12" spans="2:30" x14ac:dyDescent="0.2">
      <c r="B12" s="82"/>
      <c r="C12" s="83" t="s">
        <v>634</v>
      </c>
      <c r="D12" s="51">
        <v>22912</v>
      </c>
      <c r="E12" s="51">
        <v>5865</v>
      </c>
      <c r="F12" s="177">
        <v>25.6</v>
      </c>
      <c r="G12" s="178">
        <v>24890</v>
      </c>
      <c r="H12" s="51">
        <v>6614</v>
      </c>
      <c r="I12" s="177">
        <v>26.6</v>
      </c>
      <c r="J12" s="178">
        <v>24451</v>
      </c>
      <c r="K12" s="51">
        <v>6555</v>
      </c>
      <c r="L12" s="177">
        <v>26.8</v>
      </c>
      <c r="M12" s="178">
        <v>26754</v>
      </c>
      <c r="N12" s="51">
        <v>6579</v>
      </c>
      <c r="O12" s="177">
        <v>24.6</v>
      </c>
      <c r="P12" s="178">
        <v>29001</v>
      </c>
      <c r="Q12" s="51">
        <v>9586</v>
      </c>
      <c r="R12" s="177">
        <v>33.054032619564843</v>
      </c>
      <c r="S12" s="178">
        <v>29195</v>
      </c>
      <c r="T12" s="51">
        <v>10283</v>
      </c>
      <c r="U12" s="177">
        <v>35.221784552149337</v>
      </c>
      <c r="V12" s="178">
        <v>25966</v>
      </c>
      <c r="W12" s="51">
        <v>10324</v>
      </c>
      <c r="X12" s="177">
        <v>39.759685742894554</v>
      </c>
      <c r="Y12" s="178">
        <v>25789</v>
      </c>
      <c r="Z12" s="51">
        <v>10427</v>
      </c>
      <c r="AA12" s="177">
        <v>40.431967117763385</v>
      </c>
      <c r="AB12" s="178">
        <v>29039</v>
      </c>
      <c r="AC12" s="51">
        <v>10303</v>
      </c>
      <c r="AD12" s="177">
        <v>35.479871896415169</v>
      </c>
    </row>
    <row r="13" spans="2:30" x14ac:dyDescent="0.2">
      <c r="B13" s="82"/>
      <c r="C13" s="83" t="s">
        <v>607</v>
      </c>
      <c r="D13" s="51">
        <v>40686</v>
      </c>
      <c r="E13" s="51">
        <v>11662</v>
      </c>
      <c r="F13" s="177">
        <v>28.7</v>
      </c>
      <c r="G13" s="178">
        <v>44087</v>
      </c>
      <c r="H13" s="51">
        <v>13055</v>
      </c>
      <c r="I13" s="177">
        <v>29.6</v>
      </c>
      <c r="J13" s="178">
        <v>42778</v>
      </c>
      <c r="K13" s="51">
        <v>12676</v>
      </c>
      <c r="L13" s="177">
        <v>29.6</v>
      </c>
      <c r="M13" s="178">
        <v>45960</v>
      </c>
      <c r="N13" s="51">
        <v>12721</v>
      </c>
      <c r="O13" s="177">
        <v>27.7</v>
      </c>
      <c r="P13" s="178">
        <v>49080</v>
      </c>
      <c r="Q13" s="51">
        <v>17679</v>
      </c>
      <c r="R13" s="177">
        <v>36.020782396088016</v>
      </c>
      <c r="S13" s="178">
        <v>50276</v>
      </c>
      <c r="T13" s="51">
        <v>18632</v>
      </c>
      <c r="U13" s="177">
        <v>37.059431935714855</v>
      </c>
      <c r="V13" s="178">
        <v>43237</v>
      </c>
      <c r="W13" s="51">
        <v>18283</v>
      </c>
      <c r="X13" s="177">
        <v>42.285542475194859</v>
      </c>
      <c r="Y13" s="178">
        <v>43326</v>
      </c>
      <c r="Z13" s="51">
        <v>18308</v>
      </c>
      <c r="AA13" s="177">
        <v>42.256381849236021</v>
      </c>
      <c r="AB13" s="178">
        <v>48064</v>
      </c>
      <c r="AC13" s="51">
        <v>18402</v>
      </c>
      <c r="AD13" s="177">
        <v>38.286451398135817</v>
      </c>
    </row>
    <row r="14" spans="2:30" ht="15" x14ac:dyDescent="0.2">
      <c r="B14" s="110" t="s">
        <v>1280</v>
      </c>
      <c r="C14" s="83" t="s">
        <v>633</v>
      </c>
      <c r="D14" s="51">
        <v>3214</v>
      </c>
      <c r="E14" s="50">
        <v>870</v>
      </c>
      <c r="F14" s="177">
        <v>27.1</v>
      </c>
      <c r="G14" s="178">
        <v>5775</v>
      </c>
      <c r="H14" s="51">
        <v>1032</v>
      </c>
      <c r="I14" s="177">
        <v>17.899999999999999</v>
      </c>
      <c r="J14" s="178">
        <v>5305</v>
      </c>
      <c r="K14" s="51">
        <v>1130</v>
      </c>
      <c r="L14" s="177">
        <v>21.3</v>
      </c>
      <c r="M14" s="178">
        <v>7072</v>
      </c>
      <c r="N14" s="51">
        <v>1156</v>
      </c>
      <c r="O14" s="177">
        <v>16.3</v>
      </c>
      <c r="P14" s="178">
        <v>8666</v>
      </c>
      <c r="Q14" s="51">
        <v>1762</v>
      </c>
      <c r="R14" s="177">
        <v>20.33233325640434</v>
      </c>
      <c r="S14" s="178">
        <v>10931</v>
      </c>
      <c r="T14" s="51">
        <v>1815</v>
      </c>
      <c r="U14" s="177">
        <v>16.604153325404813</v>
      </c>
      <c r="V14" s="178">
        <v>10326</v>
      </c>
      <c r="W14" s="51">
        <v>1887</v>
      </c>
      <c r="X14" s="177">
        <v>18.274259151656015</v>
      </c>
      <c r="Y14" s="178">
        <v>9116</v>
      </c>
      <c r="Z14" s="51">
        <v>1952</v>
      </c>
      <c r="AA14" s="177">
        <v>20.675775871200084</v>
      </c>
      <c r="AB14" s="178">
        <v>10182</v>
      </c>
      <c r="AC14" s="51">
        <v>2105</v>
      </c>
      <c r="AD14" s="177">
        <v>20.67373796896484</v>
      </c>
    </row>
    <row r="15" spans="2:30" x14ac:dyDescent="0.2">
      <c r="B15" s="82"/>
      <c r="C15" s="83" t="s">
        <v>634</v>
      </c>
      <c r="D15" s="50">
        <v>733</v>
      </c>
      <c r="E15" s="50">
        <v>260</v>
      </c>
      <c r="F15" s="177">
        <v>35.5</v>
      </c>
      <c r="G15" s="179">
        <v>936</v>
      </c>
      <c r="H15" s="50">
        <v>183</v>
      </c>
      <c r="I15" s="177">
        <v>19.600000000000001</v>
      </c>
      <c r="J15" s="179">
        <v>864</v>
      </c>
      <c r="K15" s="50">
        <v>179</v>
      </c>
      <c r="L15" s="177">
        <v>20.7</v>
      </c>
      <c r="M15" s="178">
        <v>1036</v>
      </c>
      <c r="N15" s="50">
        <v>205</v>
      </c>
      <c r="O15" s="177">
        <v>19.8</v>
      </c>
      <c r="P15" s="178">
        <v>1425</v>
      </c>
      <c r="Q15" s="50">
        <v>333</v>
      </c>
      <c r="R15" s="177">
        <v>23.368421052631579</v>
      </c>
      <c r="S15" s="178">
        <v>2088</v>
      </c>
      <c r="T15" s="50">
        <v>418</v>
      </c>
      <c r="U15" s="177">
        <v>20.019157088122604</v>
      </c>
      <c r="V15" s="178">
        <v>1922</v>
      </c>
      <c r="W15" s="50">
        <v>406</v>
      </c>
      <c r="X15" s="177">
        <v>21.123829344432881</v>
      </c>
      <c r="Y15" s="178">
        <v>1518</v>
      </c>
      <c r="Z15" s="50">
        <v>381</v>
      </c>
      <c r="AA15" s="177">
        <v>25.098814229249012</v>
      </c>
      <c r="AB15" s="178">
        <v>1422</v>
      </c>
      <c r="AC15" s="50">
        <v>336</v>
      </c>
      <c r="AD15" s="177">
        <v>23.628691983122362</v>
      </c>
    </row>
    <row r="16" spans="2:30" x14ac:dyDescent="0.2">
      <c r="B16" s="82"/>
      <c r="C16" s="83" t="s">
        <v>607</v>
      </c>
      <c r="D16" s="51">
        <v>3947</v>
      </c>
      <c r="E16" s="51">
        <v>1130</v>
      </c>
      <c r="F16" s="177">
        <v>28.6</v>
      </c>
      <c r="G16" s="178">
        <v>6711</v>
      </c>
      <c r="H16" s="51">
        <v>1215</v>
      </c>
      <c r="I16" s="177">
        <v>18.100000000000001</v>
      </c>
      <c r="J16" s="178">
        <v>6169</v>
      </c>
      <c r="K16" s="51">
        <v>1309</v>
      </c>
      <c r="L16" s="177">
        <v>21.2</v>
      </c>
      <c r="M16" s="178">
        <v>8108</v>
      </c>
      <c r="N16" s="51">
        <v>1361</v>
      </c>
      <c r="O16" s="177">
        <v>16.8</v>
      </c>
      <c r="P16" s="178">
        <v>10091</v>
      </c>
      <c r="Q16" s="51">
        <v>2095</v>
      </c>
      <c r="R16" s="177">
        <v>20.761074224556534</v>
      </c>
      <c r="S16" s="178">
        <v>13019</v>
      </c>
      <c r="T16" s="51">
        <v>2233</v>
      </c>
      <c r="U16" s="177">
        <v>17.151854981181351</v>
      </c>
      <c r="V16" s="178">
        <v>12248</v>
      </c>
      <c r="W16" s="51">
        <v>2293</v>
      </c>
      <c r="X16" s="177">
        <v>18.721423905943826</v>
      </c>
      <c r="Y16" s="178">
        <v>10634</v>
      </c>
      <c r="Z16" s="51">
        <v>2333</v>
      </c>
      <c r="AA16" s="177">
        <v>21.939063381606168</v>
      </c>
      <c r="AB16" s="178">
        <v>11604</v>
      </c>
      <c r="AC16" s="51">
        <v>2441</v>
      </c>
      <c r="AD16" s="177">
        <v>21.035849706997588</v>
      </c>
    </row>
    <row r="17" spans="1:30" ht="15" x14ac:dyDescent="0.2">
      <c r="B17" s="110" t="s">
        <v>1279</v>
      </c>
      <c r="C17" s="110" t="s">
        <v>119</v>
      </c>
      <c r="D17" s="50">
        <v>661</v>
      </c>
      <c r="E17" s="50">
        <v>138</v>
      </c>
      <c r="F17" s="177">
        <v>20.9</v>
      </c>
      <c r="G17" s="178">
        <v>1242</v>
      </c>
      <c r="H17" s="50">
        <v>172</v>
      </c>
      <c r="I17" s="177">
        <v>13.9</v>
      </c>
      <c r="J17" s="178">
        <v>1193</v>
      </c>
      <c r="K17" s="50">
        <v>231</v>
      </c>
      <c r="L17" s="177">
        <v>19.399999999999999</v>
      </c>
      <c r="M17" s="178">
        <v>1736</v>
      </c>
      <c r="N17" s="50">
        <v>256</v>
      </c>
      <c r="O17" s="177">
        <v>14.7</v>
      </c>
      <c r="P17" s="178">
        <v>1844</v>
      </c>
      <c r="Q17" s="50">
        <v>301</v>
      </c>
      <c r="R17" s="177">
        <v>16.323210412147507</v>
      </c>
      <c r="S17" s="178">
        <v>2237</v>
      </c>
      <c r="T17" s="50">
        <v>348</v>
      </c>
      <c r="U17" s="177">
        <v>15.556548949485919</v>
      </c>
      <c r="V17" s="178">
        <v>1828</v>
      </c>
      <c r="W17" s="50">
        <v>334</v>
      </c>
      <c r="X17" s="177">
        <v>18.271334792122538</v>
      </c>
      <c r="Y17" s="178">
        <v>1521</v>
      </c>
      <c r="Z17" s="51">
        <v>337</v>
      </c>
      <c r="AA17" s="177">
        <v>7.5509746807080438</v>
      </c>
      <c r="AB17" s="178">
        <v>1765</v>
      </c>
      <c r="AC17" s="50">
        <v>374</v>
      </c>
      <c r="AD17" s="177">
        <v>21.189801699716714</v>
      </c>
    </row>
    <row r="18" spans="1:30" x14ac:dyDescent="0.2">
      <c r="B18" s="82"/>
      <c r="C18" s="83" t="s">
        <v>634</v>
      </c>
      <c r="D18" s="51">
        <v>2245</v>
      </c>
      <c r="E18" s="50">
        <v>583</v>
      </c>
      <c r="F18" s="177">
        <v>26</v>
      </c>
      <c r="G18" s="178">
        <v>3471</v>
      </c>
      <c r="H18" s="50">
        <v>685</v>
      </c>
      <c r="I18" s="177">
        <v>19.7</v>
      </c>
      <c r="J18" s="178">
        <v>3110</v>
      </c>
      <c r="K18" s="50">
        <v>727</v>
      </c>
      <c r="L18" s="177">
        <v>23.4</v>
      </c>
      <c r="M18" s="178">
        <v>4355</v>
      </c>
      <c r="N18" s="50">
        <v>738</v>
      </c>
      <c r="O18" s="177">
        <v>16.899999999999999</v>
      </c>
      <c r="P18" s="178">
        <v>4874</v>
      </c>
      <c r="Q18" s="51">
        <v>1205</v>
      </c>
      <c r="R18" s="177">
        <v>24.723020106688551</v>
      </c>
      <c r="S18" s="178">
        <v>5919</v>
      </c>
      <c r="T18" s="51">
        <v>1261</v>
      </c>
      <c r="U18" s="177">
        <v>21.304274370670722</v>
      </c>
      <c r="V18" s="178">
        <v>5030</v>
      </c>
      <c r="W18" s="51">
        <v>1217</v>
      </c>
      <c r="X18" s="177">
        <v>24.194831013916502</v>
      </c>
      <c r="Y18" s="178">
        <v>4460</v>
      </c>
      <c r="Z18" s="51">
        <v>1216</v>
      </c>
      <c r="AA18" s="177">
        <v>27.264573991031391</v>
      </c>
      <c r="AB18" s="178">
        <v>4474</v>
      </c>
      <c r="AC18" s="51">
        <v>1204</v>
      </c>
      <c r="AD18" s="177">
        <v>26.911041573535986</v>
      </c>
    </row>
    <row r="19" spans="1:30" x14ac:dyDescent="0.2">
      <c r="B19" s="82"/>
      <c r="C19" s="83" t="s">
        <v>607</v>
      </c>
      <c r="D19" s="51">
        <v>2906</v>
      </c>
      <c r="E19" s="50">
        <v>721</v>
      </c>
      <c r="F19" s="177">
        <v>24.8</v>
      </c>
      <c r="G19" s="178">
        <v>4713</v>
      </c>
      <c r="H19" s="50">
        <v>857</v>
      </c>
      <c r="I19" s="177">
        <v>18.2</v>
      </c>
      <c r="J19" s="178">
        <v>4303</v>
      </c>
      <c r="K19" s="50">
        <v>958</v>
      </c>
      <c r="L19" s="177">
        <v>22.3</v>
      </c>
      <c r="M19" s="178">
        <v>6091</v>
      </c>
      <c r="N19" s="50">
        <v>994</v>
      </c>
      <c r="O19" s="177">
        <v>16.3</v>
      </c>
      <c r="P19" s="178">
        <v>6718</v>
      </c>
      <c r="Q19" s="51">
        <v>1506</v>
      </c>
      <c r="R19" s="177">
        <v>22.417386126823459</v>
      </c>
      <c r="S19" s="178">
        <v>8156</v>
      </c>
      <c r="T19" s="51">
        <v>1609</v>
      </c>
      <c r="U19" s="177">
        <v>19.727807748896517</v>
      </c>
      <c r="V19" s="178">
        <v>6858</v>
      </c>
      <c r="W19" s="51">
        <v>1551</v>
      </c>
      <c r="X19" s="177">
        <v>22.615923009623796</v>
      </c>
      <c r="Y19" s="178">
        <v>5981</v>
      </c>
      <c r="Z19" s="51">
        <v>1553</v>
      </c>
      <c r="AA19" s="177">
        <v>25.9655575990637</v>
      </c>
      <c r="AB19" s="178">
        <v>6239</v>
      </c>
      <c r="AC19" s="51">
        <v>1578</v>
      </c>
      <c r="AD19" s="177">
        <v>25.292514826093925</v>
      </c>
    </row>
    <row r="20" spans="1:30" ht="15" x14ac:dyDescent="0.2">
      <c r="B20" s="110" t="s">
        <v>1278</v>
      </c>
      <c r="C20" s="83" t="s">
        <v>633</v>
      </c>
      <c r="D20" s="50">
        <v>565</v>
      </c>
      <c r="E20" s="50">
        <v>130</v>
      </c>
      <c r="F20" s="177">
        <v>23</v>
      </c>
      <c r="G20" s="179">
        <v>851</v>
      </c>
      <c r="H20" s="50">
        <v>182</v>
      </c>
      <c r="I20" s="177">
        <v>21.4</v>
      </c>
      <c r="J20" s="179">
        <v>896</v>
      </c>
      <c r="K20" s="50">
        <v>196</v>
      </c>
      <c r="L20" s="177">
        <v>21.9</v>
      </c>
      <c r="M20" s="178">
        <v>1075</v>
      </c>
      <c r="N20" s="50">
        <v>216</v>
      </c>
      <c r="O20" s="177">
        <v>20.100000000000001</v>
      </c>
      <c r="P20" s="178">
        <v>1148</v>
      </c>
      <c r="Q20" s="50">
        <v>307</v>
      </c>
      <c r="R20" s="177">
        <v>26.742160278745644</v>
      </c>
      <c r="S20" s="178">
        <v>1521</v>
      </c>
      <c r="T20" s="50">
        <v>397</v>
      </c>
      <c r="U20" s="177">
        <v>26.101249178172257</v>
      </c>
      <c r="V20" s="178">
        <v>1229</v>
      </c>
      <c r="W20" s="50">
        <v>416</v>
      </c>
      <c r="X20" s="177">
        <v>33.848657445077301</v>
      </c>
      <c r="Y20" s="178">
        <v>1343</v>
      </c>
      <c r="Z20" s="50">
        <v>431</v>
      </c>
      <c r="AA20" s="177">
        <v>32.09233060312733</v>
      </c>
      <c r="AB20" s="178">
        <v>1551</v>
      </c>
      <c r="AC20" s="50">
        <v>524</v>
      </c>
      <c r="AD20" s="177">
        <v>33.784655061250803</v>
      </c>
    </row>
    <row r="21" spans="1:30" x14ac:dyDescent="0.2">
      <c r="B21" s="82"/>
      <c r="C21" s="83" t="s">
        <v>634</v>
      </c>
      <c r="D21" s="51">
        <v>1017</v>
      </c>
      <c r="E21" s="50">
        <v>80</v>
      </c>
      <c r="F21" s="177">
        <v>7.9</v>
      </c>
      <c r="G21" s="178">
        <v>1169</v>
      </c>
      <c r="H21" s="50">
        <v>142</v>
      </c>
      <c r="I21" s="177">
        <v>12.2</v>
      </c>
      <c r="J21" s="178">
        <v>1215</v>
      </c>
      <c r="K21" s="50">
        <v>174</v>
      </c>
      <c r="L21" s="177">
        <v>14.3</v>
      </c>
      <c r="M21" s="178">
        <v>1263</v>
      </c>
      <c r="N21" s="50">
        <v>169</v>
      </c>
      <c r="O21" s="177">
        <v>13.4</v>
      </c>
      <c r="P21" s="178">
        <v>1304</v>
      </c>
      <c r="Q21" s="50">
        <v>238</v>
      </c>
      <c r="R21" s="177">
        <v>18.25153374233129</v>
      </c>
      <c r="S21" s="178">
        <v>1504</v>
      </c>
      <c r="T21" s="50">
        <v>278</v>
      </c>
      <c r="U21" s="177">
        <v>18.48404255319149</v>
      </c>
      <c r="V21" s="178">
        <v>1181</v>
      </c>
      <c r="W21" s="50">
        <v>279</v>
      </c>
      <c r="X21" s="177">
        <v>23.624047417442846</v>
      </c>
      <c r="Y21" s="178">
        <v>1193</v>
      </c>
      <c r="Z21" s="50">
        <v>297</v>
      </c>
      <c r="AA21" s="177">
        <v>24.895222129086335</v>
      </c>
      <c r="AB21" s="178">
        <v>1231</v>
      </c>
      <c r="AC21" s="50">
        <v>256</v>
      </c>
      <c r="AD21" s="177">
        <v>20.796100731112915</v>
      </c>
    </row>
    <row r="22" spans="1:30" x14ac:dyDescent="0.2">
      <c r="B22" s="82"/>
      <c r="C22" s="83" t="s">
        <v>607</v>
      </c>
      <c r="D22" s="51">
        <v>1582</v>
      </c>
      <c r="E22" s="50">
        <v>210</v>
      </c>
      <c r="F22" s="177">
        <v>13.3</v>
      </c>
      <c r="G22" s="178">
        <v>2020</v>
      </c>
      <c r="H22" s="50">
        <v>324</v>
      </c>
      <c r="I22" s="177">
        <v>16</v>
      </c>
      <c r="J22" s="178">
        <v>2111</v>
      </c>
      <c r="K22" s="50">
        <v>370</v>
      </c>
      <c r="L22" s="177">
        <v>17.5</v>
      </c>
      <c r="M22" s="178">
        <v>2338</v>
      </c>
      <c r="N22" s="50">
        <v>385</v>
      </c>
      <c r="O22" s="177">
        <v>16.5</v>
      </c>
      <c r="P22" s="178">
        <v>2452</v>
      </c>
      <c r="Q22" s="50">
        <v>545</v>
      </c>
      <c r="R22" s="177">
        <v>22.226753670473084</v>
      </c>
      <c r="S22" s="178">
        <v>3025</v>
      </c>
      <c r="T22" s="50">
        <v>675</v>
      </c>
      <c r="U22" s="177">
        <v>22.314049586776861</v>
      </c>
      <c r="V22" s="178">
        <v>2410</v>
      </c>
      <c r="W22" s="50">
        <v>695</v>
      </c>
      <c r="X22" s="177">
        <v>28.838174273858922</v>
      </c>
      <c r="Y22" s="178">
        <v>2536</v>
      </c>
      <c r="Z22" s="50">
        <v>728</v>
      </c>
      <c r="AA22" s="177">
        <v>28.706624605678233</v>
      </c>
      <c r="AB22" s="178">
        <v>2782</v>
      </c>
      <c r="AC22" s="50">
        <v>780</v>
      </c>
      <c r="AD22" s="177">
        <v>28.037383177570092</v>
      </c>
    </row>
    <row r="23" spans="1:30" x14ac:dyDescent="0.2">
      <c r="B23" s="134" t="s">
        <v>501</v>
      </c>
      <c r="C23" s="134" t="s">
        <v>637</v>
      </c>
      <c r="D23" s="54">
        <v>54791</v>
      </c>
      <c r="E23" s="54">
        <v>10701</v>
      </c>
      <c r="F23" s="180">
        <v>19.5</v>
      </c>
      <c r="G23" s="181">
        <v>57343</v>
      </c>
      <c r="H23" s="54">
        <v>11556</v>
      </c>
      <c r="I23" s="180">
        <v>20.2</v>
      </c>
      <c r="J23" s="181">
        <v>57468</v>
      </c>
      <c r="K23" s="54">
        <v>11646</v>
      </c>
      <c r="L23" s="180">
        <v>20.3</v>
      </c>
      <c r="M23" s="181">
        <v>58348</v>
      </c>
      <c r="N23" s="54">
        <v>11475</v>
      </c>
      <c r="O23" s="180">
        <v>19.7</v>
      </c>
      <c r="P23" s="181">
        <v>63086</v>
      </c>
      <c r="Q23" s="54">
        <v>14933</v>
      </c>
      <c r="R23" s="180">
        <v>23.670861997907618</v>
      </c>
      <c r="S23" s="181">
        <v>68713</v>
      </c>
      <c r="T23" s="54">
        <v>15581</v>
      </c>
      <c r="U23" s="180">
        <v>22.675476256312489</v>
      </c>
      <c r="V23" s="181">
        <v>59946</v>
      </c>
      <c r="W23" s="54">
        <v>15135</v>
      </c>
      <c r="X23" s="180">
        <v>25.247722950655589</v>
      </c>
      <c r="Y23" s="181">
        <v>58128</v>
      </c>
      <c r="Z23" s="54">
        <v>15153</v>
      </c>
      <c r="AA23" s="180">
        <v>26.068331957060281</v>
      </c>
      <c r="AB23" s="181">
        <v>61532</v>
      </c>
      <c r="AC23" s="54">
        <v>16154</v>
      </c>
      <c r="AD23" s="180">
        <v>26.253006565689397</v>
      </c>
    </row>
    <row r="24" spans="1:30" x14ac:dyDescent="0.2">
      <c r="B24" s="82"/>
      <c r="C24" s="134" t="s">
        <v>638</v>
      </c>
      <c r="D24" s="54">
        <v>100759</v>
      </c>
      <c r="E24" s="54">
        <v>18354</v>
      </c>
      <c r="F24" s="180">
        <v>18.2</v>
      </c>
      <c r="G24" s="181">
        <v>103174</v>
      </c>
      <c r="H24" s="54">
        <v>19106</v>
      </c>
      <c r="I24" s="180">
        <v>18.5</v>
      </c>
      <c r="J24" s="181">
        <v>105692</v>
      </c>
      <c r="K24" s="54">
        <v>19769</v>
      </c>
      <c r="L24" s="180">
        <v>18.7</v>
      </c>
      <c r="M24" s="181">
        <v>109644</v>
      </c>
      <c r="N24" s="54">
        <v>20406</v>
      </c>
      <c r="O24" s="180">
        <v>18.600000000000001</v>
      </c>
      <c r="P24" s="181">
        <v>118120</v>
      </c>
      <c r="Q24" s="54">
        <v>26708</v>
      </c>
      <c r="R24" s="180">
        <v>22.610904165255672</v>
      </c>
      <c r="S24" s="181">
        <v>125653</v>
      </c>
      <c r="T24" s="54">
        <v>28301</v>
      </c>
      <c r="U24" s="180">
        <v>22.523139121230692</v>
      </c>
      <c r="V24" s="181">
        <v>111586</v>
      </c>
      <c r="W24" s="54">
        <v>28411</v>
      </c>
      <c r="X24" s="180">
        <v>25.461079346871472</v>
      </c>
      <c r="Y24" s="181">
        <v>108839</v>
      </c>
      <c r="Z24" s="54">
        <v>28825</v>
      </c>
      <c r="AA24" s="180">
        <v>26.48407280478505</v>
      </c>
      <c r="AB24" s="181">
        <v>112009</v>
      </c>
      <c r="AC24" s="54">
        <v>28698</v>
      </c>
      <c r="AD24" s="180">
        <v>25.621155442866197</v>
      </c>
    </row>
    <row r="25" spans="1:30" x14ac:dyDescent="0.2">
      <c r="B25" s="417"/>
      <c r="C25" s="84" t="s">
        <v>501</v>
      </c>
      <c r="D25" s="85">
        <v>155550</v>
      </c>
      <c r="E25" s="85">
        <v>29055</v>
      </c>
      <c r="F25" s="418">
        <v>18.7</v>
      </c>
      <c r="G25" s="419">
        <v>160517</v>
      </c>
      <c r="H25" s="85">
        <v>30662</v>
      </c>
      <c r="I25" s="418">
        <v>19.100000000000001</v>
      </c>
      <c r="J25" s="419">
        <v>163160</v>
      </c>
      <c r="K25" s="85">
        <v>31415</v>
      </c>
      <c r="L25" s="418">
        <v>19.3</v>
      </c>
      <c r="M25" s="419">
        <v>167992</v>
      </c>
      <c r="N25" s="85">
        <v>31881</v>
      </c>
      <c r="O25" s="418">
        <v>19</v>
      </c>
      <c r="P25" s="419">
        <v>181206</v>
      </c>
      <c r="Q25" s="85">
        <v>41641</v>
      </c>
      <c r="R25" s="418">
        <v>22.979923402094855</v>
      </c>
      <c r="S25" s="419">
        <v>194366</v>
      </c>
      <c r="T25" s="85">
        <v>43882</v>
      </c>
      <c r="U25" s="418">
        <v>22.576993918689482</v>
      </c>
      <c r="V25" s="419">
        <v>171532</v>
      </c>
      <c r="W25" s="85">
        <v>43546</v>
      </c>
      <c r="X25" s="418">
        <v>25.386516801529744</v>
      </c>
      <c r="Y25" s="419">
        <v>166967</v>
      </c>
      <c r="Z25" s="85">
        <v>43978</v>
      </c>
      <c r="AA25" s="418">
        <v>26.339336515598891</v>
      </c>
      <c r="AB25" s="419">
        <v>173541</v>
      </c>
      <c r="AC25" s="85">
        <v>44852</v>
      </c>
      <c r="AD25" s="418">
        <v>25.845189321255496</v>
      </c>
    </row>
    <row r="26" spans="1:30" x14ac:dyDescent="0.2">
      <c r="B26" s="159"/>
    </row>
    <row r="27" spans="1:30" ht="16.350000000000001" customHeight="1" x14ac:dyDescent="0.2"/>
    <row r="28" spans="1:30" x14ac:dyDescent="0.2">
      <c r="A28" s="20" t="s">
        <v>1149</v>
      </c>
    </row>
    <row r="29" spans="1:30" x14ac:dyDescent="0.2">
      <c r="A29" s="20" t="s">
        <v>283</v>
      </c>
      <c r="B29" s="10" t="s">
        <v>348</v>
      </c>
    </row>
    <row r="30" spans="1:30" x14ac:dyDescent="0.2">
      <c r="A30" s="20" t="s">
        <v>284</v>
      </c>
      <c r="B30" s="10" t="s">
        <v>349</v>
      </c>
    </row>
    <row r="31" spans="1:30" x14ac:dyDescent="0.2">
      <c r="A31" s="20" t="s">
        <v>285</v>
      </c>
      <c r="B31" s="10" t="s">
        <v>352</v>
      </c>
    </row>
    <row r="32" spans="1:30" x14ac:dyDescent="0.2">
      <c r="A32" s="20" t="s">
        <v>286</v>
      </c>
      <c r="B32" s="10" t="s">
        <v>1150</v>
      </c>
    </row>
    <row r="33" spans="1:2" x14ac:dyDescent="0.2">
      <c r="A33" s="20" t="s">
        <v>287</v>
      </c>
      <c r="B33" s="10" t="s">
        <v>1124</v>
      </c>
    </row>
    <row r="34" spans="1:2" x14ac:dyDescent="0.2">
      <c r="A34" s="20" t="s">
        <v>288</v>
      </c>
      <c r="B34" s="10" t="s">
        <v>1126</v>
      </c>
    </row>
    <row r="35" spans="1:2" x14ac:dyDescent="0.2">
      <c r="A35" s="20" t="s">
        <v>282</v>
      </c>
      <c r="B35" s="10" t="s">
        <v>1128</v>
      </c>
    </row>
    <row r="36" spans="1:2" x14ac:dyDescent="0.2">
      <c r="A36" s="20" t="s">
        <v>310</v>
      </c>
      <c r="B36" s="10" t="s">
        <v>1281</v>
      </c>
    </row>
    <row r="37" spans="1:2" x14ac:dyDescent="0.2">
      <c r="A37" s="20" t="s">
        <v>333</v>
      </c>
      <c r="B37" s="10" t="s">
        <v>350</v>
      </c>
    </row>
    <row r="38" spans="1:2" x14ac:dyDescent="0.2">
      <c r="A38" s="20" t="s">
        <v>335</v>
      </c>
      <c r="B38" s="10" t="s">
        <v>351</v>
      </c>
    </row>
    <row r="39" spans="1:2" x14ac:dyDescent="0.2">
      <c r="A39" s="41"/>
    </row>
    <row r="40" spans="1:2" x14ac:dyDescent="0.2">
      <c r="A40" s="74" t="s">
        <v>1027</v>
      </c>
    </row>
    <row r="41" spans="1:2" x14ac:dyDescent="0.2">
      <c r="A41" s="10" t="s">
        <v>1030</v>
      </c>
      <c r="B41" s="15"/>
    </row>
    <row r="42" spans="1:2" x14ac:dyDescent="0.2">
      <c r="B42" s="15"/>
    </row>
    <row r="50" ht="10.35" customHeight="1" x14ac:dyDescent="0.2"/>
    <row r="51" ht="10.35" customHeight="1" x14ac:dyDescent="0.2"/>
    <row r="52" ht="15.2" customHeight="1" x14ac:dyDescent="0.2"/>
  </sheetData>
  <mergeCells count="11">
    <mergeCell ref="AC1:AD1"/>
    <mergeCell ref="Y3:AA3"/>
    <mergeCell ref="V3:X3"/>
    <mergeCell ref="G3:I3"/>
    <mergeCell ref="D3:F3"/>
    <mergeCell ref="S3:U3"/>
    <mergeCell ref="P3:R3"/>
    <mergeCell ref="M3:O3"/>
    <mergeCell ref="J3:L3"/>
    <mergeCell ref="B2:AD2"/>
    <mergeCell ref="AB3:AD3"/>
  </mergeCells>
  <phoneticPr fontId="16" type="noConversion"/>
  <pageMargins left="0.7" right="0.7" top="0.75" bottom="0.75" header="0.3" footer="0.3"/>
  <pageSetup paperSize="8" orientation="landscape" r:id="rId1"/>
  <headerFooter>
    <oddHeader>&amp;L&amp;"Calibri"&amp;10&amp;K000000 [Limited Sharing]&amp;1#_x000D_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35">
    <tabColor theme="7" tint="-0.499984740745262"/>
  </sheetPr>
  <dimension ref="A1:N47"/>
  <sheetViews>
    <sheetView workbookViewId="0">
      <pane xSplit="2" ySplit="3" topLeftCell="D21"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4.33203125" style="10" customWidth="1"/>
    <col min="2" max="2" width="30.6640625" style="10" bestFit="1" customWidth="1"/>
    <col min="3" max="12" width="16" style="10" customWidth="1"/>
    <col min="13" max="13" width="15.5" style="10" customWidth="1"/>
    <col min="14" max="16384" width="9.33203125" style="10"/>
  </cols>
  <sheetData>
    <row r="1" spans="2:13" s="4" customFormat="1" ht="46.5" customHeight="1" x14ac:dyDescent="0.2">
      <c r="B1" s="1" t="s">
        <v>381</v>
      </c>
      <c r="C1" s="2"/>
      <c r="D1" s="2"/>
      <c r="E1" s="2"/>
      <c r="F1" s="2"/>
      <c r="G1" s="2"/>
      <c r="H1" s="2"/>
      <c r="I1" s="2"/>
      <c r="J1" s="3"/>
      <c r="K1" s="3"/>
      <c r="L1" s="3"/>
      <c r="M1" s="3" t="s">
        <v>407</v>
      </c>
    </row>
    <row r="2" spans="2:13" s="5" customFormat="1" ht="15" x14ac:dyDescent="0.25">
      <c r="B2" s="490" t="s">
        <v>178</v>
      </c>
      <c r="C2" s="490"/>
      <c r="D2" s="490"/>
      <c r="E2" s="490"/>
      <c r="F2" s="490"/>
      <c r="G2" s="490"/>
      <c r="H2" s="490"/>
      <c r="I2" s="490"/>
      <c r="J2" s="490"/>
      <c r="K2" s="490"/>
      <c r="L2" s="490"/>
      <c r="M2" s="490"/>
    </row>
    <row r="3" spans="2:13" s="28" customFormat="1" ht="21.95" customHeight="1" x14ac:dyDescent="0.25">
      <c r="B3" s="88" t="s">
        <v>142</v>
      </c>
      <c r="C3" s="88" t="s">
        <v>179</v>
      </c>
      <c r="D3" s="88" t="s">
        <v>180</v>
      </c>
      <c r="E3" s="88" t="s">
        <v>181</v>
      </c>
      <c r="F3" s="88" t="s">
        <v>182</v>
      </c>
      <c r="G3" s="88" t="s">
        <v>183</v>
      </c>
      <c r="H3" s="88" t="s">
        <v>184</v>
      </c>
      <c r="I3" s="60" t="s">
        <v>185</v>
      </c>
      <c r="J3" s="103" t="s">
        <v>186</v>
      </c>
      <c r="K3" s="60" t="s">
        <v>1078</v>
      </c>
      <c r="L3" s="364" t="s">
        <v>1060</v>
      </c>
      <c r="M3" s="364" t="s">
        <v>1175</v>
      </c>
    </row>
    <row r="4" spans="2:13" ht="18" customHeight="1" x14ac:dyDescent="0.2">
      <c r="B4" s="64" t="s">
        <v>683</v>
      </c>
      <c r="C4" s="169">
        <v>6863</v>
      </c>
      <c r="D4" s="169">
        <v>6869</v>
      </c>
      <c r="E4" s="169">
        <v>7571</v>
      </c>
      <c r="F4" s="169">
        <v>8248</v>
      </c>
      <c r="G4" s="169">
        <v>8432</v>
      </c>
      <c r="H4" s="169">
        <v>8705</v>
      </c>
      <c r="I4" s="169">
        <v>10616</v>
      </c>
      <c r="J4" s="169">
        <v>11448</v>
      </c>
      <c r="K4" s="169">
        <v>11010</v>
      </c>
      <c r="L4" s="169">
        <v>10927</v>
      </c>
      <c r="M4" s="169">
        <v>11232</v>
      </c>
    </row>
    <row r="5" spans="2:13" ht="12.95" customHeight="1" x14ac:dyDescent="0.2">
      <c r="B5" s="67" t="s">
        <v>476</v>
      </c>
      <c r="C5" s="51">
        <v>3322</v>
      </c>
      <c r="D5" s="51">
        <v>3252</v>
      </c>
      <c r="E5" s="51">
        <v>3605</v>
      </c>
      <c r="F5" s="51">
        <v>3994</v>
      </c>
      <c r="G5" s="51">
        <v>4089</v>
      </c>
      <c r="H5" s="51">
        <v>4153</v>
      </c>
      <c r="I5" s="51">
        <v>4860</v>
      </c>
      <c r="J5" s="51">
        <v>5395</v>
      </c>
      <c r="K5" s="51">
        <v>5078</v>
      </c>
      <c r="L5" s="51">
        <v>4944</v>
      </c>
      <c r="M5" s="51">
        <v>5124</v>
      </c>
    </row>
    <row r="6" spans="2:13" ht="12.95" customHeight="1" x14ac:dyDescent="0.2">
      <c r="B6" s="67" t="s">
        <v>477</v>
      </c>
      <c r="C6" s="51">
        <v>2172</v>
      </c>
      <c r="D6" s="51">
        <v>2206</v>
      </c>
      <c r="E6" s="51">
        <v>2475</v>
      </c>
      <c r="F6" s="51">
        <v>2662</v>
      </c>
      <c r="G6" s="51">
        <v>2682</v>
      </c>
      <c r="H6" s="51">
        <v>2822</v>
      </c>
      <c r="I6" s="51">
        <v>3529</v>
      </c>
      <c r="J6" s="51">
        <v>3587</v>
      </c>
      <c r="K6" s="51">
        <v>3593</v>
      </c>
      <c r="L6" s="51">
        <v>3679</v>
      </c>
      <c r="M6" s="51">
        <v>3685</v>
      </c>
    </row>
    <row r="7" spans="2:13" ht="13.7" customHeight="1" x14ac:dyDescent="0.2">
      <c r="B7" s="67" t="s">
        <v>478</v>
      </c>
      <c r="C7" s="51">
        <v>1369</v>
      </c>
      <c r="D7" s="51">
        <v>1411</v>
      </c>
      <c r="E7" s="51">
        <v>1491</v>
      </c>
      <c r="F7" s="51">
        <v>1592</v>
      </c>
      <c r="G7" s="51">
        <v>1661</v>
      </c>
      <c r="H7" s="51">
        <v>1730</v>
      </c>
      <c r="I7" s="51">
        <v>2227</v>
      </c>
      <c r="J7" s="51">
        <v>2466</v>
      </c>
      <c r="K7" s="51">
        <v>2339</v>
      </c>
      <c r="L7" s="51">
        <v>2304</v>
      </c>
      <c r="M7" s="51">
        <v>2423</v>
      </c>
    </row>
    <row r="8" spans="2:13" ht="14.1" customHeight="1" x14ac:dyDescent="0.2">
      <c r="B8" s="70" t="s">
        <v>624</v>
      </c>
      <c r="C8" s="54">
        <v>2512</v>
      </c>
      <c r="D8" s="54">
        <v>2548</v>
      </c>
      <c r="E8" s="54">
        <v>2770</v>
      </c>
      <c r="F8" s="54">
        <v>3224</v>
      </c>
      <c r="G8" s="54">
        <v>3232</v>
      </c>
      <c r="H8" s="54">
        <v>3247</v>
      </c>
      <c r="I8" s="54">
        <v>4273</v>
      </c>
      <c r="J8" s="54">
        <v>4550</v>
      </c>
      <c r="K8" s="54">
        <v>4671</v>
      </c>
      <c r="L8" s="54">
        <v>4575</v>
      </c>
      <c r="M8" s="54">
        <v>4507</v>
      </c>
    </row>
    <row r="9" spans="2:13" ht="12.95" customHeight="1" x14ac:dyDescent="0.2">
      <c r="B9" s="67" t="s">
        <v>479</v>
      </c>
      <c r="C9" s="51">
        <v>1532</v>
      </c>
      <c r="D9" s="51">
        <v>1579</v>
      </c>
      <c r="E9" s="51">
        <v>1656</v>
      </c>
      <c r="F9" s="51">
        <v>1892</v>
      </c>
      <c r="G9" s="51">
        <v>1883</v>
      </c>
      <c r="H9" s="51">
        <v>1857</v>
      </c>
      <c r="I9" s="51">
        <v>2424</v>
      </c>
      <c r="J9" s="51">
        <v>2654</v>
      </c>
      <c r="K9" s="51">
        <v>2708</v>
      </c>
      <c r="L9" s="51">
        <v>2614</v>
      </c>
      <c r="M9" s="51">
        <v>2542</v>
      </c>
    </row>
    <row r="10" spans="2:13" ht="12.95" customHeight="1" x14ac:dyDescent="0.2">
      <c r="B10" s="67" t="s">
        <v>480</v>
      </c>
      <c r="C10" s="50">
        <v>421</v>
      </c>
      <c r="D10" s="50">
        <v>421</v>
      </c>
      <c r="E10" s="50">
        <v>457</v>
      </c>
      <c r="F10" s="50">
        <v>555</v>
      </c>
      <c r="G10" s="50">
        <v>550</v>
      </c>
      <c r="H10" s="50">
        <v>604</v>
      </c>
      <c r="I10" s="50">
        <v>827</v>
      </c>
      <c r="J10" s="50">
        <v>832</v>
      </c>
      <c r="K10" s="50">
        <v>859</v>
      </c>
      <c r="L10" s="51">
        <v>858</v>
      </c>
      <c r="M10" s="51">
        <v>832</v>
      </c>
    </row>
    <row r="11" spans="2:13" ht="12.95" customHeight="1" x14ac:dyDescent="0.2">
      <c r="B11" s="67" t="s">
        <v>481</v>
      </c>
      <c r="C11" s="50">
        <v>559</v>
      </c>
      <c r="D11" s="50">
        <v>548</v>
      </c>
      <c r="E11" s="50">
        <v>657</v>
      </c>
      <c r="F11" s="50">
        <v>777</v>
      </c>
      <c r="G11" s="50">
        <v>799</v>
      </c>
      <c r="H11" s="50">
        <v>786</v>
      </c>
      <c r="I11" s="51">
        <v>1022</v>
      </c>
      <c r="J11" s="51">
        <v>1064</v>
      </c>
      <c r="K11" s="51">
        <v>1104</v>
      </c>
      <c r="L11" s="51">
        <v>1103</v>
      </c>
      <c r="M11" s="51">
        <v>1133</v>
      </c>
    </row>
    <row r="12" spans="2:13" ht="13.35" customHeight="1" x14ac:dyDescent="0.2">
      <c r="B12" s="70" t="s">
        <v>625</v>
      </c>
      <c r="C12" s="54">
        <v>4047</v>
      </c>
      <c r="D12" s="54">
        <v>4042</v>
      </c>
      <c r="E12" s="54">
        <v>3898</v>
      </c>
      <c r="F12" s="54">
        <v>4525</v>
      </c>
      <c r="G12" s="54">
        <v>4346</v>
      </c>
      <c r="H12" s="54">
        <v>4583</v>
      </c>
      <c r="I12" s="54">
        <v>6029</v>
      </c>
      <c r="J12" s="54">
        <v>6324</v>
      </c>
      <c r="K12" s="54">
        <v>6101</v>
      </c>
      <c r="L12" s="54">
        <v>6340</v>
      </c>
      <c r="M12" s="54">
        <v>6364</v>
      </c>
    </row>
    <row r="13" spans="2:13" ht="12.95" customHeight="1" x14ac:dyDescent="0.2">
      <c r="B13" s="67" t="s">
        <v>482</v>
      </c>
      <c r="C13" s="51">
        <v>1776</v>
      </c>
      <c r="D13" s="51">
        <v>1865</v>
      </c>
      <c r="E13" s="51">
        <v>1606</v>
      </c>
      <c r="F13" s="51">
        <v>1924</v>
      </c>
      <c r="G13" s="51">
        <v>1851</v>
      </c>
      <c r="H13" s="51">
        <v>1975</v>
      </c>
      <c r="I13" s="51">
        <v>2533</v>
      </c>
      <c r="J13" s="51">
        <v>2775</v>
      </c>
      <c r="K13" s="51">
        <v>2539</v>
      </c>
      <c r="L13" s="51">
        <v>2661</v>
      </c>
      <c r="M13" s="51">
        <v>2701</v>
      </c>
    </row>
    <row r="14" spans="2:13" ht="12.95" customHeight="1" x14ac:dyDescent="0.2">
      <c r="B14" s="67" t="s">
        <v>483</v>
      </c>
      <c r="C14" s="51">
        <v>1402</v>
      </c>
      <c r="D14" s="51">
        <v>1310</v>
      </c>
      <c r="E14" s="51">
        <v>1359</v>
      </c>
      <c r="F14" s="51">
        <v>1575</v>
      </c>
      <c r="G14" s="51">
        <v>1482</v>
      </c>
      <c r="H14" s="51">
        <v>1563</v>
      </c>
      <c r="I14" s="51">
        <v>2089</v>
      </c>
      <c r="J14" s="51">
        <v>2163</v>
      </c>
      <c r="K14" s="51">
        <v>2133</v>
      </c>
      <c r="L14" s="51">
        <v>2178</v>
      </c>
      <c r="M14" s="51">
        <v>2157</v>
      </c>
    </row>
    <row r="15" spans="2:13" ht="13.7" customHeight="1" x14ac:dyDescent="0.2">
      <c r="B15" s="67" t="s">
        <v>484</v>
      </c>
      <c r="C15" s="50">
        <v>869</v>
      </c>
      <c r="D15" s="50">
        <v>867</v>
      </c>
      <c r="E15" s="50">
        <v>933</v>
      </c>
      <c r="F15" s="51">
        <v>1026</v>
      </c>
      <c r="G15" s="51">
        <v>1013</v>
      </c>
      <c r="H15" s="51">
        <v>1045</v>
      </c>
      <c r="I15" s="51">
        <v>1407</v>
      </c>
      <c r="J15" s="51">
        <v>1386</v>
      </c>
      <c r="K15" s="51">
        <v>1429</v>
      </c>
      <c r="L15" s="51">
        <v>1501</v>
      </c>
      <c r="M15" s="51">
        <v>1506</v>
      </c>
    </row>
    <row r="16" spans="2:13" ht="14.1" customHeight="1" x14ac:dyDescent="0.2">
      <c r="B16" s="70" t="s">
        <v>626</v>
      </c>
      <c r="C16" s="54">
        <v>1567</v>
      </c>
      <c r="D16" s="54">
        <v>1589</v>
      </c>
      <c r="E16" s="54">
        <v>1851</v>
      </c>
      <c r="F16" s="54">
        <v>2039</v>
      </c>
      <c r="G16" s="54">
        <v>2105</v>
      </c>
      <c r="H16" s="54">
        <v>2059</v>
      </c>
      <c r="I16" s="54">
        <v>2904</v>
      </c>
      <c r="J16" s="54">
        <v>2718</v>
      </c>
      <c r="K16" s="54">
        <v>2656</v>
      </c>
      <c r="L16" s="54">
        <v>2713</v>
      </c>
      <c r="M16" s="54">
        <v>2795</v>
      </c>
    </row>
    <row r="17" spans="2:13" ht="12.95" customHeight="1" x14ac:dyDescent="0.2">
      <c r="B17" s="67" t="s">
        <v>485</v>
      </c>
      <c r="C17" s="50">
        <v>902</v>
      </c>
      <c r="D17" s="50">
        <v>950</v>
      </c>
      <c r="E17" s="51">
        <v>1121</v>
      </c>
      <c r="F17" s="51">
        <v>1190</v>
      </c>
      <c r="G17" s="51">
        <v>1220</v>
      </c>
      <c r="H17" s="51">
        <v>1217</v>
      </c>
      <c r="I17" s="51">
        <v>1573</v>
      </c>
      <c r="J17" s="51">
        <v>1476</v>
      </c>
      <c r="K17" s="51">
        <v>1480</v>
      </c>
      <c r="L17" s="51">
        <v>1528</v>
      </c>
      <c r="M17" s="51">
        <v>1544</v>
      </c>
    </row>
    <row r="18" spans="2:13" ht="12.95" customHeight="1" x14ac:dyDescent="0.2">
      <c r="B18" s="67" t="s">
        <v>489</v>
      </c>
      <c r="C18" s="50">
        <v>165</v>
      </c>
      <c r="D18" s="50">
        <v>146</v>
      </c>
      <c r="E18" s="50">
        <v>164</v>
      </c>
      <c r="F18" s="50">
        <v>209</v>
      </c>
      <c r="G18" s="50">
        <v>213</v>
      </c>
      <c r="H18" s="50">
        <v>188</v>
      </c>
      <c r="I18" s="50">
        <v>342</v>
      </c>
      <c r="J18" s="50">
        <v>326</v>
      </c>
      <c r="K18" s="50">
        <v>275</v>
      </c>
      <c r="L18" s="50">
        <v>281</v>
      </c>
      <c r="M18" s="50">
        <v>323</v>
      </c>
    </row>
    <row r="19" spans="2:13" ht="12.95" customHeight="1" x14ac:dyDescent="0.2">
      <c r="B19" s="67" t="s">
        <v>486</v>
      </c>
      <c r="C19" s="50">
        <v>151</v>
      </c>
      <c r="D19" s="50">
        <v>143</v>
      </c>
      <c r="E19" s="50">
        <v>171</v>
      </c>
      <c r="F19" s="50">
        <v>198</v>
      </c>
      <c r="G19" s="50">
        <v>233</v>
      </c>
      <c r="H19" s="50">
        <v>196</v>
      </c>
      <c r="I19" s="50">
        <v>296</v>
      </c>
      <c r="J19" s="50">
        <v>259</v>
      </c>
      <c r="K19" s="50">
        <v>252</v>
      </c>
      <c r="L19" s="50">
        <v>276</v>
      </c>
      <c r="M19" s="50">
        <v>285</v>
      </c>
    </row>
    <row r="20" spans="2:13" ht="12.95" customHeight="1" x14ac:dyDescent="0.2">
      <c r="B20" s="67" t="s">
        <v>488</v>
      </c>
      <c r="C20" s="50">
        <v>151</v>
      </c>
      <c r="D20" s="50">
        <v>139</v>
      </c>
      <c r="E20" s="50">
        <v>157</v>
      </c>
      <c r="F20" s="50">
        <v>179</v>
      </c>
      <c r="G20" s="50">
        <v>184</v>
      </c>
      <c r="H20" s="50">
        <v>169</v>
      </c>
      <c r="I20" s="50">
        <v>304</v>
      </c>
      <c r="J20" s="50">
        <v>308</v>
      </c>
      <c r="K20" s="50">
        <v>282</v>
      </c>
      <c r="L20" s="50">
        <v>275</v>
      </c>
      <c r="M20" s="50">
        <v>261</v>
      </c>
    </row>
    <row r="21" spans="2:13" ht="13.7" customHeight="1" x14ac:dyDescent="0.2">
      <c r="B21" s="67" t="s">
        <v>487</v>
      </c>
      <c r="C21" s="50">
        <v>198</v>
      </c>
      <c r="D21" s="50">
        <v>211</v>
      </c>
      <c r="E21" s="50">
        <v>238</v>
      </c>
      <c r="F21" s="50">
        <v>263</v>
      </c>
      <c r="G21" s="50">
        <v>255</v>
      </c>
      <c r="H21" s="50">
        <v>289</v>
      </c>
      <c r="I21" s="50">
        <v>389</v>
      </c>
      <c r="J21" s="50">
        <v>349</v>
      </c>
      <c r="K21" s="50">
        <v>367</v>
      </c>
      <c r="L21" s="50">
        <v>353</v>
      </c>
      <c r="M21" s="50">
        <v>382</v>
      </c>
    </row>
    <row r="22" spans="2:13" ht="14.1" customHeight="1" x14ac:dyDescent="0.2">
      <c r="B22" s="70" t="s">
        <v>627</v>
      </c>
      <c r="C22" s="54">
        <v>1676</v>
      </c>
      <c r="D22" s="54">
        <v>1667</v>
      </c>
      <c r="E22" s="54">
        <v>2086</v>
      </c>
      <c r="F22" s="54">
        <v>2307</v>
      </c>
      <c r="G22" s="54">
        <v>2340</v>
      </c>
      <c r="H22" s="54">
        <v>2385</v>
      </c>
      <c r="I22" s="54">
        <v>3225</v>
      </c>
      <c r="J22" s="54">
        <v>3341</v>
      </c>
      <c r="K22" s="54">
        <v>3577</v>
      </c>
      <c r="L22" s="54">
        <v>3809</v>
      </c>
      <c r="M22" s="54">
        <v>3697</v>
      </c>
    </row>
    <row r="23" spans="2:13" ht="12.95" customHeight="1" x14ac:dyDescent="0.2">
      <c r="B23" s="67" t="s">
        <v>490</v>
      </c>
      <c r="C23" s="50">
        <v>542</v>
      </c>
      <c r="D23" s="50">
        <v>572</v>
      </c>
      <c r="E23" s="50">
        <v>717</v>
      </c>
      <c r="F23" s="50">
        <v>785</v>
      </c>
      <c r="G23" s="50">
        <v>773</v>
      </c>
      <c r="H23" s="50">
        <v>752</v>
      </c>
      <c r="I23" s="51">
        <v>1073</v>
      </c>
      <c r="J23" s="51">
        <v>1106</v>
      </c>
      <c r="K23" s="51">
        <v>1145</v>
      </c>
      <c r="L23" s="51">
        <v>1298</v>
      </c>
      <c r="M23" s="51">
        <v>1231</v>
      </c>
    </row>
    <row r="24" spans="2:13" ht="12.95" customHeight="1" x14ac:dyDescent="0.2">
      <c r="B24" s="67" t="s">
        <v>491</v>
      </c>
      <c r="C24" s="50">
        <v>709</v>
      </c>
      <c r="D24" s="50">
        <v>699</v>
      </c>
      <c r="E24" s="50">
        <v>859</v>
      </c>
      <c r="F24" s="50">
        <v>939</v>
      </c>
      <c r="G24" s="50">
        <v>994</v>
      </c>
      <c r="H24" s="51">
        <v>1007</v>
      </c>
      <c r="I24" s="51">
        <v>1362</v>
      </c>
      <c r="J24" s="51">
        <v>1372</v>
      </c>
      <c r="K24" s="51">
        <v>1536</v>
      </c>
      <c r="L24" s="51">
        <v>1581</v>
      </c>
      <c r="M24" s="51">
        <v>1609</v>
      </c>
    </row>
    <row r="25" spans="2:13" ht="13.7" customHeight="1" x14ac:dyDescent="0.2">
      <c r="B25" s="67" t="s">
        <v>492</v>
      </c>
      <c r="C25" s="50">
        <v>425</v>
      </c>
      <c r="D25" s="50">
        <v>396</v>
      </c>
      <c r="E25" s="50">
        <v>510</v>
      </c>
      <c r="F25" s="50">
        <v>583</v>
      </c>
      <c r="G25" s="50">
        <v>573</v>
      </c>
      <c r="H25" s="50">
        <v>626</v>
      </c>
      <c r="I25" s="50">
        <v>790</v>
      </c>
      <c r="J25" s="50">
        <v>863</v>
      </c>
      <c r="K25" s="50">
        <v>896</v>
      </c>
      <c r="L25" s="50">
        <v>930</v>
      </c>
      <c r="M25" s="50">
        <v>857</v>
      </c>
    </row>
    <row r="26" spans="2:13" ht="14.1" customHeight="1" x14ac:dyDescent="0.2">
      <c r="B26" s="70" t="s">
        <v>628</v>
      </c>
      <c r="C26" s="54">
        <v>2457</v>
      </c>
      <c r="D26" s="54">
        <v>2520</v>
      </c>
      <c r="E26" s="54">
        <v>2761</v>
      </c>
      <c r="F26" s="54">
        <v>3142</v>
      </c>
      <c r="G26" s="54">
        <v>3308</v>
      </c>
      <c r="H26" s="54">
        <v>3458</v>
      </c>
      <c r="I26" s="54">
        <v>4499</v>
      </c>
      <c r="J26" s="54">
        <v>4711</v>
      </c>
      <c r="K26" s="54">
        <v>4593</v>
      </c>
      <c r="L26" s="54">
        <v>4756</v>
      </c>
      <c r="M26" s="54">
        <v>4646</v>
      </c>
    </row>
    <row r="27" spans="2:13" ht="12.95" customHeight="1" x14ac:dyDescent="0.2">
      <c r="B27" s="67" t="s">
        <v>493</v>
      </c>
      <c r="C27" s="51">
        <v>1767</v>
      </c>
      <c r="D27" s="51">
        <v>1804</v>
      </c>
      <c r="E27" s="51">
        <v>1934</v>
      </c>
      <c r="F27" s="51">
        <v>2198</v>
      </c>
      <c r="G27" s="51">
        <v>2365</v>
      </c>
      <c r="H27" s="51">
        <v>2476</v>
      </c>
      <c r="I27" s="51">
        <v>3157</v>
      </c>
      <c r="J27" s="51">
        <v>3348</v>
      </c>
      <c r="K27" s="51">
        <v>3187</v>
      </c>
      <c r="L27" s="51">
        <v>3294</v>
      </c>
      <c r="M27" s="51">
        <v>3343</v>
      </c>
    </row>
    <row r="28" spans="2:13" ht="13.7" customHeight="1" x14ac:dyDescent="0.2">
      <c r="B28" s="67" t="s">
        <v>494</v>
      </c>
      <c r="C28" s="50">
        <v>690</v>
      </c>
      <c r="D28" s="50">
        <v>716</v>
      </c>
      <c r="E28" s="50">
        <v>827</v>
      </c>
      <c r="F28" s="50">
        <v>944</v>
      </c>
      <c r="G28" s="50">
        <v>943</v>
      </c>
      <c r="H28" s="50">
        <v>982</v>
      </c>
      <c r="I28" s="51">
        <v>1342</v>
      </c>
      <c r="J28" s="51">
        <v>1363</v>
      </c>
      <c r="K28" s="51">
        <v>1406</v>
      </c>
      <c r="L28" s="51">
        <v>1462</v>
      </c>
      <c r="M28" s="51">
        <v>1303</v>
      </c>
    </row>
    <row r="29" spans="2:13" ht="14.1" customHeight="1" x14ac:dyDescent="0.2">
      <c r="B29" s="70" t="s">
        <v>629</v>
      </c>
      <c r="C29" s="54">
        <v>1294</v>
      </c>
      <c r="D29" s="54">
        <v>1327</v>
      </c>
      <c r="E29" s="54">
        <v>1472</v>
      </c>
      <c r="F29" s="54">
        <v>1154</v>
      </c>
      <c r="G29" s="54">
        <v>1699</v>
      </c>
      <c r="H29" s="54">
        <v>1766</v>
      </c>
      <c r="I29" s="54">
        <v>2326</v>
      </c>
      <c r="J29" s="54">
        <v>2417</v>
      </c>
      <c r="K29" s="54">
        <v>2348</v>
      </c>
      <c r="L29" s="54">
        <v>2283</v>
      </c>
      <c r="M29" s="54">
        <v>2436</v>
      </c>
    </row>
    <row r="30" spans="2:13" ht="12.95" customHeight="1" x14ac:dyDescent="0.2">
      <c r="B30" s="67" t="s">
        <v>495</v>
      </c>
      <c r="C30" s="50">
        <v>935</v>
      </c>
      <c r="D30" s="50">
        <v>966</v>
      </c>
      <c r="E30" s="51">
        <v>1054</v>
      </c>
      <c r="F30" s="51">
        <v>1097</v>
      </c>
      <c r="G30" s="51">
        <v>1212</v>
      </c>
      <c r="H30" s="51">
        <v>1279</v>
      </c>
      <c r="I30" s="51">
        <v>1644</v>
      </c>
      <c r="J30" s="51">
        <v>1658</v>
      </c>
      <c r="K30" s="51">
        <v>1671</v>
      </c>
      <c r="L30" s="51">
        <v>1614</v>
      </c>
      <c r="M30" s="51">
        <v>1737</v>
      </c>
    </row>
    <row r="31" spans="2:13" ht="13.7" customHeight="1" x14ac:dyDescent="0.2">
      <c r="B31" s="67" t="s">
        <v>496</v>
      </c>
      <c r="C31" s="50">
        <v>359</v>
      </c>
      <c r="D31" s="50">
        <v>361</v>
      </c>
      <c r="E31" s="50">
        <v>418</v>
      </c>
      <c r="F31" s="50">
        <v>457</v>
      </c>
      <c r="G31" s="50">
        <v>487</v>
      </c>
      <c r="H31" s="50">
        <v>487</v>
      </c>
      <c r="I31" s="50">
        <v>682</v>
      </c>
      <c r="J31" s="50">
        <v>759</v>
      </c>
      <c r="K31" s="50">
        <v>677</v>
      </c>
      <c r="L31" s="50">
        <v>669</v>
      </c>
      <c r="M31" s="50">
        <v>699</v>
      </c>
    </row>
    <row r="32" spans="2:13" ht="14.1" customHeight="1" x14ac:dyDescent="0.2">
      <c r="B32" s="70" t="s">
        <v>630</v>
      </c>
      <c r="C32" s="54">
        <v>1388</v>
      </c>
      <c r="D32" s="54">
        <v>1380</v>
      </c>
      <c r="E32" s="54">
        <v>1558</v>
      </c>
      <c r="F32" s="54">
        <v>1770</v>
      </c>
      <c r="G32" s="54">
        <v>1813</v>
      </c>
      <c r="H32" s="54">
        <v>1742</v>
      </c>
      <c r="I32" s="54">
        <v>2427</v>
      </c>
      <c r="J32" s="54">
        <v>2543</v>
      </c>
      <c r="K32" s="54">
        <v>2624</v>
      </c>
      <c r="L32" s="54">
        <v>2573</v>
      </c>
      <c r="M32" s="54">
        <v>2547</v>
      </c>
    </row>
    <row r="33" spans="1:14" ht="12.95" customHeight="1" x14ac:dyDescent="0.2">
      <c r="B33" s="67" t="s">
        <v>497</v>
      </c>
      <c r="C33" s="50">
        <v>898</v>
      </c>
      <c r="D33" s="50">
        <v>898</v>
      </c>
      <c r="E33" s="51">
        <v>1063</v>
      </c>
      <c r="F33" s="51">
        <v>1170</v>
      </c>
      <c r="G33" s="51">
        <v>1198</v>
      </c>
      <c r="H33" s="51">
        <v>1156</v>
      </c>
      <c r="I33" s="51">
        <v>1528</v>
      </c>
      <c r="J33" s="51">
        <v>1570</v>
      </c>
      <c r="K33" s="51">
        <v>1716</v>
      </c>
      <c r="L33" s="51">
        <v>1687</v>
      </c>
      <c r="M33" s="51">
        <v>1627</v>
      </c>
    </row>
    <row r="34" spans="1:14" ht="13.7" customHeight="1" x14ac:dyDescent="0.2">
      <c r="B34" s="67" t="s">
        <v>498</v>
      </c>
      <c r="C34" s="50">
        <v>490</v>
      </c>
      <c r="D34" s="50">
        <v>482</v>
      </c>
      <c r="E34" s="50">
        <v>495</v>
      </c>
      <c r="F34" s="50">
        <v>600</v>
      </c>
      <c r="G34" s="50">
        <v>615</v>
      </c>
      <c r="H34" s="50">
        <v>586</v>
      </c>
      <c r="I34" s="50">
        <v>899</v>
      </c>
      <c r="J34" s="50">
        <v>973</v>
      </c>
      <c r="K34" s="50">
        <v>908</v>
      </c>
      <c r="L34" s="50">
        <v>886</v>
      </c>
      <c r="M34" s="50">
        <v>920</v>
      </c>
    </row>
    <row r="35" spans="1:14" ht="14.1" customHeight="1" x14ac:dyDescent="0.2">
      <c r="B35" s="70" t="s">
        <v>631</v>
      </c>
      <c r="C35" s="54">
        <v>2376</v>
      </c>
      <c r="D35" s="54">
        <v>2401</v>
      </c>
      <c r="E35" s="54">
        <v>2574</v>
      </c>
      <c r="F35" s="54">
        <v>2887</v>
      </c>
      <c r="G35" s="54">
        <v>2866</v>
      </c>
      <c r="H35" s="54">
        <v>2885</v>
      </c>
      <c r="I35" s="54">
        <v>3812</v>
      </c>
      <c r="J35" s="54">
        <v>3840</v>
      </c>
      <c r="K35" s="54">
        <v>4027</v>
      </c>
      <c r="L35" s="54">
        <v>4171</v>
      </c>
      <c r="M35" s="54">
        <v>4058</v>
      </c>
      <c r="N35" s="16"/>
    </row>
    <row r="36" spans="1:14" ht="12.95" customHeight="1" x14ac:dyDescent="0.2">
      <c r="B36" s="67" t="s">
        <v>499</v>
      </c>
      <c r="C36" s="51">
        <v>1375</v>
      </c>
      <c r="D36" s="51">
        <v>1368</v>
      </c>
      <c r="E36" s="51">
        <v>1465</v>
      </c>
      <c r="F36" s="51">
        <v>1719</v>
      </c>
      <c r="G36" s="51">
        <v>1720</v>
      </c>
      <c r="H36" s="51">
        <v>1137</v>
      </c>
      <c r="I36" s="51">
        <v>2203</v>
      </c>
      <c r="J36" s="51">
        <v>2256</v>
      </c>
      <c r="K36" s="51">
        <v>2283</v>
      </c>
      <c r="L36" s="51">
        <v>2371</v>
      </c>
      <c r="M36" s="51">
        <v>2321</v>
      </c>
    </row>
    <row r="37" spans="1:14" ht="13.7" customHeight="1" x14ac:dyDescent="0.2">
      <c r="B37" s="67" t="s">
        <v>500</v>
      </c>
      <c r="C37" s="51">
        <v>1001</v>
      </c>
      <c r="D37" s="51">
        <v>1033</v>
      </c>
      <c r="E37" s="51">
        <v>1109</v>
      </c>
      <c r="F37" s="51">
        <v>1168</v>
      </c>
      <c r="G37" s="51">
        <v>1146</v>
      </c>
      <c r="H37" s="51">
        <v>1748</v>
      </c>
      <c r="I37" s="51">
        <v>1609</v>
      </c>
      <c r="J37" s="51">
        <v>1584</v>
      </c>
      <c r="K37" s="51">
        <v>1744</v>
      </c>
      <c r="L37" s="51">
        <v>1800</v>
      </c>
      <c r="M37" s="51">
        <v>1737</v>
      </c>
    </row>
    <row r="38" spans="1:14" ht="15" customHeight="1" x14ac:dyDescent="0.2">
      <c r="B38" s="345" t="s">
        <v>1134</v>
      </c>
      <c r="C38" s="54">
        <v>1020</v>
      </c>
      <c r="D38" s="54">
        <v>1333</v>
      </c>
      <c r="E38" s="54">
        <v>2542</v>
      </c>
      <c r="F38" s="170">
        <v>972</v>
      </c>
      <c r="G38" s="54">
        <v>1310</v>
      </c>
      <c r="H38" s="54">
        <v>1072</v>
      </c>
      <c r="I38" s="54">
        <v>1558</v>
      </c>
      <c r="J38" s="54">
        <v>2035</v>
      </c>
      <c r="K38" s="54">
        <v>1961</v>
      </c>
      <c r="L38" s="54">
        <v>1858</v>
      </c>
      <c r="M38" s="54">
        <v>2599</v>
      </c>
    </row>
    <row r="39" spans="1:14" ht="24.95" customHeight="1" x14ac:dyDescent="0.2">
      <c r="B39" s="71" t="s">
        <v>501</v>
      </c>
      <c r="C39" s="85">
        <v>25200</v>
      </c>
      <c r="D39" s="85">
        <v>25676</v>
      </c>
      <c r="E39" s="85">
        <v>29083</v>
      </c>
      <c r="F39" s="85">
        <v>30668</v>
      </c>
      <c r="G39" s="85">
        <v>31451</v>
      </c>
      <c r="H39" s="85">
        <v>31902</v>
      </c>
      <c r="I39" s="85">
        <v>41669</v>
      </c>
      <c r="J39" s="85">
        <v>43927</v>
      </c>
      <c r="K39" s="85">
        <v>43568</v>
      </c>
      <c r="L39" s="85">
        <v>44005</v>
      </c>
      <c r="M39" s="85">
        <v>44881</v>
      </c>
    </row>
    <row r="40" spans="1:14" x14ac:dyDescent="0.2">
      <c r="C40" s="82"/>
      <c r="D40" s="82"/>
      <c r="E40" s="82"/>
      <c r="F40" s="82"/>
      <c r="G40" s="82"/>
      <c r="H40" s="82"/>
      <c r="I40" s="82"/>
      <c r="J40" s="82"/>
      <c r="K40" s="82"/>
    </row>
    <row r="42" spans="1:14" x14ac:dyDescent="0.2">
      <c r="A42" s="82" t="s">
        <v>283</v>
      </c>
      <c r="B42" s="82" t="s">
        <v>326</v>
      </c>
    </row>
    <row r="43" spans="1:14" ht="52.5" customHeight="1" x14ac:dyDescent="0.2">
      <c r="A43" s="57" t="s">
        <v>284</v>
      </c>
      <c r="B43" s="442" t="s">
        <v>1148</v>
      </c>
      <c r="C43" s="442"/>
      <c r="D43" s="442"/>
      <c r="E43" s="442"/>
      <c r="F43" s="442"/>
      <c r="G43" s="442"/>
      <c r="H43" s="442"/>
      <c r="I43" s="442"/>
      <c r="J43" s="442"/>
      <c r="K43" s="442"/>
      <c r="L43" s="442"/>
      <c r="M43" s="442"/>
    </row>
    <row r="44" spans="1:14" ht="16.5" customHeight="1" x14ac:dyDescent="0.2">
      <c r="A44" s="540" t="s">
        <v>187</v>
      </c>
      <c r="B44" s="540"/>
      <c r="C44" s="540"/>
      <c r="D44" s="540"/>
      <c r="E44" s="540"/>
      <c r="F44" s="540"/>
      <c r="G44" s="540"/>
      <c r="H44" s="540"/>
      <c r="I44" s="540"/>
      <c r="J44" s="540"/>
      <c r="K44" s="540"/>
      <c r="L44" s="540"/>
    </row>
    <row r="45" spans="1:14" x14ac:dyDescent="0.2">
      <c r="A45" s="82"/>
      <c r="B45" s="87"/>
    </row>
    <row r="46" spans="1:14" ht="11.25" customHeight="1" x14ac:dyDescent="0.2">
      <c r="A46" s="74" t="s">
        <v>1027</v>
      </c>
      <c r="B46" s="171"/>
    </row>
    <row r="47" spans="1:14" x14ac:dyDescent="0.2">
      <c r="A47" s="10" t="s">
        <v>1030</v>
      </c>
      <c r="B47" s="15"/>
    </row>
  </sheetData>
  <mergeCells count="3">
    <mergeCell ref="A44:L44"/>
    <mergeCell ref="B2:M2"/>
    <mergeCell ref="B43:M43"/>
  </mergeCells>
  <phoneticPr fontId="16" type="noConversion"/>
  <pageMargins left="0.7" right="0.7" top="0.75" bottom="0.75" header="0.3" footer="0.3"/>
  <pageSetup paperSize="8" orientation="landscape" r:id="rId1"/>
  <headerFooter>
    <oddHeader>&amp;L&amp;"Calibri"&amp;10&amp;K000000 [Limited Sharing]&amp;1#_x000D_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36">
    <tabColor theme="7" tint="-0.499984740745262"/>
  </sheetPr>
  <dimension ref="A1:AH278"/>
  <sheetViews>
    <sheetView zoomScale="90" zoomScaleNormal="90" workbookViewId="0">
      <pane xSplit="2" ySplit="4" topLeftCell="C10" activePane="bottomRight" state="frozen"/>
      <selection activeCell="B2" sqref="B2:AD2"/>
      <selection pane="topRight" activeCell="B2" sqref="B2:AD2"/>
      <selection pane="bottomLeft" activeCell="B2" sqref="B2:AD2"/>
      <selection pane="bottomRight" activeCell="B2" sqref="B2:AD2"/>
    </sheetView>
  </sheetViews>
  <sheetFormatPr defaultRowHeight="12.75" outlineLevelRow="1" x14ac:dyDescent="0.2"/>
  <cols>
    <col min="1" max="1" width="4.5" style="10" customWidth="1"/>
    <col min="2" max="2" width="35.1640625" style="10" bestFit="1" customWidth="1"/>
    <col min="3" max="29" width="10.6640625" style="10" customWidth="1"/>
    <col min="30" max="16384" width="9.33203125" style="10"/>
  </cols>
  <sheetData>
    <row r="1" spans="2:30" s="4" customFormat="1" ht="46.5" customHeight="1" x14ac:dyDescent="0.2">
      <c r="B1" s="1" t="s">
        <v>381</v>
      </c>
      <c r="C1" s="2"/>
      <c r="D1" s="2"/>
      <c r="E1" s="2"/>
      <c r="F1" s="2"/>
      <c r="G1" s="2"/>
      <c r="H1" s="2"/>
      <c r="I1" s="2"/>
      <c r="J1" s="2"/>
      <c r="K1" s="2"/>
      <c r="L1" s="2"/>
      <c r="M1" s="2"/>
      <c r="N1" s="2"/>
      <c r="O1" s="2"/>
      <c r="P1" s="2"/>
      <c r="Q1" s="2"/>
      <c r="R1" s="2"/>
      <c r="S1" s="2"/>
      <c r="T1" s="2"/>
      <c r="U1" s="2"/>
      <c r="V1" s="2"/>
      <c r="W1" s="2"/>
      <c r="X1" s="2"/>
      <c r="Y1" s="2"/>
      <c r="Z1" s="2"/>
      <c r="AA1" s="2"/>
      <c r="AB1" s="2"/>
      <c r="AC1" s="3" t="s">
        <v>408</v>
      </c>
    </row>
    <row r="2" spans="2:30" s="5" customFormat="1" ht="15" x14ac:dyDescent="0.25">
      <c r="B2" s="451" t="s">
        <v>424</v>
      </c>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78"/>
    </row>
    <row r="3" spans="2:30" s="150" customFormat="1" ht="47.25" customHeight="1" x14ac:dyDescent="0.25">
      <c r="B3" s="548" t="s">
        <v>188</v>
      </c>
      <c r="C3" s="553" t="s">
        <v>425</v>
      </c>
      <c r="D3" s="547"/>
      <c r="E3" s="546" t="s">
        <v>196</v>
      </c>
      <c r="F3" s="547"/>
      <c r="G3" s="546" t="s">
        <v>189</v>
      </c>
      <c r="H3" s="547"/>
      <c r="I3" s="546" t="s">
        <v>426</v>
      </c>
      <c r="J3" s="547"/>
      <c r="K3" s="546" t="s">
        <v>190</v>
      </c>
      <c r="L3" s="547"/>
      <c r="M3" s="546" t="s">
        <v>191</v>
      </c>
      <c r="N3" s="547"/>
      <c r="O3" s="546" t="s">
        <v>192</v>
      </c>
      <c r="P3" s="547"/>
      <c r="Q3" s="546" t="s">
        <v>193</v>
      </c>
      <c r="R3" s="547"/>
      <c r="S3" s="546" t="s">
        <v>194</v>
      </c>
      <c r="T3" s="547"/>
      <c r="U3" s="546" t="s">
        <v>427</v>
      </c>
      <c r="V3" s="547"/>
      <c r="W3" s="546" t="s">
        <v>1079</v>
      </c>
      <c r="X3" s="547"/>
      <c r="Y3" s="546" t="s">
        <v>428</v>
      </c>
      <c r="Z3" s="547"/>
      <c r="AA3" s="554" t="s">
        <v>195</v>
      </c>
      <c r="AB3" s="551"/>
      <c r="AC3" s="550" t="s">
        <v>197</v>
      </c>
      <c r="AD3" s="320"/>
    </row>
    <row r="4" spans="2:30" x14ac:dyDescent="0.2">
      <c r="B4" s="549"/>
      <c r="C4" s="163" t="s">
        <v>965</v>
      </c>
      <c r="D4" s="164" t="s">
        <v>966</v>
      </c>
      <c r="E4" s="165" t="s">
        <v>965</v>
      </c>
      <c r="F4" s="164" t="s">
        <v>966</v>
      </c>
      <c r="G4" s="165" t="s">
        <v>965</v>
      </c>
      <c r="H4" s="164" t="s">
        <v>966</v>
      </c>
      <c r="I4" s="165" t="s">
        <v>965</v>
      </c>
      <c r="J4" s="164" t="s">
        <v>966</v>
      </c>
      <c r="K4" s="165" t="s">
        <v>965</v>
      </c>
      <c r="L4" s="164" t="s">
        <v>966</v>
      </c>
      <c r="M4" s="165" t="s">
        <v>965</v>
      </c>
      <c r="N4" s="164" t="s">
        <v>966</v>
      </c>
      <c r="O4" s="165" t="s">
        <v>965</v>
      </c>
      <c r="P4" s="164" t="s">
        <v>966</v>
      </c>
      <c r="Q4" s="165" t="s">
        <v>965</v>
      </c>
      <c r="R4" s="164" t="s">
        <v>966</v>
      </c>
      <c r="S4" s="165" t="s">
        <v>965</v>
      </c>
      <c r="T4" s="164" t="s">
        <v>966</v>
      </c>
      <c r="U4" s="165" t="s">
        <v>965</v>
      </c>
      <c r="V4" s="164" t="s">
        <v>966</v>
      </c>
      <c r="W4" s="165" t="s">
        <v>965</v>
      </c>
      <c r="X4" s="164" t="s">
        <v>966</v>
      </c>
      <c r="Y4" s="165" t="s">
        <v>965</v>
      </c>
      <c r="Z4" s="164" t="s">
        <v>966</v>
      </c>
      <c r="AA4" s="163" t="s">
        <v>965</v>
      </c>
      <c r="AB4" s="164" t="s">
        <v>966</v>
      </c>
      <c r="AC4" s="551"/>
      <c r="AD4" s="82"/>
    </row>
    <row r="5" spans="2:30" ht="15" x14ac:dyDescent="0.2">
      <c r="B5" s="509" t="s">
        <v>621</v>
      </c>
      <c r="C5" s="509"/>
      <c r="D5" s="509"/>
      <c r="E5" s="509"/>
      <c r="F5" s="509"/>
      <c r="G5" s="509"/>
      <c r="H5" s="509"/>
      <c r="I5" s="509"/>
      <c r="J5" s="509"/>
      <c r="K5" s="509"/>
      <c r="L5" s="509"/>
      <c r="M5" s="509"/>
      <c r="N5" s="509"/>
      <c r="O5" s="509"/>
      <c r="P5" s="509"/>
      <c r="Q5" s="509"/>
      <c r="R5" s="509"/>
      <c r="S5" s="509"/>
      <c r="T5" s="509"/>
      <c r="U5" s="509"/>
      <c r="V5" s="509"/>
      <c r="W5" s="509"/>
      <c r="X5" s="509"/>
      <c r="Y5" s="509"/>
      <c r="Z5" s="509"/>
      <c r="AA5" s="509"/>
      <c r="AB5" s="509"/>
      <c r="AC5" s="509"/>
      <c r="AD5" s="82"/>
    </row>
    <row r="6" spans="2:30" outlineLevel="1" x14ac:dyDescent="0.2">
      <c r="B6" s="79" t="s">
        <v>476</v>
      </c>
      <c r="C6" s="108">
        <v>453</v>
      </c>
      <c r="D6" s="108">
        <v>89</v>
      </c>
      <c r="E6" s="108">
        <v>667</v>
      </c>
      <c r="F6" s="108">
        <v>464</v>
      </c>
      <c r="G6" s="108">
        <v>31</v>
      </c>
      <c r="H6" s="108">
        <v>30</v>
      </c>
      <c r="I6" s="108">
        <v>711</v>
      </c>
      <c r="J6" s="108">
        <v>416</v>
      </c>
      <c r="K6" s="108">
        <v>186</v>
      </c>
      <c r="L6" s="108">
        <v>112</v>
      </c>
      <c r="M6" s="108">
        <v>19</v>
      </c>
      <c r="N6" s="108">
        <v>7</v>
      </c>
      <c r="O6" s="108">
        <v>31</v>
      </c>
      <c r="P6" s="108">
        <v>6</v>
      </c>
      <c r="Q6" s="108">
        <v>96</v>
      </c>
      <c r="R6" s="108">
        <v>137</v>
      </c>
      <c r="S6" s="108">
        <v>234</v>
      </c>
      <c r="T6" s="108">
        <v>143</v>
      </c>
      <c r="U6" s="108">
        <v>51</v>
      </c>
      <c r="V6" s="108">
        <v>43</v>
      </c>
      <c r="W6" s="108">
        <v>175</v>
      </c>
      <c r="X6" s="108">
        <v>140</v>
      </c>
      <c r="Y6" s="108">
        <v>275</v>
      </c>
      <c r="Z6" s="108">
        <v>344</v>
      </c>
      <c r="AA6" s="139">
        <v>2929</v>
      </c>
      <c r="AB6" s="139">
        <v>1931</v>
      </c>
      <c r="AC6" s="139">
        <v>4860</v>
      </c>
      <c r="AD6" s="82"/>
    </row>
    <row r="7" spans="2:30" outlineLevel="1" x14ac:dyDescent="0.2">
      <c r="B7" s="83" t="s">
        <v>477</v>
      </c>
      <c r="C7" s="52">
        <v>540</v>
      </c>
      <c r="D7" s="52">
        <v>71</v>
      </c>
      <c r="E7" s="52">
        <v>346</v>
      </c>
      <c r="F7" s="52">
        <v>455</v>
      </c>
      <c r="G7" s="52">
        <v>20</v>
      </c>
      <c r="H7" s="52">
        <v>30</v>
      </c>
      <c r="I7" s="52">
        <v>279</v>
      </c>
      <c r="J7" s="52">
        <v>412</v>
      </c>
      <c r="K7" s="52">
        <v>61</v>
      </c>
      <c r="L7" s="52">
        <v>111</v>
      </c>
      <c r="M7" s="68" t="s">
        <v>433</v>
      </c>
      <c r="N7" s="52">
        <v>7</v>
      </c>
      <c r="O7" s="68" t="s">
        <v>433</v>
      </c>
      <c r="P7" s="52">
        <v>6</v>
      </c>
      <c r="Q7" s="52">
        <v>67</v>
      </c>
      <c r="R7" s="52">
        <v>134</v>
      </c>
      <c r="S7" s="52">
        <v>77</v>
      </c>
      <c r="T7" s="52">
        <v>141</v>
      </c>
      <c r="U7" s="52">
        <v>13</v>
      </c>
      <c r="V7" s="52">
        <v>37</v>
      </c>
      <c r="W7" s="52">
        <v>54</v>
      </c>
      <c r="X7" s="52">
        <v>125</v>
      </c>
      <c r="Y7" s="52">
        <v>212</v>
      </c>
      <c r="Z7" s="52">
        <v>331</v>
      </c>
      <c r="AA7" s="69">
        <v>1669</v>
      </c>
      <c r="AB7" s="69">
        <v>1860</v>
      </c>
      <c r="AC7" s="69">
        <v>3529</v>
      </c>
      <c r="AD7" s="82"/>
    </row>
    <row r="8" spans="2:30" outlineLevel="1" x14ac:dyDescent="0.2">
      <c r="B8" s="83" t="s">
        <v>478</v>
      </c>
      <c r="C8" s="52">
        <v>510</v>
      </c>
      <c r="D8" s="52">
        <v>49</v>
      </c>
      <c r="E8" s="52">
        <v>191</v>
      </c>
      <c r="F8" s="52">
        <v>246</v>
      </c>
      <c r="G8" s="52">
        <v>16</v>
      </c>
      <c r="H8" s="52">
        <v>16</v>
      </c>
      <c r="I8" s="52">
        <v>182</v>
      </c>
      <c r="J8" s="52">
        <v>226</v>
      </c>
      <c r="K8" s="52">
        <v>37</v>
      </c>
      <c r="L8" s="52">
        <v>59</v>
      </c>
      <c r="M8" s="52">
        <v>1</v>
      </c>
      <c r="N8" s="52">
        <v>4</v>
      </c>
      <c r="O8" s="52">
        <v>1</v>
      </c>
      <c r="P8" s="52">
        <v>4</v>
      </c>
      <c r="Q8" s="52">
        <v>57</v>
      </c>
      <c r="R8" s="52">
        <v>77</v>
      </c>
      <c r="S8" s="52">
        <v>33</v>
      </c>
      <c r="T8" s="52">
        <v>76</v>
      </c>
      <c r="U8" s="52">
        <v>1</v>
      </c>
      <c r="V8" s="52">
        <v>20</v>
      </c>
      <c r="W8" s="52">
        <v>48</v>
      </c>
      <c r="X8" s="52">
        <v>77</v>
      </c>
      <c r="Y8" s="52">
        <v>116</v>
      </c>
      <c r="Z8" s="52">
        <v>180</v>
      </c>
      <c r="AA8" s="69">
        <v>1193</v>
      </c>
      <c r="AB8" s="69">
        <v>1034</v>
      </c>
      <c r="AC8" s="69">
        <v>2227</v>
      </c>
      <c r="AD8" s="82"/>
    </row>
    <row r="9" spans="2:30" outlineLevel="1" x14ac:dyDescent="0.2">
      <c r="B9" s="83" t="s">
        <v>479</v>
      </c>
      <c r="C9" s="52">
        <v>438</v>
      </c>
      <c r="D9" s="52">
        <v>68</v>
      </c>
      <c r="E9" s="52">
        <v>171</v>
      </c>
      <c r="F9" s="52">
        <v>278</v>
      </c>
      <c r="G9" s="52">
        <v>10</v>
      </c>
      <c r="H9" s="52">
        <v>18</v>
      </c>
      <c r="I9" s="52">
        <v>247</v>
      </c>
      <c r="J9" s="52">
        <v>257</v>
      </c>
      <c r="K9" s="52">
        <v>58</v>
      </c>
      <c r="L9" s="52">
        <v>68</v>
      </c>
      <c r="M9" s="52">
        <v>13</v>
      </c>
      <c r="N9" s="52">
        <v>4</v>
      </c>
      <c r="O9" s="68" t="s">
        <v>433</v>
      </c>
      <c r="P9" s="52">
        <v>4</v>
      </c>
      <c r="Q9" s="52">
        <v>75</v>
      </c>
      <c r="R9" s="52">
        <v>89</v>
      </c>
      <c r="S9" s="52">
        <v>66</v>
      </c>
      <c r="T9" s="52">
        <v>87</v>
      </c>
      <c r="U9" s="52">
        <v>18</v>
      </c>
      <c r="V9" s="52">
        <v>26</v>
      </c>
      <c r="W9" s="52">
        <v>33</v>
      </c>
      <c r="X9" s="52">
        <v>88</v>
      </c>
      <c r="Y9" s="52">
        <v>99</v>
      </c>
      <c r="Z9" s="52">
        <v>209</v>
      </c>
      <c r="AA9" s="69">
        <v>1228</v>
      </c>
      <c r="AB9" s="69">
        <v>1196</v>
      </c>
      <c r="AC9" s="69">
        <v>2424</v>
      </c>
      <c r="AD9" s="82"/>
    </row>
    <row r="10" spans="2:30" outlineLevel="1" x14ac:dyDescent="0.2">
      <c r="B10" s="83" t="s">
        <v>480</v>
      </c>
      <c r="C10" s="52">
        <v>220</v>
      </c>
      <c r="D10" s="52">
        <v>28</v>
      </c>
      <c r="E10" s="52">
        <v>36</v>
      </c>
      <c r="F10" s="52">
        <v>105</v>
      </c>
      <c r="G10" s="52">
        <v>2</v>
      </c>
      <c r="H10" s="52">
        <v>6</v>
      </c>
      <c r="I10" s="52">
        <v>15</v>
      </c>
      <c r="J10" s="52">
        <v>102</v>
      </c>
      <c r="K10" s="52">
        <v>10</v>
      </c>
      <c r="L10" s="52">
        <v>25</v>
      </c>
      <c r="M10" s="68" t="s">
        <v>433</v>
      </c>
      <c r="N10" s="52">
        <v>2</v>
      </c>
      <c r="O10" s="68" t="s">
        <v>433</v>
      </c>
      <c r="P10" s="52">
        <v>2</v>
      </c>
      <c r="Q10" s="52">
        <v>20</v>
      </c>
      <c r="R10" s="52">
        <v>41</v>
      </c>
      <c r="S10" s="52">
        <v>5</v>
      </c>
      <c r="T10" s="52">
        <v>33</v>
      </c>
      <c r="U10" s="52">
        <v>1</v>
      </c>
      <c r="V10" s="52">
        <v>11</v>
      </c>
      <c r="W10" s="52">
        <v>8</v>
      </c>
      <c r="X10" s="52">
        <v>33</v>
      </c>
      <c r="Y10" s="52">
        <v>43</v>
      </c>
      <c r="Z10" s="52">
        <v>79</v>
      </c>
      <c r="AA10" s="52">
        <v>360</v>
      </c>
      <c r="AB10" s="52">
        <v>467</v>
      </c>
      <c r="AC10" s="52">
        <v>827</v>
      </c>
      <c r="AD10" s="82"/>
    </row>
    <row r="11" spans="2:30" outlineLevel="1" x14ac:dyDescent="0.2">
      <c r="B11" s="83" t="s">
        <v>481</v>
      </c>
      <c r="C11" s="52">
        <v>162</v>
      </c>
      <c r="D11" s="52">
        <v>40</v>
      </c>
      <c r="E11" s="52">
        <v>46</v>
      </c>
      <c r="F11" s="52">
        <v>177</v>
      </c>
      <c r="G11" s="68" t="s">
        <v>433</v>
      </c>
      <c r="H11" s="52">
        <v>11</v>
      </c>
      <c r="I11" s="52">
        <v>6</v>
      </c>
      <c r="J11" s="52">
        <v>162</v>
      </c>
      <c r="K11" s="52">
        <v>8</v>
      </c>
      <c r="L11" s="52">
        <v>43</v>
      </c>
      <c r="M11" s="68" t="s">
        <v>433</v>
      </c>
      <c r="N11" s="52">
        <v>3</v>
      </c>
      <c r="O11" s="68" t="s">
        <v>433</v>
      </c>
      <c r="P11" s="52">
        <v>3</v>
      </c>
      <c r="Q11" s="52">
        <v>20</v>
      </c>
      <c r="R11" s="52">
        <v>60</v>
      </c>
      <c r="S11" s="52">
        <v>6</v>
      </c>
      <c r="T11" s="52">
        <v>55</v>
      </c>
      <c r="U11" s="52">
        <v>1</v>
      </c>
      <c r="V11" s="52">
        <v>13</v>
      </c>
      <c r="W11" s="52">
        <v>10</v>
      </c>
      <c r="X11" s="52">
        <v>48</v>
      </c>
      <c r="Y11" s="52">
        <v>21</v>
      </c>
      <c r="Z11" s="52">
        <v>127</v>
      </c>
      <c r="AA11" s="52">
        <v>280</v>
      </c>
      <c r="AB11" s="52">
        <v>742</v>
      </c>
      <c r="AC11" s="69">
        <v>1022</v>
      </c>
      <c r="AD11" s="82"/>
    </row>
    <row r="12" spans="2:30" outlineLevel="1" x14ac:dyDescent="0.2">
      <c r="B12" s="83" t="s">
        <v>482</v>
      </c>
      <c r="C12" s="52">
        <v>601</v>
      </c>
      <c r="D12" s="52">
        <v>36</v>
      </c>
      <c r="E12" s="52">
        <v>222</v>
      </c>
      <c r="F12" s="52">
        <v>215</v>
      </c>
      <c r="G12" s="52">
        <v>11</v>
      </c>
      <c r="H12" s="52">
        <v>15</v>
      </c>
      <c r="I12" s="52">
        <v>268</v>
      </c>
      <c r="J12" s="52">
        <v>196</v>
      </c>
      <c r="K12" s="52">
        <v>68</v>
      </c>
      <c r="L12" s="52">
        <v>52</v>
      </c>
      <c r="M12" s="52">
        <v>4</v>
      </c>
      <c r="N12" s="52">
        <v>3</v>
      </c>
      <c r="O12" s="52">
        <v>5</v>
      </c>
      <c r="P12" s="52">
        <v>3</v>
      </c>
      <c r="Q12" s="52">
        <v>104</v>
      </c>
      <c r="R12" s="52">
        <v>67</v>
      </c>
      <c r="S12" s="52">
        <v>88</v>
      </c>
      <c r="T12" s="52">
        <v>67</v>
      </c>
      <c r="U12" s="52">
        <v>23</v>
      </c>
      <c r="V12" s="52">
        <v>19</v>
      </c>
      <c r="W12" s="52">
        <v>105</v>
      </c>
      <c r="X12" s="52">
        <v>69</v>
      </c>
      <c r="Y12" s="52">
        <v>134</v>
      </c>
      <c r="Z12" s="52">
        <v>158</v>
      </c>
      <c r="AA12" s="69">
        <v>1633</v>
      </c>
      <c r="AB12" s="52">
        <v>900</v>
      </c>
      <c r="AC12" s="69">
        <v>2533</v>
      </c>
      <c r="AD12" s="82"/>
    </row>
    <row r="13" spans="2:30" outlineLevel="1" x14ac:dyDescent="0.2">
      <c r="B13" s="83" t="s">
        <v>483</v>
      </c>
      <c r="C13" s="52">
        <v>512</v>
      </c>
      <c r="D13" s="52">
        <v>34</v>
      </c>
      <c r="E13" s="52">
        <v>186</v>
      </c>
      <c r="F13" s="52">
        <v>166</v>
      </c>
      <c r="G13" s="52">
        <v>10</v>
      </c>
      <c r="H13" s="52">
        <v>11</v>
      </c>
      <c r="I13" s="52">
        <v>207</v>
      </c>
      <c r="J13" s="52">
        <v>158</v>
      </c>
      <c r="K13" s="52">
        <v>38</v>
      </c>
      <c r="L13" s="52">
        <v>40</v>
      </c>
      <c r="M13" s="52">
        <v>5</v>
      </c>
      <c r="N13" s="52">
        <v>2</v>
      </c>
      <c r="O13" s="52">
        <v>2</v>
      </c>
      <c r="P13" s="52">
        <v>3</v>
      </c>
      <c r="Q13" s="52">
        <v>73</v>
      </c>
      <c r="R13" s="52">
        <v>57</v>
      </c>
      <c r="S13" s="52">
        <v>85</v>
      </c>
      <c r="T13" s="52">
        <v>52</v>
      </c>
      <c r="U13" s="52">
        <v>13</v>
      </c>
      <c r="V13" s="52">
        <v>16</v>
      </c>
      <c r="W13" s="52">
        <v>92</v>
      </c>
      <c r="X13" s="52">
        <v>51</v>
      </c>
      <c r="Y13" s="52">
        <v>152</v>
      </c>
      <c r="Z13" s="52">
        <v>124</v>
      </c>
      <c r="AA13" s="69">
        <v>1375</v>
      </c>
      <c r="AB13" s="52">
        <v>714</v>
      </c>
      <c r="AC13" s="69">
        <v>2089</v>
      </c>
      <c r="AD13" s="82"/>
    </row>
    <row r="14" spans="2:30" outlineLevel="1" x14ac:dyDescent="0.2">
      <c r="B14" s="83" t="s">
        <v>484</v>
      </c>
      <c r="C14" s="52">
        <v>383</v>
      </c>
      <c r="D14" s="52">
        <v>24</v>
      </c>
      <c r="E14" s="52">
        <v>70</v>
      </c>
      <c r="F14" s="52">
        <v>155</v>
      </c>
      <c r="G14" s="52">
        <v>5</v>
      </c>
      <c r="H14" s="52">
        <v>10</v>
      </c>
      <c r="I14" s="52">
        <v>104</v>
      </c>
      <c r="J14" s="52">
        <v>146</v>
      </c>
      <c r="K14" s="52">
        <v>20</v>
      </c>
      <c r="L14" s="52">
        <v>37</v>
      </c>
      <c r="M14" s="68" t="s">
        <v>433</v>
      </c>
      <c r="N14" s="52">
        <v>3</v>
      </c>
      <c r="O14" s="68" t="s">
        <v>433</v>
      </c>
      <c r="P14" s="52">
        <v>3</v>
      </c>
      <c r="Q14" s="52">
        <v>35</v>
      </c>
      <c r="R14" s="52">
        <v>54</v>
      </c>
      <c r="S14" s="52">
        <v>29</v>
      </c>
      <c r="T14" s="52">
        <v>49</v>
      </c>
      <c r="U14" s="52">
        <v>3</v>
      </c>
      <c r="V14" s="52">
        <v>11</v>
      </c>
      <c r="W14" s="52">
        <v>33</v>
      </c>
      <c r="X14" s="52">
        <v>50</v>
      </c>
      <c r="Y14" s="52">
        <v>71</v>
      </c>
      <c r="Z14" s="52">
        <v>112</v>
      </c>
      <c r="AA14" s="52">
        <v>753</v>
      </c>
      <c r="AB14" s="52">
        <v>654</v>
      </c>
      <c r="AC14" s="69">
        <v>1407</v>
      </c>
      <c r="AD14" s="82"/>
    </row>
    <row r="15" spans="2:30" outlineLevel="1" x14ac:dyDescent="0.2">
      <c r="B15" s="83" t="s">
        <v>485</v>
      </c>
      <c r="C15" s="52">
        <v>338</v>
      </c>
      <c r="D15" s="52">
        <v>69</v>
      </c>
      <c r="E15" s="52">
        <v>60</v>
      </c>
      <c r="F15" s="52">
        <v>147</v>
      </c>
      <c r="G15" s="52">
        <v>3</v>
      </c>
      <c r="H15" s="52">
        <v>9</v>
      </c>
      <c r="I15" s="52">
        <v>92</v>
      </c>
      <c r="J15" s="52">
        <v>137</v>
      </c>
      <c r="K15" s="52">
        <v>67</v>
      </c>
      <c r="L15" s="52">
        <v>35</v>
      </c>
      <c r="M15" s="52">
        <v>1</v>
      </c>
      <c r="N15" s="52">
        <v>3</v>
      </c>
      <c r="O15" s="68" t="s">
        <v>433</v>
      </c>
      <c r="P15" s="52">
        <v>2</v>
      </c>
      <c r="Q15" s="52">
        <v>41</v>
      </c>
      <c r="R15" s="52">
        <v>51</v>
      </c>
      <c r="S15" s="52">
        <v>71</v>
      </c>
      <c r="T15" s="52">
        <v>45</v>
      </c>
      <c r="U15" s="52">
        <v>15</v>
      </c>
      <c r="V15" s="52">
        <v>10</v>
      </c>
      <c r="W15" s="52">
        <v>108</v>
      </c>
      <c r="X15" s="52">
        <v>50</v>
      </c>
      <c r="Y15" s="52">
        <v>119</v>
      </c>
      <c r="Z15" s="52">
        <v>100</v>
      </c>
      <c r="AA15" s="52">
        <v>915</v>
      </c>
      <c r="AB15" s="52">
        <v>658</v>
      </c>
      <c r="AC15" s="69">
        <v>1573</v>
      </c>
      <c r="AD15" s="82"/>
    </row>
    <row r="16" spans="2:30" outlineLevel="1" x14ac:dyDescent="0.2">
      <c r="B16" s="83" t="s">
        <v>489</v>
      </c>
      <c r="C16" s="52">
        <v>83</v>
      </c>
      <c r="D16" s="52">
        <v>19</v>
      </c>
      <c r="E16" s="52">
        <v>9</v>
      </c>
      <c r="F16" s="52">
        <v>43</v>
      </c>
      <c r="G16" s="68" t="s">
        <v>433</v>
      </c>
      <c r="H16" s="52">
        <v>2</v>
      </c>
      <c r="I16" s="52">
        <v>3</v>
      </c>
      <c r="J16" s="52">
        <v>50</v>
      </c>
      <c r="K16" s="68" t="s">
        <v>433</v>
      </c>
      <c r="L16" s="52">
        <v>7</v>
      </c>
      <c r="M16" s="52">
        <v>1</v>
      </c>
      <c r="N16" s="52">
        <v>2</v>
      </c>
      <c r="O16" s="68" t="s">
        <v>433</v>
      </c>
      <c r="P16" s="52">
        <v>2</v>
      </c>
      <c r="Q16" s="52">
        <v>2</v>
      </c>
      <c r="R16" s="52">
        <v>29</v>
      </c>
      <c r="S16" s="52">
        <v>3</v>
      </c>
      <c r="T16" s="52">
        <v>13</v>
      </c>
      <c r="U16" s="68" t="s">
        <v>433</v>
      </c>
      <c r="V16" s="52">
        <v>7</v>
      </c>
      <c r="W16" s="52">
        <v>1</v>
      </c>
      <c r="X16" s="52">
        <v>21</v>
      </c>
      <c r="Y16" s="52">
        <v>11</v>
      </c>
      <c r="Z16" s="52">
        <v>34</v>
      </c>
      <c r="AA16" s="52">
        <v>113</v>
      </c>
      <c r="AB16" s="52">
        <v>229</v>
      </c>
      <c r="AC16" s="52">
        <v>342</v>
      </c>
      <c r="AD16" s="82"/>
    </row>
    <row r="17" spans="2:30" outlineLevel="1" x14ac:dyDescent="0.2">
      <c r="B17" s="83" t="s">
        <v>486</v>
      </c>
      <c r="C17" s="52">
        <v>65</v>
      </c>
      <c r="D17" s="52">
        <v>15</v>
      </c>
      <c r="E17" s="52">
        <v>3</v>
      </c>
      <c r="F17" s="52">
        <v>42</v>
      </c>
      <c r="G17" s="52">
        <v>1</v>
      </c>
      <c r="H17" s="52">
        <v>3</v>
      </c>
      <c r="I17" s="68" t="s">
        <v>433</v>
      </c>
      <c r="J17" s="52">
        <v>49</v>
      </c>
      <c r="K17" s="68" t="s">
        <v>433</v>
      </c>
      <c r="L17" s="52">
        <v>6</v>
      </c>
      <c r="M17" s="68" t="s">
        <v>433</v>
      </c>
      <c r="N17" s="52">
        <v>2</v>
      </c>
      <c r="O17" s="68" t="s">
        <v>433</v>
      </c>
      <c r="P17" s="52">
        <v>2</v>
      </c>
      <c r="Q17" s="52">
        <v>2</v>
      </c>
      <c r="R17" s="52">
        <v>29</v>
      </c>
      <c r="S17" s="52">
        <v>2</v>
      </c>
      <c r="T17" s="52">
        <v>11</v>
      </c>
      <c r="U17" s="68" t="s">
        <v>433</v>
      </c>
      <c r="V17" s="52">
        <v>7</v>
      </c>
      <c r="W17" s="68" t="s">
        <v>433</v>
      </c>
      <c r="X17" s="52">
        <v>22</v>
      </c>
      <c r="Y17" s="52">
        <v>3</v>
      </c>
      <c r="Z17" s="52">
        <v>32</v>
      </c>
      <c r="AA17" s="52">
        <v>76</v>
      </c>
      <c r="AB17" s="52">
        <v>220</v>
      </c>
      <c r="AC17" s="52">
        <v>296</v>
      </c>
      <c r="AD17" s="82"/>
    </row>
    <row r="18" spans="2:30" outlineLevel="1" x14ac:dyDescent="0.2">
      <c r="B18" s="83" t="s">
        <v>488</v>
      </c>
      <c r="C18" s="52">
        <v>84</v>
      </c>
      <c r="D18" s="52">
        <v>15</v>
      </c>
      <c r="E18" s="52">
        <v>8</v>
      </c>
      <c r="F18" s="52">
        <v>38</v>
      </c>
      <c r="G18" s="68" t="s">
        <v>433</v>
      </c>
      <c r="H18" s="52">
        <v>2</v>
      </c>
      <c r="I18" s="68" t="s">
        <v>433</v>
      </c>
      <c r="J18" s="52">
        <v>41</v>
      </c>
      <c r="K18" s="68" t="s">
        <v>433</v>
      </c>
      <c r="L18" s="52">
        <v>6</v>
      </c>
      <c r="M18" s="68" t="s">
        <v>433</v>
      </c>
      <c r="N18" s="52">
        <v>2</v>
      </c>
      <c r="O18" s="68" t="s">
        <v>433</v>
      </c>
      <c r="P18" s="52">
        <v>2</v>
      </c>
      <c r="Q18" s="68" t="s">
        <v>433</v>
      </c>
      <c r="R18" s="52">
        <v>30</v>
      </c>
      <c r="S18" s="52">
        <v>3</v>
      </c>
      <c r="T18" s="52">
        <v>11</v>
      </c>
      <c r="U18" s="68" t="s">
        <v>433</v>
      </c>
      <c r="V18" s="52">
        <v>6</v>
      </c>
      <c r="W18" s="52">
        <v>1</v>
      </c>
      <c r="X18" s="52">
        <v>21</v>
      </c>
      <c r="Y18" s="52">
        <v>5</v>
      </c>
      <c r="Z18" s="52">
        <v>29</v>
      </c>
      <c r="AA18" s="52">
        <v>101</v>
      </c>
      <c r="AB18" s="52">
        <v>203</v>
      </c>
      <c r="AC18" s="52">
        <v>304</v>
      </c>
      <c r="AD18" s="82"/>
    </row>
    <row r="19" spans="2:30" outlineLevel="1" x14ac:dyDescent="0.2">
      <c r="B19" s="83" t="s">
        <v>487</v>
      </c>
      <c r="C19" s="52">
        <v>81</v>
      </c>
      <c r="D19" s="52">
        <v>19</v>
      </c>
      <c r="E19" s="52">
        <v>10</v>
      </c>
      <c r="F19" s="52">
        <v>58</v>
      </c>
      <c r="G19" s="52">
        <v>1</v>
      </c>
      <c r="H19" s="52">
        <v>3</v>
      </c>
      <c r="I19" s="52">
        <v>5</v>
      </c>
      <c r="J19" s="52">
        <v>58</v>
      </c>
      <c r="K19" s="52">
        <v>8</v>
      </c>
      <c r="L19" s="52">
        <v>11</v>
      </c>
      <c r="M19" s="68" t="s">
        <v>433</v>
      </c>
      <c r="N19" s="52">
        <v>2</v>
      </c>
      <c r="O19" s="68" t="s">
        <v>433</v>
      </c>
      <c r="P19" s="52">
        <v>2</v>
      </c>
      <c r="Q19" s="52">
        <v>1</v>
      </c>
      <c r="R19" s="52">
        <v>31</v>
      </c>
      <c r="S19" s="52">
        <v>2</v>
      </c>
      <c r="T19" s="52">
        <v>17</v>
      </c>
      <c r="U19" s="52">
        <v>1</v>
      </c>
      <c r="V19" s="52">
        <v>7</v>
      </c>
      <c r="W19" s="68" t="s">
        <v>433</v>
      </c>
      <c r="X19" s="52">
        <v>28</v>
      </c>
      <c r="Y19" s="52">
        <v>5</v>
      </c>
      <c r="Z19" s="52">
        <v>39</v>
      </c>
      <c r="AA19" s="52">
        <v>114</v>
      </c>
      <c r="AB19" s="52">
        <v>275</v>
      </c>
      <c r="AC19" s="52">
        <v>389</v>
      </c>
      <c r="AD19" s="82"/>
    </row>
    <row r="20" spans="2:30" outlineLevel="1" x14ac:dyDescent="0.2">
      <c r="B20" s="83" t="s">
        <v>490</v>
      </c>
      <c r="C20" s="52">
        <v>273</v>
      </c>
      <c r="D20" s="52">
        <v>63</v>
      </c>
      <c r="E20" s="52">
        <v>31</v>
      </c>
      <c r="F20" s="52">
        <v>139</v>
      </c>
      <c r="G20" s="52">
        <v>4</v>
      </c>
      <c r="H20" s="52">
        <v>9</v>
      </c>
      <c r="I20" s="52">
        <v>19</v>
      </c>
      <c r="J20" s="52">
        <v>130</v>
      </c>
      <c r="K20" s="52">
        <v>7</v>
      </c>
      <c r="L20" s="52">
        <v>32</v>
      </c>
      <c r="M20" s="68" t="s">
        <v>433</v>
      </c>
      <c r="N20" s="52">
        <v>2</v>
      </c>
      <c r="O20" s="68" t="s">
        <v>433</v>
      </c>
      <c r="P20" s="52">
        <v>3</v>
      </c>
      <c r="Q20" s="52">
        <v>12</v>
      </c>
      <c r="R20" s="52">
        <v>46</v>
      </c>
      <c r="S20" s="52">
        <v>7</v>
      </c>
      <c r="T20" s="52">
        <v>43</v>
      </c>
      <c r="U20" s="52">
        <v>1</v>
      </c>
      <c r="V20" s="52">
        <v>9</v>
      </c>
      <c r="W20" s="52">
        <v>15</v>
      </c>
      <c r="X20" s="52">
        <v>47</v>
      </c>
      <c r="Y20" s="52">
        <v>91</v>
      </c>
      <c r="Z20" s="52">
        <v>90</v>
      </c>
      <c r="AA20" s="52">
        <v>460</v>
      </c>
      <c r="AB20" s="52">
        <v>613</v>
      </c>
      <c r="AC20" s="69">
        <v>1073</v>
      </c>
      <c r="AD20" s="82"/>
    </row>
    <row r="21" spans="2:30" outlineLevel="1" x14ac:dyDescent="0.2">
      <c r="B21" s="83" t="s">
        <v>491</v>
      </c>
      <c r="C21" s="52">
        <v>385</v>
      </c>
      <c r="D21" s="52">
        <v>62</v>
      </c>
      <c r="E21" s="52">
        <v>51</v>
      </c>
      <c r="F21" s="52">
        <v>173</v>
      </c>
      <c r="G21" s="52">
        <v>4</v>
      </c>
      <c r="H21" s="52">
        <v>11</v>
      </c>
      <c r="I21" s="52">
        <v>25</v>
      </c>
      <c r="J21" s="52">
        <v>157</v>
      </c>
      <c r="K21" s="52">
        <v>9</v>
      </c>
      <c r="L21" s="52">
        <v>41</v>
      </c>
      <c r="M21" s="68" t="s">
        <v>433</v>
      </c>
      <c r="N21" s="52">
        <v>3</v>
      </c>
      <c r="O21" s="68" t="s">
        <v>433</v>
      </c>
      <c r="P21" s="52">
        <v>2</v>
      </c>
      <c r="Q21" s="52">
        <v>12</v>
      </c>
      <c r="R21" s="52">
        <v>57</v>
      </c>
      <c r="S21" s="52">
        <v>11</v>
      </c>
      <c r="T21" s="52">
        <v>54</v>
      </c>
      <c r="U21" s="52">
        <v>1</v>
      </c>
      <c r="V21" s="52">
        <v>11</v>
      </c>
      <c r="W21" s="52">
        <v>32</v>
      </c>
      <c r="X21" s="52">
        <v>56</v>
      </c>
      <c r="Y21" s="52">
        <v>81</v>
      </c>
      <c r="Z21" s="52">
        <v>124</v>
      </c>
      <c r="AA21" s="52">
        <v>611</v>
      </c>
      <c r="AB21" s="52">
        <v>751</v>
      </c>
      <c r="AC21" s="69">
        <v>1362</v>
      </c>
      <c r="AD21" s="82"/>
    </row>
    <row r="22" spans="2:30" outlineLevel="1" x14ac:dyDescent="0.2">
      <c r="B22" s="83" t="s">
        <v>492</v>
      </c>
      <c r="C22" s="52">
        <v>234</v>
      </c>
      <c r="D22" s="52">
        <v>49</v>
      </c>
      <c r="E22" s="52">
        <v>27</v>
      </c>
      <c r="F22" s="52">
        <v>104</v>
      </c>
      <c r="G22" s="52">
        <v>2</v>
      </c>
      <c r="H22" s="52">
        <v>6</v>
      </c>
      <c r="I22" s="52">
        <v>2</v>
      </c>
      <c r="J22" s="52">
        <v>99</v>
      </c>
      <c r="K22" s="52">
        <v>6</v>
      </c>
      <c r="L22" s="52">
        <v>24</v>
      </c>
      <c r="M22" s="68" t="s">
        <v>433</v>
      </c>
      <c r="N22" s="52">
        <v>2</v>
      </c>
      <c r="O22" s="68" t="s">
        <v>433</v>
      </c>
      <c r="P22" s="52">
        <v>2</v>
      </c>
      <c r="Q22" s="52">
        <v>4</v>
      </c>
      <c r="R22" s="52">
        <v>38</v>
      </c>
      <c r="S22" s="52">
        <v>7</v>
      </c>
      <c r="T22" s="52">
        <v>33</v>
      </c>
      <c r="U22" s="68" t="s">
        <v>433</v>
      </c>
      <c r="V22" s="52">
        <v>7</v>
      </c>
      <c r="W22" s="52">
        <v>7</v>
      </c>
      <c r="X22" s="52">
        <v>32</v>
      </c>
      <c r="Y22" s="52">
        <v>29</v>
      </c>
      <c r="Z22" s="52">
        <v>76</v>
      </c>
      <c r="AA22" s="52">
        <v>318</v>
      </c>
      <c r="AB22" s="52">
        <v>472</v>
      </c>
      <c r="AC22" s="52">
        <v>790</v>
      </c>
      <c r="AD22" s="82"/>
    </row>
    <row r="23" spans="2:30" outlineLevel="1" x14ac:dyDescent="0.2">
      <c r="B23" s="83" t="s">
        <v>493</v>
      </c>
      <c r="C23" s="52">
        <v>804</v>
      </c>
      <c r="D23" s="52">
        <v>64</v>
      </c>
      <c r="E23" s="52">
        <v>210</v>
      </c>
      <c r="F23" s="52">
        <v>323</v>
      </c>
      <c r="G23" s="52">
        <v>11</v>
      </c>
      <c r="H23" s="52">
        <v>21</v>
      </c>
      <c r="I23" s="52">
        <v>264</v>
      </c>
      <c r="J23" s="52">
        <v>305</v>
      </c>
      <c r="K23" s="52">
        <v>45</v>
      </c>
      <c r="L23" s="52">
        <v>78</v>
      </c>
      <c r="M23" s="68" t="s">
        <v>433</v>
      </c>
      <c r="N23" s="52">
        <v>5</v>
      </c>
      <c r="O23" s="68" t="s">
        <v>433</v>
      </c>
      <c r="P23" s="52">
        <v>5</v>
      </c>
      <c r="Q23" s="52">
        <v>110</v>
      </c>
      <c r="R23" s="52">
        <v>99</v>
      </c>
      <c r="S23" s="52">
        <v>67</v>
      </c>
      <c r="T23" s="52">
        <v>99</v>
      </c>
      <c r="U23" s="52">
        <v>27</v>
      </c>
      <c r="V23" s="52">
        <v>26</v>
      </c>
      <c r="W23" s="52">
        <v>68</v>
      </c>
      <c r="X23" s="52">
        <v>105</v>
      </c>
      <c r="Y23" s="52">
        <v>182</v>
      </c>
      <c r="Z23" s="52">
        <v>239</v>
      </c>
      <c r="AA23" s="69">
        <v>1788</v>
      </c>
      <c r="AB23" s="69">
        <v>1369</v>
      </c>
      <c r="AC23" s="69">
        <v>3157</v>
      </c>
      <c r="AD23" s="82"/>
    </row>
    <row r="24" spans="2:30" outlineLevel="1" x14ac:dyDescent="0.2">
      <c r="B24" s="83" t="s">
        <v>494</v>
      </c>
      <c r="C24" s="52">
        <v>336</v>
      </c>
      <c r="D24" s="52">
        <v>29</v>
      </c>
      <c r="E24" s="52">
        <v>78</v>
      </c>
      <c r="F24" s="52">
        <v>196</v>
      </c>
      <c r="G24" s="52">
        <v>6</v>
      </c>
      <c r="H24" s="52">
        <v>12</v>
      </c>
      <c r="I24" s="52">
        <v>20</v>
      </c>
      <c r="J24" s="52">
        <v>176</v>
      </c>
      <c r="K24" s="52">
        <v>19</v>
      </c>
      <c r="L24" s="52">
        <v>47</v>
      </c>
      <c r="M24" s="68" t="s">
        <v>433</v>
      </c>
      <c r="N24" s="52">
        <v>3</v>
      </c>
      <c r="O24" s="68" t="s">
        <v>433</v>
      </c>
      <c r="P24" s="52">
        <v>3</v>
      </c>
      <c r="Q24" s="52">
        <v>8</v>
      </c>
      <c r="R24" s="52">
        <v>61</v>
      </c>
      <c r="S24" s="52">
        <v>12</v>
      </c>
      <c r="T24" s="52">
        <v>60</v>
      </c>
      <c r="U24" s="52">
        <v>3</v>
      </c>
      <c r="V24" s="52">
        <v>12</v>
      </c>
      <c r="W24" s="52">
        <v>9</v>
      </c>
      <c r="X24" s="52">
        <v>61</v>
      </c>
      <c r="Y24" s="52">
        <v>51</v>
      </c>
      <c r="Z24" s="52">
        <v>140</v>
      </c>
      <c r="AA24" s="52">
        <v>542</v>
      </c>
      <c r="AB24" s="52">
        <v>800</v>
      </c>
      <c r="AC24" s="69">
        <v>1342</v>
      </c>
      <c r="AD24" s="82"/>
    </row>
    <row r="25" spans="2:30" outlineLevel="1" x14ac:dyDescent="0.2">
      <c r="B25" s="83" t="s">
        <v>495</v>
      </c>
      <c r="C25" s="52">
        <v>478</v>
      </c>
      <c r="D25" s="52">
        <v>43</v>
      </c>
      <c r="E25" s="52">
        <v>107</v>
      </c>
      <c r="F25" s="52">
        <v>217</v>
      </c>
      <c r="G25" s="52">
        <v>12</v>
      </c>
      <c r="H25" s="52">
        <v>14</v>
      </c>
      <c r="I25" s="52">
        <v>15</v>
      </c>
      <c r="J25" s="52">
        <v>199</v>
      </c>
      <c r="K25" s="52">
        <v>6</v>
      </c>
      <c r="L25" s="52">
        <v>52</v>
      </c>
      <c r="M25" s="68" t="s">
        <v>433</v>
      </c>
      <c r="N25" s="52">
        <v>4</v>
      </c>
      <c r="O25" s="68" t="s">
        <v>433</v>
      </c>
      <c r="P25" s="52">
        <v>4</v>
      </c>
      <c r="Q25" s="52">
        <v>12</v>
      </c>
      <c r="R25" s="52">
        <v>68</v>
      </c>
      <c r="S25" s="52">
        <v>20</v>
      </c>
      <c r="T25" s="52">
        <v>68</v>
      </c>
      <c r="U25" s="52">
        <v>2</v>
      </c>
      <c r="V25" s="52">
        <v>12</v>
      </c>
      <c r="W25" s="52">
        <v>5</v>
      </c>
      <c r="X25" s="52">
        <v>66</v>
      </c>
      <c r="Y25" s="52">
        <v>85</v>
      </c>
      <c r="Z25" s="52">
        <v>155</v>
      </c>
      <c r="AA25" s="52">
        <v>742</v>
      </c>
      <c r="AB25" s="52">
        <v>902</v>
      </c>
      <c r="AC25" s="69">
        <v>1644</v>
      </c>
      <c r="AD25" s="82"/>
    </row>
    <row r="26" spans="2:30" outlineLevel="1" x14ac:dyDescent="0.2">
      <c r="B26" s="83" t="s">
        <v>496</v>
      </c>
      <c r="C26" s="52">
        <v>155</v>
      </c>
      <c r="D26" s="52">
        <v>16</v>
      </c>
      <c r="E26" s="52">
        <v>39</v>
      </c>
      <c r="F26" s="52">
        <v>106</v>
      </c>
      <c r="G26" s="52">
        <v>5</v>
      </c>
      <c r="H26" s="52">
        <v>7</v>
      </c>
      <c r="I26" s="52">
        <v>3</v>
      </c>
      <c r="J26" s="52">
        <v>103</v>
      </c>
      <c r="K26" s="52">
        <v>6</v>
      </c>
      <c r="L26" s="52">
        <v>25</v>
      </c>
      <c r="M26" s="68" t="s">
        <v>433</v>
      </c>
      <c r="N26" s="52">
        <v>3</v>
      </c>
      <c r="O26" s="68" t="s">
        <v>433</v>
      </c>
      <c r="P26" s="52">
        <v>2</v>
      </c>
      <c r="Q26" s="52">
        <v>1</v>
      </c>
      <c r="R26" s="52">
        <v>44</v>
      </c>
      <c r="S26" s="52">
        <v>3</v>
      </c>
      <c r="T26" s="52">
        <v>33</v>
      </c>
      <c r="U26" s="52">
        <v>1</v>
      </c>
      <c r="V26" s="52">
        <v>7</v>
      </c>
      <c r="W26" s="52">
        <v>5</v>
      </c>
      <c r="X26" s="52">
        <v>33</v>
      </c>
      <c r="Y26" s="52">
        <v>7</v>
      </c>
      <c r="Z26" s="52">
        <v>78</v>
      </c>
      <c r="AA26" s="52">
        <v>225</v>
      </c>
      <c r="AB26" s="52">
        <v>457</v>
      </c>
      <c r="AC26" s="52">
        <v>682</v>
      </c>
      <c r="AD26" s="82"/>
    </row>
    <row r="27" spans="2:30" outlineLevel="1" x14ac:dyDescent="0.2">
      <c r="B27" s="83" t="s">
        <v>497</v>
      </c>
      <c r="C27" s="52">
        <v>367</v>
      </c>
      <c r="D27" s="52">
        <v>55</v>
      </c>
      <c r="E27" s="52">
        <v>73</v>
      </c>
      <c r="F27" s="52">
        <v>203</v>
      </c>
      <c r="G27" s="52">
        <v>13</v>
      </c>
      <c r="H27" s="52">
        <v>13</v>
      </c>
      <c r="I27" s="52">
        <v>57</v>
      </c>
      <c r="J27" s="52">
        <v>190</v>
      </c>
      <c r="K27" s="52">
        <v>9</v>
      </c>
      <c r="L27" s="52">
        <v>49</v>
      </c>
      <c r="M27" s="68" t="s">
        <v>433</v>
      </c>
      <c r="N27" s="52">
        <v>3</v>
      </c>
      <c r="O27" s="68" t="s">
        <v>433</v>
      </c>
      <c r="P27" s="52">
        <v>3</v>
      </c>
      <c r="Q27" s="52">
        <v>24</v>
      </c>
      <c r="R27" s="52">
        <v>64</v>
      </c>
      <c r="S27" s="52">
        <v>21</v>
      </c>
      <c r="T27" s="52">
        <v>64</v>
      </c>
      <c r="U27" s="52">
        <v>4</v>
      </c>
      <c r="V27" s="52">
        <v>19</v>
      </c>
      <c r="W27" s="52">
        <v>15</v>
      </c>
      <c r="X27" s="52">
        <v>58</v>
      </c>
      <c r="Y27" s="52">
        <v>72</v>
      </c>
      <c r="Z27" s="52">
        <v>152</v>
      </c>
      <c r="AA27" s="52">
        <v>655</v>
      </c>
      <c r="AB27" s="52">
        <v>873</v>
      </c>
      <c r="AC27" s="69">
        <v>1528</v>
      </c>
      <c r="AD27" s="82"/>
    </row>
    <row r="28" spans="2:30" outlineLevel="1" x14ac:dyDescent="0.2">
      <c r="B28" s="83" t="s">
        <v>498</v>
      </c>
      <c r="C28" s="52">
        <v>270</v>
      </c>
      <c r="D28" s="52">
        <v>15</v>
      </c>
      <c r="E28" s="52">
        <v>53</v>
      </c>
      <c r="F28" s="52">
        <v>121</v>
      </c>
      <c r="G28" s="52">
        <v>4</v>
      </c>
      <c r="H28" s="52">
        <v>7</v>
      </c>
      <c r="I28" s="52">
        <v>8</v>
      </c>
      <c r="J28" s="52">
        <v>115</v>
      </c>
      <c r="K28" s="52">
        <v>1</v>
      </c>
      <c r="L28" s="52">
        <v>28</v>
      </c>
      <c r="M28" s="68" t="s">
        <v>433</v>
      </c>
      <c r="N28" s="52"/>
      <c r="O28" s="52">
        <v>1</v>
      </c>
      <c r="P28" s="52">
        <v>2</v>
      </c>
      <c r="Q28" s="52">
        <v>4</v>
      </c>
      <c r="R28" s="52">
        <v>43</v>
      </c>
      <c r="S28" s="52">
        <v>6</v>
      </c>
      <c r="T28" s="52">
        <v>37</v>
      </c>
      <c r="U28" s="52">
        <v>1</v>
      </c>
      <c r="V28" s="52">
        <v>7</v>
      </c>
      <c r="W28" s="52">
        <v>4</v>
      </c>
      <c r="X28" s="52">
        <v>33</v>
      </c>
      <c r="Y28" s="52">
        <v>54</v>
      </c>
      <c r="Z28" s="52">
        <v>82</v>
      </c>
      <c r="AA28" s="52">
        <v>406</v>
      </c>
      <c r="AB28" s="52">
        <v>493</v>
      </c>
      <c r="AC28" s="52">
        <v>899</v>
      </c>
      <c r="AD28" s="82"/>
    </row>
    <row r="29" spans="2:30" outlineLevel="1" x14ac:dyDescent="0.2">
      <c r="B29" s="83" t="s">
        <v>499</v>
      </c>
      <c r="C29" s="52">
        <v>573</v>
      </c>
      <c r="D29" s="52">
        <v>53</v>
      </c>
      <c r="E29" s="52">
        <v>136</v>
      </c>
      <c r="F29" s="52">
        <v>270</v>
      </c>
      <c r="G29" s="52">
        <v>19</v>
      </c>
      <c r="H29" s="52">
        <v>18</v>
      </c>
      <c r="I29" s="52">
        <v>79</v>
      </c>
      <c r="J29" s="52">
        <v>251</v>
      </c>
      <c r="K29" s="52">
        <v>42</v>
      </c>
      <c r="L29" s="52">
        <v>66</v>
      </c>
      <c r="M29" s="68" t="s">
        <v>433</v>
      </c>
      <c r="N29" s="52">
        <v>4</v>
      </c>
      <c r="O29" s="52">
        <v>1</v>
      </c>
      <c r="P29" s="52">
        <v>4</v>
      </c>
      <c r="Q29" s="52">
        <v>45</v>
      </c>
      <c r="R29" s="52">
        <v>83</v>
      </c>
      <c r="S29" s="52">
        <v>33</v>
      </c>
      <c r="T29" s="52">
        <v>85</v>
      </c>
      <c r="U29" s="52">
        <v>7</v>
      </c>
      <c r="V29" s="52">
        <v>22</v>
      </c>
      <c r="W29" s="52">
        <v>17</v>
      </c>
      <c r="X29" s="52">
        <v>81</v>
      </c>
      <c r="Y29" s="52">
        <v>128</v>
      </c>
      <c r="Z29" s="52">
        <v>186</v>
      </c>
      <c r="AA29" s="69">
        <v>1080</v>
      </c>
      <c r="AB29" s="69">
        <v>1123</v>
      </c>
      <c r="AC29" s="69">
        <v>2203</v>
      </c>
      <c r="AD29" s="82"/>
    </row>
    <row r="30" spans="2:30" outlineLevel="1" x14ac:dyDescent="0.2">
      <c r="B30" s="83" t="s">
        <v>500</v>
      </c>
      <c r="C30" s="52">
        <v>431</v>
      </c>
      <c r="D30" s="52">
        <v>41</v>
      </c>
      <c r="E30" s="52">
        <v>133</v>
      </c>
      <c r="F30" s="52">
        <v>169</v>
      </c>
      <c r="G30" s="52">
        <v>6</v>
      </c>
      <c r="H30" s="52">
        <v>11</v>
      </c>
      <c r="I30" s="52">
        <v>95</v>
      </c>
      <c r="J30" s="52">
        <v>165</v>
      </c>
      <c r="K30" s="52">
        <v>18</v>
      </c>
      <c r="L30" s="52">
        <v>41</v>
      </c>
      <c r="M30" s="52">
        <v>1</v>
      </c>
      <c r="N30" s="52">
        <v>4</v>
      </c>
      <c r="O30" s="68" t="s">
        <v>433</v>
      </c>
      <c r="P30" s="52">
        <v>3</v>
      </c>
      <c r="Q30" s="52">
        <v>52</v>
      </c>
      <c r="R30" s="52">
        <v>60</v>
      </c>
      <c r="S30" s="52">
        <v>33</v>
      </c>
      <c r="T30" s="52">
        <v>54</v>
      </c>
      <c r="U30" s="52">
        <v>2</v>
      </c>
      <c r="V30" s="52">
        <v>18</v>
      </c>
      <c r="W30" s="52">
        <v>12</v>
      </c>
      <c r="X30" s="52">
        <v>59</v>
      </c>
      <c r="Y30" s="52">
        <v>76</v>
      </c>
      <c r="Z30" s="52">
        <v>125</v>
      </c>
      <c r="AA30" s="52">
        <v>859</v>
      </c>
      <c r="AB30" s="52">
        <v>750</v>
      </c>
      <c r="AC30" s="69">
        <v>1609</v>
      </c>
      <c r="AD30" s="82"/>
    </row>
    <row r="31" spans="2:30" ht="15" outlineLevel="1" x14ac:dyDescent="0.2">
      <c r="B31" s="110" t="s">
        <v>622</v>
      </c>
      <c r="C31" s="68" t="s">
        <v>433</v>
      </c>
      <c r="D31" s="52">
        <v>728</v>
      </c>
      <c r="E31" s="68" t="s">
        <v>433</v>
      </c>
      <c r="F31" s="52">
        <v>213</v>
      </c>
      <c r="G31" s="68" t="s">
        <v>433</v>
      </c>
      <c r="H31" s="52">
        <v>2</v>
      </c>
      <c r="I31" s="68" t="s">
        <v>433</v>
      </c>
      <c r="J31" s="52">
        <v>255</v>
      </c>
      <c r="K31" s="68" t="s">
        <v>433</v>
      </c>
      <c r="L31" s="52">
        <v>143</v>
      </c>
      <c r="M31" s="68" t="s">
        <v>433</v>
      </c>
      <c r="N31" s="52">
        <v>1</v>
      </c>
      <c r="O31" s="68" t="s">
        <v>433</v>
      </c>
      <c r="P31" s="52">
        <v>2</v>
      </c>
      <c r="Q31" s="68" t="s">
        <v>433</v>
      </c>
      <c r="R31" s="52">
        <v>37</v>
      </c>
      <c r="S31" s="68" t="s">
        <v>433</v>
      </c>
      <c r="T31" s="52">
        <v>112</v>
      </c>
      <c r="U31" s="68" t="s">
        <v>433</v>
      </c>
      <c r="V31" s="52">
        <v>1</v>
      </c>
      <c r="W31" s="68" t="s">
        <v>433</v>
      </c>
      <c r="X31" s="52">
        <v>14</v>
      </c>
      <c r="Y31" s="68" t="s">
        <v>433</v>
      </c>
      <c r="Z31" s="52">
        <v>50</v>
      </c>
      <c r="AA31" s="68" t="s">
        <v>433</v>
      </c>
      <c r="AB31" s="69">
        <v>1558</v>
      </c>
      <c r="AC31" s="69">
        <v>3329</v>
      </c>
      <c r="AD31" s="82"/>
    </row>
    <row r="32" spans="2:30" x14ac:dyDescent="0.2">
      <c r="B32" s="166" t="s">
        <v>195</v>
      </c>
      <c r="C32" s="91">
        <v>8776</v>
      </c>
      <c r="D32" s="91">
        <v>1794</v>
      </c>
      <c r="E32" s="91">
        <v>2963</v>
      </c>
      <c r="F32" s="91">
        <v>4823</v>
      </c>
      <c r="G32" s="93">
        <v>196</v>
      </c>
      <c r="H32" s="93">
        <v>297</v>
      </c>
      <c r="I32" s="91">
        <v>2706</v>
      </c>
      <c r="J32" s="91">
        <v>4555</v>
      </c>
      <c r="K32" s="93">
        <v>729</v>
      </c>
      <c r="L32" s="91">
        <v>1238</v>
      </c>
      <c r="M32" s="93">
        <v>45</v>
      </c>
      <c r="N32" s="93">
        <v>83</v>
      </c>
      <c r="O32" s="93">
        <v>41</v>
      </c>
      <c r="P32" s="93">
        <v>79</v>
      </c>
      <c r="Q32" s="93">
        <v>877</v>
      </c>
      <c r="R32" s="91">
        <v>1586</v>
      </c>
      <c r="S32" s="93">
        <v>924</v>
      </c>
      <c r="T32" s="91">
        <v>1542</v>
      </c>
      <c r="U32" s="93">
        <v>189</v>
      </c>
      <c r="V32" s="93">
        <v>384</v>
      </c>
      <c r="W32" s="93">
        <v>857</v>
      </c>
      <c r="X32" s="91">
        <v>1468</v>
      </c>
      <c r="Y32" s="91">
        <v>2122</v>
      </c>
      <c r="Z32" s="91">
        <v>3395</v>
      </c>
      <c r="AA32" s="91">
        <v>20425</v>
      </c>
      <c r="AB32" s="91">
        <v>21244</v>
      </c>
      <c r="AC32" s="91">
        <v>41669</v>
      </c>
      <c r="AD32" s="82"/>
    </row>
    <row r="33" spans="2:30" x14ac:dyDescent="0.2">
      <c r="B33" s="166"/>
      <c r="C33" s="91"/>
      <c r="D33" s="91"/>
      <c r="E33" s="91"/>
      <c r="F33" s="91"/>
      <c r="G33" s="93"/>
      <c r="H33" s="93"/>
      <c r="I33" s="91"/>
      <c r="J33" s="91"/>
      <c r="K33" s="93"/>
      <c r="L33" s="91"/>
      <c r="M33" s="93"/>
      <c r="N33" s="93"/>
      <c r="O33" s="93"/>
      <c r="P33" s="93"/>
      <c r="Q33" s="93"/>
      <c r="R33" s="91"/>
      <c r="S33" s="93"/>
      <c r="T33" s="91"/>
      <c r="U33" s="93"/>
      <c r="V33" s="93"/>
      <c r="W33" s="93"/>
      <c r="X33" s="91"/>
      <c r="Y33" s="91"/>
      <c r="Z33" s="91"/>
      <c r="AA33" s="91"/>
      <c r="AB33" s="91"/>
      <c r="AC33" s="91"/>
      <c r="AD33" s="82"/>
    </row>
    <row r="34" spans="2:30" s="82" customFormat="1" ht="15" x14ac:dyDescent="0.2">
      <c r="B34" s="509" t="s">
        <v>623</v>
      </c>
      <c r="C34" s="509"/>
      <c r="D34" s="509"/>
      <c r="E34" s="509"/>
      <c r="F34" s="509"/>
      <c r="G34" s="509"/>
      <c r="H34" s="509"/>
      <c r="I34" s="509"/>
      <c r="J34" s="509"/>
      <c r="K34" s="509"/>
      <c r="L34" s="509"/>
      <c r="M34" s="509"/>
      <c r="N34" s="509"/>
      <c r="O34" s="509"/>
      <c r="P34" s="509"/>
      <c r="Q34" s="509"/>
      <c r="R34" s="509"/>
      <c r="S34" s="509"/>
      <c r="T34" s="509"/>
      <c r="U34" s="509"/>
      <c r="V34" s="509"/>
      <c r="W34" s="509"/>
      <c r="X34" s="509"/>
      <c r="Y34" s="509"/>
      <c r="Z34" s="509"/>
      <c r="AA34" s="509"/>
      <c r="AB34" s="509"/>
      <c r="AC34" s="509"/>
    </row>
    <row r="35" spans="2:30" s="82" customFormat="1" outlineLevel="1" x14ac:dyDescent="0.2">
      <c r="B35" s="79" t="s">
        <v>476</v>
      </c>
      <c r="C35" s="108">
        <v>593</v>
      </c>
      <c r="D35" s="108">
        <v>85</v>
      </c>
      <c r="E35" s="108">
        <v>638</v>
      </c>
      <c r="F35" s="108">
        <v>428</v>
      </c>
      <c r="G35" s="108">
        <v>52</v>
      </c>
      <c r="H35" s="108">
        <v>30</v>
      </c>
      <c r="I35" s="108">
        <v>731</v>
      </c>
      <c r="J35" s="108">
        <v>450</v>
      </c>
      <c r="K35" s="108">
        <v>193</v>
      </c>
      <c r="L35" s="108">
        <v>113</v>
      </c>
      <c r="M35" s="108">
        <v>10</v>
      </c>
      <c r="N35" s="108">
        <v>8</v>
      </c>
      <c r="O35" s="108">
        <v>38</v>
      </c>
      <c r="P35" s="108">
        <v>9</v>
      </c>
      <c r="Q35" s="108">
        <v>106</v>
      </c>
      <c r="R35" s="108">
        <v>167</v>
      </c>
      <c r="S35" s="108">
        <v>258</v>
      </c>
      <c r="T35" s="108">
        <v>147</v>
      </c>
      <c r="U35" s="108">
        <v>70</v>
      </c>
      <c r="V35" s="108">
        <v>39</v>
      </c>
      <c r="W35" s="108">
        <v>214</v>
      </c>
      <c r="X35" s="108">
        <v>164</v>
      </c>
      <c r="Y35" s="108">
        <v>427</v>
      </c>
      <c r="Z35" s="108">
        <v>425</v>
      </c>
      <c r="AA35" s="139">
        <v>3330</v>
      </c>
      <c r="AB35" s="139">
        <v>2065</v>
      </c>
      <c r="AC35" s="139">
        <v>5395</v>
      </c>
    </row>
    <row r="36" spans="2:30" s="82" customFormat="1" outlineLevel="1" x14ac:dyDescent="0.2">
      <c r="B36" s="83" t="s">
        <v>477</v>
      </c>
      <c r="C36" s="52">
        <v>588</v>
      </c>
      <c r="D36" s="52">
        <v>74</v>
      </c>
      <c r="E36" s="52">
        <v>275</v>
      </c>
      <c r="F36" s="52">
        <v>421</v>
      </c>
      <c r="G36" s="52">
        <v>16</v>
      </c>
      <c r="H36" s="52">
        <v>31</v>
      </c>
      <c r="I36" s="52">
        <v>242</v>
      </c>
      <c r="J36" s="52">
        <v>430</v>
      </c>
      <c r="K36" s="52">
        <v>59</v>
      </c>
      <c r="L36" s="52">
        <v>112</v>
      </c>
      <c r="M36" s="52">
        <v>1</v>
      </c>
      <c r="N36" s="52">
        <v>7</v>
      </c>
      <c r="O36" s="99" t="s">
        <v>60</v>
      </c>
      <c r="P36" s="52">
        <v>9</v>
      </c>
      <c r="Q36" s="52">
        <v>53</v>
      </c>
      <c r="R36" s="52">
        <v>160</v>
      </c>
      <c r="S36" s="52">
        <v>72</v>
      </c>
      <c r="T36" s="52">
        <v>143</v>
      </c>
      <c r="U36" s="52">
        <v>19</v>
      </c>
      <c r="V36" s="52">
        <v>40</v>
      </c>
      <c r="W36" s="52">
        <v>44</v>
      </c>
      <c r="X36" s="52">
        <v>149</v>
      </c>
      <c r="Y36" s="52">
        <v>224</v>
      </c>
      <c r="Z36" s="52">
        <v>418</v>
      </c>
      <c r="AA36" s="69">
        <v>1593</v>
      </c>
      <c r="AB36" s="69">
        <v>1994</v>
      </c>
      <c r="AC36" s="69">
        <v>3587</v>
      </c>
    </row>
    <row r="37" spans="2:30" s="82" customFormat="1" outlineLevel="1" x14ac:dyDescent="0.2">
      <c r="B37" s="83" t="s">
        <v>478</v>
      </c>
      <c r="C37" s="52">
        <v>517</v>
      </c>
      <c r="D37" s="52">
        <v>44</v>
      </c>
      <c r="E37" s="52">
        <v>234</v>
      </c>
      <c r="F37" s="52">
        <v>227</v>
      </c>
      <c r="G37" s="52">
        <v>12</v>
      </c>
      <c r="H37" s="52">
        <v>16</v>
      </c>
      <c r="I37" s="52">
        <v>201</v>
      </c>
      <c r="J37" s="52">
        <v>234</v>
      </c>
      <c r="K37" s="52">
        <v>49</v>
      </c>
      <c r="L37" s="52">
        <v>59</v>
      </c>
      <c r="M37" s="52">
        <v>5</v>
      </c>
      <c r="N37" s="52">
        <v>4</v>
      </c>
      <c r="O37" s="99" t="s">
        <v>60</v>
      </c>
      <c r="P37" s="52">
        <v>6</v>
      </c>
      <c r="Q37" s="52">
        <v>81</v>
      </c>
      <c r="R37" s="52">
        <v>88</v>
      </c>
      <c r="S37" s="52">
        <v>37</v>
      </c>
      <c r="T37" s="52">
        <v>77</v>
      </c>
      <c r="U37" s="52">
        <v>10</v>
      </c>
      <c r="V37" s="52">
        <v>18</v>
      </c>
      <c r="W37" s="52">
        <v>67</v>
      </c>
      <c r="X37" s="52">
        <v>82</v>
      </c>
      <c r="Y37" s="52">
        <v>176</v>
      </c>
      <c r="Z37" s="52">
        <v>222</v>
      </c>
      <c r="AA37" s="69">
        <v>1389</v>
      </c>
      <c r="AB37" s="69">
        <v>1077</v>
      </c>
      <c r="AC37" s="69">
        <v>2466</v>
      </c>
    </row>
    <row r="38" spans="2:30" s="82" customFormat="1" outlineLevel="1" x14ac:dyDescent="0.2">
      <c r="B38" s="83" t="s">
        <v>479</v>
      </c>
      <c r="C38" s="52">
        <v>526</v>
      </c>
      <c r="D38" s="52">
        <v>87</v>
      </c>
      <c r="E38" s="52">
        <v>156</v>
      </c>
      <c r="F38" s="52">
        <v>262</v>
      </c>
      <c r="G38" s="52">
        <v>9</v>
      </c>
      <c r="H38" s="52">
        <v>18</v>
      </c>
      <c r="I38" s="52">
        <v>238</v>
      </c>
      <c r="J38" s="52">
        <v>271</v>
      </c>
      <c r="K38" s="52">
        <v>49</v>
      </c>
      <c r="L38" s="52">
        <v>68</v>
      </c>
      <c r="M38" s="52">
        <v>3</v>
      </c>
      <c r="N38" s="52">
        <v>5</v>
      </c>
      <c r="O38" s="99" t="s">
        <v>60</v>
      </c>
      <c r="P38" s="52">
        <v>6</v>
      </c>
      <c r="Q38" s="52">
        <v>126</v>
      </c>
      <c r="R38" s="52">
        <v>105</v>
      </c>
      <c r="S38" s="52">
        <v>61</v>
      </c>
      <c r="T38" s="52">
        <v>88</v>
      </c>
      <c r="U38" s="52">
        <v>13</v>
      </c>
      <c r="V38" s="52">
        <v>25</v>
      </c>
      <c r="W38" s="52">
        <v>50</v>
      </c>
      <c r="X38" s="52">
        <v>99</v>
      </c>
      <c r="Y38" s="52">
        <v>131</v>
      </c>
      <c r="Z38" s="52">
        <v>258</v>
      </c>
      <c r="AA38" s="69">
        <v>1362</v>
      </c>
      <c r="AB38" s="69">
        <v>1292</v>
      </c>
      <c r="AC38" s="69">
        <v>2654</v>
      </c>
    </row>
    <row r="39" spans="2:30" s="82" customFormat="1" outlineLevel="1" x14ac:dyDescent="0.2">
      <c r="B39" s="83" t="s">
        <v>480</v>
      </c>
      <c r="C39" s="52">
        <v>179</v>
      </c>
      <c r="D39" s="52">
        <v>32</v>
      </c>
      <c r="E39" s="52">
        <v>41</v>
      </c>
      <c r="F39" s="52">
        <v>96</v>
      </c>
      <c r="G39" s="99" t="s">
        <v>60</v>
      </c>
      <c r="H39" s="52">
        <v>7</v>
      </c>
      <c r="I39" s="52">
        <v>23</v>
      </c>
      <c r="J39" s="52">
        <v>95</v>
      </c>
      <c r="K39" s="52">
        <v>5</v>
      </c>
      <c r="L39" s="52">
        <v>24</v>
      </c>
      <c r="M39" s="99" t="s">
        <v>60</v>
      </c>
      <c r="N39" s="52">
        <v>3</v>
      </c>
      <c r="O39" s="99" t="s">
        <v>60</v>
      </c>
      <c r="P39" s="52">
        <v>2</v>
      </c>
      <c r="Q39" s="52">
        <v>24</v>
      </c>
      <c r="R39" s="52">
        <v>49</v>
      </c>
      <c r="S39" s="52">
        <v>12</v>
      </c>
      <c r="T39" s="52">
        <v>33</v>
      </c>
      <c r="U39" s="99" t="s">
        <v>60</v>
      </c>
      <c r="V39" s="52">
        <v>9</v>
      </c>
      <c r="W39" s="52">
        <v>8</v>
      </c>
      <c r="X39" s="52">
        <v>34</v>
      </c>
      <c r="Y39" s="52">
        <v>54</v>
      </c>
      <c r="Z39" s="52">
        <v>102</v>
      </c>
      <c r="AA39" s="52">
        <v>346</v>
      </c>
      <c r="AB39" s="52">
        <v>486</v>
      </c>
      <c r="AC39" s="52">
        <v>832</v>
      </c>
    </row>
    <row r="40" spans="2:30" s="82" customFormat="1" outlineLevel="1" x14ac:dyDescent="0.2">
      <c r="B40" s="83" t="s">
        <v>481</v>
      </c>
      <c r="C40" s="52">
        <v>155</v>
      </c>
      <c r="D40" s="52">
        <v>42</v>
      </c>
      <c r="E40" s="52">
        <v>41</v>
      </c>
      <c r="F40" s="52">
        <v>165</v>
      </c>
      <c r="G40" s="52">
        <v>3</v>
      </c>
      <c r="H40" s="52">
        <v>13</v>
      </c>
      <c r="I40" s="52">
        <v>10</v>
      </c>
      <c r="J40" s="52">
        <v>162</v>
      </c>
      <c r="K40" s="52">
        <v>3</v>
      </c>
      <c r="L40" s="52">
        <v>43</v>
      </c>
      <c r="M40" s="99" t="s">
        <v>60</v>
      </c>
      <c r="N40" s="52">
        <v>3</v>
      </c>
      <c r="O40" s="99" t="s">
        <v>60</v>
      </c>
      <c r="P40" s="52">
        <v>5</v>
      </c>
      <c r="Q40" s="52">
        <v>12</v>
      </c>
      <c r="R40" s="52">
        <v>69</v>
      </c>
      <c r="S40" s="52">
        <v>10</v>
      </c>
      <c r="T40" s="52">
        <v>57</v>
      </c>
      <c r="U40" s="52">
        <v>3</v>
      </c>
      <c r="V40" s="52">
        <v>12</v>
      </c>
      <c r="W40" s="52">
        <v>4</v>
      </c>
      <c r="X40" s="52">
        <v>56</v>
      </c>
      <c r="Y40" s="52">
        <v>27</v>
      </c>
      <c r="Z40" s="52">
        <v>169</v>
      </c>
      <c r="AA40" s="52">
        <v>268</v>
      </c>
      <c r="AB40" s="52">
        <v>796</v>
      </c>
      <c r="AC40" s="69">
        <v>1064</v>
      </c>
    </row>
    <row r="41" spans="2:30" s="82" customFormat="1" outlineLevel="1" x14ac:dyDescent="0.2">
      <c r="B41" s="83" t="s">
        <v>482</v>
      </c>
      <c r="C41" s="52">
        <v>564</v>
      </c>
      <c r="D41" s="52">
        <v>33</v>
      </c>
      <c r="E41" s="52">
        <v>223</v>
      </c>
      <c r="F41" s="52">
        <v>201</v>
      </c>
      <c r="G41" s="52">
        <v>15</v>
      </c>
      <c r="H41" s="52">
        <v>14</v>
      </c>
      <c r="I41" s="52">
        <v>323</v>
      </c>
      <c r="J41" s="52">
        <v>213</v>
      </c>
      <c r="K41" s="52">
        <v>84</v>
      </c>
      <c r="L41" s="52">
        <v>52</v>
      </c>
      <c r="M41" s="52">
        <v>7</v>
      </c>
      <c r="N41" s="52">
        <v>4</v>
      </c>
      <c r="O41" s="52">
        <v>4</v>
      </c>
      <c r="P41" s="52">
        <v>4</v>
      </c>
      <c r="Q41" s="52">
        <v>111</v>
      </c>
      <c r="R41" s="52">
        <v>82</v>
      </c>
      <c r="S41" s="52">
        <v>96</v>
      </c>
      <c r="T41" s="52">
        <v>69</v>
      </c>
      <c r="U41" s="52">
        <v>20</v>
      </c>
      <c r="V41" s="52">
        <v>20</v>
      </c>
      <c r="W41" s="52">
        <v>119</v>
      </c>
      <c r="X41" s="52">
        <v>75</v>
      </c>
      <c r="Y41" s="52">
        <v>245</v>
      </c>
      <c r="Z41" s="52">
        <v>197</v>
      </c>
      <c r="AA41" s="69">
        <v>1811</v>
      </c>
      <c r="AB41" s="52">
        <v>964</v>
      </c>
      <c r="AC41" s="69">
        <v>2775</v>
      </c>
    </row>
    <row r="42" spans="2:30" s="82" customFormat="1" outlineLevel="1" x14ac:dyDescent="0.2">
      <c r="B42" s="83" t="s">
        <v>483</v>
      </c>
      <c r="C42" s="52">
        <v>466</v>
      </c>
      <c r="D42" s="52">
        <v>31</v>
      </c>
      <c r="E42" s="52">
        <v>142</v>
      </c>
      <c r="F42" s="52">
        <v>157</v>
      </c>
      <c r="G42" s="52">
        <v>10</v>
      </c>
      <c r="H42" s="52">
        <v>11</v>
      </c>
      <c r="I42" s="52">
        <v>223</v>
      </c>
      <c r="J42" s="52">
        <v>159</v>
      </c>
      <c r="K42" s="52">
        <v>68</v>
      </c>
      <c r="L42" s="52">
        <v>40</v>
      </c>
      <c r="M42" s="52">
        <v>6</v>
      </c>
      <c r="N42" s="52">
        <v>4</v>
      </c>
      <c r="O42" s="52">
        <v>13</v>
      </c>
      <c r="P42" s="52">
        <v>4</v>
      </c>
      <c r="Q42" s="52">
        <v>86</v>
      </c>
      <c r="R42" s="52">
        <v>62</v>
      </c>
      <c r="S42" s="52">
        <v>84</v>
      </c>
      <c r="T42" s="52">
        <v>52</v>
      </c>
      <c r="U42" s="52">
        <v>17</v>
      </c>
      <c r="V42" s="52">
        <v>12</v>
      </c>
      <c r="W42" s="52">
        <v>94</v>
      </c>
      <c r="X42" s="52">
        <v>61</v>
      </c>
      <c r="Y42" s="52">
        <v>206</v>
      </c>
      <c r="Z42" s="52">
        <v>155</v>
      </c>
      <c r="AA42" s="69">
        <v>1415</v>
      </c>
      <c r="AB42" s="52">
        <v>748</v>
      </c>
      <c r="AC42" s="69">
        <v>2163</v>
      </c>
    </row>
    <row r="43" spans="2:30" s="82" customFormat="1" outlineLevel="1" x14ac:dyDescent="0.2">
      <c r="B43" s="83" t="s">
        <v>484</v>
      </c>
      <c r="C43" s="52">
        <v>288</v>
      </c>
      <c r="D43" s="52">
        <v>22</v>
      </c>
      <c r="E43" s="52">
        <v>34</v>
      </c>
      <c r="F43" s="52">
        <v>146</v>
      </c>
      <c r="G43" s="52">
        <v>3</v>
      </c>
      <c r="H43" s="52">
        <v>10</v>
      </c>
      <c r="I43" s="52">
        <v>130</v>
      </c>
      <c r="J43" s="52">
        <v>150</v>
      </c>
      <c r="K43" s="52">
        <v>28</v>
      </c>
      <c r="L43" s="52">
        <v>38</v>
      </c>
      <c r="M43" s="52">
        <v>7</v>
      </c>
      <c r="N43" s="52">
        <v>4</v>
      </c>
      <c r="O43" s="99" t="s">
        <v>60</v>
      </c>
      <c r="P43" s="52">
        <v>3</v>
      </c>
      <c r="Q43" s="52">
        <v>35</v>
      </c>
      <c r="R43" s="52">
        <v>59</v>
      </c>
      <c r="S43" s="52">
        <v>43</v>
      </c>
      <c r="T43" s="52">
        <v>49</v>
      </c>
      <c r="U43" s="52">
        <v>2</v>
      </c>
      <c r="V43" s="52">
        <v>12</v>
      </c>
      <c r="W43" s="52">
        <v>45</v>
      </c>
      <c r="X43" s="52">
        <v>49</v>
      </c>
      <c r="Y43" s="52">
        <v>86</v>
      </c>
      <c r="Z43" s="52">
        <v>143</v>
      </c>
      <c r="AA43" s="52">
        <v>701</v>
      </c>
      <c r="AB43" s="52">
        <v>685</v>
      </c>
      <c r="AC43" s="69">
        <v>1386</v>
      </c>
    </row>
    <row r="44" spans="2:30" s="82" customFormat="1" outlineLevel="1" x14ac:dyDescent="0.2">
      <c r="B44" s="83" t="s">
        <v>485</v>
      </c>
      <c r="C44" s="52">
        <v>351</v>
      </c>
      <c r="D44" s="52">
        <v>38</v>
      </c>
      <c r="E44" s="52">
        <v>26</v>
      </c>
      <c r="F44" s="52">
        <v>141</v>
      </c>
      <c r="G44" s="52">
        <v>3</v>
      </c>
      <c r="H44" s="52">
        <v>10</v>
      </c>
      <c r="I44" s="52">
        <v>76</v>
      </c>
      <c r="J44" s="52">
        <v>148</v>
      </c>
      <c r="K44" s="52">
        <v>33</v>
      </c>
      <c r="L44" s="52">
        <v>35</v>
      </c>
      <c r="M44" s="52">
        <v>1</v>
      </c>
      <c r="N44" s="52">
        <v>4</v>
      </c>
      <c r="O44" s="52">
        <v>5</v>
      </c>
      <c r="P44" s="52">
        <v>4</v>
      </c>
      <c r="Q44" s="52">
        <v>44</v>
      </c>
      <c r="R44" s="52">
        <v>65</v>
      </c>
      <c r="S44" s="52">
        <v>47</v>
      </c>
      <c r="T44" s="52">
        <v>47</v>
      </c>
      <c r="U44" s="52">
        <v>14</v>
      </c>
      <c r="V44" s="52">
        <v>13</v>
      </c>
      <c r="W44" s="52">
        <v>76</v>
      </c>
      <c r="X44" s="52">
        <v>56</v>
      </c>
      <c r="Y44" s="52">
        <v>101</v>
      </c>
      <c r="Z44" s="52">
        <v>138</v>
      </c>
      <c r="AA44" s="52">
        <v>777</v>
      </c>
      <c r="AB44" s="52">
        <v>699</v>
      </c>
      <c r="AC44" s="69">
        <v>1476</v>
      </c>
    </row>
    <row r="45" spans="2:30" s="82" customFormat="1" outlineLevel="1" x14ac:dyDescent="0.2">
      <c r="B45" s="83" t="s">
        <v>489</v>
      </c>
      <c r="C45" s="52">
        <v>100</v>
      </c>
      <c r="D45" s="52">
        <v>14</v>
      </c>
      <c r="E45" s="52">
        <v>3</v>
      </c>
      <c r="F45" s="52">
        <v>41</v>
      </c>
      <c r="G45" s="99" t="s">
        <v>60</v>
      </c>
      <c r="H45" s="52">
        <v>3</v>
      </c>
      <c r="I45" s="52">
        <v>2</v>
      </c>
      <c r="J45" s="52">
        <v>37</v>
      </c>
      <c r="K45" s="52">
        <v>1</v>
      </c>
      <c r="L45" s="52">
        <v>7</v>
      </c>
      <c r="M45" s="99" t="s">
        <v>60</v>
      </c>
      <c r="N45" s="52">
        <v>2</v>
      </c>
      <c r="O45" s="99" t="s">
        <v>60</v>
      </c>
      <c r="P45" s="52">
        <v>2</v>
      </c>
      <c r="Q45" s="99" t="s">
        <v>60</v>
      </c>
      <c r="R45" s="52">
        <v>21</v>
      </c>
      <c r="S45" s="52">
        <v>2</v>
      </c>
      <c r="T45" s="52">
        <v>14</v>
      </c>
      <c r="U45" s="99" t="s">
        <v>60</v>
      </c>
      <c r="V45" s="52">
        <v>3</v>
      </c>
      <c r="W45" s="52">
        <v>2</v>
      </c>
      <c r="X45" s="52">
        <v>21</v>
      </c>
      <c r="Y45" s="52">
        <v>4</v>
      </c>
      <c r="Z45" s="52">
        <v>47</v>
      </c>
      <c r="AA45" s="52">
        <v>114</v>
      </c>
      <c r="AB45" s="52">
        <v>212</v>
      </c>
      <c r="AC45" s="52">
        <v>326</v>
      </c>
    </row>
    <row r="46" spans="2:30" s="82" customFormat="1" outlineLevel="1" x14ac:dyDescent="0.2">
      <c r="B46" s="83" t="s">
        <v>486</v>
      </c>
      <c r="C46" s="52">
        <v>39</v>
      </c>
      <c r="D46" s="52">
        <v>11</v>
      </c>
      <c r="E46" s="52">
        <v>8</v>
      </c>
      <c r="F46" s="52">
        <v>37</v>
      </c>
      <c r="G46" s="99" t="s">
        <v>60</v>
      </c>
      <c r="H46" s="52">
        <v>3</v>
      </c>
      <c r="I46" s="52">
        <v>2</v>
      </c>
      <c r="J46" s="52">
        <v>40</v>
      </c>
      <c r="K46" s="99" t="s">
        <v>60</v>
      </c>
      <c r="L46" s="52">
        <v>6</v>
      </c>
      <c r="M46" s="99" t="s">
        <v>60</v>
      </c>
      <c r="N46" s="52">
        <v>2</v>
      </c>
      <c r="O46" s="99" t="s">
        <v>60</v>
      </c>
      <c r="P46" s="52">
        <v>2</v>
      </c>
      <c r="Q46" s="52">
        <v>1</v>
      </c>
      <c r="R46" s="52">
        <v>23</v>
      </c>
      <c r="S46" s="52">
        <v>2</v>
      </c>
      <c r="T46" s="52">
        <v>11</v>
      </c>
      <c r="U46" s="52">
        <v>1</v>
      </c>
      <c r="V46" s="52">
        <v>3</v>
      </c>
      <c r="W46" s="99" t="s">
        <v>60</v>
      </c>
      <c r="X46" s="52">
        <v>17</v>
      </c>
      <c r="Y46" s="52">
        <v>7</v>
      </c>
      <c r="Z46" s="52">
        <v>44</v>
      </c>
      <c r="AA46" s="52">
        <v>60</v>
      </c>
      <c r="AB46" s="52">
        <v>199</v>
      </c>
      <c r="AC46" s="52">
        <v>259</v>
      </c>
    </row>
    <row r="47" spans="2:30" s="82" customFormat="1" outlineLevel="1" x14ac:dyDescent="0.2">
      <c r="B47" s="83" t="s">
        <v>488</v>
      </c>
      <c r="C47" s="52">
        <v>86</v>
      </c>
      <c r="D47" s="52">
        <v>15</v>
      </c>
      <c r="E47" s="52">
        <v>12</v>
      </c>
      <c r="F47" s="52">
        <v>35</v>
      </c>
      <c r="G47" s="99" t="s">
        <v>60</v>
      </c>
      <c r="H47" s="52">
        <v>2</v>
      </c>
      <c r="I47" s="52">
        <v>1</v>
      </c>
      <c r="J47" s="52">
        <v>36</v>
      </c>
      <c r="K47" s="52">
        <v>3</v>
      </c>
      <c r="L47" s="52">
        <v>6</v>
      </c>
      <c r="M47" s="99" t="s">
        <v>60</v>
      </c>
      <c r="N47" s="52">
        <v>2</v>
      </c>
      <c r="O47" s="99" t="s">
        <v>60</v>
      </c>
      <c r="P47" s="52">
        <v>2</v>
      </c>
      <c r="Q47" s="99" t="s">
        <v>60</v>
      </c>
      <c r="R47" s="52">
        <v>26</v>
      </c>
      <c r="S47" s="52">
        <v>1</v>
      </c>
      <c r="T47" s="52">
        <v>11</v>
      </c>
      <c r="U47" s="99" t="s">
        <v>60</v>
      </c>
      <c r="V47" s="52">
        <v>4</v>
      </c>
      <c r="W47" s="99" t="s">
        <v>60</v>
      </c>
      <c r="X47" s="52">
        <v>16</v>
      </c>
      <c r="Y47" s="52">
        <v>5</v>
      </c>
      <c r="Z47" s="52">
        <v>45</v>
      </c>
      <c r="AA47" s="52">
        <v>108</v>
      </c>
      <c r="AB47" s="52">
        <v>200</v>
      </c>
      <c r="AC47" s="52">
        <v>308</v>
      </c>
    </row>
    <row r="48" spans="2:30" s="82" customFormat="1" outlineLevel="1" x14ac:dyDescent="0.2">
      <c r="B48" s="83" t="s">
        <v>487</v>
      </c>
      <c r="C48" s="52">
        <v>72</v>
      </c>
      <c r="D48" s="52">
        <v>18</v>
      </c>
      <c r="E48" s="52">
        <v>4</v>
      </c>
      <c r="F48" s="52">
        <v>48</v>
      </c>
      <c r="G48" s="99" t="s">
        <v>60</v>
      </c>
      <c r="H48" s="52">
        <v>3</v>
      </c>
      <c r="I48" s="99" t="s">
        <v>60</v>
      </c>
      <c r="J48" s="52">
        <v>48</v>
      </c>
      <c r="K48" s="52">
        <v>2</v>
      </c>
      <c r="L48" s="52">
        <v>11</v>
      </c>
      <c r="M48" s="99" t="s">
        <v>60</v>
      </c>
      <c r="N48" s="52">
        <v>2</v>
      </c>
      <c r="O48" s="99" t="s">
        <v>60</v>
      </c>
      <c r="P48" s="52">
        <v>2</v>
      </c>
      <c r="Q48" s="99" t="s">
        <v>60</v>
      </c>
      <c r="R48" s="52">
        <v>26</v>
      </c>
      <c r="S48" s="52">
        <v>4</v>
      </c>
      <c r="T48" s="52">
        <v>18</v>
      </c>
      <c r="U48" s="99" t="s">
        <v>60</v>
      </c>
      <c r="V48" s="52">
        <v>3</v>
      </c>
      <c r="W48" s="52">
        <v>2</v>
      </c>
      <c r="X48" s="52">
        <v>24</v>
      </c>
      <c r="Y48" s="52">
        <v>8</v>
      </c>
      <c r="Z48" s="52">
        <v>54</v>
      </c>
      <c r="AA48" s="52">
        <v>92</v>
      </c>
      <c r="AB48" s="52">
        <v>257</v>
      </c>
      <c r="AC48" s="52">
        <v>349</v>
      </c>
    </row>
    <row r="49" spans="2:29" s="82" customFormat="1" outlineLevel="1" x14ac:dyDescent="0.2">
      <c r="B49" s="83" t="s">
        <v>490</v>
      </c>
      <c r="C49" s="52">
        <v>297</v>
      </c>
      <c r="D49" s="52">
        <v>37</v>
      </c>
      <c r="E49" s="52">
        <v>27</v>
      </c>
      <c r="F49" s="52">
        <v>127</v>
      </c>
      <c r="G49" s="52">
        <v>1</v>
      </c>
      <c r="H49" s="52">
        <v>10</v>
      </c>
      <c r="I49" s="52">
        <v>15</v>
      </c>
      <c r="J49" s="52">
        <v>137</v>
      </c>
      <c r="K49" s="52">
        <v>8</v>
      </c>
      <c r="L49" s="52">
        <v>33</v>
      </c>
      <c r="M49" s="52">
        <v>1</v>
      </c>
      <c r="N49" s="52">
        <v>3</v>
      </c>
      <c r="O49" s="52">
        <v>1</v>
      </c>
      <c r="P49" s="52">
        <v>3</v>
      </c>
      <c r="Q49" s="52">
        <v>13</v>
      </c>
      <c r="R49" s="52">
        <v>59</v>
      </c>
      <c r="S49" s="52">
        <v>15</v>
      </c>
      <c r="T49" s="52">
        <v>44</v>
      </c>
      <c r="U49" s="99" t="s">
        <v>60</v>
      </c>
      <c r="V49" s="52">
        <v>10</v>
      </c>
      <c r="W49" s="52">
        <v>16</v>
      </c>
      <c r="X49" s="52">
        <v>49</v>
      </c>
      <c r="Y49" s="52">
        <v>70</v>
      </c>
      <c r="Z49" s="52">
        <v>130</v>
      </c>
      <c r="AA49" s="52">
        <v>464</v>
      </c>
      <c r="AB49" s="52">
        <v>642</v>
      </c>
      <c r="AC49" s="69">
        <v>1106</v>
      </c>
    </row>
    <row r="50" spans="2:29" s="82" customFormat="1" outlineLevel="1" x14ac:dyDescent="0.2">
      <c r="B50" s="83" t="s">
        <v>491</v>
      </c>
      <c r="C50" s="52">
        <v>349</v>
      </c>
      <c r="D50" s="52">
        <v>49</v>
      </c>
      <c r="E50" s="52">
        <v>26</v>
      </c>
      <c r="F50" s="52">
        <v>161</v>
      </c>
      <c r="G50" s="52">
        <v>4</v>
      </c>
      <c r="H50" s="52">
        <v>13</v>
      </c>
      <c r="I50" s="52">
        <v>24</v>
      </c>
      <c r="J50" s="52">
        <v>168</v>
      </c>
      <c r="K50" s="52">
        <v>16</v>
      </c>
      <c r="L50" s="52">
        <v>41</v>
      </c>
      <c r="M50" s="99" t="s">
        <v>60</v>
      </c>
      <c r="N50" s="52">
        <v>3</v>
      </c>
      <c r="O50" s="99" t="s">
        <v>60</v>
      </c>
      <c r="P50" s="52">
        <v>4</v>
      </c>
      <c r="Q50" s="52">
        <v>17</v>
      </c>
      <c r="R50" s="52">
        <v>68</v>
      </c>
      <c r="S50" s="52">
        <v>8</v>
      </c>
      <c r="T50" s="52">
        <v>55</v>
      </c>
      <c r="U50" s="52">
        <v>1</v>
      </c>
      <c r="V50" s="52">
        <v>17</v>
      </c>
      <c r="W50" s="52">
        <v>34</v>
      </c>
      <c r="X50" s="52">
        <v>68</v>
      </c>
      <c r="Y50" s="52">
        <v>87</v>
      </c>
      <c r="Z50" s="52">
        <v>159</v>
      </c>
      <c r="AA50" s="52">
        <v>566</v>
      </c>
      <c r="AB50" s="52">
        <v>806</v>
      </c>
      <c r="AC50" s="69">
        <v>1372</v>
      </c>
    </row>
    <row r="51" spans="2:29" s="82" customFormat="1" outlineLevel="1" x14ac:dyDescent="0.2">
      <c r="B51" s="83" t="s">
        <v>492</v>
      </c>
      <c r="C51" s="52">
        <v>263</v>
      </c>
      <c r="D51" s="52">
        <v>31</v>
      </c>
      <c r="E51" s="52">
        <v>43</v>
      </c>
      <c r="F51" s="52">
        <v>96</v>
      </c>
      <c r="G51" s="99" t="s">
        <v>60</v>
      </c>
      <c r="H51" s="52">
        <v>7</v>
      </c>
      <c r="I51" s="52">
        <v>3</v>
      </c>
      <c r="J51" s="52">
        <v>98</v>
      </c>
      <c r="K51" s="52">
        <v>7</v>
      </c>
      <c r="L51" s="52">
        <v>24</v>
      </c>
      <c r="M51" s="99" t="s">
        <v>60</v>
      </c>
      <c r="N51" s="52">
        <v>3</v>
      </c>
      <c r="O51" s="99" t="s">
        <v>60</v>
      </c>
      <c r="P51" s="52">
        <v>3</v>
      </c>
      <c r="Q51" s="52">
        <v>3</v>
      </c>
      <c r="R51" s="52">
        <v>49</v>
      </c>
      <c r="S51" s="52">
        <v>6</v>
      </c>
      <c r="T51" s="52">
        <v>33</v>
      </c>
      <c r="U51" s="52">
        <v>2</v>
      </c>
      <c r="V51" s="52">
        <v>9</v>
      </c>
      <c r="W51" s="52">
        <v>9</v>
      </c>
      <c r="X51" s="52">
        <v>34</v>
      </c>
      <c r="Y51" s="52">
        <v>38</v>
      </c>
      <c r="Z51" s="52">
        <v>102</v>
      </c>
      <c r="AA51" s="52">
        <v>374</v>
      </c>
      <c r="AB51" s="52">
        <v>489</v>
      </c>
      <c r="AC51" s="52">
        <v>863</v>
      </c>
    </row>
    <row r="52" spans="2:29" s="82" customFormat="1" outlineLevel="1" x14ac:dyDescent="0.2">
      <c r="B52" s="83" t="s">
        <v>493</v>
      </c>
      <c r="C52" s="52">
        <v>894</v>
      </c>
      <c r="D52" s="52">
        <v>59</v>
      </c>
      <c r="E52" s="52">
        <v>203</v>
      </c>
      <c r="F52" s="52">
        <v>298</v>
      </c>
      <c r="G52" s="52">
        <v>15</v>
      </c>
      <c r="H52" s="52">
        <v>21</v>
      </c>
      <c r="I52" s="52">
        <v>223</v>
      </c>
      <c r="J52" s="52">
        <v>320</v>
      </c>
      <c r="K52" s="52">
        <v>46</v>
      </c>
      <c r="L52" s="52">
        <v>80</v>
      </c>
      <c r="M52" s="52">
        <v>1</v>
      </c>
      <c r="N52" s="52">
        <v>5</v>
      </c>
      <c r="O52" s="99" t="s">
        <v>60</v>
      </c>
      <c r="P52" s="52">
        <v>6</v>
      </c>
      <c r="Q52" s="52">
        <v>123</v>
      </c>
      <c r="R52" s="52">
        <v>113</v>
      </c>
      <c r="S52" s="52">
        <v>85</v>
      </c>
      <c r="T52" s="52">
        <v>102</v>
      </c>
      <c r="U52" s="52">
        <v>16</v>
      </c>
      <c r="V52" s="52">
        <v>26</v>
      </c>
      <c r="W52" s="52">
        <v>70</v>
      </c>
      <c r="X52" s="52">
        <v>116</v>
      </c>
      <c r="Y52" s="52">
        <v>231</v>
      </c>
      <c r="Z52" s="52">
        <v>295</v>
      </c>
      <c r="AA52" s="69">
        <v>1907</v>
      </c>
      <c r="AB52" s="69">
        <v>1441</v>
      </c>
      <c r="AC52" s="69">
        <v>3348</v>
      </c>
    </row>
    <row r="53" spans="2:29" s="82" customFormat="1" outlineLevel="1" x14ac:dyDescent="0.2">
      <c r="B53" s="83" t="s">
        <v>494</v>
      </c>
      <c r="C53" s="52">
        <v>261</v>
      </c>
      <c r="D53" s="52">
        <v>37</v>
      </c>
      <c r="E53" s="52">
        <v>95</v>
      </c>
      <c r="F53" s="52">
        <v>184</v>
      </c>
      <c r="G53" s="52">
        <v>7</v>
      </c>
      <c r="H53" s="52">
        <v>14</v>
      </c>
      <c r="I53" s="52">
        <v>24</v>
      </c>
      <c r="J53" s="52">
        <v>179</v>
      </c>
      <c r="K53" s="52">
        <v>12</v>
      </c>
      <c r="L53" s="52">
        <v>47</v>
      </c>
      <c r="M53" s="99" t="s">
        <v>60</v>
      </c>
      <c r="N53" s="52">
        <v>3</v>
      </c>
      <c r="O53" s="99" t="s">
        <v>60</v>
      </c>
      <c r="P53" s="52">
        <v>4</v>
      </c>
      <c r="Q53" s="52">
        <v>18</v>
      </c>
      <c r="R53" s="52">
        <v>77</v>
      </c>
      <c r="S53" s="52">
        <v>15</v>
      </c>
      <c r="T53" s="52">
        <v>62</v>
      </c>
      <c r="U53" s="52">
        <v>1</v>
      </c>
      <c r="V53" s="52">
        <v>14</v>
      </c>
      <c r="W53" s="52">
        <v>9</v>
      </c>
      <c r="X53" s="52">
        <v>62</v>
      </c>
      <c r="Y53" s="52">
        <v>60</v>
      </c>
      <c r="Z53" s="52">
        <v>178</v>
      </c>
      <c r="AA53" s="52">
        <v>502</v>
      </c>
      <c r="AB53" s="52">
        <v>861</v>
      </c>
      <c r="AC53" s="69">
        <v>1363</v>
      </c>
    </row>
    <row r="54" spans="2:29" s="82" customFormat="1" outlineLevel="1" x14ac:dyDescent="0.2">
      <c r="B54" s="83" t="s">
        <v>495</v>
      </c>
      <c r="C54" s="52">
        <v>444</v>
      </c>
      <c r="D54" s="52">
        <v>38</v>
      </c>
      <c r="E54" s="52">
        <v>76</v>
      </c>
      <c r="F54" s="52">
        <v>201</v>
      </c>
      <c r="G54" s="52">
        <v>9</v>
      </c>
      <c r="H54" s="52">
        <v>14</v>
      </c>
      <c r="I54" s="52">
        <v>18</v>
      </c>
      <c r="J54" s="52">
        <v>209</v>
      </c>
      <c r="K54" s="52">
        <v>6</v>
      </c>
      <c r="L54" s="52">
        <v>53</v>
      </c>
      <c r="M54" s="99" t="s">
        <v>60</v>
      </c>
      <c r="N54" s="52">
        <v>4</v>
      </c>
      <c r="O54" s="99" t="s">
        <v>60</v>
      </c>
      <c r="P54" s="52">
        <v>6</v>
      </c>
      <c r="Q54" s="52">
        <v>20</v>
      </c>
      <c r="R54" s="52">
        <v>78</v>
      </c>
      <c r="S54" s="52">
        <v>15</v>
      </c>
      <c r="T54" s="52">
        <v>70</v>
      </c>
      <c r="U54" s="52">
        <v>9</v>
      </c>
      <c r="V54" s="52">
        <v>14</v>
      </c>
      <c r="W54" s="52">
        <v>17</v>
      </c>
      <c r="X54" s="52">
        <v>69</v>
      </c>
      <c r="Y54" s="52">
        <v>89</v>
      </c>
      <c r="Z54" s="52">
        <v>199</v>
      </c>
      <c r="AA54" s="52">
        <v>703</v>
      </c>
      <c r="AB54" s="52">
        <v>955</v>
      </c>
      <c r="AC54" s="69">
        <v>1658</v>
      </c>
    </row>
    <row r="55" spans="2:29" s="82" customFormat="1" outlineLevel="1" x14ac:dyDescent="0.2">
      <c r="B55" s="83" t="s">
        <v>496</v>
      </c>
      <c r="C55" s="52">
        <v>183</v>
      </c>
      <c r="D55" s="52">
        <v>16</v>
      </c>
      <c r="E55" s="52">
        <v>45</v>
      </c>
      <c r="F55" s="52">
        <v>99</v>
      </c>
      <c r="G55" s="52">
        <v>4</v>
      </c>
      <c r="H55" s="52">
        <v>7</v>
      </c>
      <c r="I55" s="52">
        <v>7</v>
      </c>
      <c r="J55" s="52">
        <v>105</v>
      </c>
      <c r="K55" s="52">
        <v>3</v>
      </c>
      <c r="L55" s="52">
        <v>25</v>
      </c>
      <c r="M55" s="99" t="s">
        <v>60</v>
      </c>
      <c r="N55" s="52">
        <v>2</v>
      </c>
      <c r="O55" s="99" t="s">
        <v>60</v>
      </c>
      <c r="P55" s="52">
        <v>2</v>
      </c>
      <c r="Q55" s="52">
        <v>4</v>
      </c>
      <c r="R55" s="52">
        <v>47</v>
      </c>
      <c r="S55" s="52">
        <v>1</v>
      </c>
      <c r="T55" s="52">
        <v>34</v>
      </c>
      <c r="U55" s="99" t="s">
        <v>60</v>
      </c>
      <c r="V55" s="52">
        <v>8</v>
      </c>
      <c r="W55" s="52">
        <v>11</v>
      </c>
      <c r="X55" s="52">
        <v>32</v>
      </c>
      <c r="Y55" s="52">
        <v>22</v>
      </c>
      <c r="Z55" s="52">
        <v>102</v>
      </c>
      <c r="AA55" s="52">
        <v>280</v>
      </c>
      <c r="AB55" s="52">
        <v>479</v>
      </c>
      <c r="AC55" s="52">
        <v>759</v>
      </c>
    </row>
    <row r="56" spans="2:29" s="82" customFormat="1" outlineLevel="1" x14ac:dyDescent="0.2">
      <c r="B56" s="83" t="s">
        <v>497</v>
      </c>
      <c r="C56" s="52">
        <v>378</v>
      </c>
      <c r="D56" s="52">
        <v>53</v>
      </c>
      <c r="E56" s="52">
        <v>71</v>
      </c>
      <c r="F56" s="52">
        <v>188</v>
      </c>
      <c r="G56" s="52">
        <v>5</v>
      </c>
      <c r="H56" s="52">
        <v>13</v>
      </c>
      <c r="I56" s="52">
        <v>58</v>
      </c>
      <c r="J56" s="52">
        <v>199</v>
      </c>
      <c r="K56" s="52">
        <v>12</v>
      </c>
      <c r="L56" s="52">
        <v>50</v>
      </c>
      <c r="M56" s="99" t="s">
        <v>60</v>
      </c>
      <c r="N56" s="52">
        <v>3</v>
      </c>
      <c r="O56" s="99" t="s">
        <v>60</v>
      </c>
      <c r="P56" s="52">
        <v>4</v>
      </c>
      <c r="Q56" s="52">
        <v>16</v>
      </c>
      <c r="R56" s="52">
        <v>76</v>
      </c>
      <c r="S56" s="52">
        <v>13</v>
      </c>
      <c r="T56" s="52">
        <v>65</v>
      </c>
      <c r="U56" s="52">
        <v>8</v>
      </c>
      <c r="V56" s="52">
        <v>18</v>
      </c>
      <c r="W56" s="52">
        <v>15</v>
      </c>
      <c r="X56" s="52">
        <v>73</v>
      </c>
      <c r="Y56" s="52">
        <v>63</v>
      </c>
      <c r="Z56" s="52">
        <v>189</v>
      </c>
      <c r="AA56" s="52">
        <v>639</v>
      </c>
      <c r="AB56" s="52">
        <v>931</v>
      </c>
      <c r="AC56" s="69">
        <v>1570</v>
      </c>
    </row>
    <row r="57" spans="2:29" s="82" customFormat="1" outlineLevel="1" x14ac:dyDescent="0.2">
      <c r="B57" s="83" t="s">
        <v>498</v>
      </c>
      <c r="C57" s="52">
        <v>307</v>
      </c>
      <c r="D57" s="52">
        <v>21</v>
      </c>
      <c r="E57" s="52">
        <v>62</v>
      </c>
      <c r="F57" s="52">
        <v>111</v>
      </c>
      <c r="G57" s="52">
        <v>6</v>
      </c>
      <c r="H57" s="52">
        <v>9</v>
      </c>
      <c r="I57" s="52">
        <v>17</v>
      </c>
      <c r="J57" s="52">
        <v>111</v>
      </c>
      <c r="K57" s="52">
        <v>4</v>
      </c>
      <c r="L57" s="52">
        <v>28</v>
      </c>
      <c r="M57" s="99" t="s">
        <v>60</v>
      </c>
      <c r="N57" s="52">
        <v>2</v>
      </c>
      <c r="O57" s="99" t="s">
        <v>60</v>
      </c>
      <c r="P57" s="52">
        <v>2</v>
      </c>
      <c r="Q57" s="52">
        <v>13</v>
      </c>
      <c r="R57" s="52">
        <v>53</v>
      </c>
      <c r="S57" s="52">
        <v>2</v>
      </c>
      <c r="T57" s="52">
        <v>37</v>
      </c>
      <c r="U57" s="52">
        <v>1</v>
      </c>
      <c r="V57" s="52">
        <v>8</v>
      </c>
      <c r="W57" s="52">
        <v>4</v>
      </c>
      <c r="X57" s="52">
        <v>38</v>
      </c>
      <c r="Y57" s="52">
        <v>26</v>
      </c>
      <c r="Z57" s="52">
        <v>111</v>
      </c>
      <c r="AA57" s="52">
        <v>442</v>
      </c>
      <c r="AB57" s="52">
        <v>531</v>
      </c>
      <c r="AC57" s="52">
        <v>973</v>
      </c>
    </row>
    <row r="58" spans="2:29" s="82" customFormat="1" outlineLevel="1" x14ac:dyDescent="0.2">
      <c r="B58" s="83" t="s">
        <v>499</v>
      </c>
      <c r="C58" s="52">
        <v>562</v>
      </c>
      <c r="D58" s="52">
        <v>52</v>
      </c>
      <c r="E58" s="52">
        <v>127</v>
      </c>
      <c r="F58" s="52">
        <v>253</v>
      </c>
      <c r="G58" s="52">
        <v>17</v>
      </c>
      <c r="H58" s="52">
        <v>18</v>
      </c>
      <c r="I58" s="52">
        <v>94</v>
      </c>
      <c r="J58" s="52">
        <v>244</v>
      </c>
      <c r="K58" s="52">
        <v>20</v>
      </c>
      <c r="L58" s="52">
        <v>66</v>
      </c>
      <c r="M58" s="99" t="s">
        <v>60</v>
      </c>
      <c r="N58" s="52">
        <v>4</v>
      </c>
      <c r="O58" s="99" t="s">
        <v>60</v>
      </c>
      <c r="P58" s="52">
        <v>5</v>
      </c>
      <c r="Q58" s="52">
        <v>38</v>
      </c>
      <c r="R58" s="52">
        <v>99</v>
      </c>
      <c r="S58" s="52">
        <v>26</v>
      </c>
      <c r="T58" s="52">
        <v>86</v>
      </c>
      <c r="U58" s="52">
        <v>10</v>
      </c>
      <c r="V58" s="52">
        <v>19</v>
      </c>
      <c r="W58" s="52">
        <v>32</v>
      </c>
      <c r="X58" s="52">
        <v>84</v>
      </c>
      <c r="Y58" s="52">
        <v>159</v>
      </c>
      <c r="Z58" s="52">
        <v>241</v>
      </c>
      <c r="AA58" s="69">
        <v>1085</v>
      </c>
      <c r="AB58" s="69">
        <v>1171</v>
      </c>
      <c r="AC58" s="69">
        <v>2256</v>
      </c>
    </row>
    <row r="59" spans="2:29" s="82" customFormat="1" outlineLevel="1" x14ac:dyDescent="0.2">
      <c r="B59" s="83" t="s">
        <v>500</v>
      </c>
      <c r="C59" s="52">
        <v>282</v>
      </c>
      <c r="D59" s="52">
        <v>37</v>
      </c>
      <c r="E59" s="52">
        <v>90</v>
      </c>
      <c r="F59" s="52">
        <v>158</v>
      </c>
      <c r="G59" s="52">
        <v>5</v>
      </c>
      <c r="H59" s="52">
        <v>11</v>
      </c>
      <c r="I59" s="52">
        <v>129</v>
      </c>
      <c r="J59" s="52">
        <v>174</v>
      </c>
      <c r="K59" s="52">
        <v>24</v>
      </c>
      <c r="L59" s="52">
        <v>41</v>
      </c>
      <c r="M59" s="52">
        <v>7</v>
      </c>
      <c r="N59" s="52">
        <v>3</v>
      </c>
      <c r="O59" s="99" t="s">
        <v>60</v>
      </c>
      <c r="P59" s="52">
        <v>3</v>
      </c>
      <c r="Q59" s="52">
        <v>81</v>
      </c>
      <c r="R59" s="52">
        <v>66</v>
      </c>
      <c r="S59" s="52">
        <v>24</v>
      </c>
      <c r="T59" s="52">
        <v>54</v>
      </c>
      <c r="U59" s="52">
        <v>9</v>
      </c>
      <c r="V59" s="52">
        <v>15</v>
      </c>
      <c r="W59" s="52">
        <v>29</v>
      </c>
      <c r="X59" s="52">
        <v>71</v>
      </c>
      <c r="Y59" s="52">
        <v>113</v>
      </c>
      <c r="Z59" s="52">
        <v>158</v>
      </c>
      <c r="AA59" s="52">
        <v>793</v>
      </c>
      <c r="AB59" s="52">
        <v>791</v>
      </c>
      <c r="AC59" s="69">
        <v>1584</v>
      </c>
    </row>
    <row r="60" spans="2:29" s="82" customFormat="1" ht="15" outlineLevel="1" x14ac:dyDescent="0.2">
      <c r="B60" s="110" t="s">
        <v>622</v>
      </c>
      <c r="C60" s="68" t="s">
        <v>433</v>
      </c>
      <c r="D60" s="321">
        <v>1261</v>
      </c>
      <c r="E60" s="68" t="s">
        <v>433</v>
      </c>
      <c r="F60" s="52">
        <v>100</v>
      </c>
      <c r="G60" s="99" t="s">
        <v>60</v>
      </c>
      <c r="H60" s="52">
        <v>3</v>
      </c>
      <c r="I60" s="68" t="s">
        <v>433</v>
      </c>
      <c r="J60" s="52">
        <v>210</v>
      </c>
      <c r="K60" s="68" t="s">
        <v>433</v>
      </c>
      <c r="L60" s="52">
        <v>164</v>
      </c>
      <c r="M60" s="68" t="s">
        <v>433</v>
      </c>
      <c r="N60" s="52">
        <v>2</v>
      </c>
      <c r="O60" s="68" t="s">
        <v>433</v>
      </c>
      <c r="P60" s="52">
        <v>4</v>
      </c>
      <c r="Q60" s="68" t="s">
        <v>433</v>
      </c>
      <c r="R60" s="52">
        <v>70</v>
      </c>
      <c r="S60" s="68" t="s">
        <v>433</v>
      </c>
      <c r="T60" s="52">
        <v>31</v>
      </c>
      <c r="U60" s="68" t="s">
        <v>433</v>
      </c>
      <c r="V60" s="52">
        <v>16</v>
      </c>
      <c r="W60" s="99" t="s">
        <v>60</v>
      </c>
      <c r="X60" s="52">
        <v>44</v>
      </c>
      <c r="Y60" s="68" t="s">
        <v>433</v>
      </c>
      <c r="Z60" s="52">
        <v>130</v>
      </c>
      <c r="AA60" s="68" t="s">
        <v>433</v>
      </c>
      <c r="AB60" s="69">
        <v>2035</v>
      </c>
      <c r="AC60" s="69">
        <v>2035</v>
      </c>
    </row>
    <row r="61" spans="2:29" s="82" customFormat="1" x14ac:dyDescent="0.2">
      <c r="B61" s="84" t="s">
        <v>501</v>
      </c>
      <c r="C61" s="72">
        <v>8744</v>
      </c>
      <c r="D61" s="72">
        <v>2237</v>
      </c>
      <c r="E61" s="72">
        <v>2702</v>
      </c>
      <c r="F61" s="72">
        <v>4381</v>
      </c>
      <c r="G61" s="73">
        <v>196</v>
      </c>
      <c r="H61" s="73">
        <v>311</v>
      </c>
      <c r="I61" s="72">
        <v>2814</v>
      </c>
      <c r="J61" s="72">
        <v>4627</v>
      </c>
      <c r="K61" s="73">
        <v>735</v>
      </c>
      <c r="L61" s="72">
        <v>1266</v>
      </c>
      <c r="M61" s="73">
        <v>49</v>
      </c>
      <c r="N61" s="73">
        <v>91</v>
      </c>
      <c r="O61" s="73">
        <v>61</v>
      </c>
      <c r="P61" s="73">
        <v>106</v>
      </c>
      <c r="Q61" s="72">
        <v>1025</v>
      </c>
      <c r="R61" s="72">
        <v>1857</v>
      </c>
      <c r="S61" s="73">
        <v>939</v>
      </c>
      <c r="T61" s="72">
        <v>1489</v>
      </c>
      <c r="U61" s="73">
        <v>226</v>
      </c>
      <c r="V61" s="73">
        <v>387</v>
      </c>
      <c r="W61" s="73">
        <v>971</v>
      </c>
      <c r="X61" s="72">
        <v>1643</v>
      </c>
      <c r="Y61" s="72">
        <v>2659</v>
      </c>
      <c r="Z61" s="72">
        <v>4411</v>
      </c>
      <c r="AA61" s="72">
        <v>21121</v>
      </c>
      <c r="AB61" s="72">
        <v>22806</v>
      </c>
      <c r="AC61" s="72">
        <v>43927</v>
      </c>
    </row>
    <row r="62" spans="2:29" s="82" customFormat="1" ht="15" x14ac:dyDescent="0.2">
      <c r="B62" s="509" t="s">
        <v>1196</v>
      </c>
      <c r="C62" s="509"/>
      <c r="D62" s="509"/>
      <c r="E62" s="509"/>
      <c r="F62" s="509"/>
      <c r="G62" s="509"/>
      <c r="H62" s="509"/>
      <c r="I62" s="509"/>
      <c r="J62" s="509"/>
      <c r="K62" s="509"/>
      <c r="L62" s="509"/>
      <c r="M62" s="509"/>
      <c r="N62" s="509"/>
      <c r="O62" s="509"/>
      <c r="P62" s="509"/>
      <c r="Q62" s="509"/>
      <c r="R62" s="509"/>
      <c r="S62" s="509"/>
      <c r="T62" s="509"/>
      <c r="U62" s="509"/>
      <c r="V62" s="509"/>
      <c r="W62" s="509"/>
      <c r="X62" s="509"/>
      <c r="Y62" s="509"/>
      <c r="Z62" s="509"/>
      <c r="AA62" s="509"/>
      <c r="AB62" s="509"/>
      <c r="AC62" s="509"/>
    </row>
    <row r="63" spans="2:29" s="82" customFormat="1" outlineLevel="1" x14ac:dyDescent="0.2">
      <c r="B63" s="145" t="s">
        <v>1200</v>
      </c>
      <c r="C63" s="108">
        <v>496</v>
      </c>
      <c r="D63" s="108">
        <v>91</v>
      </c>
      <c r="E63" s="108">
        <v>821</v>
      </c>
      <c r="F63" s="108">
        <v>481</v>
      </c>
      <c r="G63" s="108">
        <v>34</v>
      </c>
      <c r="H63" s="108">
        <v>30</v>
      </c>
      <c r="I63" s="108">
        <v>582</v>
      </c>
      <c r="J63" s="108">
        <v>429</v>
      </c>
      <c r="K63" s="108">
        <v>189</v>
      </c>
      <c r="L63" s="108">
        <v>121</v>
      </c>
      <c r="M63" s="108">
        <v>9</v>
      </c>
      <c r="N63" s="108">
        <v>7</v>
      </c>
      <c r="O63" s="108">
        <v>41</v>
      </c>
      <c r="P63" s="108">
        <v>9</v>
      </c>
      <c r="Q63" s="108">
        <v>74</v>
      </c>
      <c r="R63" s="108">
        <v>155</v>
      </c>
      <c r="S63" s="108">
        <v>265</v>
      </c>
      <c r="T63" s="108">
        <v>142</v>
      </c>
      <c r="U63" s="108">
        <v>53</v>
      </c>
      <c r="V63" s="108">
        <v>38</v>
      </c>
      <c r="W63" s="108">
        <v>263</v>
      </c>
      <c r="X63" s="108">
        <v>163</v>
      </c>
      <c r="Y63" s="108">
        <v>233</v>
      </c>
      <c r="Z63" s="108">
        <v>352</v>
      </c>
      <c r="AA63" s="139">
        <v>3060</v>
      </c>
      <c r="AB63" s="139">
        <v>2018</v>
      </c>
      <c r="AC63" s="139">
        <v>5078</v>
      </c>
    </row>
    <row r="64" spans="2:29" s="82" customFormat="1" outlineLevel="1" x14ac:dyDescent="0.2">
      <c r="B64" s="83" t="s">
        <v>477</v>
      </c>
      <c r="C64" s="52">
        <v>572</v>
      </c>
      <c r="D64" s="52">
        <v>78</v>
      </c>
      <c r="E64" s="52">
        <v>340</v>
      </c>
      <c r="F64" s="52">
        <v>476</v>
      </c>
      <c r="G64" s="52">
        <v>21</v>
      </c>
      <c r="H64" s="52">
        <v>30</v>
      </c>
      <c r="I64" s="52">
        <v>207</v>
      </c>
      <c r="J64" s="52">
        <v>423</v>
      </c>
      <c r="K64" s="52">
        <v>55</v>
      </c>
      <c r="L64" s="52">
        <v>126</v>
      </c>
      <c r="M64" s="52">
        <v>1</v>
      </c>
      <c r="N64" s="52">
        <v>8</v>
      </c>
      <c r="O64" s="52" t="s">
        <v>60</v>
      </c>
      <c r="P64" s="52">
        <v>9</v>
      </c>
      <c r="Q64" s="52">
        <v>48</v>
      </c>
      <c r="R64" s="52">
        <v>157</v>
      </c>
      <c r="S64" s="52">
        <v>65</v>
      </c>
      <c r="T64" s="52">
        <v>145</v>
      </c>
      <c r="U64" s="52">
        <v>19</v>
      </c>
      <c r="V64" s="52">
        <v>40</v>
      </c>
      <c r="W64" s="52">
        <v>66</v>
      </c>
      <c r="X64" s="52">
        <v>162</v>
      </c>
      <c r="Y64" s="52">
        <v>188</v>
      </c>
      <c r="Z64" s="52">
        <v>357</v>
      </c>
      <c r="AA64" s="69">
        <v>1582</v>
      </c>
      <c r="AB64" s="69">
        <v>2011</v>
      </c>
      <c r="AC64" s="69">
        <v>3593</v>
      </c>
    </row>
    <row r="65" spans="2:29" s="82" customFormat="1" outlineLevel="1" x14ac:dyDescent="0.2">
      <c r="B65" s="83" t="s">
        <v>478</v>
      </c>
      <c r="C65" s="52">
        <v>445</v>
      </c>
      <c r="D65" s="52">
        <v>43</v>
      </c>
      <c r="E65" s="52">
        <v>209</v>
      </c>
      <c r="F65" s="52">
        <v>250</v>
      </c>
      <c r="G65" s="52">
        <v>13</v>
      </c>
      <c r="H65" s="52">
        <v>16</v>
      </c>
      <c r="I65" s="52">
        <v>252</v>
      </c>
      <c r="J65" s="52">
        <v>232</v>
      </c>
      <c r="K65" s="52">
        <v>52</v>
      </c>
      <c r="L65" s="52">
        <v>66</v>
      </c>
      <c r="M65" s="52" t="s">
        <v>60</v>
      </c>
      <c r="N65" s="52">
        <v>4</v>
      </c>
      <c r="O65" s="52" t="s">
        <v>60</v>
      </c>
      <c r="P65" s="52">
        <v>5</v>
      </c>
      <c r="Q65" s="52">
        <v>76</v>
      </c>
      <c r="R65" s="52">
        <v>84</v>
      </c>
      <c r="S65" s="52">
        <v>41</v>
      </c>
      <c r="T65" s="52">
        <v>78</v>
      </c>
      <c r="U65" s="52">
        <v>14</v>
      </c>
      <c r="V65" s="52">
        <v>23</v>
      </c>
      <c r="W65" s="52">
        <v>43</v>
      </c>
      <c r="X65" s="52">
        <v>84</v>
      </c>
      <c r="Y65" s="52">
        <v>113</v>
      </c>
      <c r="Z65" s="52">
        <v>196</v>
      </c>
      <c r="AA65" s="69">
        <v>1258</v>
      </c>
      <c r="AB65" s="69">
        <v>1081</v>
      </c>
      <c r="AC65" s="69">
        <v>2339</v>
      </c>
    </row>
    <row r="66" spans="2:29" s="82" customFormat="1" outlineLevel="1" x14ac:dyDescent="0.2">
      <c r="B66" s="83" t="s">
        <v>479</v>
      </c>
      <c r="C66" s="52">
        <v>500</v>
      </c>
      <c r="D66" s="52">
        <v>89</v>
      </c>
      <c r="E66" s="52">
        <v>199</v>
      </c>
      <c r="F66" s="52">
        <v>294</v>
      </c>
      <c r="G66" s="52">
        <v>10</v>
      </c>
      <c r="H66" s="52">
        <v>18</v>
      </c>
      <c r="I66" s="52">
        <v>302</v>
      </c>
      <c r="J66" s="52">
        <v>264</v>
      </c>
      <c r="K66" s="52">
        <v>66</v>
      </c>
      <c r="L66" s="52">
        <v>76</v>
      </c>
      <c r="M66" s="52">
        <v>3</v>
      </c>
      <c r="N66" s="52">
        <v>5</v>
      </c>
      <c r="O66" s="52">
        <v>1</v>
      </c>
      <c r="P66" s="52">
        <v>6</v>
      </c>
      <c r="Q66" s="52">
        <v>110</v>
      </c>
      <c r="R66" s="52">
        <v>93</v>
      </c>
      <c r="S66" s="52">
        <v>54</v>
      </c>
      <c r="T66" s="52">
        <v>88</v>
      </c>
      <c r="U66" s="52">
        <v>13</v>
      </c>
      <c r="V66" s="52">
        <v>24</v>
      </c>
      <c r="W66" s="52">
        <v>51</v>
      </c>
      <c r="X66" s="52">
        <v>99</v>
      </c>
      <c r="Y66" s="52">
        <v>124</v>
      </c>
      <c r="Z66" s="52">
        <v>219</v>
      </c>
      <c r="AA66" s="69">
        <v>1433</v>
      </c>
      <c r="AB66" s="69">
        <v>1275</v>
      </c>
      <c r="AC66" s="69">
        <v>2708</v>
      </c>
    </row>
    <row r="67" spans="2:29" s="82" customFormat="1" outlineLevel="1" x14ac:dyDescent="0.2">
      <c r="B67" s="83" t="s">
        <v>480</v>
      </c>
      <c r="C67" s="52">
        <v>225</v>
      </c>
      <c r="D67" s="52">
        <v>34</v>
      </c>
      <c r="E67" s="52">
        <v>55</v>
      </c>
      <c r="F67" s="52">
        <v>103</v>
      </c>
      <c r="G67" s="99">
        <v>6</v>
      </c>
      <c r="H67" s="52">
        <v>6</v>
      </c>
      <c r="I67" s="52">
        <v>26</v>
      </c>
      <c r="J67" s="52">
        <v>93</v>
      </c>
      <c r="K67" s="52">
        <v>5</v>
      </c>
      <c r="L67" s="52">
        <v>28</v>
      </c>
      <c r="M67" s="52" t="s">
        <v>60</v>
      </c>
      <c r="N67" s="52">
        <v>2</v>
      </c>
      <c r="O67" s="52" t="s">
        <v>60</v>
      </c>
      <c r="P67" s="52">
        <v>2</v>
      </c>
      <c r="Q67" s="52">
        <v>19</v>
      </c>
      <c r="R67" s="52">
        <v>35</v>
      </c>
      <c r="S67" s="52">
        <v>16</v>
      </c>
      <c r="T67" s="52">
        <v>32</v>
      </c>
      <c r="U67" s="99">
        <v>3</v>
      </c>
      <c r="V67" s="52">
        <v>7</v>
      </c>
      <c r="W67" s="52">
        <v>7</v>
      </c>
      <c r="X67" s="52">
        <v>35</v>
      </c>
      <c r="Y67" s="52">
        <v>42</v>
      </c>
      <c r="Z67" s="52">
        <v>78</v>
      </c>
      <c r="AA67" s="52">
        <v>404</v>
      </c>
      <c r="AB67" s="52">
        <v>455</v>
      </c>
      <c r="AC67" s="52">
        <v>859</v>
      </c>
    </row>
    <row r="68" spans="2:29" s="82" customFormat="1" outlineLevel="1" x14ac:dyDescent="0.2">
      <c r="B68" s="83" t="s">
        <v>481</v>
      </c>
      <c r="C68" s="52">
        <v>175</v>
      </c>
      <c r="D68" s="52">
        <v>55</v>
      </c>
      <c r="E68" s="52">
        <v>58</v>
      </c>
      <c r="F68" s="52">
        <v>182</v>
      </c>
      <c r="G68" s="52">
        <v>3</v>
      </c>
      <c r="H68" s="52">
        <v>12</v>
      </c>
      <c r="I68" s="52">
        <v>7</v>
      </c>
      <c r="J68" s="52">
        <v>168</v>
      </c>
      <c r="K68" s="52">
        <v>4</v>
      </c>
      <c r="L68" s="52">
        <v>47</v>
      </c>
      <c r="M68" s="52" t="s">
        <v>60</v>
      </c>
      <c r="N68" s="52">
        <v>3</v>
      </c>
      <c r="O68" s="52" t="s">
        <v>60</v>
      </c>
      <c r="P68" s="52">
        <v>4</v>
      </c>
      <c r="Q68" s="52">
        <v>13</v>
      </c>
      <c r="R68" s="52">
        <v>64</v>
      </c>
      <c r="S68" s="52">
        <v>7</v>
      </c>
      <c r="T68" s="52">
        <v>55</v>
      </c>
      <c r="U68" s="52">
        <v>1</v>
      </c>
      <c r="V68" s="52">
        <v>14</v>
      </c>
      <c r="W68" s="52">
        <v>4</v>
      </c>
      <c r="X68" s="52">
        <v>56</v>
      </c>
      <c r="Y68" s="52">
        <v>35</v>
      </c>
      <c r="Z68" s="52">
        <v>137</v>
      </c>
      <c r="AA68" s="52">
        <v>307</v>
      </c>
      <c r="AB68" s="52">
        <v>797</v>
      </c>
      <c r="AC68" s="69">
        <v>1104</v>
      </c>
    </row>
    <row r="69" spans="2:29" s="82" customFormat="1" outlineLevel="1" x14ac:dyDescent="0.2">
      <c r="B69" s="83" t="s">
        <v>482</v>
      </c>
      <c r="C69" s="52">
        <v>520</v>
      </c>
      <c r="D69" s="52">
        <v>36</v>
      </c>
      <c r="E69" s="52">
        <v>221</v>
      </c>
      <c r="F69" s="52">
        <v>221</v>
      </c>
      <c r="G69" s="52">
        <v>14</v>
      </c>
      <c r="H69" s="52">
        <v>14</v>
      </c>
      <c r="I69" s="52">
        <v>303</v>
      </c>
      <c r="J69" s="52">
        <v>203</v>
      </c>
      <c r="K69" s="52">
        <v>74</v>
      </c>
      <c r="L69" s="52">
        <v>57</v>
      </c>
      <c r="M69" s="52">
        <v>13</v>
      </c>
      <c r="N69" s="52">
        <v>4</v>
      </c>
      <c r="O69" s="52">
        <v>4</v>
      </c>
      <c r="P69" s="52">
        <v>4</v>
      </c>
      <c r="Q69" s="52">
        <v>85</v>
      </c>
      <c r="R69" s="52">
        <v>72</v>
      </c>
      <c r="S69" s="52">
        <v>99</v>
      </c>
      <c r="T69" s="52">
        <v>68</v>
      </c>
      <c r="U69" s="52">
        <v>20</v>
      </c>
      <c r="V69" s="52">
        <v>17</v>
      </c>
      <c r="W69" s="52">
        <v>108</v>
      </c>
      <c r="X69" s="52">
        <v>77</v>
      </c>
      <c r="Y69" s="52">
        <v>138</v>
      </c>
      <c r="Z69" s="52">
        <v>167</v>
      </c>
      <c r="AA69" s="69">
        <v>1599</v>
      </c>
      <c r="AB69" s="52">
        <v>940</v>
      </c>
      <c r="AC69" s="69">
        <v>2539</v>
      </c>
    </row>
    <row r="70" spans="2:29" s="82" customFormat="1" outlineLevel="1" x14ac:dyDescent="0.2">
      <c r="B70" s="83" t="s">
        <v>483</v>
      </c>
      <c r="C70" s="52">
        <v>487</v>
      </c>
      <c r="D70" s="52">
        <v>27</v>
      </c>
      <c r="E70" s="52">
        <v>132</v>
      </c>
      <c r="F70" s="52">
        <v>168</v>
      </c>
      <c r="G70" s="52">
        <v>9</v>
      </c>
      <c r="H70" s="52">
        <v>11</v>
      </c>
      <c r="I70" s="52">
        <v>215</v>
      </c>
      <c r="J70" s="52">
        <v>150</v>
      </c>
      <c r="K70" s="52">
        <v>44</v>
      </c>
      <c r="L70" s="52">
        <v>42</v>
      </c>
      <c r="M70" s="52">
        <v>8</v>
      </c>
      <c r="N70" s="52">
        <v>3</v>
      </c>
      <c r="O70" s="52">
        <v>12</v>
      </c>
      <c r="P70" s="52">
        <v>3</v>
      </c>
      <c r="Q70" s="52">
        <v>108</v>
      </c>
      <c r="R70" s="52">
        <v>54</v>
      </c>
      <c r="S70" s="52">
        <v>71</v>
      </c>
      <c r="T70" s="52">
        <v>53</v>
      </c>
      <c r="U70" s="52">
        <v>12</v>
      </c>
      <c r="V70" s="52">
        <v>15</v>
      </c>
      <c r="W70" s="52">
        <v>98</v>
      </c>
      <c r="X70" s="52">
        <v>60</v>
      </c>
      <c r="Y70" s="52">
        <v>223</v>
      </c>
      <c r="Z70" s="52">
        <v>128</v>
      </c>
      <c r="AA70" s="69">
        <v>1419</v>
      </c>
      <c r="AB70" s="52">
        <v>714</v>
      </c>
      <c r="AC70" s="69">
        <v>2133</v>
      </c>
    </row>
    <row r="71" spans="2:29" s="82" customFormat="1" outlineLevel="1" x14ac:dyDescent="0.2">
      <c r="B71" s="83" t="s">
        <v>484</v>
      </c>
      <c r="C71" s="52">
        <v>297</v>
      </c>
      <c r="D71" s="52">
        <v>23</v>
      </c>
      <c r="E71" s="52">
        <v>60</v>
      </c>
      <c r="F71" s="52">
        <v>160</v>
      </c>
      <c r="G71" s="52">
        <v>3</v>
      </c>
      <c r="H71" s="52">
        <v>10</v>
      </c>
      <c r="I71" s="52">
        <v>119</v>
      </c>
      <c r="J71" s="52">
        <v>144</v>
      </c>
      <c r="K71" s="52">
        <v>29</v>
      </c>
      <c r="L71" s="52">
        <v>41</v>
      </c>
      <c r="M71" s="52">
        <v>5</v>
      </c>
      <c r="N71" s="52">
        <v>3</v>
      </c>
      <c r="O71" s="52" t="s">
        <v>60</v>
      </c>
      <c r="P71" s="52">
        <v>3</v>
      </c>
      <c r="Q71" s="52">
        <v>48</v>
      </c>
      <c r="R71" s="52">
        <v>51</v>
      </c>
      <c r="S71" s="52">
        <v>35</v>
      </c>
      <c r="T71" s="52">
        <v>50</v>
      </c>
      <c r="U71" s="52">
        <v>11</v>
      </c>
      <c r="V71" s="52">
        <v>10</v>
      </c>
      <c r="W71" s="52">
        <v>46</v>
      </c>
      <c r="X71" s="52">
        <v>53</v>
      </c>
      <c r="Y71" s="52">
        <v>104</v>
      </c>
      <c r="Z71" s="52">
        <v>124</v>
      </c>
      <c r="AA71" s="52">
        <v>757</v>
      </c>
      <c r="AB71" s="52">
        <v>672</v>
      </c>
      <c r="AC71" s="69">
        <v>1429</v>
      </c>
    </row>
    <row r="72" spans="2:29" s="82" customFormat="1" outlineLevel="1" x14ac:dyDescent="0.2">
      <c r="B72" s="83" t="s">
        <v>485</v>
      </c>
      <c r="C72" s="52">
        <v>322</v>
      </c>
      <c r="D72" s="52">
        <v>41</v>
      </c>
      <c r="E72" s="52">
        <v>22</v>
      </c>
      <c r="F72" s="52">
        <v>153</v>
      </c>
      <c r="G72" s="52">
        <v>6</v>
      </c>
      <c r="H72" s="52">
        <v>9</v>
      </c>
      <c r="I72" s="52">
        <v>76</v>
      </c>
      <c r="J72" s="52">
        <v>137</v>
      </c>
      <c r="K72" s="52">
        <v>50</v>
      </c>
      <c r="L72" s="52">
        <v>38</v>
      </c>
      <c r="M72" s="52">
        <v>7</v>
      </c>
      <c r="N72" s="52">
        <v>3</v>
      </c>
      <c r="O72" s="52">
        <v>2</v>
      </c>
      <c r="P72" s="52">
        <v>3</v>
      </c>
      <c r="Q72" s="52">
        <v>54</v>
      </c>
      <c r="R72" s="52">
        <v>51</v>
      </c>
      <c r="S72" s="52">
        <v>65</v>
      </c>
      <c r="T72" s="52">
        <v>46</v>
      </c>
      <c r="U72" s="52">
        <v>6</v>
      </c>
      <c r="V72" s="52">
        <v>9</v>
      </c>
      <c r="W72" s="52">
        <v>103</v>
      </c>
      <c r="X72" s="52">
        <v>51</v>
      </c>
      <c r="Y72" s="52">
        <v>117</v>
      </c>
      <c r="Z72" s="52">
        <v>109</v>
      </c>
      <c r="AA72" s="52">
        <v>830</v>
      </c>
      <c r="AB72" s="52">
        <v>650</v>
      </c>
      <c r="AC72" s="69">
        <v>1480</v>
      </c>
    </row>
    <row r="73" spans="2:29" s="82" customFormat="1" outlineLevel="1" x14ac:dyDescent="0.2">
      <c r="B73" s="83" t="s">
        <v>489</v>
      </c>
      <c r="C73" s="52">
        <v>67</v>
      </c>
      <c r="D73" s="52">
        <v>16</v>
      </c>
      <c r="E73" s="52">
        <v>6</v>
      </c>
      <c r="F73" s="52">
        <v>40</v>
      </c>
      <c r="G73" s="99" t="s">
        <v>60</v>
      </c>
      <c r="H73" s="52">
        <v>2</v>
      </c>
      <c r="I73" s="52">
        <v>1</v>
      </c>
      <c r="J73" s="52">
        <v>36</v>
      </c>
      <c r="K73" s="52">
        <v>3</v>
      </c>
      <c r="L73" s="52">
        <v>8</v>
      </c>
      <c r="M73" s="52" t="s">
        <v>60</v>
      </c>
      <c r="N73" s="52">
        <v>1</v>
      </c>
      <c r="O73" s="52" t="s">
        <v>60</v>
      </c>
      <c r="P73" s="52">
        <v>1</v>
      </c>
      <c r="Q73" s="99" t="s">
        <v>60</v>
      </c>
      <c r="R73" s="52">
        <v>21</v>
      </c>
      <c r="S73" s="52">
        <v>4</v>
      </c>
      <c r="T73" s="52">
        <v>11</v>
      </c>
      <c r="U73" s="99" t="s">
        <v>60</v>
      </c>
      <c r="V73" s="52">
        <v>3</v>
      </c>
      <c r="W73" s="52" t="s">
        <v>60</v>
      </c>
      <c r="X73" s="52">
        <v>15</v>
      </c>
      <c r="Y73" s="52">
        <v>6</v>
      </c>
      <c r="Z73" s="52">
        <v>34</v>
      </c>
      <c r="AA73" s="52">
        <v>87</v>
      </c>
      <c r="AB73" s="52">
        <v>188</v>
      </c>
      <c r="AC73" s="52">
        <v>275</v>
      </c>
    </row>
    <row r="74" spans="2:29" s="82" customFormat="1" outlineLevel="1" x14ac:dyDescent="0.2">
      <c r="B74" s="83" t="s">
        <v>486</v>
      </c>
      <c r="C74" s="52">
        <v>55</v>
      </c>
      <c r="D74" s="52">
        <v>15</v>
      </c>
      <c r="E74" s="52">
        <v>5</v>
      </c>
      <c r="F74" s="52">
        <v>35</v>
      </c>
      <c r="G74" s="99" t="s">
        <v>60</v>
      </c>
      <c r="H74" s="52">
        <v>2</v>
      </c>
      <c r="I74" s="52">
        <v>1</v>
      </c>
      <c r="J74" s="52">
        <v>37</v>
      </c>
      <c r="K74" s="99" t="s">
        <v>60</v>
      </c>
      <c r="L74" s="52">
        <v>7</v>
      </c>
      <c r="M74" s="52" t="s">
        <v>60</v>
      </c>
      <c r="N74" s="52">
        <v>1</v>
      </c>
      <c r="O74" s="99" t="s">
        <v>60</v>
      </c>
      <c r="P74" s="52">
        <v>1</v>
      </c>
      <c r="Q74" s="52">
        <v>7</v>
      </c>
      <c r="R74" s="52">
        <v>19</v>
      </c>
      <c r="S74" s="52">
        <v>2</v>
      </c>
      <c r="T74" s="52">
        <v>10</v>
      </c>
      <c r="U74" s="52" t="s">
        <v>60</v>
      </c>
      <c r="V74" s="52">
        <v>3</v>
      </c>
      <c r="W74" s="99">
        <v>2</v>
      </c>
      <c r="X74" s="52">
        <v>12</v>
      </c>
      <c r="Y74" s="52">
        <v>9</v>
      </c>
      <c r="Z74" s="52">
        <v>29</v>
      </c>
      <c r="AA74" s="52">
        <v>81</v>
      </c>
      <c r="AB74" s="52">
        <v>171</v>
      </c>
      <c r="AC74" s="52">
        <v>252</v>
      </c>
    </row>
    <row r="75" spans="2:29" s="82" customFormat="1" outlineLevel="1" x14ac:dyDescent="0.2">
      <c r="B75" s="83" t="s">
        <v>488</v>
      </c>
      <c r="C75" s="52">
        <v>99</v>
      </c>
      <c r="D75" s="52">
        <v>14</v>
      </c>
      <c r="E75" s="52">
        <v>8</v>
      </c>
      <c r="F75" s="52">
        <v>33</v>
      </c>
      <c r="G75" s="99" t="s">
        <v>60</v>
      </c>
      <c r="H75" s="52">
        <v>1</v>
      </c>
      <c r="I75" s="52">
        <v>2</v>
      </c>
      <c r="J75" s="52">
        <v>30</v>
      </c>
      <c r="K75" s="52">
        <v>2</v>
      </c>
      <c r="L75" s="52">
        <v>6</v>
      </c>
      <c r="M75" s="52" t="s">
        <v>60</v>
      </c>
      <c r="N75" s="52">
        <v>1</v>
      </c>
      <c r="O75" s="52" t="s">
        <v>60</v>
      </c>
      <c r="P75" s="52">
        <v>1</v>
      </c>
      <c r="Q75" s="99">
        <v>2</v>
      </c>
      <c r="R75" s="52">
        <v>20</v>
      </c>
      <c r="S75" s="52">
        <v>1</v>
      </c>
      <c r="T75" s="52">
        <v>9</v>
      </c>
      <c r="U75" s="99" t="s">
        <v>60</v>
      </c>
      <c r="V75" s="52">
        <v>3</v>
      </c>
      <c r="W75" s="99" t="s">
        <v>60</v>
      </c>
      <c r="X75" s="52">
        <v>12</v>
      </c>
      <c r="Y75" s="52">
        <v>11</v>
      </c>
      <c r="Z75" s="52">
        <v>27</v>
      </c>
      <c r="AA75" s="52">
        <v>125</v>
      </c>
      <c r="AB75" s="52">
        <v>157</v>
      </c>
      <c r="AC75" s="52">
        <v>282</v>
      </c>
    </row>
    <row r="76" spans="2:29" s="82" customFormat="1" outlineLevel="1" x14ac:dyDescent="0.2">
      <c r="B76" s="83" t="s">
        <v>487</v>
      </c>
      <c r="C76" s="52">
        <v>88</v>
      </c>
      <c r="D76" s="52">
        <v>15</v>
      </c>
      <c r="E76" s="52">
        <v>9</v>
      </c>
      <c r="F76" s="52">
        <v>50</v>
      </c>
      <c r="G76" s="99" t="s">
        <v>60</v>
      </c>
      <c r="H76" s="52">
        <v>3</v>
      </c>
      <c r="I76" s="99">
        <v>6</v>
      </c>
      <c r="J76" s="52">
        <v>44</v>
      </c>
      <c r="K76" s="52">
        <v>7</v>
      </c>
      <c r="L76" s="52">
        <v>12</v>
      </c>
      <c r="M76" s="99" t="s">
        <v>60</v>
      </c>
      <c r="N76" s="52">
        <v>1</v>
      </c>
      <c r="O76" s="52" t="s">
        <v>60</v>
      </c>
      <c r="P76" s="52">
        <v>1</v>
      </c>
      <c r="Q76" s="99">
        <v>10</v>
      </c>
      <c r="R76" s="52">
        <v>21</v>
      </c>
      <c r="S76" s="52">
        <v>6</v>
      </c>
      <c r="T76" s="52">
        <v>15</v>
      </c>
      <c r="U76" s="99">
        <v>1</v>
      </c>
      <c r="V76" s="52">
        <v>4</v>
      </c>
      <c r="W76" s="52">
        <v>2</v>
      </c>
      <c r="X76" s="52">
        <v>19</v>
      </c>
      <c r="Y76" s="52">
        <v>14</v>
      </c>
      <c r="Z76" s="52">
        <v>39</v>
      </c>
      <c r="AA76" s="52">
        <v>143</v>
      </c>
      <c r="AB76" s="52">
        <v>224</v>
      </c>
      <c r="AC76" s="52">
        <v>367</v>
      </c>
    </row>
    <row r="77" spans="2:29" s="82" customFormat="1" outlineLevel="1" x14ac:dyDescent="0.2">
      <c r="B77" s="83" t="s">
        <v>490</v>
      </c>
      <c r="C77" s="52">
        <v>311</v>
      </c>
      <c r="D77" s="52">
        <v>40</v>
      </c>
      <c r="E77" s="52">
        <v>38</v>
      </c>
      <c r="F77" s="52">
        <v>140</v>
      </c>
      <c r="G77" s="52">
        <v>2</v>
      </c>
      <c r="H77" s="52">
        <v>8</v>
      </c>
      <c r="I77" s="52">
        <v>20</v>
      </c>
      <c r="J77" s="52">
        <v>129</v>
      </c>
      <c r="K77" s="52">
        <v>26</v>
      </c>
      <c r="L77" s="52">
        <v>35</v>
      </c>
      <c r="M77" s="52">
        <v>1</v>
      </c>
      <c r="N77" s="52">
        <v>2</v>
      </c>
      <c r="O77" s="52" t="s">
        <v>60</v>
      </c>
      <c r="P77" s="52">
        <v>3</v>
      </c>
      <c r="Q77" s="52">
        <v>15</v>
      </c>
      <c r="R77" s="52">
        <v>47</v>
      </c>
      <c r="S77" s="52">
        <v>18</v>
      </c>
      <c r="T77" s="52">
        <v>43</v>
      </c>
      <c r="U77" s="99">
        <v>1</v>
      </c>
      <c r="V77" s="52">
        <v>9</v>
      </c>
      <c r="W77" s="52">
        <v>16</v>
      </c>
      <c r="X77" s="52">
        <v>46</v>
      </c>
      <c r="Y77" s="52">
        <v>90</v>
      </c>
      <c r="Z77" s="52">
        <v>105</v>
      </c>
      <c r="AA77" s="52">
        <v>538</v>
      </c>
      <c r="AB77" s="52">
        <v>607</v>
      </c>
      <c r="AC77" s="69">
        <v>1145</v>
      </c>
    </row>
    <row r="78" spans="2:29" s="82" customFormat="1" outlineLevel="1" x14ac:dyDescent="0.2">
      <c r="B78" s="83" t="s">
        <v>491</v>
      </c>
      <c r="C78" s="52">
        <v>412</v>
      </c>
      <c r="D78" s="52">
        <v>63</v>
      </c>
      <c r="E78" s="52">
        <v>57</v>
      </c>
      <c r="F78" s="52">
        <v>176</v>
      </c>
      <c r="G78" s="52">
        <v>2</v>
      </c>
      <c r="H78" s="52">
        <v>12</v>
      </c>
      <c r="I78" s="52">
        <v>28</v>
      </c>
      <c r="J78" s="52">
        <v>164</v>
      </c>
      <c r="K78" s="52">
        <v>13</v>
      </c>
      <c r="L78" s="52">
        <v>47</v>
      </c>
      <c r="M78" s="52" t="s">
        <v>60</v>
      </c>
      <c r="N78" s="52">
        <v>3</v>
      </c>
      <c r="O78" s="52" t="s">
        <v>60</v>
      </c>
      <c r="P78" s="52">
        <v>4</v>
      </c>
      <c r="Q78" s="52">
        <v>40</v>
      </c>
      <c r="R78" s="52">
        <v>56</v>
      </c>
      <c r="S78" s="52">
        <v>8</v>
      </c>
      <c r="T78" s="52">
        <v>53</v>
      </c>
      <c r="U78" s="52">
        <v>3</v>
      </c>
      <c r="V78" s="52">
        <v>14</v>
      </c>
      <c r="W78" s="52">
        <v>37</v>
      </c>
      <c r="X78" s="52">
        <v>59</v>
      </c>
      <c r="Y78" s="52">
        <v>147</v>
      </c>
      <c r="Z78" s="52">
        <v>138</v>
      </c>
      <c r="AA78" s="52">
        <v>747</v>
      </c>
      <c r="AB78" s="52">
        <v>789</v>
      </c>
      <c r="AC78" s="69">
        <v>1536</v>
      </c>
    </row>
    <row r="79" spans="2:29" s="82" customFormat="1" outlineLevel="1" x14ac:dyDescent="0.2">
      <c r="B79" s="83" t="s">
        <v>492</v>
      </c>
      <c r="C79" s="52">
        <v>308</v>
      </c>
      <c r="D79" s="52">
        <v>37</v>
      </c>
      <c r="E79" s="52">
        <v>37</v>
      </c>
      <c r="F79" s="52">
        <v>103</v>
      </c>
      <c r="G79" s="99">
        <v>3</v>
      </c>
      <c r="H79" s="52">
        <v>7</v>
      </c>
      <c r="I79" s="52">
        <v>7</v>
      </c>
      <c r="J79" s="52">
        <v>94</v>
      </c>
      <c r="K79" s="52">
        <v>5</v>
      </c>
      <c r="L79" s="52">
        <v>27</v>
      </c>
      <c r="M79" s="52" t="s">
        <v>60</v>
      </c>
      <c r="N79" s="52">
        <v>2</v>
      </c>
      <c r="O79" s="52" t="s">
        <v>60</v>
      </c>
      <c r="P79" s="52">
        <v>2</v>
      </c>
      <c r="Q79" s="52">
        <v>10</v>
      </c>
      <c r="R79" s="52">
        <v>35</v>
      </c>
      <c r="S79" s="52">
        <v>4</v>
      </c>
      <c r="T79" s="52">
        <v>31</v>
      </c>
      <c r="U79" s="52" t="s">
        <v>60</v>
      </c>
      <c r="V79" s="52">
        <v>6</v>
      </c>
      <c r="W79" s="52">
        <v>11</v>
      </c>
      <c r="X79" s="52">
        <v>34</v>
      </c>
      <c r="Y79" s="52">
        <v>54</v>
      </c>
      <c r="Z79" s="52">
        <v>79</v>
      </c>
      <c r="AA79" s="52">
        <v>439</v>
      </c>
      <c r="AB79" s="52">
        <v>457</v>
      </c>
      <c r="AC79" s="52">
        <v>896</v>
      </c>
    </row>
    <row r="80" spans="2:29" s="82" customFormat="1" outlineLevel="1" x14ac:dyDescent="0.2">
      <c r="B80" s="83" t="s">
        <v>493</v>
      </c>
      <c r="C80" s="52">
        <v>788</v>
      </c>
      <c r="D80" s="52">
        <v>59</v>
      </c>
      <c r="E80" s="52">
        <v>208</v>
      </c>
      <c r="F80" s="52">
        <v>343</v>
      </c>
      <c r="G80" s="52">
        <v>12</v>
      </c>
      <c r="H80" s="52">
        <v>21</v>
      </c>
      <c r="I80" s="52">
        <v>255</v>
      </c>
      <c r="J80" s="52">
        <v>313</v>
      </c>
      <c r="K80" s="52">
        <v>63</v>
      </c>
      <c r="L80" s="52">
        <v>86</v>
      </c>
      <c r="M80" s="52">
        <v>2</v>
      </c>
      <c r="N80" s="52">
        <v>5</v>
      </c>
      <c r="O80" s="52" t="s">
        <v>60</v>
      </c>
      <c r="P80" s="52">
        <v>6</v>
      </c>
      <c r="Q80" s="52">
        <v>90</v>
      </c>
      <c r="R80" s="52">
        <v>112</v>
      </c>
      <c r="S80" s="52">
        <v>65</v>
      </c>
      <c r="T80" s="52">
        <v>103</v>
      </c>
      <c r="U80" s="52">
        <v>22</v>
      </c>
      <c r="V80" s="52">
        <v>28</v>
      </c>
      <c r="W80" s="52">
        <v>50</v>
      </c>
      <c r="X80" s="52">
        <v>113</v>
      </c>
      <c r="Y80" s="52">
        <v>185</v>
      </c>
      <c r="Z80" s="52">
        <v>258</v>
      </c>
      <c r="AA80" s="69">
        <v>1740</v>
      </c>
      <c r="AB80" s="69">
        <v>1447</v>
      </c>
      <c r="AC80" s="69">
        <v>3187</v>
      </c>
    </row>
    <row r="81" spans="2:34" s="82" customFormat="1" outlineLevel="1" x14ac:dyDescent="0.2">
      <c r="B81" s="83" t="s">
        <v>494</v>
      </c>
      <c r="C81" s="52">
        <v>288</v>
      </c>
      <c r="D81" s="52">
        <v>39</v>
      </c>
      <c r="E81" s="52">
        <v>94</v>
      </c>
      <c r="F81" s="52">
        <v>200</v>
      </c>
      <c r="G81" s="52">
        <v>3</v>
      </c>
      <c r="H81" s="52">
        <v>13</v>
      </c>
      <c r="I81" s="52">
        <v>32</v>
      </c>
      <c r="J81" s="52">
        <v>183</v>
      </c>
      <c r="K81" s="52">
        <v>22</v>
      </c>
      <c r="L81" s="52">
        <v>51</v>
      </c>
      <c r="M81" s="52" t="s">
        <v>60</v>
      </c>
      <c r="N81" s="52">
        <v>3</v>
      </c>
      <c r="O81" s="52" t="s">
        <v>60</v>
      </c>
      <c r="P81" s="52">
        <v>5</v>
      </c>
      <c r="Q81" s="52">
        <v>25</v>
      </c>
      <c r="R81" s="52">
        <v>69</v>
      </c>
      <c r="S81" s="52">
        <v>18</v>
      </c>
      <c r="T81" s="52">
        <v>62</v>
      </c>
      <c r="U81" s="52">
        <v>1</v>
      </c>
      <c r="V81" s="52">
        <v>12</v>
      </c>
      <c r="W81" s="52">
        <v>13</v>
      </c>
      <c r="X81" s="52">
        <v>62</v>
      </c>
      <c r="Y81" s="52">
        <v>60</v>
      </c>
      <c r="Z81" s="52">
        <v>151</v>
      </c>
      <c r="AA81" s="52">
        <v>556</v>
      </c>
      <c r="AB81" s="52">
        <v>850</v>
      </c>
      <c r="AC81" s="69">
        <v>1406</v>
      </c>
    </row>
    <row r="82" spans="2:34" s="82" customFormat="1" outlineLevel="1" x14ac:dyDescent="0.2">
      <c r="B82" s="83" t="s">
        <v>495</v>
      </c>
      <c r="C82" s="52">
        <v>457</v>
      </c>
      <c r="D82" s="52">
        <v>45</v>
      </c>
      <c r="E82" s="52">
        <v>78</v>
      </c>
      <c r="F82" s="52">
        <v>223</v>
      </c>
      <c r="G82" s="52">
        <v>7</v>
      </c>
      <c r="H82" s="52">
        <v>15</v>
      </c>
      <c r="I82" s="52">
        <v>28</v>
      </c>
      <c r="J82" s="52">
        <v>203</v>
      </c>
      <c r="K82" s="52">
        <v>14</v>
      </c>
      <c r="L82" s="52">
        <v>59</v>
      </c>
      <c r="M82" s="52" t="s">
        <v>60</v>
      </c>
      <c r="N82" s="52">
        <v>4</v>
      </c>
      <c r="O82" s="52" t="s">
        <v>60</v>
      </c>
      <c r="P82" s="52">
        <v>3</v>
      </c>
      <c r="Q82" s="52">
        <v>18</v>
      </c>
      <c r="R82" s="52">
        <v>72</v>
      </c>
      <c r="S82" s="52">
        <v>11</v>
      </c>
      <c r="T82" s="52">
        <v>68</v>
      </c>
      <c r="U82" s="52">
        <v>7</v>
      </c>
      <c r="V82" s="52">
        <v>16</v>
      </c>
      <c r="W82" s="52">
        <v>12</v>
      </c>
      <c r="X82" s="52">
        <v>76</v>
      </c>
      <c r="Y82" s="52">
        <v>82</v>
      </c>
      <c r="Z82" s="52">
        <v>173</v>
      </c>
      <c r="AA82" s="52">
        <v>714</v>
      </c>
      <c r="AB82" s="52">
        <v>957</v>
      </c>
      <c r="AC82" s="69">
        <v>1671</v>
      </c>
    </row>
    <row r="83" spans="2:34" s="82" customFormat="1" outlineLevel="1" x14ac:dyDescent="0.2">
      <c r="B83" s="83" t="s">
        <v>496</v>
      </c>
      <c r="C83" s="52">
        <v>169</v>
      </c>
      <c r="D83" s="52">
        <v>16</v>
      </c>
      <c r="E83" s="52">
        <v>27</v>
      </c>
      <c r="F83" s="52">
        <v>105</v>
      </c>
      <c r="G83" s="52">
        <v>2</v>
      </c>
      <c r="H83" s="52">
        <v>7</v>
      </c>
      <c r="I83" s="52">
        <v>7</v>
      </c>
      <c r="J83" s="52">
        <v>95</v>
      </c>
      <c r="K83" s="52">
        <v>7</v>
      </c>
      <c r="L83" s="52">
        <v>27</v>
      </c>
      <c r="M83" s="52" t="s">
        <v>60</v>
      </c>
      <c r="N83" s="52">
        <v>2</v>
      </c>
      <c r="O83" s="52" t="s">
        <v>60</v>
      </c>
      <c r="P83" s="52">
        <v>2</v>
      </c>
      <c r="Q83" s="52">
        <v>7</v>
      </c>
      <c r="R83" s="52">
        <v>34</v>
      </c>
      <c r="S83" s="52">
        <v>3</v>
      </c>
      <c r="T83" s="52">
        <v>32</v>
      </c>
      <c r="U83" s="99">
        <v>1</v>
      </c>
      <c r="V83" s="52">
        <v>4</v>
      </c>
      <c r="W83" s="52">
        <v>3</v>
      </c>
      <c r="X83" s="52">
        <v>32</v>
      </c>
      <c r="Y83" s="52">
        <v>13</v>
      </c>
      <c r="Z83" s="52">
        <v>82</v>
      </c>
      <c r="AA83" s="52">
        <v>239</v>
      </c>
      <c r="AB83" s="52">
        <v>438</v>
      </c>
      <c r="AC83" s="52">
        <v>677</v>
      </c>
    </row>
    <row r="84" spans="2:34" s="82" customFormat="1" outlineLevel="1" x14ac:dyDescent="0.2">
      <c r="B84" s="83" t="s">
        <v>497</v>
      </c>
      <c r="C84" s="52">
        <v>423</v>
      </c>
      <c r="D84" s="52">
        <v>56</v>
      </c>
      <c r="E84" s="52">
        <v>73</v>
      </c>
      <c r="F84" s="52">
        <v>212</v>
      </c>
      <c r="G84" s="52">
        <v>14</v>
      </c>
      <c r="H84" s="52">
        <v>13</v>
      </c>
      <c r="I84" s="52">
        <v>93</v>
      </c>
      <c r="J84" s="52">
        <v>192</v>
      </c>
      <c r="K84" s="52">
        <v>17</v>
      </c>
      <c r="L84" s="52">
        <v>54</v>
      </c>
      <c r="M84" s="52" t="s">
        <v>60</v>
      </c>
      <c r="N84" s="52">
        <v>3</v>
      </c>
      <c r="O84" s="52" t="s">
        <v>60</v>
      </c>
      <c r="P84" s="52">
        <v>4</v>
      </c>
      <c r="Q84" s="52">
        <v>28</v>
      </c>
      <c r="R84" s="52">
        <v>70</v>
      </c>
      <c r="S84" s="52">
        <v>30</v>
      </c>
      <c r="T84" s="52">
        <v>66</v>
      </c>
      <c r="U84" s="52">
        <v>14</v>
      </c>
      <c r="V84" s="52">
        <v>17</v>
      </c>
      <c r="W84" s="52">
        <v>24</v>
      </c>
      <c r="X84" s="52">
        <v>68</v>
      </c>
      <c r="Y84" s="52">
        <v>90</v>
      </c>
      <c r="Z84" s="52">
        <v>155</v>
      </c>
      <c r="AA84" s="52">
        <v>806</v>
      </c>
      <c r="AB84" s="52">
        <v>910</v>
      </c>
      <c r="AC84" s="69">
        <v>1716</v>
      </c>
    </row>
    <row r="85" spans="2:34" s="82" customFormat="1" outlineLevel="1" x14ac:dyDescent="0.2">
      <c r="B85" s="83" t="s">
        <v>498</v>
      </c>
      <c r="C85" s="52">
        <v>233</v>
      </c>
      <c r="D85" s="52">
        <v>24</v>
      </c>
      <c r="E85" s="52">
        <v>74</v>
      </c>
      <c r="F85" s="52">
        <v>118</v>
      </c>
      <c r="G85" s="52">
        <v>5</v>
      </c>
      <c r="H85" s="52">
        <v>7</v>
      </c>
      <c r="I85" s="52">
        <v>15</v>
      </c>
      <c r="J85" s="52">
        <v>109</v>
      </c>
      <c r="K85" s="52">
        <v>5</v>
      </c>
      <c r="L85" s="52">
        <v>31</v>
      </c>
      <c r="M85" s="52" t="s">
        <v>60</v>
      </c>
      <c r="N85" s="52">
        <v>2</v>
      </c>
      <c r="O85" s="52" t="s">
        <v>60</v>
      </c>
      <c r="P85" s="52">
        <v>2</v>
      </c>
      <c r="Q85" s="52">
        <v>14</v>
      </c>
      <c r="R85" s="52">
        <v>43</v>
      </c>
      <c r="S85" s="52">
        <v>6</v>
      </c>
      <c r="T85" s="52">
        <v>36</v>
      </c>
      <c r="U85" s="52">
        <v>2</v>
      </c>
      <c r="V85" s="52">
        <v>5</v>
      </c>
      <c r="W85" s="52">
        <v>8</v>
      </c>
      <c r="X85" s="52">
        <v>40</v>
      </c>
      <c r="Y85" s="52">
        <v>37</v>
      </c>
      <c r="Z85" s="52">
        <v>92</v>
      </c>
      <c r="AA85" s="52">
        <v>399</v>
      </c>
      <c r="AB85" s="52">
        <v>509</v>
      </c>
      <c r="AC85" s="52">
        <v>908</v>
      </c>
    </row>
    <row r="86" spans="2:34" s="82" customFormat="1" outlineLevel="1" x14ac:dyDescent="0.2">
      <c r="B86" s="83" t="s">
        <v>499</v>
      </c>
      <c r="C86" s="52">
        <v>542</v>
      </c>
      <c r="D86" s="52">
        <v>57</v>
      </c>
      <c r="E86" s="52">
        <v>154</v>
      </c>
      <c r="F86" s="52">
        <v>282</v>
      </c>
      <c r="G86" s="52">
        <v>18</v>
      </c>
      <c r="H86" s="52">
        <v>18</v>
      </c>
      <c r="I86" s="52">
        <v>107</v>
      </c>
      <c r="J86" s="52">
        <v>262</v>
      </c>
      <c r="K86" s="52">
        <v>25</v>
      </c>
      <c r="L86" s="52">
        <v>70</v>
      </c>
      <c r="M86" s="52" t="s">
        <v>60</v>
      </c>
      <c r="N86" s="52">
        <v>3</v>
      </c>
      <c r="O86" s="52" t="s">
        <v>60</v>
      </c>
      <c r="P86" s="52">
        <v>5</v>
      </c>
      <c r="Q86" s="52">
        <v>40</v>
      </c>
      <c r="R86" s="52">
        <v>93</v>
      </c>
      <c r="S86" s="52">
        <v>26</v>
      </c>
      <c r="T86" s="52">
        <v>85</v>
      </c>
      <c r="U86" s="52">
        <v>14</v>
      </c>
      <c r="V86" s="52">
        <v>18</v>
      </c>
      <c r="W86" s="52">
        <v>27</v>
      </c>
      <c r="X86" s="52">
        <v>89</v>
      </c>
      <c r="Y86" s="52">
        <v>132</v>
      </c>
      <c r="Z86" s="52">
        <v>216</v>
      </c>
      <c r="AA86" s="69">
        <v>1085</v>
      </c>
      <c r="AB86" s="69">
        <v>1198</v>
      </c>
      <c r="AC86" s="69">
        <v>2283</v>
      </c>
    </row>
    <row r="87" spans="2:34" s="82" customFormat="1" outlineLevel="1" x14ac:dyDescent="0.2">
      <c r="B87" s="83" t="s">
        <v>500</v>
      </c>
      <c r="C87" s="52">
        <v>436</v>
      </c>
      <c r="D87" s="52">
        <v>36</v>
      </c>
      <c r="E87" s="52">
        <v>129</v>
      </c>
      <c r="F87" s="52">
        <v>173</v>
      </c>
      <c r="G87" s="52">
        <v>9</v>
      </c>
      <c r="H87" s="52">
        <v>11</v>
      </c>
      <c r="I87" s="52">
        <v>142</v>
      </c>
      <c r="J87" s="52">
        <v>156</v>
      </c>
      <c r="K87" s="52">
        <v>25</v>
      </c>
      <c r="L87" s="52">
        <v>44</v>
      </c>
      <c r="M87" s="52" t="s">
        <v>60</v>
      </c>
      <c r="N87" s="52">
        <v>4</v>
      </c>
      <c r="O87" s="52" t="s">
        <v>60</v>
      </c>
      <c r="P87" s="52">
        <v>3</v>
      </c>
      <c r="Q87" s="52">
        <v>85</v>
      </c>
      <c r="R87" s="52">
        <v>59</v>
      </c>
      <c r="S87" s="52">
        <v>29</v>
      </c>
      <c r="T87" s="52">
        <v>53</v>
      </c>
      <c r="U87" s="52">
        <v>8</v>
      </c>
      <c r="V87" s="52">
        <v>15</v>
      </c>
      <c r="W87" s="52">
        <v>36</v>
      </c>
      <c r="X87" s="52">
        <v>59</v>
      </c>
      <c r="Y87" s="52">
        <v>101</v>
      </c>
      <c r="Z87" s="52">
        <v>131</v>
      </c>
      <c r="AA87" s="52">
        <v>1000</v>
      </c>
      <c r="AB87" s="52">
        <v>744</v>
      </c>
      <c r="AC87" s="69">
        <v>1744</v>
      </c>
    </row>
    <row r="88" spans="2:34" s="82" customFormat="1" ht="15" outlineLevel="1" x14ac:dyDescent="0.2">
      <c r="B88" s="110" t="s">
        <v>622</v>
      </c>
      <c r="C88" s="68" t="s">
        <v>60</v>
      </c>
      <c r="D88" s="321">
        <v>1263</v>
      </c>
      <c r="E88" s="68" t="s">
        <v>60</v>
      </c>
      <c r="F88" s="52">
        <v>166</v>
      </c>
      <c r="G88" s="99" t="s">
        <v>60</v>
      </c>
      <c r="H88" s="52">
        <v>2</v>
      </c>
      <c r="I88" s="68" t="s">
        <v>60</v>
      </c>
      <c r="J88" s="52">
        <v>200</v>
      </c>
      <c r="K88" s="68" t="s">
        <v>60</v>
      </c>
      <c r="L88" s="52">
        <v>40</v>
      </c>
      <c r="M88" s="68" t="s">
        <v>60</v>
      </c>
      <c r="N88" s="52">
        <v>3</v>
      </c>
      <c r="O88" s="68" t="s">
        <v>60</v>
      </c>
      <c r="P88" s="52">
        <v>6</v>
      </c>
      <c r="Q88" s="68" t="s">
        <v>60</v>
      </c>
      <c r="R88" s="52">
        <v>77</v>
      </c>
      <c r="S88" s="68" t="s">
        <v>60</v>
      </c>
      <c r="T88" s="52">
        <v>27</v>
      </c>
      <c r="U88" s="68" t="s">
        <v>60</v>
      </c>
      <c r="V88" s="52">
        <v>5</v>
      </c>
      <c r="W88" s="99" t="s">
        <v>60</v>
      </c>
      <c r="X88" s="52">
        <v>61</v>
      </c>
      <c r="Y88" s="68" t="s">
        <v>60</v>
      </c>
      <c r="Z88" s="52">
        <v>111</v>
      </c>
      <c r="AA88" s="68" t="s">
        <v>60</v>
      </c>
      <c r="AB88" s="69">
        <v>1961</v>
      </c>
      <c r="AC88" s="69">
        <v>1961</v>
      </c>
    </row>
    <row r="89" spans="2:34" s="82" customFormat="1" x14ac:dyDescent="0.2">
      <c r="B89" s="84" t="s">
        <v>501</v>
      </c>
      <c r="C89" s="72">
        <v>8715</v>
      </c>
      <c r="D89" s="72">
        <v>2312</v>
      </c>
      <c r="E89" s="72">
        <v>3114</v>
      </c>
      <c r="F89" s="72">
        <v>4887</v>
      </c>
      <c r="G89" s="73">
        <v>196</v>
      </c>
      <c r="H89" s="73">
        <v>298</v>
      </c>
      <c r="I89" s="72">
        <v>2833</v>
      </c>
      <c r="J89" s="72">
        <v>4490</v>
      </c>
      <c r="K89" s="73">
        <v>802</v>
      </c>
      <c r="L89" s="72">
        <v>1246</v>
      </c>
      <c r="M89" s="72">
        <v>49</v>
      </c>
      <c r="N89" s="72">
        <v>82</v>
      </c>
      <c r="O89" s="73">
        <v>60</v>
      </c>
      <c r="P89" s="72">
        <v>97</v>
      </c>
      <c r="Q89" s="72">
        <v>1026</v>
      </c>
      <c r="R89" s="72">
        <v>1664</v>
      </c>
      <c r="S89" s="73">
        <v>949</v>
      </c>
      <c r="T89" s="72">
        <v>1461</v>
      </c>
      <c r="U89" s="73">
        <v>226</v>
      </c>
      <c r="V89" s="73">
        <v>359</v>
      </c>
      <c r="W89" s="73">
        <v>1030</v>
      </c>
      <c r="X89" s="72">
        <v>1637</v>
      </c>
      <c r="Y89" s="72">
        <v>2348</v>
      </c>
      <c r="Z89" s="72">
        <v>3687</v>
      </c>
      <c r="AA89" s="72">
        <v>21348</v>
      </c>
      <c r="AB89" s="72">
        <v>22220</v>
      </c>
      <c r="AC89" s="72">
        <v>43568</v>
      </c>
    </row>
    <row r="90" spans="2:34" s="82" customFormat="1" ht="15" customHeight="1" x14ac:dyDescent="0.2">
      <c r="B90" s="509" t="s">
        <v>1197</v>
      </c>
      <c r="C90" s="509"/>
      <c r="D90" s="509"/>
      <c r="E90" s="509"/>
      <c r="F90" s="509"/>
      <c r="G90" s="509"/>
      <c r="H90" s="509"/>
      <c r="I90" s="509"/>
      <c r="J90" s="509"/>
      <c r="K90" s="509"/>
      <c r="L90" s="509"/>
      <c r="M90" s="509"/>
      <c r="N90" s="509"/>
      <c r="O90" s="509"/>
      <c r="P90" s="509"/>
      <c r="Q90" s="509"/>
      <c r="R90" s="509"/>
      <c r="S90" s="509"/>
      <c r="T90" s="509"/>
      <c r="U90" s="509"/>
      <c r="V90" s="509"/>
      <c r="W90" s="509"/>
      <c r="X90" s="509"/>
      <c r="Y90" s="509"/>
      <c r="Z90" s="509"/>
      <c r="AA90" s="509"/>
      <c r="AB90" s="509"/>
      <c r="AC90" s="509"/>
    </row>
    <row r="91" spans="2:34" outlineLevel="1" x14ac:dyDescent="0.2">
      <c r="B91" s="79" t="s">
        <v>476</v>
      </c>
      <c r="C91" s="108">
        <v>493</v>
      </c>
      <c r="D91" s="108">
        <v>102</v>
      </c>
      <c r="E91" s="108">
        <v>698</v>
      </c>
      <c r="F91" s="108">
        <v>481</v>
      </c>
      <c r="G91" s="108">
        <v>41</v>
      </c>
      <c r="H91" s="108">
        <v>30</v>
      </c>
      <c r="I91" s="108">
        <v>577</v>
      </c>
      <c r="J91" s="108">
        <v>440</v>
      </c>
      <c r="K91" s="108">
        <v>177</v>
      </c>
      <c r="L91" s="108">
        <v>126</v>
      </c>
      <c r="M91" s="108">
        <v>12</v>
      </c>
      <c r="N91" s="108">
        <v>8</v>
      </c>
      <c r="O91" s="108">
        <v>16</v>
      </c>
      <c r="P91" s="108">
        <v>8</v>
      </c>
      <c r="Q91" s="108">
        <v>50</v>
      </c>
      <c r="R91" s="108">
        <v>158</v>
      </c>
      <c r="S91" s="108">
        <v>218</v>
      </c>
      <c r="T91" s="108">
        <v>146</v>
      </c>
      <c r="U91" s="108">
        <v>67</v>
      </c>
      <c r="V91" s="108">
        <v>37</v>
      </c>
      <c r="W91" s="108">
        <v>257</v>
      </c>
      <c r="X91" s="108">
        <v>183</v>
      </c>
      <c r="Y91" s="108">
        <v>252</v>
      </c>
      <c r="Z91" s="108">
        <v>367</v>
      </c>
      <c r="AA91" s="139">
        <v>2858</v>
      </c>
      <c r="AB91" s="139">
        <v>2086</v>
      </c>
      <c r="AC91" s="139">
        <v>4944</v>
      </c>
      <c r="AD91" s="82"/>
      <c r="AE91" s="69"/>
      <c r="AF91" s="69"/>
      <c r="AG91" s="16"/>
      <c r="AH91" s="16"/>
    </row>
    <row r="92" spans="2:34" outlineLevel="1" x14ac:dyDescent="0.2">
      <c r="B92" s="83" t="s">
        <v>477</v>
      </c>
      <c r="C92" s="52">
        <v>564</v>
      </c>
      <c r="D92" s="52">
        <v>85</v>
      </c>
      <c r="E92" s="52">
        <v>378</v>
      </c>
      <c r="F92" s="52">
        <v>476</v>
      </c>
      <c r="G92" s="52">
        <v>21</v>
      </c>
      <c r="H92" s="52">
        <v>30</v>
      </c>
      <c r="I92" s="52">
        <v>223</v>
      </c>
      <c r="J92" s="52">
        <v>429</v>
      </c>
      <c r="K92" s="52">
        <v>48</v>
      </c>
      <c r="L92" s="52">
        <v>124</v>
      </c>
      <c r="M92" s="99" t="s">
        <v>60</v>
      </c>
      <c r="N92" s="52">
        <v>7</v>
      </c>
      <c r="O92" s="52">
        <v>1</v>
      </c>
      <c r="P92" s="52">
        <v>7</v>
      </c>
      <c r="Q92" s="52">
        <v>47</v>
      </c>
      <c r="R92" s="52">
        <v>157</v>
      </c>
      <c r="S92" s="52">
        <v>75</v>
      </c>
      <c r="T92" s="52">
        <v>143</v>
      </c>
      <c r="U92" s="52">
        <v>4</v>
      </c>
      <c r="V92" s="52">
        <v>38</v>
      </c>
      <c r="W92" s="52">
        <v>88</v>
      </c>
      <c r="X92" s="52">
        <v>166</v>
      </c>
      <c r="Y92" s="52">
        <v>207</v>
      </c>
      <c r="Z92" s="52">
        <v>361</v>
      </c>
      <c r="AA92" s="69">
        <v>1656</v>
      </c>
      <c r="AB92" s="69">
        <v>2023</v>
      </c>
      <c r="AC92" s="69">
        <v>3679</v>
      </c>
      <c r="AE92" s="69"/>
      <c r="AF92" s="69"/>
      <c r="AG92" s="16"/>
      <c r="AH92" s="16"/>
    </row>
    <row r="93" spans="2:34" outlineLevel="1" x14ac:dyDescent="0.2">
      <c r="B93" s="83" t="s">
        <v>478</v>
      </c>
      <c r="C93" s="52">
        <v>438</v>
      </c>
      <c r="D93" s="52">
        <v>57</v>
      </c>
      <c r="E93" s="52">
        <v>182</v>
      </c>
      <c r="F93" s="52">
        <v>248</v>
      </c>
      <c r="G93" s="52">
        <v>16</v>
      </c>
      <c r="H93" s="52">
        <v>16</v>
      </c>
      <c r="I93" s="52">
        <v>206</v>
      </c>
      <c r="J93" s="52">
        <v>225</v>
      </c>
      <c r="K93" s="52">
        <v>65</v>
      </c>
      <c r="L93" s="52">
        <v>66</v>
      </c>
      <c r="M93" s="99" t="s">
        <v>60</v>
      </c>
      <c r="N93" s="52">
        <v>4</v>
      </c>
      <c r="O93" s="99" t="s">
        <v>60</v>
      </c>
      <c r="P93" s="52">
        <v>4</v>
      </c>
      <c r="Q93" s="52">
        <v>82</v>
      </c>
      <c r="R93" s="52">
        <v>81</v>
      </c>
      <c r="S93" s="52">
        <v>39</v>
      </c>
      <c r="T93" s="52">
        <v>76</v>
      </c>
      <c r="U93" s="52">
        <v>17</v>
      </c>
      <c r="V93" s="52">
        <v>20</v>
      </c>
      <c r="W93" s="52">
        <v>47</v>
      </c>
      <c r="X93" s="52">
        <v>88</v>
      </c>
      <c r="Y93" s="52">
        <v>135</v>
      </c>
      <c r="Z93" s="52">
        <v>192</v>
      </c>
      <c r="AA93" s="69">
        <v>1227</v>
      </c>
      <c r="AB93" s="69">
        <v>1077</v>
      </c>
      <c r="AC93" s="69">
        <v>2304</v>
      </c>
      <c r="AE93" s="69"/>
      <c r="AF93" s="69"/>
      <c r="AG93" s="16"/>
      <c r="AH93" s="16"/>
    </row>
    <row r="94" spans="2:34" outlineLevel="1" x14ac:dyDescent="0.2">
      <c r="B94" s="83" t="s">
        <v>479</v>
      </c>
      <c r="C94" s="52">
        <v>430</v>
      </c>
      <c r="D94" s="52">
        <v>90</v>
      </c>
      <c r="E94" s="52">
        <v>199</v>
      </c>
      <c r="F94" s="52">
        <v>292</v>
      </c>
      <c r="G94" s="52">
        <v>5</v>
      </c>
      <c r="H94" s="52">
        <v>18</v>
      </c>
      <c r="I94" s="52">
        <v>286</v>
      </c>
      <c r="J94" s="52">
        <v>270</v>
      </c>
      <c r="K94" s="52">
        <v>56</v>
      </c>
      <c r="L94" s="52">
        <v>76</v>
      </c>
      <c r="M94" s="52">
        <v>3</v>
      </c>
      <c r="N94" s="52">
        <v>5</v>
      </c>
      <c r="O94" s="99" t="s">
        <v>60</v>
      </c>
      <c r="P94" s="52">
        <v>5</v>
      </c>
      <c r="Q94" s="52">
        <v>80</v>
      </c>
      <c r="R94" s="52">
        <v>98</v>
      </c>
      <c r="S94" s="52">
        <v>64</v>
      </c>
      <c r="T94" s="52">
        <v>88</v>
      </c>
      <c r="U94" s="52">
        <v>19</v>
      </c>
      <c r="V94" s="52">
        <v>26</v>
      </c>
      <c r="W94" s="52">
        <v>48</v>
      </c>
      <c r="X94" s="52">
        <v>105</v>
      </c>
      <c r="Y94" s="52">
        <v>129</v>
      </c>
      <c r="Z94" s="52">
        <v>222</v>
      </c>
      <c r="AA94" s="69">
        <v>1319</v>
      </c>
      <c r="AB94" s="69">
        <v>1295</v>
      </c>
      <c r="AC94" s="69">
        <v>2614</v>
      </c>
      <c r="AE94" s="69"/>
      <c r="AF94" s="69"/>
      <c r="AG94" s="16"/>
      <c r="AH94" s="16"/>
    </row>
    <row r="95" spans="2:34" outlineLevel="1" x14ac:dyDescent="0.2">
      <c r="B95" s="83" t="s">
        <v>480</v>
      </c>
      <c r="C95" s="52">
        <v>217</v>
      </c>
      <c r="D95" s="52">
        <v>33</v>
      </c>
      <c r="E95" s="52">
        <v>58</v>
      </c>
      <c r="F95" s="52">
        <v>102</v>
      </c>
      <c r="G95" s="99" t="s">
        <v>60</v>
      </c>
      <c r="H95" s="52">
        <v>6</v>
      </c>
      <c r="I95" s="52">
        <v>27</v>
      </c>
      <c r="J95" s="52">
        <v>94</v>
      </c>
      <c r="K95" s="52">
        <v>12</v>
      </c>
      <c r="L95" s="52">
        <v>27</v>
      </c>
      <c r="M95" s="99" t="s">
        <v>60</v>
      </c>
      <c r="N95" s="52">
        <v>2</v>
      </c>
      <c r="O95" s="99" t="s">
        <v>60</v>
      </c>
      <c r="P95" s="52">
        <v>2</v>
      </c>
      <c r="Q95" s="52">
        <v>15</v>
      </c>
      <c r="R95" s="52">
        <v>35</v>
      </c>
      <c r="S95" s="52">
        <v>5</v>
      </c>
      <c r="T95" s="52">
        <v>31</v>
      </c>
      <c r="U95" s="52">
        <v>1</v>
      </c>
      <c r="V95" s="52">
        <v>7</v>
      </c>
      <c r="W95" s="52">
        <v>9</v>
      </c>
      <c r="X95" s="52">
        <v>36</v>
      </c>
      <c r="Y95" s="52">
        <v>61</v>
      </c>
      <c r="Z95" s="52">
        <v>78</v>
      </c>
      <c r="AA95" s="52">
        <v>405</v>
      </c>
      <c r="AB95" s="52">
        <v>453</v>
      </c>
      <c r="AC95" s="52">
        <v>858</v>
      </c>
      <c r="AE95" s="52"/>
      <c r="AF95" s="52"/>
      <c r="AG95" s="16"/>
      <c r="AH95" s="16"/>
    </row>
    <row r="96" spans="2:34" outlineLevel="1" x14ac:dyDescent="0.2">
      <c r="B96" s="83" t="s">
        <v>481</v>
      </c>
      <c r="C96" s="52">
        <v>139</v>
      </c>
      <c r="D96" s="52">
        <v>68</v>
      </c>
      <c r="E96" s="52">
        <v>69</v>
      </c>
      <c r="F96" s="52">
        <v>183</v>
      </c>
      <c r="G96" s="52">
        <v>1</v>
      </c>
      <c r="H96" s="52">
        <v>12</v>
      </c>
      <c r="I96" s="52">
        <v>9</v>
      </c>
      <c r="J96" s="52">
        <v>169</v>
      </c>
      <c r="K96" s="52">
        <v>3</v>
      </c>
      <c r="L96" s="52">
        <v>49</v>
      </c>
      <c r="M96" s="99" t="s">
        <v>60</v>
      </c>
      <c r="N96" s="52">
        <v>3</v>
      </c>
      <c r="O96" s="99" t="s">
        <v>60</v>
      </c>
      <c r="P96" s="52">
        <v>3</v>
      </c>
      <c r="Q96" s="52">
        <v>13</v>
      </c>
      <c r="R96" s="52">
        <v>64</v>
      </c>
      <c r="S96" s="52">
        <v>8</v>
      </c>
      <c r="T96" s="52">
        <v>56</v>
      </c>
      <c r="U96" s="52">
        <v>1</v>
      </c>
      <c r="V96" s="52">
        <v>11</v>
      </c>
      <c r="W96" s="52">
        <v>5</v>
      </c>
      <c r="X96" s="52">
        <v>58</v>
      </c>
      <c r="Y96" s="52">
        <v>36</v>
      </c>
      <c r="Z96" s="52">
        <v>143</v>
      </c>
      <c r="AA96" s="52">
        <v>284</v>
      </c>
      <c r="AB96" s="52">
        <v>819</v>
      </c>
      <c r="AC96" s="69">
        <v>1103</v>
      </c>
      <c r="AE96" s="52"/>
      <c r="AF96" s="52"/>
      <c r="AG96" s="16"/>
      <c r="AH96" s="16"/>
    </row>
    <row r="97" spans="2:34" outlineLevel="1" x14ac:dyDescent="0.2">
      <c r="B97" s="83" t="s">
        <v>482</v>
      </c>
      <c r="C97" s="52">
        <v>596</v>
      </c>
      <c r="D97" s="52">
        <v>41</v>
      </c>
      <c r="E97" s="52">
        <v>238</v>
      </c>
      <c r="F97" s="52">
        <v>222</v>
      </c>
      <c r="G97" s="52">
        <v>11</v>
      </c>
      <c r="H97" s="52">
        <v>14</v>
      </c>
      <c r="I97" s="52">
        <v>295</v>
      </c>
      <c r="J97" s="52">
        <v>199</v>
      </c>
      <c r="K97" s="52">
        <v>77</v>
      </c>
      <c r="L97" s="52">
        <v>58</v>
      </c>
      <c r="M97" s="52">
        <v>7</v>
      </c>
      <c r="N97" s="52">
        <v>4</v>
      </c>
      <c r="O97" s="52">
        <v>9</v>
      </c>
      <c r="P97" s="52">
        <v>4</v>
      </c>
      <c r="Q97" s="52">
        <v>107</v>
      </c>
      <c r="R97" s="52">
        <v>74</v>
      </c>
      <c r="S97" s="52">
        <v>89</v>
      </c>
      <c r="T97" s="52">
        <v>68</v>
      </c>
      <c r="U97" s="52">
        <v>14</v>
      </c>
      <c r="V97" s="52">
        <v>17</v>
      </c>
      <c r="W97" s="52">
        <v>104</v>
      </c>
      <c r="X97" s="52">
        <v>83</v>
      </c>
      <c r="Y97" s="52">
        <v>159</v>
      </c>
      <c r="Z97" s="52">
        <v>171</v>
      </c>
      <c r="AA97" s="69">
        <v>1706</v>
      </c>
      <c r="AB97" s="52">
        <v>955</v>
      </c>
      <c r="AC97" s="69">
        <v>2661</v>
      </c>
      <c r="AE97" s="69"/>
      <c r="AF97" s="52"/>
      <c r="AG97" s="16"/>
      <c r="AH97" s="16"/>
    </row>
    <row r="98" spans="2:34" outlineLevel="1" x14ac:dyDescent="0.2">
      <c r="B98" s="83" t="s">
        <v>483</v>
      </c>
      <c r="C98" s="52">
        <v>467</v>
      </c>
      <c r="D98" s="52">
        <v>40</v>
      </c>
      <c r="E98" s="52">
        <v>146</v>
      </c>
      <c r="F98" s="52">
        <v>168</v>
      </c>
      <c r="G98" s="52">
        <v>12</v>
      </c>
      <c r="H98" s="52">
        <v>11</v>
      </c>
      <c r="I98" s="52">
        <v>230</v>
      </c>
      <c r="J98" s="52">
        <v>152</v>
      </c>
      <c r="K98" s="52">
        <v>55</v>
      </c>
      <c r="L98" s="52">
        <v>45</v>
      </c>
      <c r="M98" s="52">
        <v>15</v>
      </c>
      <c r="N98" s="52">
        <v>3</v>
      </c>
      <c r="O98" s="52">
        <v>17</v>
      </c>
      <c r="P98" s="52">
        <v>3</v>
      </c>
      <c r="Q98" s="52">
        <v>97</v>
      </c>
      <c r="R98" s="52">
        <v>54</v>
      </c>
      <c r="S98" s="52">
        <v>86</v>
      </c>
      <c r="T98" s="52">
        <v>52</v>
      </c>
      <c r="U98" s="52">
        <v>17</v>
      </c>
      <c r="V98" s="52">
        <v>15</v>
      </c>
      <c r="W98" s="52">
        <v>126</v>
      </c>
      <c r="X98" s="52">
        <v>65</v>
      </c>
      <c r="Y98" s="52">
        <v>174</v>
      </c>
      <c r="Z98" s="52">
        <v>128</v>
      </c>
      <c r="AA98" s="69">
        <v>1442</v>
      </c>
      <c r="AB98" s="52">
        <v>736</v>
      </c>
      <c r="AC98" s="69">
        <v>2178</v>
      </c>
      <c r="AE98" s="69"/>
      <c r="AF98" s="52"/>
      <c r="AG98" s="16"/>
      <c r="AH98" s="16"/>
    </row>
    <row r="99" spans="2:34" outlineLevel="1" x14ac:dyDescent="0.2">
      <c r="B99" s="83" t="s">
        <v>484</v>
      </c>
      <c r="C99" s="52">
        <v>392</v>
      </c>
      <c r="D99" s="52">
        <v>25</v>
      </c>
      <c r="E99" s="52">
        <v>50</v>
      </c>
      <c r="F99" s="52">
        <v>161</v>
      </c>
      <c r="G99" s="52">
        <v>6</v>
      </c>
      <c r="H99" s="52">
        <v>10</v>
      </c>
      <c r="I99" s="52">
        <v>105</v>
      </c>
      <c r="J99" s="52">
        <v>147</v>
      </c>
      <c r="K99" s="52">
        <v>22</v>
      </c>
      <c r="L99" s="52">
        <v>42</v>
      </c>
      <c r="M99" s="99" t="s">
        <v>60</v>
      </c>
      <c r="N99" s="52">
        <v>3</v>
      </c>
      <c r="O99" s="99" t="s">
        <v>60</v>
      </c>
      <c r="P99" s="52">
        <v>3</v>
      </c>
      <c r="Q99" s="52">
        <v>73</v>
      </c>
      <c r="R99" s="52">
        <v>52</v>
      </c>
      <c r="S99" s="52">
        <v>22</v>
      </c>
      <c r="T99" s="52">
        <v>49</v>
      </c>
      <c r="U99" s="52">
        <v>8</v>
      </c>
      <c r="V99" s="52">
        <v>15</v>
      </c>
      <c r="W99" s="52">
        <v>52</v>
      </c>
      <c r="X99" s="52">
        <v>54</v>
      </c>
      <c r="Y99" s="52">
        <v>88</v>
      </c>
      <c r="Z99" s="52">
        <v>122</v>
      </c>
      <c r="AA99" s="52">
        <v>818</v>
      </c>
      <c r="AB99" s="52">
        <v>683</v>
      </c>
      <c r="AC99" s="69">
        <v>1501</v>
      </c>
      <c r="AE99" s="52"/>
      <c r="AF99" s="52"/>
      <c r="AG99" s="16"/>
      <c r="AH99" s="16"/>
    </row>
    <row r="100" spans="2:34" outlineLevel="1" x14ac:dyDescent="0.2">
      <c r="B100" s="83" t="s">
        <v>485</v>
      </c>
      <c r="C100" s="52">
        <v>331</v>
      </c>
      <c r="D100" s="52">
        <v>50</v>
      </c>
      <c r="E100" s="52">
        <v>28</v>
      </c>
      <c r="F100" s="52">
        <v>151</v>
      </c>
      <c r="G100" s="52">
        <v>4</v>
      </c>
      <c r="H100" s="52">
        <v>9</v>
      </c>
      <c r="I100" s="52">
        <v>106</v>
      </c>
      <c r="J100" s="52">
        <v>139</v>
      </c>
      <c r="K100" s="52">
        <v>58</v>
      </c>
      <c r="L100" s="52">
        <v>39</v>
      </c>
      <c r="M100" s="52">
        <v>5</v>
      </c>
      <c r="N100" s="52">
        <v>3</v>
      </c>
      <c r="O100" s="52">
        <v>6</v>
      </c>
      <c r="P100" s="52">
        <v>2</v>
      </c>
      <c r="Q100" s="52">
        <v>55</v>
      </c>
      <c r="R100" s="52">
        <v>50</v>
      </c>
      <c r="S100" s="52">
        <v>53</v>
      </c>
      <c r="T100" s="52">
        <v>46</v>
      </c>
      <c r="U100" s="52">
        <v>8</v>
      </c>
      <c r="V100" s="52">
        <v>9</v>
      </c>
      <c r="W100" s="52">
        <v>111</v>
      </c>
      <c r="X100" s="52">
        <v>52</v>
      </c>
      <c r="Y100" s="52">
        <v>102</v>
      </c>
      <c r="Z100" s="52">
        <v>111</v>
      </c>
      <c r="AA100" s="52">
        <v>867</v>
      </c>
      <c r="AB100" s="52">
        <v>661</v>
      </c>
      <c r="AC100" s="69">
        <v>1528</v>
      </c>
      <c r="AE100" s="52"/>
      <c r="AF100" s="52"/>
      <c r="AG100" s="16"/>
      <c r="AH100" s="16"/>
    </row>
    <row r="101" spans="2:34" outlineLevel="1" x14ac:dyDescent="0.2">
      <c r="B101" s="83" t="s">
        <v>489</v>
      </c>
      <c r="C101" s="52">
        <v>65</v>
      </c>
      <c r="D101" s="52">
        <v>16</v>
      </c>
      <c r="E101" s="52">
        <v>6</v>
      </c>
      <c r="F101" s="52">
        <v>39</v>
      </c>
      <c r="G101" s="99" t="s">
        <v>60</v>
      </c>
      <c r="H101" s="52">
        <v>2</v>
      </c>
      <c r="I101" s="52">
        <v>5</v>
      </c>
      <c r="J101" s="52">
        <v>39</v>
      </c>
      <c r="K101" s="52">
        <v>2</v>
      </c>
      <c r="L101" s="52">
        <v>8</v>
      </c>
      <c r="M101" s="99" t="s">
        <v>60</v>
      </c>
      <c r="N101" s="52">
        <v>1</v>
      </c>
      <c r="O101" s="99" t="s">
        <v>60</v>
      </c>
      <c r="P101" s="52">
        <v>1</v>
      </c>
      <c r="Q101" s="52">
        <v>4</v>
      </c>
      <c r="R101" s="52">
        <v>20</v>
      </c>
      <c r="S101" s="52">
        <v>2</v>
      </c>
      <c r="T101" s="52">
        <v>11</v>
      </c>
      <c r="U101" s="99" t="s">
        <v>60</v>
      </c>
      <c r="V101" s="52">
        <v>3</v>
      </c>
      <c r="W101" s="99" t="s">
        <v>60</v>
      </c>
      <c r="X101" s="52">
        <v>13</v>
      </c>
      <c r="Y101" s="52">
        <v>12</v>
      </c>
      <c r="Z101" s="52">
        <v>32</v>
      </c>
      <c r="AA101" s="52">
        <v>96</v>
      </c>
      <c r="AB101" s="52">
        <v>185</v>
      </c>
      <c r="AC101" s="52">
        <v>281</v>
      </c>
      <c r="AE101" s="52"/>
      <c r="AF101" s="52"/>
      <c r="AG101" s="16"/>
      <c r="AH101" s="16"/>
    </row>
    <row r="102" spans="2:34" outlineLevel="1" x14ac:dyDescent="0.2">
      <c r="B102" s="83" t="s">
        <v>486</v>
      </c>
      <c r="C102" s="52">
        <v>77</v>
      </c>
      <c r="D102" s="52">
        <v>16</v>
      </c>
      <c r="E102" s="52">
        <v>4</v>
      </c>
      <c r="F102" s="52">
        <v>36</v>
      </c>
      <c r="G102" s="52">
        <v>1</v>
      </c>
      <c r="H102" s="52">
        <v>2</v>
      </c>
      <c r="I102" s="52">
        <v>2</v>
      </c>
      <c r="J102" s="52">
        <v>38</v>
      </c>
      <c r="K102" s="52">
        <v>2</v>
      </c>
      <c r="L102" s="52">
        <v>7</v>
      </c>
      <c r="M102" s="99" t="s">
        <v>60</v>
      </c>
      <c r="N102" s="52">
        <v>1</v>
      </c>
      <c r="O102" s="99" t="s">
        <v>60</v>
      </c>
      <c r="P102" s="52">
        <v>1</v>
      </c>
      <c r="Q102" s="52">
        <v>2</v>
      </c>
      <c r="R102" s="52">
        <v>19</v>
      </c>
      <c r="S102" s="52">
        <v>1</v>
      </c>
      <c r="T102" s="52">
        <v>10</v>
      </c>
      <c r="U102" s="99" t="s">
        <v>60</v>
      </c>
      <c r="V102" s="52">
        <v>4</v>
      </c>
      <c r="W102" s="52">
        <v>1</v>
      </c>
      <c r="X102" s="52">
        <v>16</v>
      </c>
      <c r="Y102" s="52">
        <v>7</v>
      </c>
      <c r="Z102" s="52">
        <v>29</v>
      </c>
      <c r="AA102" s="52">
        <v>97</v>
      </c>
      <c r="AB102" s="52">
        <v>179</v>
      </c>
      <c r="AC102" s="52">
        <v>276</v>
      </c>
      <c r="AE102" s="52"/>
      <c r="AF102" s="52"/>
      <c r="AG102" s="16"/>
      <c r="AH102" s="16"/>
    </row>
    <row r="103" spans="2:34" outlineLevel="1" x14ac:dyDescent="0.2">
      <c r="B103" s="83" t="s">
        <v>488</v>
      </c>
      <c r="C103" s="52">
        <v>80</v>
      </c>
      <c r="D103" s="52">
        <v>15</v>
      </c>
      <c r="E103" s="52">
        <v>9</v>
      </c>
      <c r="F103" s="52">
        <v>32</v>
      </c>
      <c r="G103" s="52">
        <v>1</v>
      </c>
      <c r="H103" s="52">
        <v>1</v>
      </c>
      <c r="I103" s="52">
        <v>2</v>
      </c>
      <c r="J103" s="52">
        <v>33</v>
      </c>
      <c r="K103" s="52">
        <v>1</v>
      </c>
      <c r="L103" s="52">
        <v>6</v>
      </c>
      <c r="M103" s="99" t="s">
        <v>60</v>
      </c>
      <c r="N103" s="52">
        <v>1</v>
      </c>
      <c r="O103" s="99" t="s">
        <v>60</v>
      </c>
      <c r="P103" s="52">
        <v>1</v>
      </c>
      <c r="Q103" s="52">
        <v>4</v>
      </c>
      <c r="R103" s="52">
        <v>19</v>
      </c>
      <c r="S103" s="99" t="s">
        <v>60</v>
      </c>
      <c r="T103" s="52">
        <v>9</v>
      </c>
      <c r="U103" s="99" t="s">
        <v>60</v>
      </c>
      <c r="V103" s="52">
        <v>3</v>
      </c>
      <c r="W103" s="52">
        <v>7</v>
      </c>
      <c r="X103" s="52">
        <v>13</v>
      </c>
      <c r="Y103" s="52">
        <v>10</v>
      </c>
      <c r="Z103" s="52">
        <v>28</v>
      </c>
      <c r="AA103" s="52">
        <v>114</v>
      </c>
      <c r="AB103" s="52">
        <v>161</v>
      </c>
      <c r="AC103" s="52">
        <v>275</v>
      </c>
      <c r="AE103" s="52"/>
      <c r="AF103" s="52"/>
      <c r="AG103" s="16"/>
      <c r="AH103" s="16"/>
    </row>
    <row r="104" spans="2:34" outlineLevel="1" x14ac:dyDescent="0.2">
      <c r="B104" s="83" t="s">
        <v>487</v>
      </c>
      <c r="C104" s="52">
        <v>66</v>
      </c>
      <c r="D104" s="52">
        <v>16</v>
      </c>
      <c r="E104" s="52">
        <v>18</v>
      </c>
      <c r="F104" s="52">
        <v>50</v>
      </c>
      <c r="G104" s="52">
        <v>1</v>
      </c>
      <c r="H104" s="52">
        <v>3</v>
      </c>
      <c r="I104" s="52">
        <v>2</v>
      </c>
      <c r="J104" s="52">
        <v>47</v>
      </c>
      <c r="K104" s="52">
        <v>12</v>
      </c>
      <c r="L104" s="52">
        <v>12</v>
      </c>
      <c r="M104" s="99" t="s">
        <v>60</v>
      </c>
      <c r="N104" s="52">
        <v>1</v>
      </c>
      <c r="O104" s="99" t="s">
        <v>60</v>
      </c>
      <c r="P104" s="52">
        <v>1</v>
      </c>
      <c r="Q104" s="52">
        <v>1</v>
      </c>
      <c r="R104" s="52">
        <v>21</v>
      </c>
      <c r="S104" s="52">
        <v>7</v>
      </c>
      <c r="T104" s="52">
        <v>15</v>
      </c>
      <c r="U104" s="52">
        <v>1</v>
      </c>
      <c r="V104" s="52">
        <v>3</v>
      </c>
      <c r="W104" s="52">
        <v>4</v>
      </c>
      <c r="X104" s="52">
        <v>21</v>
      </c>
      <c r="Y104" s="52">
        <v>12</v>
      </c>
      <c r="Z104" s="52">
        <v>39</v>
      </c>
      <c r="AA104" s="52">
        <v>124</v>
      </c>
      <c r="AB104" s="52">
        <v>229</v>
      </c>
      <c r="AC104" s="52">
        <v>353</v>
      </c>
      <c r="AE104" s="52"/>
      <c r="AF104" s="52"/>
      <c r="AG104" s="16"/>
      <c r="AH104" s="16"/>
    </row>
    <row r="105" spans="2:34" outlineLevel="1" x14ac:dyDescent="0.2">
      <c r="B105" s="83" t="s">
        <v>490</v>
      </c>
      <c r="C105" s="52">
        <v>394</v>
      </c>
      <c r="D105" s="52">
        <v>47</v>
      </c>
      <c r="E105" s="52">
        <v>54</v>
      </c>
      <c r="F105" s="52">
        <v>140</v>
      </c>
      <c r="G105" s="52">
        <v>4</v>
      </c>
      <c r="H105" s="52">
        <v>9</v>
      </c>
      <c r="I105" s="52">
        <v>37</v>
      </c>
      <c r="J105" s="52">
        <v>131</v>
      </c>
      <c r="K105" s="52">
        <v>21</v>
      </c>
      <c r="L105" s="52">
        <v>37</v>
      </c>
      <c r="M105" s="52">
        <v>3</v>
      </c>
      <c r="N105" s="52">
        <v>2</v>
      </c>
      <c r="O105" s="99" t="s">
        <v>60</v>
      </c>
      <c r="P105" s="52">
        <v>2</v>
      </c>
      <c r="Q105" s="52">
        <v>17</v>
      </c>
      <c r="R105" s="52">
        <v>47</v>
      </c>
      <c r="S105" s="52">
        <v>20</v>
      </c>
      <c r="T105" s="52">
        <v>42</v>
      </c>
      <c r="U105" s="52">
        <v>2</v>
      </c>
      <c r="V105" s="52">
        <v>6</v>
      </c>
      <c r="W105" s="52">
        <v>34</v>
      </c>
      <c r="X105" s="52">
        <v>45</v>
      </c>
      <c r="Y105" s="52">
        <v>98</v>
      </c>
      <c r="Z105" s="52">
        <v>106</v>
      </c>
      <c r="AA105" s="52">
        <v>684</v>
      </c>
      <c r="AB105" s="52">
        <v>614</v>
      </c>
      <c r="AC105" s="69">
        <v>1298</v>
      </c>
      <c r="AE105" s="52"/>
      <c r="AF105" s="52"/>
      <c r="AG105" s="16"/>
      <c r="AH105" s="16"/>
    </row>
    <row r="106" spans="2:34" outlineLevel="1" x14ac:dyDescent="0.2">
      <c r="B106" s="83" t="s">
        <v>491</v>
      </c>
      <c r="C106" s="52">
        <v>486</v>
      </c>
      <c r="D106" s="52">
        <v>72</v>
      </c>
      <c r="E106" s="52">
        <v>45</v>
      </c>
      <c r="F106" s="52">
        <v>176</v>
      </c>
      <c r="G106" s="52">
        <v>6</v>
      </c>
      <c r="H106" s="52">
        <v>11</v>
      </c>
      <c r="I106" s="52">
        <v>27</v>
      </c>
      <c r="J106" s="52">
        <v>163</v>
      </c>
      <c r="K106" s="52">
        <v>15</v>
      </c>
      <c r="L106" s="52">
        <v>47</v>
      </c>
      <c r="M106" s="52">
        <v>1</v>
      </c>
      <c r="N106" s="52">
        <v>4</v>
      </c>
      <c r="O106" s="99" t="s">
        <v>60</v>
      </c>
      <c r="P106" s="52">
        <v>3</v>
      </c>
      <c r="Q106" s="52">
        <v>19</v>
      </c>
      <c r="R106" s="52">
        <v>60</v>
      </c>
      <c r="S106" s="52">
        <v>18</v>
      </c>
      <c r="T106" s="52">
        <v>54</v>
      </c>
      <c r="U106" s="52">
        <v>2</v>
      </c>
      <c r="V106" s="52">
        <v>13</v>
      </c>
      <c r="W106" s="52">
        <v>27</v>
      </c>
      <c r="X106" s="52">
        <v>62</v>
      </c>
      <c r="Y106" s="52">
        <v>133</v>
      </c>
      <c r="Z106" s="52">
        <v>137</v>
      </c>
      <c r="AA106" s="52">
        <v>779</v>
      </c>
      <c r="AB106" s="52">
        <v>802</v>
      </c>
      <c r="AC106" s="69">
        <v>1581</v>
      </c>
      <c r="AE106" s="52"/>
      <c r="AF106" s="52"/>
      <c r="AG106" s="16"/>
      <c r="AH106" s="16"/>
    </row>
    <row r="107" spans="2:34" outlineLevel="1" x14ac:dyDescent="0.2">
      <c r="B107" s="83" t="s">
        <v>492</v>
      </c>
      <c r="C107" s="52">
        <v>291</v>
      </c>
      <c r="D107" s="52">
        <v>37</v>
      </c>
      <c r="E107" s="52">
        <v>41</v>
      </c>
      <c r="F107" s="52">
        <v>104</v>
      </c>
      <c r="G107" s="52">
        <v>2</v>
      </c>
      <c r="H107" s="52">
        <v>7</v>
      </c>
      <c r="I107" s="52">
        <v>24</v>
      </c>
      <c r="J107" s="52">
        <v>96</v>
      </c>
      <c r="K107" s="52">
        <v>13</v>
      </c>
      <c r="L107" s="52">
        <v>28</v>
      </c>
      <c r="M107" s="99" t="s">
        <v>60</v>
      </c>
      <c r="N107" s="52">
        <v>2</v>
      </c>
      <c r="O107" s="99" t="s">
        <v>60</v>
      </c>
      <c r="P107" s="52">
        <v>2</v>
      </c>
      <c r="Q107" s="52">
        <v>19</v>
      </c>
      <c r="R107" s="52">
        <v>35</v>
      </c>
      <c r="S107" s="52">
        <v>9</v>
      </c>
      <c r="T107" s="52">
        <v>32</v>
      </c>
      <c r="U107" s="99" t="s">
        <v>60</v>
      </c>
      <c r="V107" s="52">
        <v>5</v>
      </c>
      <c r="W107" s="52">
        <v>3</v>
      </c>
      <c r="X107" s="52">
        <v>37</v>
      </c>
      <c r="Y107" s="52">
        <v>62</v>
      </c>
      <c r="Z107" s="52">
        <v>81</v>
      </c>
      <c r="AA107" s="52">
        <v>464</v>
      </c>
      <c r="AB107" s="52">
        <v>466</v>
      </c>
      <c r="AC107" s="52">
        <v>930</v>
      </c>
      <c r="AE107" s="52"/>
      <c r="AF107" s="52"/>
      <c r="AG107" s="16"/>
      <c r="AH107" s="16"/>
    </row>
    <row r="108" spans="2:34" outlineLevel="1" x14ac:dyDescent="0.2">
      <c r="B108" s="83" t="s">
        <v>493</v>
      </c>
      <c r="C108" s="52">
        <v>793</v>
      </c>
      <c r="D108" s="52">
        <v>66</v>
      </c>
      <c r="E108" s="52">
        <v>262</v>
      </c>
      <c r="F108" s="52">
        <v>338</v>
      </c>
      <c r="G108" s="52">
        <v>9</v>
      </c>
      <c r="H108" s="52">
        <v>21</v>
      </c>
      <c r="I108" s="52">
        <v>270</v>
      </c>
      <c r="J108" s="52">
        <v>313</v>
      </c>
      <c r="K108" s="52">
        <v>70</v>
      </c>
      <c r="L108" s="52">
        <v>89</v>
      </c>
      <c r="M108" s="52">
        <v>3</v>
      </c>
      <c r="N108" s="52">
        <v>5</v>
      </c>
      <c r="O108" s="99" t="s">
        <v>60</v>
      </c>
      <c r="P108" s="52">
        <v>5</v>
      </c>
      <c r="Q108" s="52">
        <v>101</v>
      </c>
      <c r="R108" s="52">
        <v>113</v>
      </c>
      <c r="S108" s="52">
        <v>79</v>
      </c>
      <c r="T108" s="52">
        <v>102</v>
      </c>
      <c r="U108" s="52">
        <v>24</v>
      </c>
      <c r="V108" s="52">
        <v>28</v>
      </c>
      <c r="W108" s="52">
        <v>48</v>
      </c>
      <c r="X108" s="52">
        <v>119</v>
      </c>
      <c r="Y108" s="52">
        <v>176</v>
      </c>
      <c r="Z108" s="52">
        <v>260</v>
      </c>
      <c r="AA108" s="69">
        <v>1835</v>
      </c>
      <c r="AB108" s="69">
        <v>1459</v>
      </c>
      <c r="AC108" s="69">
        <v>3294</v>
      </c>
      <c r="AE108" s="69"/>
      <c r="AF108" s="69"/>
      <c r="AG108" s="16"/>
      <c r="AH108" s="16"/>
    </row>
    <row r="109" spans="2:34" outlineLevel="1" x14ac:dyDescent="0.2">
      <c r="B109" s="83" t="s">
        <v>494</v>
      </c>
      <c r="C109" s="52">
        <v>332</v>
      </c>
      <c r="D109" s="52">
        <v>42</v>
      </c>
      <c r="E109" s="52">
        <v>89</v>
      </c>
      <c r="F109" s="52">
        <v>200</v>
      </c>
      <c r="G109" s="52">
        <v>8</v>
      </c>
      <c r="H109" s="52">
        <v>13</v>
      </c>
      <c r="I109" s="52">
        <v>38</v>
      </c>
      <c r="J109" s="52">
        <v>187</v>
      </c>
      <c r="K109" s="52">
        <v>17</v>
      </c>
      <c r="L109" s="52">
        <v>53</v>
      </c>
      <c r="M109" s="99" t="s">
        <v>60</v>
      </c>
      <c r="N109" s="52">
        <v>3</v>
      </c>
      <c r="O109" s="99" t="s">
        <v>60</v>
      </c>
      <c r="P109" s="52">
        <v>3</v>
      </c>
      <c r="Q109" s="52">
        <v>27</v>
      </c>
      <c r="R109" s="52">
        <v>68</v>
      </c>
      <c r="S109" s="52">
        <v>18</v>
      </c>
      <c r="T109" s="52">
        <v>61</v>
      </c>
      <c r="U109" s="52">
        <v>3</v>
      </c>
      <c r="V109" s="52">
        <v>10</v>
      </c>
      <c r="W109" s="52">
        <v>8</v>
      </c>
      <c r="X109" s="52">
        <v>61</v>
      </c>
      <c r="Y109" s="52">
        <v>67</v>
      </c>
      <c r="Z109" s="52">
        <v>154</v>
      </c>
      <c r="AA109" s="52">
        <v>607</v>
      </c>
      <c r="AB109" s="52">
        <v>855</v>
      </c>
      <c r="AC109" s="69">
        <v>1462</v>
      </c>
      <c r="AE109" s="52"/>
      <c r="AF109" s="52"/>
      <c r="AG109" s="16"/>
      <c r="AH109" s="16"/>
    </row>
    <row r="110" spans="2:34" outlineLevel="1" x14ac:dyDescent="0.2">
      <c r="B110" s="83" t="s">
        <v>495</v>
      </c>
      <c r="C110" s="52">
        <v>385</v>
      </c>
      <c r="D110" s="52">
        <v>48</v>
      </c>
      <c r="E110" s="52">
        <v>75</v>
      </c>
      <c r="F110" s="52">
        <v>224</v>
      </c>
      <c r="G110" s="52">
        <v>3</v>
      </c>
      <c r="H110" s="52">
        <v>14</v>
      </c>
      <c r="I110" s="52">
        <v>25</v>
      </c>
      <c r="J110" s="52">
        <v>205</v>
      </c>
      <c r="K110" s="52">
        <v>12</v>
      </c>
      <c r="L110" s="52">
        <v>59</v>
      </c>
      <c r="M110" s="99" t="s">
        <v>60</v>
      </c>
      <c r="N110" s="52">
        <v>4</v>
      </c>
      <c r="O110" s="99" t="s">
        <v>60</v>
      </c>
      <c r="P110" s="52">
        <v>4</v>
      </c>
      <c r="Q110" s="52">
        <v>34</v>
      </c>
      <c r="R110" s="52">
        <v>74</v>
      </c>
      <c r="S110" s="52">
        <v>16</v>
      </c>
      <c r="T110" s="52">
        <v>69</v>
      </c>
      <c r="U110" s="52">
        <v>2</v>
      </c>
      <c r="V110" s="52">
        <v>16</v>
      </c>
      <c r="W110" s="52">
        <v>20</v>
      </c>
      <c r="X110" s="52">
        <v>76</v>
      </c>
      <c r="Y110" s="52">
        <v>77</v>
      </c>
      <c r="Z110" s="52">
        <v>172</v>
      </c>
      <c r="AA110" s="52">
        <v>649</v>
      </c>
      <c r="AB110" s="52">
        <v>965</v>
      </c>
      <c r="AC110" s="69">
        <v>1614</v>
      </c>
      <c r="AE110" s="52"/>
      <c r="AF110" s="52"/>
      <c r="AG110" s="16"/>
      <c r="AH110" s="16"/>
    </row>
    <row r="111" spans="2:34" outlineLevel="1" x14ac:dyDescent="0.2">
      <c r="B111" s="83" t="s">
        <v>496</v>
      </c>
      <c r="C111" s="52">
        <v>144</v>
      </c>
      <c r="D111" s="52">
        <v>21</v>
      </c>
      <c r="E111" s="52">
        <v>36</v>
      </c>
      <c r="F111" s="52">
        <v>105</v>
      </c>
      <c r="G111" s="52">
        <v>1</v>
      </c>
      <c r="H111" s="52">
        <v>7</v>
      </c>
      <c r="I111" s="52">
        <v>6</v>
      </c>
      <c r="J111" s="52">
        <v>95</v>
      </c>
      <c r="K111" s="52">
        <v>4</v>
      </c>
      <c r="L111" s="52">
        <v>28</v>
      </c>
      <c r="M111" s="99" t="s">
        <v>60</v>
      </c>
      <c r="N111" s="52">
        <v>2</v>
      </c>
      <c r="O111" s="99" t="s">
        <v>60</v>
      </c>
      <c r="P111" s="52">
        <v>2</v>
      </c>
      <c r="Q111" s="52">
        <v>7</v>
      </c>
      <c r="R111" s="52">
        <v>35</v>
      </c>
      <c r="S111" s="52">
        <v>5</v>
      </c>
      <c r="T111" s="52">
        <v>32</v>
      </c>
      <c r="U111" s="99" t="s">
        <v>60</v>
      </c>
      <c r="V111" s="52">
        <v>6</v>
      </c>
      <c r="W111" s="52">
        <v>4</v>
      </c>
      <c r="X111" s="52">
        <v>33</v>
      </c>
      <c r="Y111" s="52">
        <v>15</v>
      </c>
      <c r="Z111" s="52">
        <v>81</v>
      </c>
      <c r="AA111" s="52">
        <v>222</v>
      </c>
      <c r="AB111" s="52">
        <v>447</v>
      </c>
      <c r="AC111" s="52">
        <v>669</v>
      </c>
      <c r="AE111" s="52"/>
      <c r="AF111" s="52"/>
      <c r="AG111" s="16"/>
      <c r="AH111" s="16"/>
    </row>
    <row r="112" spans="2:34" outlineLevel="1" x14ac:dyDescent="0.2">
      <c r="B112" s="83" t="s">
        <v>497</v>
      </c>
      <c r="C112" s="52">
        <v>350</v>
      </c>
      <c r="D112" s="52">
        <v>77</v>
      </c>
      <c r="E112" s="52">
        <v>80</v>
      </c>
      <c r="F112" s="52">
        <v>213</v>
      </c>
      <c r="G112" s="52">
        <v>11</v>
      </c>
      <c r="H112" s="52">
        <v>13</v>
      </c>
      <c r="I112" s="52">
        <v>92</v>
      </c>
      <c r="J112" s="52">
        <v>197</v>
      </c>
      <c r="K112" s="52">
        <v>20</v>
      </c>
      <c r="L112" s="52">
        <v>56</v>
      </c>
      <c r="M112" s="99" t="s">
        <v>60</v>
      </c>
      <c r="N112" s="52">
        <v>3</v>
      </c>
      <c r="O112" s="99" t="s">
        <v>60</v>
      </c>
      <c r="P112" s="52">
        <v>3</v>
      </c>
      <c r="Q112" s="52">
        <v>33</v>
      </c>
      <c r="R112" s="52">
        <v>73</v>
      </c>
      <c r="S112" s="52">
        <v>35</v>
      </c>
      <c r="T112" s="52">
        <v>65</v>
      </c>
      <c r="U112" s="52">
        <v>8</v>
      </c>
      <c r="V112" s="52">
        <v>15</v>
      </c>
      <c r="W112" s="52">
        <v>17</v>
      </c>
      <c r="X112" s="52">
        <v>75</v>
      </c>
      <c r="Y112" s="52">
        <v>89</v>
      </c>
      <c r="Z112" s="52">
        <v>162</v>
      </c>
      <c r="AA112" s="52">
        <v>735</v>
      </c>
      <c r="AB112" s="52">
        <v>952</v>
      </c>
      <c r="AC112" s="69">
        <v>1687</v>
      </c>
      <c r="AE112" s="52"/>
      <c r="AF112" s="52"/>
      <c r="AG112" s="16"/>
      <c r="AH112" s="16"/>
    </row>
    <row r="113" spans="2:34" outlineLevel="1" x14ac:dyDescent="0.2">
      <c r="B113" s="83" t="s">
        <v>498</v>
      </c>
      <c r="C113" s="52">
        <v>228</v>
      </c>
      <c r="D113" s="52">
        <v>23</v>
      </c>
      <c r="E113" s="52">
        <v>45</v>
      </c>
      <c r="F113" s="52">
        <v>119</v>
      </c>
      <c r="G113" s="52">
        <v>4</v>
      </c>
      <c r="H113" s="52">
        <v>8</v>
      </c>
      <c r="I113" s="52">
        <v>19</v>
      </c>
      <c r="J113" s="52">
        <v>110</v>
      </c>
      <c r="K113" s="52">
        <v>4</v>
      </c>
      <c r="L113" s="52">
        <v>32</v>
      </c>
      <c r="M113" s="99" t="s">
        <v>60</v>
      </c>
      <c r="N113" s="52">
        <v>2</v>
      </c>
      <c r="O113" s="99" t="s">
        <v>60</v>
      </c>
      <c r="P113" s="52">
        <v>2</v>
      </c>
      <c r="Q113" s="52">
        <v>21</v>
      </c>
      <c r="R113" s="52">
        <v>40</v>
      </c>
      <c r="S113" s="52">
        <v>13</v>
      </c>
      <c r="T113" s="52">
        <v>36</v>
      </c>
      <c r="U113" s="52">
        <v>2</v>
      </c>
      <c r="V113" s="52">
        <v>7</v>
      </c>
      <c r="W113" s="52">
        <v>6</v>
      </c>
      <c r="X113" s="52">
        <v>40</v>
      </c>
      <c r="Y113" s="52">
        <v>36</v>
      </c>
      <c r="Z113" s="52">
        <v>89</v>
      </c>
      <c r="AA113" s="52">
        <v>378</v>
      </c>
      <c r="AB113" s="52">
        <v>508</v>
      </c>
      <c r="AC113" s="52">
        <v>886</v>
      </c>
      <c r="AE113" s="52"/>
      <c r="AF113" s="52"/>
      <c r="AG113" s="16"/>
      <c r="AH113" s="16"/>
    </row>
    <row r="114" spans="2:34" outlineLevel="1" x14ac:dyDescent="0.2">
      <c r="B114" s="83" t="s">
        <v>499</v>
      </c>
      <c r="C114" s="52">
        <v>561</v>
      </c>
      <c r="D114" s="52">
        <v>65</v>
      </c>
      <c r="E114" s="52">
        <v>145</v>
      </c>
      <c r="F114" s="52">
        <v>280</v>
      </c>
      <c r="G114" s="52">
        <v>21</v>
      </c>
      <c r="H114" s="52">
        <v>18</v>
      </c>
      <c r="I114" s="52">
        <v>133</v>
      </c>
      <c r="J114" s="52">
        <v>257</v>
      </c>
      <c r="K114" s="52">
        <v>37</v>
      </c>
      <c r="L114" s="52">
        <v>74</v>
      </c>
      <c r="M114" s="99" t="s">
        <v>60</v>
      </c>
      <c r="N114" s="52">
        <v>4</v>
      </c>
      <c r="O114" s="99" t="s">
        <v>60</v>
      </c>
      <c r="P114" s="52">
        <v>4</v>
      </c>
      <c r="Q114" s="52">
        <v>46</v>
      </c>
      <c r="R114" s="52">
        <v>92</v>
      </c>
      <c r="S114" s="52">
        <v>25</v>
      </c>
      <c r="T114" s="52">
        <v>85</v>
      </c>
      <c r="U114" s="52">
        <v>13</v>
      </c>
      <c r="V114" s="52">
        <v>22</v>
      </c>
      <c r="W114" s="52">
        <v>35</v>
      </c>
      <c r="X114" s="52">
        <v>96</v>
      </c>
      <c r="Y114" s="52">
        <v>145</v>
      </c>
      <c r="Z114" s="52">
        <v>213</v>
      </c>
      <c r="AA114" s="69">
        <v>1161</v>
      </c>
      <c r="AB114" s="69">
        <v>1210</v>
      </c>
      <c r="AC114" s="69">
        <v>2371</v>
      </c>
      <c r="AE114" s="69"/>
      <c r="AF114" s="69"/>
      <c r="AG114" s="16"/>
      <c r="AH114" s="16"/>
    </row>
    <row r="115" spans="2:34" outlineLevel="1" x14ac:dyDescent="0.2">
      <c r="B115" s="306" t="s">
        <v>272</v>
      </c>
      <c r="C115" s="52">
        <v>451</v>
      </c>
      <c r="D115" s="52">
        <v>43</v>
      </c>
      <c r="E115" s="52">
        <v>165</v>
      </c>
      <c r="F115" s="52">
        <v>173</v>
      </c>
      <c r="G115" s="52">
        <v>6</v>
      </c>
      <c r="H115" s="52">
        <v>11</v>
      </c>
      <c r="I115" s="52">
        <v>124</v>
      </c>
      <c r="J115" s="52">
        <v>160</v>
      </c>
      <c r="K115" s="52">
        <v>19</v>
      </c>
      <c r="L115" s="52">
        <v>46</v>
      </c>
      <c r="M115" s="99" t="s">
        <v>60</v>
      </c>
      <c r="N115" s="52">
        <v>3</v>
      </c>
      <c r="O115" s="99" t="s">
        <v>60</v>
      </c>
      <c r="P115" s="52">
        <v>3</v>
      </c>
      <c r="Q115" s="52">
        <v>82</v>
      </c>
      <c r="R115" s="52">
        <v>57</v>
      </c>
      <c r="S115" s="52">
        <v>41</v>
      </c>
      <c r="T115" s="52">
        <v>53</v>
      </c>
      <c r="U115" s="52">
        <v>13</v>
      </c>
      <c r="V115" s="52">
        <v>15</v>
      </c>
      <c r="W115" s="52">
        <v>41</v>
      </c>
      <c r="X115" s="52">
        <v>67</v>
      </c>
      <c r="Y115" s="52">
        <v>98</v>
      </c>
      <c r="Z115" s="52">
        <v>129</v>
      </c>
      <c r="AA115" s="52">
        <v>1040</v>
      </c>
      <c r="AB115" s="52">
        <v>760</v>
      </c>
      <c r="AC115" s="69">
        <v>1800</v>
      </c>
      <c r="AE115" s="52"/>
      <c r="AF115" s="52"/>
      <c r="AG115" s="16"/>
      <c r="AH115" s="16"/>
    </row>
    <row r="116" spans="2:34" ht="15" outlineLevel="1" x14ac:dyDescent="0.2">
      <c r="B116" s="306" t="s">
        <v>1059</v>
      </c>
      <c r="C116" s="68" t="s">
        <v>433</v>
      </c>
      <c r="D116" s="321">
        <v>1272</v>
      </c>
      <c r="E116" s="68" t="s">
        <v>433</v>
      </c>
      <c r="F116" s="52">
        <v>150</v>
      </c>
      <c r="G116" s="68" t="s">
        <v>433</v>
      </c>
      <c r="H116" s="52"/>
      <c r="I116" s="68" t="s">
        <v>433</v>
      </c>
      <c r="J116" s="52">
        <v>187</v>
      </c>
      <c r="K116" s="68" t="s">
        <v>433</v>
      </c>
      <c r="L116" s="52">
        <v>39</v>
      </c>
      <c r="M116" s="68" t="s">
        <v>433</v>
      </c>
      <c r="N116" s="52">
        <v>2</v>
      </c>
      <c r="O116" s="68" t="s">
        <v>433</v>
      </c>
      <c r="P116" s="52">
        <v>10</v>
      </c>
      <c r="Q116" s="68" t="s">
        <v>433</v>
      </c>
      <c r="R116" s="52">
        <v>55</v>
      </c>
      <c r="S116" s="68" t="s">
        <v>433</v>
      </c>
      <c r="T116" s="52">
        <v>11</v>
      </c>
      <c r="U116" s="68" t="s">
        <v>433</v>
      </c>
      <c r="V116" s="52">
        <v>6</v>
      </c>
      <c r="W116" s="68" t="s">
        <v>433</v>
      </c>
      <c r="X116" s="52">
        <v>31</v>
      </c>
      <c r="Y116" s="68" t="s">
        <v>433</v>
      </c>
      <c r="Z116" s="52">
        <v>95</v>
      </c>
      <c r="AA116" s="68" t="s">
        <v>433</v>
      </c>
      <c r="AB116" s="69">
        <v>1858</v>
      </c>
      <c r="AC116" s="69">
        <v>1858</v>
      </c>
      <c r="AE116" s="68"/>
      <c r="AF116" s="69"/>
      <c r="AG116" s="16"/>
      <c r="AH116" s="16"/>
    </row>
    <row r="117" spans="2:34" outlineLevel="1" x14ac:dyDescent="0.2">
      <c r="B117" s="84" t="s">
        <v>195</v>
      </c>
      <c r="C117" s="72">
        <v>8770</v>
      </c>
      <c r="D117" s="72">
        <v>2467</v>
      </c>
      <c r="E117" s="72">
        <v>3120</v>
      </c>
      <c r="F117" s="72">
        <v>4863</v>
      </c>
      <c r="G117" s="73">
        <v>195</v>
      </c>
      <c r="H117" s="73">
        <v>296</v>
      </c>
      <c r="I117" s="72">
        <v>2870</v>
      </c>
      <c r="J117" s="72">
        <v>4522</v>
      </c>
      <c r="K117" s="73">
        <v>822</v>
      </c>
      <c r="L117" s="72">
        <v>1273</v>
      </c>
      <c r="M117" s="73">
        <v>49</v>
      </c>
      <c r="N117" s="73">
        <v>82</v>
      </c>
      <c r="O117" s="73">
        <v>49</v>
      </c>
      <c r="P117" s="73">
        <v>88</v>
      </c>
      <c r="Q117" s="72">
        <v>1036</v>
      </c>
      <c r="R117" s="72">
        <v>1651</v>
      </c>
      <c r="S117" s="73">
        <v>948</v>
      </c>
      <c r="T117" s="72">
        <v>1442</v>
      </c>
      <c r="U117" s="73">
        <v>226</v>
      </c>
      <c r="V117" s="73">
        <v>357</v>
      </c>
      <c r="W117" s="73">
        <v>1102</v>
      </c>
      <c r="X117" s="72">
        <v>1695</v>
      </c>
      <c r="Y117" s="72">
        <v>2380</v>
      </c>
      <c r="Z117" s="72">
        <v>3702</v>
      </c>
      <c r="AA117" s="72">
        <v>21567</v>
      </c>
      <c r="AB117" s="72">
        <v>22438</v>
      </c>
      <c r="AC117" s="72">
        <v>44005</v>
      </c>
      <c r="AE117" s="91"/>
      <c r="AF117" s="91"/>
      <c r="AG117" s="16"/>
      <c r="AH117" s="16"/>
    </row>
    <row r="118" spans="2:34" s="82" customFormat="1" ht="15" customHeight="1" x14ac:dyDescent="0.2">
      <c r="B118" s="509" t="s">
        <v>1198</v>
      </c>
      <c r="C118" s="509"/>
      <c r="D118" s="509"/>
      <c r="E118" s="509"/>
      <c r="F118" s="509"/>
      <c r="G118" s="509"/>
      <c r="H118" s="509"/>
      <c r="I118" s="509"/>
      <c r="J118" s="509"/>
      <c r="K118" s="509"/>
      <c r="L118" s="509"/>
      <c r="M118" s="509"/>
      <c r="N118" s="509"/>
      <c r="O118" s="509"/>
      <c r="P118" s="509"/>
      <c r="Q118" s="509"/>
      <c r="R118" s="509"/>
      <c r="S118" s="509"/>
      <c r="T118" s="509"/>
      <c r="U118" s="509"/>
      <c r="V118" s="509"/>
      <c r="W118" s="509"/>
      <c r="X118" s="509"/>
      <c r="Y118" s="509"/>
      <c r="Z118" s="509"/>
      <c r="AA118" s="509"/>
      <c r="AB118" s="509"/>
      <c r="AC118" s="509"/>
    </row>
    <row r="119" spans="2:34" outlineLevel="1" x14ac:dyDescent="0.2">
      <c r="B119" s="79" t="s">
        <v>476</v>
      </c>
      <c r="C119" s="108">
        <v>477</v>
      </c>
      <c r="D119" s="108">
        <v>104</v>
      </c>
      <c r="E119" s="108">
        <v>763</v>
      </c>
      <c r="F119" s="108">
        <v>481</v>
      </c>
      <c r="G119" s="108">
        <v>37</v>
      </c>
      <c r="H119" s="108">
        <v>30</v>
      </c>
      <c r="I119" s="108">
        <v>627</v>
      </c>
      <c r="J119" s="108">
        <v>446</v>
      </c>
      <c r="K119" s="108">
        <v>199</v>
      </c>
      <c r="L119" s="108">
        <v>126</v>
      </c>
      <c r="M119" s="108">
        <v>14</v>
      </c>
      <c r="N119" s="108">
        <v>8</v>
      </c>
      <c r="O119" s="108">
        <v>38</v>
      </c>
      <c r="P119" s="108">
        <v>8</v>
      </c>
      <c r="Q119" s="108">
        <v>73</v>
      </c>
      <c r="R119" s="108">
        <v>159</v>
      </c>
      <c r="S119" s="108">
        <v>271</v>
      </c>
      <c r="T119" s="108">
        <v>146</v>
      </c>
      <c r="U119" s="108">
        <v>56</v>
      </c>
      <c r="V119" s="108">
        <v>40</v>
      </c>
      <c r="W119" s="108">
        <v>257</v>
      </c>
      <c r="X119" s="108">
        <v>160</v>
      </c>
      <c r="Y119" s="108">
        <v>233</v>
      </c>
      <c r="Z119" s="108">
        <v>371</v>
      </c>
      <c r="AA119" s="139">
        <v>3045</v>
      </c>
      <c r="AB119" s="139">
        <v>2079</v>
      </c>
      <c r="AC119" s="139">
        <v>5124</v>
      </c>
      <c r="AD119" s="82"/>
      <c r="AE119" s="69"/>
      <c r="AF119" s="69"/>
      <c r="AG119" s="16"/>
      <c r="AH119" s="16"/>
    </row>
    <row r="120" spans="2:34" outlineLevel="1" x14ac:dyDescent="0.2">
      <c r="B120" s="83" t="s">
        <v>477</v>
      </c>
      <c r="C120" s="52">
        <v>547</v>
      </c>
      <c r="D120" s="52">
        <v>90</v>
      </c>
      <c r="E120" s="52">
        <v>360</v>
      </c>
      <c r="F120" s="52">
        <v>476</v>
      </c>
      <c r="G120" s="52">
        <v>23</v>
      </c>
      <c r="H120" s="52">
        <v>30</v>
      </c>
      <c r="I120" s="52">
        <v>259</v>
      </c>
      <c r="J120" s="52">
        <v>439</v>
      </c>
      <c r="K120" s="52">
        <v>56</v>
      </c>
      <c r="L120" s="52">
        <v>124</v>
      </c>
      <c r="M120" s="99" t="s">
        <v>60</v>
      </c>
      <c r="N120" s="52">
        <v>7</v>
      </c>
      <c r="O120" s="52" t="s">
        <v>60</v>
      </c>
      <c r="P120" s="52">
        <v>7</v>
      </c>
      <c r="Q120" s="52">
        <v>54</v>
      </c>
      <c r="R120" s="52">
        <v>157</v>
      </c>
      <c r="S120" s="52">
        <v>71</v>
      </c>
      <c r="T120" s="52">
        <v>143</v>
      </c>
      <c r="U120" s="52">
        <v>21</v>
      </c>
      <c r="V120" s="52">
        <v>39</v>
      </c>
      <c r="W120" s="52">
        <v>72</v>
      </c>
      <c r="X120" s="52">
        <v>155</v>
      </c>
      <c r="Y120" s="52">
        <v>192</v>
      </c>
      <c r="Z120" s="52">
        <v>363</v>
      </c>
      <c r="AA120" s="69">
        <v>1655</v>
      </c>
      <c r="AB120" s="69">
        <v>2030</v>
      </c>
      <c r="AC120" s="69">
        <v>3685</v>
      </c>
      <c r="AE120" s="69"/>
      <c r="AF120" s="69"/>
      <c r="AG120" s="16"/>
      <c r="AH120" s="16"/>
    </row>
    <row r="121" spans="2:34" outlineLevel="1" x14ac:dyDescent="0.2">
      <c r="B121" s="83" t="s">
        <v>478</v>
      </c>
      <c r="C121" s="52">
        <v>476</v>
      </c>
      <c r="D121" s="52">
        <v>56</v>
      </c>
      <c r="E121" s="52">
        <v>251</v>
      </c>
      <c r="F121" s="52">
        <v>249</v>
      </c>
      <c r="G121" s="52">
        <v>14</v>
      </c>
      <c r="H121" s="52">
        <v>16</v>
      </c>
      <c r="I121" s="52">
        <v>248</v>
      </c>
      <c r="J121" s="52">
        <v>230</v>
      </c>
      <c r="K121" s="52">
        <v>41</v>
      </c>
      <c r="L121" s="52">
        <v>66</v>
      </c>
      <c r="M121" s="99">
        <v>2</v>
      </c>
      <c r="N121" s="52">
        <v>4</v>
      </c>
      <c r="O121" s="99" t="s">
        <v>60</v>
      </c>
      <c r="P121" s="52">
        <v>4</v>
      </c>
      <c r="Q121" s="52">
        <v>56</v>
      </c>
      <c r="R121" s="52">
        <v>81</v>
      </c>
      <c r="S121" s="52">
        <v>45</v>
      </c>
      <c r="T121" s="52">
        <v>75</v>
      </c>
      <c r="U121" s="52">
        <v>15</v>
      </c>
      <c r="V121" s="52">
        <v>19</v>
      </c>
      <c r="W121" s="52">
        <v>53</v>
      </c>
      <c r="X121" s="52">
        <v>80</v>
      </c>
      <c r="Y121" s="52">
        <v>151</v>
      </c>
      <c r="Z121" s="52">
        <v>191</v>
      </c>
      <c r="AA121" s="69">
        <v>1352</v>
      </c>
      <c r="AB121" s="69">
        <v>1071</v>
      </c>
      <c r="AC121" s="69">
        <v>2423</v>
      </c>
      <c r="AE121" s="69"/>
      <c r="AF121" s="69"/>
      <c r="AG121" s="16"/>
      <c r="AH121" s="16"/>
    </row>
    <row r="122" spans="2:34" outlineLevel="1" x14ac:dyDescent="0.2">
      <c r="B122" s="83" t="s">
        <v>479</v>
      </c>
      <c r="C122" s="52">
        <v>473</v>
      </c>
      <c r="D122" s="52">
        <v>94</v>
      </c>
      <c r="E122" s="52">
        <v>154</v>
      </c>
      <c r="F122" s="52">
        <v>290</v>
      </c>
      <c r="G122" s="52">
        <v>7</v>
      </c>
      <c r="H122" s="52">
        <v>18</v>
      </c>
      <c r="I122" s="52">
        <v>239</v>
      </c>
      <c r="J122" s="52">
        <v>270</v>
      </c>
      <c r="K122" s="52">
        <v>69</v>
      </c>
      <c r="L122" s="52">
        <v>76</v>
      </c>
      <c r="M122" s="52">
        <v>4</v>
      </c>
      <c r="N122" s="52">
        <v>5</v>
      </c>
      <c r="O122" s="99">
        <v>2</v>
      </c>
      <c r="P122" s="52">
        <v>5</v>
      </c>
      <c r="Q122" s="52">
        <v>94</v>
      </c>
      <c r="R122" s="52">
        <v>96</v>
      </c>
      <c r="S122" s="52">
        <v>52</v>
      </c>
      <c r="T122" s="52">
        <v>88</v>
      </c>
      <c r="U122" s="52">
        <v>12</v>
      </c>
      <c r="V122" s="52">
        <v>26</v>
      </c>
      <c r="W122" s="52">
        <v>28</v>
      </c>
      <c r="X122" s="52">
        <v>99</v>
      </c>
      <c r="Y122" s="52">
        <v>119</v>
      </c>
      <c r="Z122" s="52">
        <v>222</v>
      </c>
      <c r="AA122" s="69">
        <v>1253</v>
      </c>
      <c r="AB122" s="69">
        <v>1289</v>
      </c>
      <c r="AC122" s="69">
        <v>2542</v>
      </c>
      <c r="AE122" s="69"/>
      <c r="AF122" s="69"/>
      <c r="AG122" s="16"/>
      <c r="AH122" s="16"/>
    </row>
    <row r="123" spans="2:34" outlineLevel="1" x14ac:dyDescent="0.2">
      <c r="B123" s="83" t="s">
        <v>480</v>
      </c>
      <c r="C123" s="52">
        <v>181</v>
      </c>
      <c r="D123" s="52">
        <v>27</v>
      </c>
      <c r="E123" s="52">
        <v>65</v>
      </c>
      <c r="F123" s="52">
        <v>102</v>
      </c>
      <c r="G123" s="99">
        <v>4</v>
      </c>
      <c r="H123" s="52">
        <v>6</v>
      </c>
      <c r="I123" s="52">
        <v>18</v>
      </c>
      <c r="J123" s="52">
        <v>95</v>
      </c>
      <c r="K123" s="52">
        <v>9</v>
      </c>
      <c r="L123" s="52">
        <v>27</v>
      </c>
      <c r="M123" s="99" t="s">
        <v>60</v>
      </c>
      <c r="N123" s="52">
        <v>2</v>
      </c>
      <c r="O123" s="99" t="s">
        <v>60</v>
      </c>
      <c r="P123" s="52">
        <v>2</v>
      </c>
      <c r="Q123" s="52">
        <v>15</v>
      </c>
      <c r="R123" s="52">
        <v>34</v>
      </c>
      <c r="S123" s="52">
        <v>6</v>
      </c>
      <c r="T123" s="52">
        <v>31</v>
      </c>
      <c r="U123" s="52">
        <v>1</v>
      </c>
      <c r="V123" s="52">
        <v>7</v>
      </c>
      <c r="W123" s="52">
        <v>20</v>
      </c>
      <c r="X123" s="52">
        <v>35</v>
      </c>
      <c r="Y123" s="52">
        <v>66</v>
      </c>
      <c r="Z123" s="52">
        <v>79</v>
      </c>
      <c r="AA123" s="52">
        <v>385</v>
      </c>
      <c r="AB123" s="52">
        <v>447</v>
      </c>
      <c r="AC123" s="52">
        <v>832</v>
      </c>
      <c r="AE123" s="52"/>
      <c r="AF123" s="52"/>
      <c r="AG123" s="16"/>
      <c r="AH123" s="16"/>
    </row>
    <row r="124" spans="2:34" outlineLevel="1" x14ac:dyDescent="0.2">
      <c r="B124" s="83" t="s">
        <v>481</v>
      </c>
      <c r="C124" s="52">
        <v>164</v>
      </c>
      <c r="D124" s="52">
        <v>55</v>
      </c>
      <c r="E124" s="52">
        <v>73</v>
      </c>
      <c r="F124" s="52">
        <v>184</v>
      </c>
      <c r="G124" s="52">
        <v>3</v>
      </c>
      <c r="H124" s="52">
        <v>12</v>
      </c>
      <c r="I124" s="52">
        <v>9</v>
      </c>
      <c r="J124" s="52">
        <v>172</v>
      </c>
      <c r="K124" s="52">
        <v>10</v>
      </c>
      <c r="L124" s="52">
        <v>49</v>
      </c>
      <c r="M124" s="99" t="s">
        <v>60</v>
      </c>
      <c r="N124" s="52">
        <v>3</v>
      </c>
      <c r="O124" s="99" t="s">
        <v>60</v>
      </c>
      <c r="P124" s="52">
        <v>3</v>
      </c>
      <c r="Q124" s="52">
        <v>14</v>
      </c>
      <c r="R124" s="52">
        <v>64</v>
      </c>
      <c r="S124" s="52">
        <v>9</v>
      </c>
      <c r="T124" s="52">
        <v>56</v>
      </c>
      <c r="U124" s="52">
        <v>1</v>
      </c>
      <c r="V124" s="52">
        <v>11</v>
      </c>
      <c r="W124" s="52">
        <v>4</v>
      </c>
      <c r="X124" s="52">
        <v>61</v>
      </c>
      <c r="Y124" s="52">
        <v>32</v>
      </c>
      <c r="Z124" s="52">
        <v>144</v>
      </c>
      <c r="AA124" s="52">
        <v>319</v>
      </c>
      <c r="AB124" s="52">
        <v>814</v>
      </c>
      <c r="AC124" s="69">
        <v>1133</v>
      </c>
      <c r="AE124" s="52"/>
      <c r="AF124" s="52"/>
      <c r="AG124" s="16"/>
      <c r="AH124" s="16"/>
    </row>
    <row r="125" spans="2:34" outlineLevel="1" x14ac:dyDescent="0.2">
      <c r="B125" s="83" t="s">
        <v>482</v>
      </c>
      <c r="C125" s="52">
        <v>621</v>
      </c>
      <c r="D125" s="52">
        <v>42</v>
      </c>
      <c r="E125" s="52">
        <v>256</v>
      </c>
      <c r="F125" s="52">
        <v>223</v>
      </c>
      <c r="G125" s="52">
        <v>23</v>
      </c>
      <c r="H125" s="52">
        <v>14</v>
      </c>
      <c r="I125" s="52">
        <v>262</v>
      </c>
      <c r="J125" s="52">
        <v>205</v>
      </c>
      <c r="K125" s="52">
        <v>77</v>
      </c>
      <c r="L125" s="52">
        <v>59</v>
      </c>
      <c r="M125" s="52">
        <v>2</v>
      </c>
      <c r="N125" s="52">
        <v>4</v>
      </c>
      <c r="O125" s="52" t="s">
        <v>60</v>
      </c>
      <c r="P125" s="52">
        <v>4</v>
      </c>
      <c r="Q125" s="52">
        <v>137</v>
      </c>
      <c r="R125" s="52">
        <v>74</v>
      </c>
      <c r="S125" s="52">
        <v>97</v>
      </c>
      <c r="T125" s="52">
        <v>68</v>
      </c>
      <c r="U125" s="52">
        <v>19</v>
      </c>
      <c r="V125" s="52">
        <v>17</v>
      </c>
      <c r="W125" s="52">
        <v>104</v>
      </c>
      <c r="X125" s="52">
        <v>73</v>
      </c>
      <c r="Y125" s="52">
        <v>148</v>
      </c>
      <c r="Z125" s="52">
        <v>172</v>
      </c>
      <c r="AA125" s="69">
        <v>1746</v>
      </c>
      <c r="AB125" s="52">
        <v>955</v>
      </c>
      <c r="AC125" s="69">
        <v>2701</v>
      </c>
      <c r="AE125" s="69"/>
      <c r="AF125" s="52"/>
      <c r="AG125" s="16"/>
      <c r="AH125" s="16"/>
    </row>
    <row r="126" spans="2:34" outlineLevel="1" x14ac:dyDescent="0.2">
      <c r="B126" s="83" t="s">
        <v>483</v>
      </c>
      <c r="C126" s="52">
        <v>444</v>
      </c>
      <c r="D126" s="52">
        <v>33</v>
      </c>
      <c r="E126" s="52">
        <v>171</v>
      </c>
      <c r="F126" s="52">
        <v>169</v>
      </c>
      <c r="G126" s="52">
        <v>10</v>
      </c>
      <c r="H126" s="52">
        <v>11</v>
      </c>
      <c r="I126" s="52">
        <v>270</v>
      </c>
      <c r="J126" s="52">
        <v>155</v>
      </c>
      <c r="K126" s="52">
        <v>39</v>
      </c>
      <c r="L126" s="52">
        <v>45</v>
      </c>
      <c r="M126" s="52">
        <v>12</v>
      </c>
      <c r="N126" s="52">
        <v>3</v>
      </c>
      <c r="O126" s="52">
        <v>1</v>
      </c>
      <c r="P126" s="52">
        <v>3</v>
      </c>
      <c r="Q126" s="52">
        <v>80</v>
      </c>
      <c r="R126" s="52">
        <v>54</v>
      </c>
      <c r="S126" s="52">
        <v>75</v>
      </c>
      <c r="T126" s="52">
        <v>52</v>
      </c>
      <c r="U126" s="52">
        <v>17</v>
      </c>
      <c r="V126" s="52">
        <v>14</v>
      </c>
      <c r="W126" s="52">
        <v>124</v>
      </c>
      <c r="X126" s="52">
        <v>58</v>
      </c>
      <c r="Y126" s="52">
        <v>188</v>
      </c>
      <c r="Z126" s="52">
        <v>129</v>
      </c>
      <c r="AA126" s="69">
        <v>1431</v>
      </c>
      <c r="AB126" s="52">
        <v>726</v>
      </c>
      <c r="AC126" s="69">
        <v>2157</v>
      </c>
      <c r="AE126" s="69"/>
      <c r="AF126" s="52"/>
      <c r="AG126" s="16"/>
      <c r="AH126" s="16"/>
    </row>
    <row r="127" spans="2:34" outlineLevel="1" x14ac:dyDescent="0.2">
      <c r="B127" s="83" t="s">
        <v>484</v>
      </c>
      <c r="C127" s="52">
        <v>355</v>
      </c>
      <c r="D127" s="52">
        <v>25</v>
      </c>
      <c r="E127" s="52">
        <v>61</v>
      </c>
      <c r="F127" s="52">
        <v>162</v>
      </c>
      <c r="G127" s="52">
        <v>13</v>
      </c>
      <c r="H127" s="52">
        <v>10</v>
      </c>
      <c r="I127" s="52">
        <v>118</v>
      </c>
      <c r="J127" s="52">
        <v>146</v>
      </c>
      <c r="K127" s="52">
        <v>17</v>
      </c>
      <c r="L127" s="52">
        <v>43</v>
      </c>
      <c r="M127" s="99">
        <v>7</v>
      </c>
      <c r="N127" s="52">
        <v>3</v>
      </c>
      <c r="O127" s="99" t="s">
        <v>60</v>
      </c>
      <c r="P127" s="52">
        <v>3</v>
      </c>
      <c r="Q127" s="52">
        <v>71</v>
      </c>
      <c r="R127" s="52">
        <v>52</v>
      </c>
      <c r="S127" s="52">
        <v>26</v>
      </c>
      <c r="T127" s="52">
        <v>50</v>
      </c>
      <c r="U127" s="52">
        <v>5</v>
      </c>
      <c r="V127" s="52">
        <v>12</v>
      </c>
      <c r="W127" s="52">
        <v>47</v>
      </c>
      <c r="X127" s="52">
        <v>54</v>
      </c>
      <c r="Y127" s="52">
        <v>104</v>
      </c>
      <c r="Z127" s="52">
        <v>122</v>
      </c>
      <c r="AA127" s="52">
        <v>824</v>
      </c>
      <c r="AB127" s="52">
        <v>682</v>
      </c>
      <c r="AC127" s="69">
        <v>1506</v>
      </c>
      <c r="AE127" s="52"/>
      <c r="AF127" s="52"/>
      <c r="AG127" s="16"/>
      <c r="AH127" s="16"/>
    </row>
    <row r="128" spans="2:34" outlineLevel="1" x14ac:dyDescent="0.2">
      <c r="B128" s="83" t="s">
        <v>485</v>
      </c>
      <c r="C128" s="52">
        <v>331</v>
      </c>
      <c r="D128" s="52">
        <v>57</v>
      </c>
      <c r="E128" s="52">
        <v>34</v>
      </c>
      <c r="F128" s="52">
        <v>152</v>
      </c>
      <c r="G128" s="52">
        <v>3</v>
      </c>
      <c r="H128" s="52">
        <v>9</v>
      </c>
      <c r="I128" s="52">
        <v>89</v>
      </c>
      <c r="J128" s="52">
        <v>140</v>
      </c>
      <c r="K128" s="52">
        <v>67</v>
      </c>
      <c r="L128" s="52">
        <v>39</v>
      </c>
      <c r="M128" s="52">
        <v>6</v>
      </c>
      <c r="N128" s="52">
        <v>3</v>
      </c>
      <c r="O128" s="52">
        <v>8</v>
      </c>
      <c r="P128" s="52">
        <v>2</v>
      </c>
      <c r="Q128" s="52">
        <v>43</v>
      </c>
      <c r="R128" s="52">
        <v>50</v>
      </c>
      <c r="S128" s="52">
        <v>65</v>
      </c>
      <c r="T128" s="52">
        <v>46</v>
      </c>
      <c r="U128" s="52">
        <v>6</v>
      </c>
      <c r="V128" s="52">
        <v>12</v>
      </c>
      <c r="W128" s="52">
        <v>86</v>
      </c>
      <c r="X128" s="52">
        <v>49</v>
      </c>
      <c r="Y128" s="52">
        <v>135</v>
      </c>
      <c r="Z128" s="52">
        <v>112</v>
      </c>
      <c r="AA128" s="52">
        <v>873</v>
      </c>
      <c r="AB128" s="52">
        <v>671</v>
      </c>
      <c r="AC128" s="69">
        <v>1544</v>
      </c>
      <c r="AE128" s="52"/>
      <c r="AF128" s="52"/>
      <c r="AG128" s="16"/>
      <c r="AH128" s="16"/>
    </row>
    <row r="129" spans="2:34" outlineLevel="1" x14ac:dyDescent="0.2">
      <c r="B129" s="83" t="s">
        <v>489</v>
      </c>
      <c r="C129" s="52">
        <v>94</v>
      </c>
      <c r="D129" s="52">
        <v>18</v>
      </c>
      <c r="E129" s="52">
        <v>6</v>
      </c>
      <c r="F129" s="52">
        <v>40</v>
      </c>
      <c r="G129" s="99">
        <v>1</v>
      </c>
      <c r="H129" s="52">
        <v>2</v>
      </c>
      <c r="I129" s="52">
        <v>5</v>
      </c>
      <c r="J129" s="52">
        <v>40</v>
      </c>
      <c r="K129" s="52">
        <v>5</v>
      </c>
      <c r="L129" s="52">
        <v>9</v>
      </c>
      <c r="M129" s="99" t="s">
        <v>60</v>
      </c>
      <c r="N129" s="52">
        <v>1</v>
      </c>
      <c r="O129" s="99" t="s">
        <v>60</v>
      </c>
      <c r="P129" s="52">
        <v>1</v>
      </c>
      <c r="Q129" s="52">
        <v>2</v>
      </c>
      <c r="R129" s="52">
        <v>20</v>
      </c>
      <c r="S129" s="52">
        <v>5</v>
      </c>
      <c r="T129" s="52">
        <v>11</v>
      </c>
      <c r="U129" s="99" t="s">
        <v>60</v>
      </c>
      <c r="V129" s="52">
        <v>3</v>
      </c>
      <c r="W129" s="99">
        <v>1</v>
      </c>
      <c r="X129" s="52">
        <v>17</v>
      </c>
      <c r="Y129" s="52">
        <v>10</v>
      </c>
      <c r="Z129" s="52">
        <v>32</v>
      </c>
      <c r="AA129" s="52">
        <v>129</v>
      </c>
      <c r="AB129" s="52">
        <v>194</v>
      </c>
      <c r="AC129" s="52">
        <v>323</v>
      </c>
      <c r="AE129" s="52"/>
      <c r="AF129" s="52"/>
      <c r="AG129" s="16"/>
      <c r="AH129" s="16"/>
    </row>
    <row r="130" spans="2:34" outlineLevel="1" x14ac:dyDescent="0.2">
      <c r="B130" s="83" t="s">
        <v>486</v>
      </c>
      <c r="C130" s="52">
        <v>78</v>
      </c>
      <c r="D130" s="52">
        <v>16</v>
      </c>
      <c r="E130" s="52">
        <v>4</v>
      </c>
      <c r="F130" s="52">
        <v>36</v>
      </c>
      <c r="G130" s="52">
        <v>1</v>
      </c>
      <c r="H130" s="52">
        <v>2</v>
      </c>
      <c r="I130" s="52">
        <v>2</v>
      </c>
      <c r="J130" s="52">
        <v>40</v>
      </c>
      <c r="K130" s="52">
        <v>2</v>
      </c>
      <c r="L130" s="52">
        <v>7</v>
      </c>
      <c r="M130" s="99" t="s">
        <v>60</v>
      </c>
      <c r="N130" s="52">
        <v>1</v>
      </c>
      <c r="O130" s="99" t="s">
        <v>60</v>
      </c>
      <c r="P130" s="52">
        <v>1</v>
      </c>
      <c r="Q130" s="52">
        <v>1</v>
      </c>
      <c r="R130" s="52">
        <v>19</v>
      </c>
      <c r="S130" s="52">
        <v>1</v>
      </c>
      <c r="T130" s="52">
        <v>10</v>
      </c>
      <c r="U130" s="99" t="s">
        <v>60</v>
      </c>
      <c r="V130" s="52">
        <v>4</v>
      </c>
      <c r="W130" s="52">
        <v>4</v>
      </c>
      <c r="X130" s="52">
        <v>16</v>
      </c>
      <c r="Y130" s="52">
        <v>11</v>
      </c>
      <c r="Z130" s="52">
        <v>29</v>
      </c>
      <c r="AA130" s="52">
        <v>104</v>
      </c>
      <c r="AB130" s="52">
        <v>181</v>
      </c>
      <c r="AC130" s="52">
        <v>285</v>
      </c>
      <c r="AE130" s="52"/>
      <c r="AF130" s="52"/>
      <c r="AG130" s="16"/>
      <c r="AH130" s="16"/>
    </row>
    <row r="131" spans="2:34" outlineLevel="1" x14ac:dyDescent="0.2">
      <c r="B131" s="83" t="s">
        <v>488</v>
      </c>
      <c r="C131" s="52">
        <v>80</v>
      </c>
      <c r="D131" s="52">
        <v>15</v>
      </c>
      <c r="E131" s="52">
        <v>4</v>
      </c>
      <c r="F131" s="52">
        <v>33</v>
      </c>
      <c r="G131" s="52" t="s">
        <v>60</v>
      </c>
      <c r="H131" s="52">
        <v>1</v>
      </c>
      <c r="I131" s="52">
        <v>3</v>
      </c>
      <c r="J131" s="52">
        <v>34</v>
      </c>
      <c r="K131" s="52">
        <v>2</v>
      </c>
      <c r="L131" s="52">
        <v>6</v>
      </c>
      <c r="M131" s="99" t="s">
        <v>60</v>
      </c>
      <c r="N131" s="52">
        <v>1</v>
      </c>
      <c r="O131" s="99" t="s">
        <v>60</v>
      </c>
      <c r="P131" s="52">
        <v>1</v>
      </c>
      <c r="Q131" s="52">
        <v>3</v>
      </c>
      <c r="R131" s="52">
        <v>19</v>
      </c>
      <c r="S131" s="99">
        <v>1</v>
      </c>
      <c r="T131" s="52">
        <v>9</v>
      </c>
      <c r="U131" s="99" t="s">
        <v>60</v>
      </c>
      <c r="V131" s="52">
        <v>3</v>
      </c>
      <c r="W131" s="52" t="s">
        <v>60</v>
      </c>
      <c r="X131" s="52">
        <v>15</v>
      </c>
      <c r="Y131" s="52">
        <v>3</v>
      </c>
      <c r="Z131" s="52">
        <v>28</v>
      </c>
      <c r="AA131" s="52">
        <v>96</v>
      </c>
      <c r="AB131" s="52">
        <v>165</v>
      </c>
      <c r="AC131" s="52">
        <v>261</v>
      </c>
      <c r="AE131" s="52"/>
      <c r="AF131" s="52"/>
      <c r="AG131" s="16"/>
      <c r="AH131" s="16"/>
    </row>
    <row r="132" spans="2:34" outlineLevel="1" x14ac:dyDescent="0.2">
      <c r="B132" s="83" t="s">
        <v>487</v>
      </c>
      <c r="C132" s="52">
        <v>95</v>
      </c>
      <c r="D132" s="52">
        <v>24</v>
      </c>
      <c r="E132" s="52">
        <v>13</v>
      </c>
      <c r="F132" s="52">
        <v>52</v>
      </c>
      <c r="G132" s="52">
        <v>2</v>
      </c>
      <c r="H132" s="52">
        <v>3</v>
      </c>
      <c r="I132" s="52">
        <v>1</v>
      </c>
      <c r="J132" s="52">
        <v>50</v>
      </c>
      <c r="K132" s="52">
        <v>5</v>
      </c>
      <c r="L132" s="52">
        <v>12</v>
      </c>
      <c r="M132" s="99" t="s">
        <v>60</v>
      </c>
      <c r="N132" s="52">
        <v>1</v>
      </c>
      <c r="O132" s="99" t="s">
        <v>60</v>
      </c>
      <c r="P132" s="52">
        <v>1</v>
      </c>
      <c r="Q132" s="52">
        <v>3</v>
      </c>
      <c r="R132" s="52">
        <v>22</v>
      </c>
      <c r="S132" s="52">
        <v>5</v>
      </c>
      <c r="T132" s="52">
        <v>15</v>
      </c>
      <c r="U132" s="52" t="s">
        <v>60</v>
      </c>
      <c r="V132" s="52">
        <v>4</v>
      </c>
      <c r="W132" s="52">
        <v>1</v>
      </c>
      <c r="X132" s="52">
        <v>20</v>
      </c>
      <c r="Y132" s="52">
        <v>14</v>
      </c>
      <c r="Z132" s="52">
        <v>39</v>
      </c>
      <c r="AA132" s="52">
        <v>139</v>
      </c>
      <c r="AB132" s="52">
        <v>243</v>
      </c>
      <c r="AC132" s="52">
        <v>382</v>
      </c>
      <c r="AE132" s="52"/>
      <c r="AF132" s="52"/>
      <c r="AG132" s="16"/>
      <c r="AH132" s="16"/>
    </row>
    <row r="133" spans="2:34" outlineLevel="1" x14ac:dyDescent="0.2">
      <c r="B133" s="83" t="s">
        <v>490</v>
      </c>
      <c r="C133" s="52">
        <v>363</v>
      </c>
      <c r="D133" s="52">
        <v>53</v>
      </c>
      <c r="E133" s="52">
        <v>40</v>
      </c>
      <c r="F133" s="52">
        <v>138</v>
      </c>
      <c r="G133" s="52">
        <v>4</v>
      </c>
      <c r="H133" s="52">
        <v>9</v>
      </c>
      <c r="I133" s="52">
        <v>28</v>
      </c>
      <c r="J133" s="52">
        <v>130</v>
      </c>
      <c r="K133" s="52">
        <v>23</v>
      </c>
      <c r="L133" s="52">
        <v>36</v>
      </c>
      <c r="M133" s="52" t="s">
        <v>60</v>
      </c>
      <c r="N133" s="52">
        <v>2</v>
      </c>
      <c r="O133" s="99" t="s">
        <v>60</v>
      </c>
      <c r="P133" s="52">
        <v>2</v>
      </c>
      <c r="Q133" s="52">
        <v>23</v>
      </c>
      <c r="R133" s="52">
        <v>45</v>
      </c>
      <c r="S133" s="52">
        <v>18</v>
      </c>
      <c r="T133" s="52">
        <v>42</v>
      </c>
      <c r="U133" s="52">
        <v>1</v>
      </c>
      <c r="V133" s="52">
        <v>7</v>
      </c>
      <c r="W133" s="52">
        <v>29</v>
      </c>
      <c r="X133" s="52">
        <v>45</v>
      </c>
      <c r="Y133" s="52">
        <v>89</v>
      </c>
      <c r="Z133" s="52">
        <v>104</v>
      </c>
      <c r="AA133" s="52">
        <v>618</v>
      </c>
      <c r="AB133" s="52">
        <v>613</v>
      </c>
      <c r="AC133" s="69">
        <v>1231</v>
      </c>
      <c r="AE133" s="52"/>
      <c r="AF133" s="52"/>
      <c r="AG133" s="16"/>
      <c r="AH133" s="16"/>
    </row>
    <row r="134" spans="2:34" outlineLevel="1" x14ac:dyDescent="0.2">
      <c r="B134" s="83" t="s">
        <v>491</v>
      </c>
      <c r="C134" s="52">
        <v>533</v>
      </c>
      <c r="D134" s="52">
        <v>76</v>
      </c>
      <c r="E134" s="52">
        <v>34</v>
      </c>
      <c r="F134" s="52">
        <v>177</v>
      </c>
      <c r="G134" s="52">
        <v>6</v>
      </c>
      <c r="H134" s="52">
        <v>11</v>
      </c>
      <c r="I134" s="52">
        <v>21</v>
      </c>
      <c r="J134" s="52">
        <v>162</v>
      </c>
      <c r="K134" s="52">
        <v>23</v>
      </c>
      <c r="L134" s="52">
        <v>47</v>
      </c>
      <c r="M134" s="52" t="s">
        <v>60</v>
      </c>
      <c r="N134" s="52">
        <v>3</v>
      </c>
      <c r="O134" s="99" t="s">
        <v>60</v>
      </c>
      <c r="P134" s="52">
        <v>3</v>
      </c>
      <c r="Q134" s="52">
        <v>24</v>
      </c>
      <c r="R134" s="52">
        <v>60</v>
      </c>
      <c r="S134" s="52">
        <v>10</v>
      </c>
      <c r="T134" s="52">
        <v>54</v>
      </c>
      <c r="U134" s="52" t="s">
        <v>60</v>
      </c>
      <c r="V134" s="52">
        <v>10</v>
      </c>
      <c r="W134" s="52">
        <v>27</v>
      </c>
      <c r="X134" s="52">
        <v>60</v>
      </c>
      <c r="Y134" s="52">
        <v>129</v>
      </c>
      <c r="Z134" s="52">
        <v>139</v>
      </c>
      <c r="AA134" s="52">
        <v>807</v>
      </c>
      <c r="AB134" s="52">
        <v>802</v>
      </c>
      <c r="AC134" s="69">
        <v>1609</v>
      </c>
      <c r="AE134" s="52"/>
      <c r="AF134" s="52"/>
      <c r="AG134" s="16"/>
      <c r="AH134" s="16"/>
    </row>
    <row r="135" spans="2:34" outlineLevel="1" x14ac:dyDescent="0.2">
      <c r="B135" s="83" t="s">
        <v>492</v>
      </c>
      <c r="C135" s="52">
        <v>261</v>
      </c>
      <c r="D135" s="52">
        <v>43</v>
      </c>
      <c r="E135" s="52">
        <v>24</v>
      </c>
      <c r="F135" s="52">
        <v>105</v>
      </c>
      <c r="G135" s="52">
        <v>1</v>
      </c>
      <c r="H135" s="52">
        <v>7</v>
      </c>
      <c r="I135" s="52">
        <v>7</v>
      </c>
      <c r="J135" s="52">
        <v>102</v>
      </c>
      <c r="K135" s="52">
        <v>11</v>
      </c>
      <c r="L135" s="52">
        <v>29</v>
      </c>
      <c r="M135" s="99" t="s">
        <v>60</v>
      </c>
      <c r="N135" s="52">
        <v>2</v>
      </c>
      <c r="O135" s="99" t="s">
        <v>60</v>
      </c>
      <c r="P135" s="52">
        <v>2</v>
      </c>
      <c r="Q135" s="52">
        <v>10</v>
      </c>
      <c r="R135" s="52">
        <v>37</v>
      </c>
      <c r="S135" s="52">
        <v>5</v>
      </c>
      <c r="T135" s="52">
        <v>32</v>
      </c>
      <c r="U135" s="99" t="s">
        <v>60</v>
      </c>
      <c r="V135" s="52">
        <v>6</v>
      </c>
      <c r="W135" s="52">
        <v>10</v>
      </c>
      <c r="X135" s="52">
        <v>37</v>
      </c>
      <c r="Y135" s="52">
        <v>43</v>
      </c>
      <c r="Z135" s="52">
        <v>83</v>
      </c>
      <c r="AA135" s="52">
        <v>372</v>
      </c>
      <c r="AB135" s="52">
        <v>485</v>
      </c>
      <c r="AC135" s="52">
        <v>857</v>
      </c>
      <c r="AE135" s="52"/>
      <c r="AF135" s="52"/>
      <c r="AG135" s="16"/>
      <c r="AH135" s="16"/>
    </row>
    <row r="136" spans="2:34" outlineLevel="1" x14ac:dyDescent="0.2">
      <c r="B136" s="83" t="s">
        <v>493</v>
      </c>
      <c r="C136" s="52">
        <v>883</v>
      </c>
      <c r="D136" s="52">
        <v>70</v>
      </c>
      <c r="E136" s="52">
        <v>227</v>
      </c>
      <c r="F136" s="52">
        <v>338</v>
      </c>
      <c r="G136" s="52">
        <v>5</v>
      </c>
      <c r="H136" s="52">
        <v>21</v>
      </c>
      <c r="I136" s="52">
        <v>273</v>
      </c>
      <c r="J136" s="52">
        <v>315</v>
      </c>
      <c r="K136" s="52">
        <v>52</v>
      </c>
      <c r="L136" s="52">
        <v>89</v>
      </c>
      <c r="M136" s="52">
        <v>2</v>
      </c>
      <c r="N136" s="52">
        <v>5</v>
      </c>
      <c r="O136" s="99" t="s">
        <v>60</v>
      </c>
      <c r="P136" s="52">
        <v>5</v>
      </c>
      <c r="Q136" s="52">
        <v>114</v>
      </c>
      <c r="R136" s="52">
        <v>114</v>
      </c>
      <c r="S136" s="52">
        <v>66</v>
      </c>
      <c r="T136" s="52">
        <v>102</v>
      </c>
      <c r="U136" s="52">
        <v>24</v>
      </c>
      <c r="V136" s="52">
        <v>28</v>
      </c>
      <c r="W136" s="52">
        <v>60</v>
      </c>
      <c r="X136" s="52">
        <v>111</v>
      </c>
      <c r="Y136" s="52">
        <v>179</v>
      </c>
      <c r="Z136" s="52">
        <v>260</v>
      </c>
      <c r="AA136" s="69">
        <v>1885</v>
      </c>
      <c r="AB136" s="69">
        <v>1458</v>
      </c>
      <c r="AC136" s="69">
        <v>3343</v>
      </c>
      <c r="AE136" s="69"/>
      <c r="AF136" s="69"/>
      <c r="AG136" s="16"/>
      <c r="AH136" s="16"/>
    </row>
    <row r="137" spans="2:34" outlineLevel="1" x14ac:dyDescent="0.2">
      <c r="B137" s="83" t="s">
        <v>494</v>
      </c>
      <c r="C137" s="52">
        <v>238</v>
      </c>
      <c r="D137" s="52">
        <v>45</v>
      </c>
      <c r="E137" s="52">
        <v>65</v>
      </c>
      <c r="F137" s="52">
        <v>201</v>
      </c>
      <c r="G137" s="52">
        <v>5</v>
      </c>
      <c r="H137" s="52">
        <v>13</v>
      </c>
      <c r="I137" s="52">
        <v>24</v>
      </c>
      <c r="J137" s="52">
        <v>188</v>
      </c>
      <c r="K137" s="52">
        <v>18</v>
      </c>
      <c r="L137" s="52">
        <v>53</v>
      </c>
      <c r="M137" s="99" t="s">
        <v>60</v>
      </c>
      <c r="N137" s="52">
        <v>3</v>
      </c>
      <c r="O137" s="99" t="s">
        <v>60</v>
      </c>
      <c r="P137" s="52">
        <v>3</v>
      </c>
      <c r="Q137" s="52">
        <v>13</v>
      </c>
      <c r="R137" s="52">
        <v>69</v>
      </c>
      <c r="S137" s="52">
        <v>14</v>
      </c>
      <c r="T137" s="52">
        <v>61</v>
      </c>
      <c r="U137" s="52">
        <v>5</v>
      </c>
      <c r="V137" s="52">
        <v>9</v>
      </c>
      <c r="W137" s="52">
        <v>11</v>
      </c>
      <c r="X137" s="52">
        <v>65</v>
      </c>
      <c r="Y137" s="52">
        <v>43</v>
      </c>
      <c r="Z137" s="52">
        <v>157</v>
      </c>
      <c r="AA137" s="52">
        <v>436</v>
      </c>
      <c r="AB137" s="52">
        <v>867</v>
      </c>
      <c r="AC137" s="69">
        <v>1303</v>
      </c>
      <c r="AE137" s="52"/>
      <c r="AF137" s="52"/>
      <c r="AG137" s="16"/>
      <c r="AH137" s="16"/>
    </row>
    <row r="138" spans="2:34" outlineLevel="1" x14ac:dyDescent="0.2">
      <c r="B138" s="83" t="s">
        <v>495</v>
      </c>
      <c r="C138" s="52">
        <v>515</v>
      </c>
      <c r="D138" s="52">
        <v>53</v>
      </c>
      <c r="E138" s="52">
        <v>80</v>
      </c>
      <c r="F138" s="52">
        <v>225</v>
      </c>
      <c r="G138" s="52">
        <v>6</v>
      </c>
      <c r="H138" s="52">
        <v>14</v>
      </c>
      <c r="I138" s="52">
        <v>31</v>
      </c>
      <c r="J138" s="52">
        <v>208</v>
      </c>
      <c r="K138" s="52">
        <v>17</v>
      </c>
      <c r="L138" s="52">
        <v>59</v>
      </c>
      <c r="M138" s="99" t="s">
        <v>60</v>
      </c>
      <c r="N138" s="52">
        <v>4</v>
      </c>
      <c r="O138" s="99" t="s">
        <v>60</v>
      </c>
      <c r="P138" s="52">
        <v>4</v>
      </c>
      <c r="Q138" s="52">
        <v>17</v>
      </c>
      <c r="R138" s="52">
        <v>75</v>
      </c>
      <c r="S138" s="52">
        <v>10</v>
      </c>
      <c r="T138" s="52">
        <v>69</v>
      </c>
      <c r="U138" s="52">
        <v>5</v>
      </c>
      <c r="V138" s="52">
        <v>16</v>
      </c>
      <c r="W138" s="52">
        <v>18</v>
      </c>
      <c r="X138" s="52">
        <v>74</v>
      </c>
      <c r="Y138" s="52">
        <v>64</v>
      </c>
      <c r="Z138" s="52">
        <v>173</v>
      </c>
      <c r="AA138" s="52">
        <v>763</v>
      </c>
      <c r="AB138" s="52">
        <v>974</v>
      </c>
      <c r="AC138" s="69">
        <v>1737</v>
      </c>
      <c r="AE138" s="52"/>
      <c r="AF138" s="52"/>
      <c r="AG138" s="16"/>
      <c r="AH138" s="16"/>
    </row>
    <row r="139" spans="2:34" outlineLevel="1" x14ac:dyDescent="0.2">
      <c r="B139" s="83" t="s">
        <v>496</v>
      </c>
      <c r="C139" s="52">
        <v>146</v>
      </c>
      <c r="D139" s="52">
        <v>21</v>
      </c>
      <c r="E139" s="52">
        <v>41</v>
      </c>
      <c r="F139" s="52">
        <v>105</v>
      </c>
      <c r="G139" s="52" t="s">
        <v>60</v>
      </c>
      <c r="H139" s="52">
        <v>7</v>
      </c>
      <c r="I139" s="52">
        <v>8</v>
      </c>
      <c r="J139" s="52">
        <v>97</v>
      </c>
      <c r="K139" s="52">
        <v>4</v>
      </c>
      <c r="L139" s="52">
        <v>28</v>
      </c>
      <c r="M139" s="99" t="s">
        <v>60</v>
      </c>
      <c r="N139" s="52">
        <v>2</v>
      </c>
      <c r="O139" s="99" t="s">
        <v>60</v>
      </c>
      <c r="P139" s="52">
        <v>2</v>
      </c>
      <c r="Q139" s="52">
        <v>8</v>
      </c>
      <c r="R139" s="52">
        <v>35</v>
      </c>
      <c r="S139" s="52">
        <v>10</v>
      </c>
      <c r="T139" s="52">
        <v>32</v>
      </c>
      <c r="U139" s="99" t="s">
        <v>60</v>
      </c>
      <c r="V139" s="52">
        <v>6</v>
      </c>
      <c r="W139" s="52">
        <v>5</v>
      </c>
      <c r="X139" s="52">
        <v>35</v>
      </c>
      <c r="Y139" s="52">
        <v>27</v>
      </c>
      <c r="Z139" s="52">
        <v>80</v>
      </c>
      <c r="AA139" s="52">
        <v>249</v>
      </c>
      <c r="AB139" s="52">
        <v>450</v>
      </c>
      <c r="AC139" s="52">
        <v>699</v>
      </c>
      <c r="AE139" s="52"/>
      <c r="AF139" s="52"/>
      <c r="AG139" s="16"/>
      <c r="AH139" s="16"/>
    </row>
    <row r="140" spans="2:34" outlineLevel="1" x14ac:dyDescent="0.2">
      <c r="B140" s="83" t="s">
        <v>497</v>
      </c>
      <c r="C140" s="52">
        <v>352</v>
      </c>
      <c r="D140" s="52">
        <v>58</v>
      </c>
      <c r="E140" s="52">
        <v>53</v>
      </c>
      <c r="F140" s="52">
        <v>214</v>
      </c>
      <c r="G140" s="52">
        <v>7</v>
      </c>
      <c r="H140" s="52">
        <v>13</v>
      </c>
      <c r="I140" s="52">
        <v>86</v>
      </c>
      <c r="J140" s="52">
        <v>198</v>
      </c>
      <c r="K140" s="52">
        <v>11</v>
      </c>
      <c r="L140" s="52">
        <v>56</v>
      </c>
      <c r="M140" s="99" t="s">
        <v>60</v>
      </c>
      <c r="N140" s="52">
        <v>3</v>
      </c>
      <c r="O140" s="99" t="s">
        <v>60</v>
      </c>
      <c r="P140" s="52">
        <v>4</v>
      </c>
      <c r="Q140" s="52">
        <v>32</v>
      </c>
      <c r="R140" s="52">
        <v>72</v>
      </c>
      <c r="S140" s="52">
        <v>24</v>
      </c>
      <c r="T140" s="52">
        <v>65</v>
      </c>
      <c r="U140" s="52">
        <v>9</v>
      </c>
      <c r="V140" s="52">
        <v>17</v>
      </c>
      <c r="W140" s="52">
        <v>15</v>
      </c>
      <c r="X140" s="52">
        <v>71</v>
      </c>
      <c r="Y140" s="52">
        <v>104</v>
      </c>
      <c r="Z140" s="52">
        <v>163</v>
      </c>
      <c r="AA140" s="52">
        <v>693</v>
      </c>
      <c r="AB140" s="52">
        <v>934</v>
      </c>
      <c r="AC140" s="69">
        <v>1627</v>
      </c>
      <c r="AE140" s="52"/>
      <c r="AF140" s="52"/>
      <c r="AG140" s="16"/>
      <c r="AH140" s="16"/>
    </row>
    <row r="141" spans="2:34" outlineLevel="1" x14ac:dyDescent="0.2">
      <c r="B141" s="83" t="s">
        <v>498</v>
      </c>
      <c r="C141" s="52">
        <v>277</v>
      </c>
      <c r="D141" s="52">
        <v>20</v>
      </c>
      <c r="E141" s="52">
        <v>40</v>
      </c>
      <c r="F141" s="52">
        <v>121</v>
      </c>
      <c r="G141" s="52">
        <v>3</v>
      </c>
      <c r="H141" s="52">
        <v>8</v>
      </c>
      <c r="I141" s="52">
        <v>22</v>
      </c>
      <c r="J141" s="52">
        <v>113</v>
      </c>
      <c r="K141" s="52">
        <v>4</v>
      </c>
      <c r="L141" s="52">
        <v>32</v>
      </c>
      <c r="M141" s="99" t="s">
        <v>60</v>
      </c>
      <c r="N141" s="52">
        <v>2</v>
      </c>
      <c r="O141" s="99" t="s">
        <v>60</v>
      </c>
      <c r="P141" s="52">
        <v>2</v>
      </c>
      <c r="Q141" s="52">
        <v>12</v>
      </c>
      <c r="R141" s="52">
        <v>41</v>
      </c>
      <c r="S141" s="52">
        <v>16</v>
      </c>
      <c r="T141" s="52">
        <v>36</v>
      </c>
      <c r="U141" s="52">
        <v>2</v>
      </c>
      <c r="V141" s="52">
        <v>5</v>
      </c>
      <c r="W141" s="52">
        <v>4</v>
      </c>
      <c r="X141" s="52">
        <v>40</v>
      </c>
      <c r="Y141" s="52">
        <v>28</v>
      </c>
      <c r="Z141" s="52">
        <v>92</v>
      </c>
      <c r="AA141" s="52">
        <v>408</v>
      </c>
      <c r="AB141" s="52">
        <v>512</v>
      </c>
      <c r="AC141" s="52">
        <v>920</v>
      </c>
      <c r="AE141" s="52"/>
      <c r="AF141" s="52"/>
      <c r="AG141" s="16"/>
      <c r="AH141" s="16"/>
    </row>
    <row r="142" spans="2:34" outlineLevel="1" x14ac:dyDescent="0.2">
      <c r="B142" s="83" t="s">
        <v>499</v>
      </c>
      <c r="C142" s="52">
        <v>489</v>
      </c>
      <c r="D142" s="52">
        <v>68</v>
      </c>
      <c r="E142" s="52">
        <v>148</v>
      </c>
      <c r="F142" s="52">
        <v>281</v>
      </c>
      <c r="G142" s="52">
        <v>10</v>
      </c>
      <c r="H142" s="52">
        <v>18</v>
      </c>
      <c r="I142" s="52">
        <v>127</v>
      </c>
      <c r="J142" s="52">
        <v>260</v>
      </c>
      <c r="K142" s="52">
        <v>30</v>
      </c>
      <c r="L142" s="52">
        <v>74</v>
      </c>
      <c r="M142" s="99" t="s">
        <v>60</v>
      </c>
      <c r="N142" s="52">
        <v>4</v>
      </c>
      <c r="O142" s="99" t="s">
        <v>60</v>
      </c>
      <c r="P142" s="52">
        <v>4</v>
      </c>
      <c r="Q142" s="52">
        <v>66</v>
      </c>
      <c r="R142" s="52">
        <v>92</v>
      </c>
      <c r="S142" s="52">
        <v>27</v>
      </c>
      <c r="T142" s="52">
        <v>85</v>
      </c>
      <c r="U142" s="52">
        <v>14</v>
      </c>
      <c r="V142" s="52">
        <v>22</v>
      </c>
      <c r="W142" s="52">
        <v>33</v>
      </c>
      <c r="X142" s="52">
        <v>91</v>
      </c>
      <c r="Y142" s="52">
        <v>163</v>
      </c>
      <c r="Z142" s="52">
        <v>215</v>
      </c>
      <c r="AA142" s="69">
        <v>1107</v>
      </c>
      <c r="AB142" s="69">
        <v>1214</v>
      </c>
      <c r="AC142" s="69">
        <v>2321</v>
      </c>
      <c r="AE142" s="69"/>
      <c r="AF142" s="69"/>
      <c r="AG142" s="16"/>
      <c r="AH142" s="16"/>
    </row>
    <row r="143" spans="2:34" outlineLevel="1" x14ac:dyDescent="0.2">
      <c r="B143" s="306" t="s">
        <v>272</v>
      </c>
      <c r="C143" s="52">
        <v>426</v>
      </c>
      <c r="D143" s="52">
        <v>42</v>
      </c>
      <c r="E143" s="52">
        <v>161</v>
      </c>
      <c r="F143" s="52">
        <v>173</v>
      </c>
      <c r="G143" s="52">
        <v>7</v>
      </c>
      <c r="H143" s="52">
        <v>11</v>
      </c>
      <c r="I143" s="52">
        <v>117</v>
      </c>
      <c r="J143" s="52">
        <v>161</v>
      </c>
      <c r="K143" s="52">
        <v>32</v>
      </c>
      <c r="L143" s="52">
        <v>46</v>
      </c>
      <c r="M143" s="99" t="s">
        <v>60</v>
      </c>
      <c r="N143" s="52">
        <v>3</v>
      </c>
      <c r="O143" s="99" t="s">
        <v>60</v>
      </c>
      <c r="P143" s="52">
        <v>3</v>
      </c>
      <c r="Q143" s="52">
        <v>72</v>
      </c>
      <c r="R143" s="52">
        <v>60</v>
      </c>
      <c r="S143" s="52">
        <v>20</v>
      </c>
      <c r="T143" s="52">
        <v>53</v>
      </c>
      <c r="U143" s="52">
        <v>13</v>
      </c>
      <c r="V143" s="52">
        <v>15</v>
      </c>
      <c r="W143" s="52">
        <v>23</v>
      </c>
      <c r="X143" s="52">
        <v>59</v>
      </c>
      <c r="Y143" s="52">
        <v>111</v>
      </c>
      <c r="Z143" s="52">
        <v>129</v>
      </c>
      <c r="AA143" s="52">
        <v>982</v>
      </c>
      <c r="AB143" s="52">
        <v>755</v>
      </c>
      <c r="AC143" s="69">
        <v>1737</v>
      </c>
      <c r="AE143" s="52"/>
      <c r="AF143" s="52"/>
      <c r="AG143" s="16"/>
      <c r="AH143" s="16"/>
    </row>
    <row r="144" spans="2:34" ht="15" outlineLevel="1" x14ac:dyDescent="0.2">
      <c r="B144" s="306" t="s">
        <v>1059</v>
      </c>
      <c r="C144" s="68" t="s">
        <v>60</v>
      </c>
      <c r="D144" s="321">
        <v>1438</v>
      </c>
      <c r="E144" s="68" t="s">
        <v>60</v>
      </c>
      <c r="F144" s="52">
        <v>189</v>
      </c>
      <c r="G144" s="68" t="s">
        <v>60</v>
      </c>
      <c r="H144" s="52">
        <v>4</v>
      </c>
      <c r="I144" s="68" t="s">
        <v>60</v>
      </c>
      <c r="J144" s="52">
        <v>440</v>
      </c>
      <c r="K144" s="68" t="s">
        <v>60</v>
      </c>
      <c r="L144" s="52">
        <v>49</v>
      </c>
      <c r="M144" s="68" t="s">
        <v>60</v>
      </c>
      <c r="N144" s="52">
        <v>3</v>
      </c>
      <c r="O144" s="68" t="s">
        <v>60</v>
      </c>
      <c r="P144" s="52">
        <v>9</v>
      </c>
      <c r="Q144" s="68" t="s">
        <v>60</v>
      </c>
      <c r="R144" s="52">
        <v>162</v>
      </c>
      <c r="S144" s="68" t="s">
        <v>60</v>
      </c>
      <c r="T144" s="52">
        <v>27</v>
      </c>
      <c r="U144" s="68" t="s">
        <v>60</v>
      </c>
      <c r="V144" s="52">
        <v>9</v>
      </c>
      <c r="W144" s="68" t="s">
        <v>60</v>
      </c>
      <c r="X144" s="52">
        <v>87</v>
      </c>
      <c r="Y144" s="68" t="s">
        <v>60</v>
      </c>
      <c r="Z144" s="52">
        <v>182</v>
      </c>
      <c r="AA144" s="68" t="s">
        <v>60</v>
      </c>
      <c r="AB144" s="69">
        <v>2599</v>
      </c>
      <c r="AC144" s="69">
        <v>2599</v>
      </c>
      <c r="AE144" s="68"/>
      <c r="AF144" s="69"/>
      <c r="AG144" s="16"/>
      <c r="AH144" s="16"/>
    </row>
    <row r="145" spans="1:34" outlineLevel="1" x14ac:dyDescent="0.2">
      <c r="B145" s="84" t="s">
        <v>195</v>
      </c>
      <c r="C145" s="72">
        <v>8899</v>
      </c>
      <c r="D145" s="72">
        <v>2643</v>
      </c>
      <c r="E145" s="72">
        <v>3128</v>
      </c>
      <c r="F145" s="72">
        <v>4916</v>
      </c>
      <c r="G145" s="73">
        <v>195</v>
      </c>
      <c r="H145" s="73">
        <v>300</v>
      </c>
      <c r="I145" s="72">
        <v>2894</v>
      </c>
      <c r="J145" s="72">
        <v>4836</v>
      </c>
      <c r="K145" s="73">
        <v>823</v>
      </c>
      <c r="L145" s="72">
        <v>1286</v>
      </c>
      <c r="M145" s="73">
        <v>49</v>
      </c>
      <c r="N145" s="73">
        <v>82</v>
      </c>
      <c r="O145" s="73">
        <v>49</v>
      </c>
      <c r="P145" s="73">
        <v>88</v>
      </c>
      <c r="Q145" s="72">
        <v>1037</v>
      </c>
      <c r="R145" s="72">
        <v>1763</v>
      </c>
      <c r="S145" s="73">
        <v>949</v>
      </c>
      <c r="T145" s="72">
        <v>1458</v>
      </c>
      <c r="U145" s="73">
        <v>226</v>
      </c>
      <c r="V145" s="73">
        <v>361</v>
      </c>
      <c r="W145" s="73">
        <v>1036</v>
      </c>
      <c r="X145" s="72">
        <v>1667</v>
      </c>
      <c r="Y145" s="72">
        <v>2386</v>
      </c>
      <c r="Z145" s="72">
        <v>3810</v>
      </c>
      <c r="AA145" s="72">
        <v>21671</v>
      </c>
      <c r="AB145" s="72">
        <v>23210</v>
      </c>
      <c r="AC145" s="72">
        <v>44881</v>
      </c>
      <c r="AE145" s="91"/>
      <c r="AF145" s="91"/>
      <c r="AG145" s="16"/>
      <c r="AH145" s="16"/>
    </row>
    <row r="147" spans="1:34" s="313" customFormat="1" x14ac:dyDescent="0.2">
      <c r="A147" s="313" t="s">
        <v>198</v>
      </c>
      <c r="B147" s="314"/>
      <c r="C147" s="315"/>
      <c r="D147" s="315"/>
      <c r="E147" s="315"/>
      <c r="F147" s="315"/>
      <c r="G147" s="315"/>
      <c r="H147" s="315"/>
      <c r="I147" s="315"/>
      <c r="J147" s="315"/>
      <c r="K147" s="315"/>
      <c r="L147" s="315"/>
      <c r="M147" s="315"/>
      <c r="N147" s="315"/>
      <c r="O147" s="315"/>
      <c r="P147" s="315"/>
      <c r="Q147" s="315"/>
      <c r="R147" s="315"/>
      <c r="S147" s="315"/>
      <c r="T147" s="315"/>
      <c r="U147" s="315"/>
      <c r="V147" s="315"/>
      <c r="W147" s="315"/>
      <c r="X147" s="315"/>
      <c r="Y147" s="315"/>
      <c r="Z147" s="315"/>
      <c r="AA147" s="315"/>
      <c r="AB147" s="315"/>
      <c r="AC147" s="315"/>
      <c r="AD147" s="315"/>
    </row>
    <row r="148" spans="1:34" s="313" customFormat="1" x14ac:dyDescent="0.2">
      <c r="A148" s="313" t="s">
        <v>283</v>
      </c>
      <c r="B148" s="313" t="s">
        <v>354</v>
      </c>
    </row>
    <row r="149" spans="1:34" s="313" customFormat="1" x14ac:dyDescent="0.2">
      <c r="A149" s="316"/>
      <c r="B149" s="313" t="s">
        <v>357</v>
      </c>
      <c r="C149" s="317"/>
    </row>
    <row r="150" spans="1:34" s="313" customFormat="1" x14ac:dyDescent="0.2">
      <c r="A150" s="313" t="s">
        <v>284</v>
      </c>
      <c r="B150" s="313" t="s">
        <v>355</v>
      </c>
    </row>
    <row r="151" spans="1:34" s="313" customFormat="1" x14ac:dyDescent="0.2">
      <c r="A151" s="313" t="s">
        <v>285</v>
      </c>
      <c r="B151" s="313" t="s">
        <v>356</v>
      </c>
    </row>
    <row r="152" spans="1:34" s="313" customFormat="1" x14ac:dyDescent="0.2">
      <c r="A152" s="313" t="s">
        <v>286</v>
      </c>
      <c r="B152" s="313" t="s">
        <v>1147</v>
      </c>
    </row>
    <row r="153" spans="1:34" s="313" customFormat="1" x14ac:dyDescent="0.2">
      <c r="A153" s="313" t="s">
        <v>287</v>
      </c>
      <c r="B153" s="313" t="s">
        <v>360</v>
      </c>
    </row>
    <row r="154" spans="1:34" s="313" customFormat="1" x14ac:dyDescent="0.2">
      <c r="A154" s="313" t="s">
        <v>288</v>
      </c>
      <c r="B154" s="314" t="s">
        <v>289</v>
      </c>
    </row>
    <row r="155" spans="1:34" s="313" customFormat="1" x14ac:dyDescent="0.2">
      <c r="A155" s="313" t="s">
        <v>282</v>
      </c>
      <c r="B155" s="313" t="s">
        <v>353</v>
      </c>
    </row>
    <row r="156" spans="1:34" s="313" customFormat="1" x14ac:dyDescent="0.2">
      <c r="A156" s="313" t="s">
        <v>310</v>
      </c>
      <c r="B156" s="552" t="s">
        <v>358</v>
      </c>
      <c r="C156" s="552"/>
      <c r="D156" s="552"/>
      <c r="E156" s="552"/>
      <c r="F156" s="552"/>
      <c r="G156" s="552"/>
      <c r="H156" s="552"/>
      <c r="I156" s="552"/>
      <c r="J156" s="552"/>
      <c r="K156" s="552"/>
      <c r="L156" s="552"/>
      <c r="M156" s="552"/>
      <c r="N156" s="552"/>
      <c r="O156" s="552"/>
      <c r="P156" s="552"/>
      <c r="Q156" s="552"/>
      <c r="R156" s="552"/>
      <c r="S156" s="552"/>
      <c r="T156" s="552"/>
      <c r="U156" s="552"/>
      <c r="V156" s="552"/>
      <c r="W156" s="552"/>
      <c r="X156" s="552"/>
      <c r="Y156" s="552"/>
      <c r="Z156" s="552"/>
      <c r="AA156" s="552"/>
      <c r="AB156" s="552"/>
      <c r="AC156" s="552"/>
    </row>
    <row r="157" spans="1:34" s="313" customFormat="1" x14ac:dyDescent="0.2">
      <c r="B157" s="552"/>
      <c r="C157" s="552"/>
      <c r="D157" s="552"/>
      <c r="E157" s="552"/>
      <c r="F157" s="552"/>
      <c r="G157" s="552"/>
      <c r="H157" s="552"/>
      <c r="I157" s="552"/>
      <c r="J157" s="552"/>
      <c r="K157" s="552"/>
      <c r="L157" s="552"/>
      <c r="M157" s="552"/>
      <c r="N157" s="552"/>
      <c r="O157" s="552"/>
      <c r="P157" s="552"/>
      <c r="Q157" s="552"/>
      <c r="R157" s="552"/>
      <c r="S157" s="552"/>
      <c r="T157" s="552"/>
      <c r="U157" s="552"/>
      <c r="V157" s="552"/>
      <c r="W157" s="552"/>
      <c r="X157" s="552"/>
      <c r="Y157" s="552"/>
      <c r="Z157" s="552"/>
      <c r="AA157" s="552"/>
      <c r="AB157" s="552"/>
      <c r="AC157" s="552"/>
    </row>
    <row r="158" spans="1:34" s="313" customFormat="1" x14ac:dyDescent="0.2">
      <c r="A158" s="313" t="s">
        <v>199</v>
      </c>
      <c r="B158" s="314"/>
    </row>
    <row r="159" spans="1:34" s="313" customFormat="1" x14ac:dyDescent="0.2">
      <c r="B159" s="314"/>
    </row>
    <row r="160" spans="1:34" s="313" customFormat="1" x14ac:dyDescent="0.2">
      <c r="A160" s="318" t="s">
        <v>1027</v>
      </c>
      <c r="B160" s="319"/>
    </row>
    <row r="161" spans="1:2" s="313" customFormat="1" x14ac:dyDescent="0.2">
      <c r="A161" s="313" t="s">
        <v>1030</v>
      </c>
      <c r="B161" s="314"/>
    </row>
    <row r="264" spans="1:29" x14ac:dyDescent="0.2">
      <c r="A264" s="10" t="s">
        <v>198</v>
      </c>
      <c r="B264" s="15"/>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row>
    <row r="265" spans="1:29" x14ac:dyDescent="0.2">
      <c r="A265" s="10" t="s">
        <v>283</v>
      </c>
      <c r="B265" s="10" t="s">
        <v>354</v>
      </c>
    </row>
    <row r="266" spans="1:29" x14ac:dyDescent="0.2">
      <c r="A266" s="167"/>
      <c r="B266" s="10" t="s">
        <v>357</v>
      </c>
      <c r="C266" s="168"/>
    </row>
    <row r="267" spans="1:29" x14ac:dyDescent="0.2">
      <c r="A267" s="10" t="s">
        <v>284</v>
      </c>
      <c r="B267" s="10" t="s">
        <v>355</v>
      </c>
    </row>
    <row r="268" spans="1:29" x14ac:dyDescent="0.2">
      <c r="A268" s="10" t="s">
        <v>285</v>
      </c>
      <c r="B268" s="10" t="s">
        <v>356</v>
      </c>
    </row>
    <row r="269" spans="1:29" x14ac:dyDescent="0.2">
      <c r="A269" s="10" t="s">
        <v>286</v>
      </c>
      <c r="B269" s="10" t="s">
        <v>359</v>
      </c>
    </row>
    <row r="270" spans="1:29" x14ac:dyDescent="0.2">
      <c r="A270" s="10" t="s">
        <v>287</v>
      </c>
      <c r="B270" s="10" t="s">
        <v>360</v>
      </c>
    </row>
    <row r="271" spans="1:29" x14ac:dyDescent="0.2">
      <c r="A271" s="10" t="s">
        <v>288</v>
      </c>
      <c r="B271" s="15" t="s">
        <v>289</v>
      </c>
    </row>
    <row r="272" spans="1:29" x14ac:dyDescent="0.2">
      <c r="A272" s="10" t="s">
        <v>282</v>
      </c>
      <c r="B272" s="10" t="s">
        <v>353</v>
      </c>
    </row>
    <row r="273" spans="1:29" x14ac:dyDescent="0.2">
      <c r="A273" s="10" t="s">
        <v>310</v>
      </c>
      <c r="B273" s="442" t="s">
        <v>358</v>
      </c>
      <c r="C273" s="442"/>
      <c r="D273" s="442"/>
      <c r="E273" s="442"/>
      <c r="F273" s="442"/>
      <c r="G273" s="442"/>
      <c r="H273" s="442"/>
      <c r="I273" s="442"/>
      <c r="J273" s="442"/>
      <c r="K273" s="442"/>
      <c r="L273" s="442"/>
      <c r="M273" s="442"/>
      <c r="N273" s="442"/>
      <c r="O273" s="442"/>
      <c r="P273" s="442"/>
      <c r="Q273" s="442"/>
      <c r="R273" s="442"/>
      <c r="S273" s="442"/>
      <c r="T273" s="442"/>
      <c r="U273" s="442"/>
      <c r="V273" s="442"/>
      <c r="W273" s="442"/>
      <c r="X273" s="442"/>
      <c r="Y273" s="442"/>
      <c r="Z273" s="442"/>
      <c r="AA273" s="442"/>
      <c r="AB273" s="442"/>
      <c r="AC273" s="442"/>
    </row>
    <row r="274" spans="1:29" x14ac:dyDescent="0.2">
      <c r="B274" s="442"/>
      <c r="C274" s="442"/>
      <c r="D274" s="442"/>
      <c r="E274" s="442"/>
      <c r="F274" s="442"/>
      <c r="G274" s="442"/>
      <c r="H274" s="442"/>
      <c r="I274" s="442"/>
      <c r="J274" s="442"/>
      <c r="K274" s="442"/>
      <c r="L274" s="442"/>
      <c r="M274" s="442"/>
      <c r="N274" s="442"/>
      <c r="O274" s="442"/>
      <c r="P274" s="442"/>
      <c r="Q274" s="442"/>
      <c r="R274" s="442"/>
      <c r="S274" s="442"/>
      <c r="T274" s="442"/>
      <c r="U274" s="442"/>
      <c r="V274" s="442"/>
      <c r="W274" s="442"/>
      <c r="X274" s="442"/>
      <c r="Y274" s="442"/>
      <c r="Z274" s="442"/>
      <c r="AA274" s="442"/>
      <c r="AB274" s="442"/>
      <c r="AC274" s="442"/>
    </row>
    <row r="275" spans="1:29" x14ac:dyDescent="0.2">
      <c r="A275" s="10" t="s">
        <v>199</v>
      </c>
      <c r="B275" s="15"/>
    </row>
    <row r="276" spans="1:29" x14ac:dyDescent="0.2">
      <c r="B276" s="15"/>
    </row>
    <row r="277" spans="1:29" x14ac:dyDescent="0.2">
      <c r="A277" s="74" t="s">
        <v>1027</v>
      </c>
      <c r="B277" s="75"/>
    </row>
    <row r="278" spans="1:29" x14ac:dyDescent="0.2">
      <c r="A278" s="10" t="s">
        <v>1030</v>
      </c>
      <c r="B278" s="15"/>
    </row>
  </sheetData>
  <mergeCells count="23">
    <mergeCell ref="B2:AC2"/>
    <mergeCell ref="S3:T3"/>
    <mergeCell ref="Q3:R3"/>
    <mergeCell ref="O3:P3"/>
    <mergeCell ref="M3:N3"/>
    <mergeCell ref="K3:L3"/>
    <mergeCell ref="I3:J3"/>
    <mergeCell ref="G3:H3"/>
    <mergeCell ref="E3:F3"/>
    <mergeCell ref="C3:D3"/>
    <mergeCell ref="AA3:AB3"/>
    <mergeCell ref="Y3:Z3"/>
    <mergeCell ref="W3:X3"/>
    <mergeCell ref="B90:AC90"/>
    <mergeCell ref="B5:AC5"/>
    <mergeCell ref="B34:AC34"/>
    <mergeCell ref="U3:V3"/>
    <mergeCell ref="B273:AC274"/>
    <mergeCell ref="B3:B4"/>
    <mergeCell ref="AC3:AC4"/>
    <mergeCell ref="B156:AC157"/>
    <mergeCell ref="B118:AC118"/>
    <mergeCell ref="B62:AC62"/>
  </mergeCells>
  <pageMargins left="0.7" right="0.7" top="0.75" bottom="0.75" header="0.3" footer="0.3"/>
  <pageSetup paperSize="8" orientation="landscape" r:id="rId1"/>
  <headerFooter>
    <oddHeader>&amp;L&amp;"Calibri"&amp;10&amp;K000000 [Limited Sharing]&amp;1#_x000D_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38">
    <tabColor theme="7" tint="-0.499984740745262"/>
  </sheetPr>
  <dimension ref="A1:P53"/>
  <sheetViews>
    <sheetView zoomScale="85" zoomScaleNormal="85" workbookViewId="0">
      <pane xSplit="2" ySplit="3" topLeftCell="C12"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3.83203125" style="10" customWidth="1"/>
    <col min="2" max="2" width="32.33203125" style="10" customWidth="1"/>
    <col min="3" max="3" width="11" style="10" customWidth="1"/>
    <col min="4" max="16" width="15.6640625" style="10" customWidth="1"/>
    <col min="17" max="16384" width="9.33203125" style="10"/>
  </cols>
  <sheetData>
    <row r="1" spans="2:16" s="4" customFormat="1" ht="46.5" customHeight="1" x14ac:dyDescent="0.2">
      <c r="B1" s="1" t="s">
        <v>381</v>
      </c>
      <c r="C1" s="2"/>
      <c r="D1" s="2"/>
      <c r="E1" s="2"/>
      <c r="F1" s="2"/>
      <c r="G1" s="2"/>
      <c r="H1" s="2"/>
      <c r="I1" s="2"/>
      <c r="J1" s="2"/>
      <c r="K1" s="2"/>
      <c r="L1" s="2"/>
      <c r="M1" s="2"/>
      <c r="N1" s="2"/>
      <c r="O1" s="2"/>
      <c r="P1" s="3" t="s">
        <v>409</v>
      </c>
    </row>
    <row r="2" spans="2:16" s="161" customFormat="1" ht="15" x14ac:dyDescent="0.25">
      <c r="B2" s="490" t="s">
        <v>201</v>
      </c>
      <c r="C2" s="490"/>
      <c r="D2" s="490"/>
      <c r="E2" s="490"/>
      <c r="F2" s="490"/>
      <c r="G2" s="490"/>
      <c r="H2" s="490"/>
      <c r="I2" s="490"/>
      <c r="J2" s="490"/>
      <c r="K2" s="490"/>
      <c r="L2" s="490"/>
      <c r="M2" s="490"/>
      <c r="N2" s="490"/>
      <c r="O2" s="490"/>
      <c r="P2" s="490"/>
    </row>
    <row r="3" spans="2:16" s="28" customFormat="1" ht="49.5" customHeight="1" x14ac:dyDescent="0.25">
      <c r="B3" s="88" t="s">
        <v>202</v>
      </c>
      <c r="C3" s="60"/>
      <c r="D3" s="322" t="s">
        <v>176</v>
      </c>
      <c r="E3" s="322" t="s">
        <v>203</v>
      </c>
      <c r="F3" s="322" t="s">
        <v>204</v>
      </c>
      <c r="G3" s="323" t="s">
        <v>205</v>
      </c>
      <c r="H3" s="322" t="s">
        <v>206</v>
      </c>
      <c r="I3" s="322" t="s">
        <v>207</v>
      </c>
      <c r="J3" s="325" t="s">
        <v>209</v>
      </c>
      <c r="K3" s="325" t="s">
        <v>210</v>
      </c>
      <c r="L3" s="325" t="s">
        <v>211</v>
      </c>
      <c r="M3" s="324" t="s">
        <v>212</v>
      </c>
      <c r="N3" s="324" t="s">
        <v>213</v>
      </c>
      <c r="O3" s="324" t="s">
        <v>177</v>
      </c>
      <c r="P3" s="325" t="s">
        <v>1</v>
      </c>
    </row>
    <row r="4" spans="2:16" ht="12.75" customHeight="1" x14ac:dyDescent="0.2">
      <c r="B4" s="555" t="s">
        <v>208</v>
      </c>
      <c r="C4" s="152" t="s">
        <v>619</v>
      </c>
      <c r="D4" s="80">
        <v>6187</v>
      </c>
      <c r="E4" s="80">
        <v>4987</v>
      </c>
      <c r="F4" s="81">
        <v>279</v>
      </c>
      <c r="G4" s="80">
        <v>4313</v>
      </c>
      <c r="H4" s="80">
        <v>1169</v>
      </c>
      <c r="I4" s="81">
        <v>65</v>
      </c>
      <c r="J4" s="327">
        <v>65</v>
      </c>
      <c r="K4" s="328">
        <v>1206</v>
      </c>
      <c r="L4" s="328">
        <v>1485</v>
      </c>
      <c r="M4" s="327">
        <v>314</v>
      </c>
      <c r="N4" s="328">
        <v>1186</v>
      </c>
      <c r="O4" s="328">
        <v>1104</v>
      </c>
      <c r="P4" s="328">
        <v>22360</v>
      </c>
    </row>
    <row r="5" spans="2:16" ht="12.75" customHeight="1" x14ac:dyDescent="0.2">
      <c r="B5" s="556"/>
      <c r="C5" s="68" t="s">
        <v>616</v>
      </c>
      <c r="D5" s="51">
        <v>6316</v>
      </c>
      <c r="E5" s="51">
        <v>5019</v>
      </c>
      <c r="F5" s="50">
        <v>280</v>
      </c>
      <c r="G5" s="51">
        <v>4333</v>
      </c>
      <c r="H5" s="51">
        <v>1234</v>
      </c>
      <c r="I5" s="50">
        <v>65</v>
      </c>
      <c r="J5" s="329">
        <v>68</v>
      </c>
      <c r="K5" s="330">
        <v>1378</v>
      </c>
      <c r="L5" s="330">
        <v>1554</v>
      </c>
      <c r="M5" s="329">
        <v>311</v>
      </c>
      <c r="N5" s="330">
        <v>1196</v>
      </c>
      <c r="O5" s="330">
        <v>2814</v>
      </c>
      <c r="P5" s="330">
        <v>24321</v>
      </c>
    </row>
    <row r="6" spans="2:16" ht="12.75" customHeight="1" x14ac:dyDescent="0.2">
      <c r="B6" s="556"/>
      <c r="C6" s="68" t="s">
        <v>617</v>
      </c>
      <c r="D6" s="51">
        <v>7276</v>
      </c>
      <c r="E6" s="51">
        <v>6324</v>
      </c>
      <c r="F6" s="50">
        <v>402</v>
      </c>
      <c r="G6" s="51">
        <v>5919</v>
      </c>
      <c r="H6" s="51">
        <v>1437</v>
      </c>
      <c r="I6" s="50">
        <v>91</v>
      </c>
      <c r="J6" s="329">
        <v>105</v>
      </c>
      <c r="K6" s="330">
        <v>1966</v>
      </c>
      <c r="L6" s="330">
        <v>1948</v>
      </c>
      <c r="M6" s="329">
        <v>464</v>
      </c>
      <c r="N6" s="330">
        <v>1709</v>
      </c>
      <c r="O6" s="330">
        <v>4343</v>
      </c>
      <c r="P6" s="330">
        <v>31984</v>
      </c>
    </row>
    <row r="7" spans="2:16" ht="12.75" customHeight="1" x14ac:dyDescent="0.2">
      <c r="B7" s="556"/>
      <c r="C7" s="68" t="s">
        <v>618</v>
      </c>
      <c r="D7" s="51">
        <v>7445</v>
      </c>
      <c r="E7" s="51">
        <v>6750</v>
      </c>
      <c r="F7" s="50">
        <v>429</v>
      </c>
      <c r="G7" s="51">
        <v>6225</v>
      </c>
      <c r="H7" s="51">
        <v>1494</v>
      </c>
      <c r="I7" s="50">
        <v>127</v>
      </c>
      <c r="J7" s="329">
        <v>114</v>
      </c>
      <c r="K7" s="330">
        <v>2317</v>
      </c>
      <c r="L7" s="330">
        <v>2020</v>
      </c>
      <c r="M7" s="329">
        <v>506</v>
      </c>
      <c r="N7" s="330">
        <v>1969</v>
      </c>
      <c r="O7" s="330">
        <v>4804</v>
      </c>
      <c r="P7" s="330">
        <v>34200</v>
      </c>
    </row>
    <row r="8" spans="2:16" ht="15" customHeight="1" x14ac:dyDescent="0.2">
      <c r="B8" s="556"/>
      <c r="C8" s="68" t="s">
        <v>1080</v>
      </c>
      <c r="D8" s="51">
        <v>7252</v>
      </c>
      <c r="E8" s="51">
        <v>6681</v>
      </c>
      <c r="F8" s="50">
        <v>399</v>
      </c>
      <c r="G8" s="51">
        <v>6050</v>
      </c>
      <c r="H8" s="51">
        <v>1539</v>
      </c>
      <c r="I8" s="50">
        <v>126</v>
      </c>
      <c r="J8" s="329">
        <v>110</v>
      </c>
      <c r="K8" s="330">
        <v>2160</v>
      </c>
      <c r="L8" s="330">
        <v>1991</v>
      </c>
      <c r="M8" s="329">
        <v>488</v>
      </c>
      <c r="N8" s="330">
        <v>2016</v>
      </c>
      <c r="O8" s="330">
        <v>4607</v>
      </c>
      <c r="P8" s="330">
        <v>33419</v>
      </c>
    </row>
    <row r="9" spans="2:16" ht="15" customHeight="1" x14ac:dyDescent="0.2">
      <c r="B9" s="556"/>
      <c r="C9" s="68" t="s">
        <v>1176</v>
      </c>
      <c r="D9" s="51">
        <v>7447</v>
      </c>
      <c r="E9" s="51">
        <v>6526</v>
      </c>
      <c r="F9" s="50">
        <v>398</v>
      </c>
      <c r="G9" s="51">
        <v>6032</v>
      </c>
      <c r="H9" s="51">
        <v>1578</v>
      </c>
      <c r="I9" s="50">
        <v>104</v>
      </c>
      <c r="J9" s="329">
        <v>105</v>
      </c>
      <c r="K9" s="330">
        <v>2142</v>
      </c>
      <c r="L9" s="330">
        <v>1920</v>
      </c>
      <c r="M9" s="329">
        <v>483</v>
      </c>
      <c r="N9" s="330">
        <v>2110</v>
      </c>
      <c r="O9" s="330">
        <v>4606</v>
      </c>
      <c r="P9" s="330">
        <v>33451</v>
      </c>
    </row>
    <row r="10" spans="2:16" ht="15" customHeight="1" x14ac:dyDescent="0.2">
      <c r="B10" s="556"/>
      <c r="C10" s="68" t="s">
        <v>1199</v>
      </c>
      <c r="D10" s="51">
        <v>7510</v>
      </c>
      <c r="E10" s="51">
        <v>6595</v>
      </c>
      <c r="F10" s="50">
        <v>396</v>
      </c>
      <c r="G10" s="51">
        <v>6361</v>
      </c>
      <c r="H10" s="51">
        <v>1563</v>
      </c>
      <c r="I10" s="50">
        <v>98</v>
      </c>
      <c r="J10" s="329">
        <v>109</v>
      </c>
      <c r="K10" s="330">
        <v>2233</v>
      </c>
      <c r="L10" s="330">
        <v>1989</v>
      </c>
      <c r="M10" s="329">
        <v>502</v>
      </c>
      <c r="N10" s="330">
        <v>2017</v>
      </c>
      <c r="O10" s="330">
        <v>4641</v>
      </c>
      <c r="P10" s="330">
        <v>34014</v>
      </c>
    </row>
    <row r="11" spans="2:16" x14ac:dyDescent="0.2">
      <c r="B11" s="557" t="s">
        <v>464</v>
      </c>
      <c r="C11" s="68" t="s">
        <v>619</v>
      </c>
      <c r="D11" s="51">
        <v>1507</v>
      </c>
      <c r="E11" s="50">
        <v>620</v>
      </c>
      <c r="F11" s="50">
        <v>43</v>
      </c>
      <c r="G11" s="50">
        <v>484</v>
      </c>
      <c r="H11" s="50">
        <v>164</v>
      </c>
      <c r="I11" s="50">
        <v>8</v>
      </c>
      <c r="J11" s="329">
        <v>11</v>
      </c>
      <c r="K11" s="329">
        <v>206</v>
      </c>
      <c r="L11" s="329">
        <v>232</v>
      </c>
      <c r="M11" s="329">
        <v>54</v>
      </c>
      <c r="N11" s="329">
        <v>229</v>
      </c>
      <c r="O11" s="329">
        <v>185</v>
      </c>
      <c r="P11" s="330">
        <v>3743</v>
      </c>
    </row>
    <row r="12" spans="2:16" x14ac:dyDescent="0.2">
      <c r="B12" s="557"/>
      <c r="C12" s="68" t="s">
        <v>616</v>
      </c>
      <c r="D12" s="51">
        <v>1628</v>
      </c>
      <c r="E12" s="50">
        <v>599</v>
      </c>
      <c r="F12" s="50">
        <v>48</v>
      </c>
      <c r="G12" s="50">
        <v>490</v>
      </c>
      <c r="H12" s="50">
        <v>134</v>
      </c>
      <c r="I12" s="50">
        <v>11</v>
      </c>
      <c r="J12" s="329">
        <v>10</v>
      </c>
      <c r="K12" s="329">
        <v>222</v>
      </c>
      <c r="L12" s="329">
        <v>211</v>
      </c>
      <c r="M12" s="329">
        <v>54</v>
      </c>
      <c r="N12" s="329">
        <v>241</v>
      </c>
      <c r="O12" s="329">
        <v>466</v>
      </c>
      <c r="P12" s="330">
        <v>4030</v>
      </c>
    </row>
    <row r="13" spans="2:16" x14ac:dyDescent="0.2">
      <c r="B13" s="557"/>
      <c r="C13" s="68" t="s">
        <v>617</v>
      </c>
      <c r="D13" s="51">
        <v>1702</v>
      </c>
      <c r="E13" s="50">
        <v>882</v>
      </c>
      <c r="F13" s="50">
        <v>45</v>
      </c>
      <c r="G13" s="50">
        <v>698</v>
      </c>
      <c r="H13" s="50">
        <v>227</v>
      </c>
      <c r="I13" s="50">
        <v>19</v>
      </c>
      <c r="J13" s="329">
        <v>18</v>
      </c>
      <c r="K13" s="329">
        <v>315</v>
      </c>
      <c r="L13" s="329">
        <v>300</v>
      </c>
      <c r="M13" s="329">
        <v>90</v>
      </c>
      <c r="N13" s="329">
        <v>365</v>
      </c>
      <c r="O13" s="329">
        <v>637</v>
      </c>
      <c r="P13" s="330">
        <v>5298</v>
      </c>
    </row>
    <row r="14" spans="2:16" x14ac:dyDescent="0.2">
      <c r="B14" s="557"/>
      <c r="C14" s="68" t="s">
        <v>618</v>
      </c>
      <c r="D14" s="51">
        <v>1814</v>
      </c>
      <c r="E14" s="50">
        <v>772</v>
      </c>
      <c r="F14" s="50">
        <v>42</v>
      </c>
      <c r="G14" s="50">
        <v>682</v>
      </c>
      <c r="H14" s="50">
        <v>191</v>
      </c>
      <c r="I14" s="50">
        <v>24</v>
      </c>
      <c r="J14" s="329">
        <v>19</v>
      </c>
      <c r="K14" s="329">
        <v>339</v>
      </c>
      <c r="L14" s="329">
        <v>291</v>
      </c>
      <c r="M14" s="329">
        <v>76</v>
      </c>
      <c r="N14" s="329">
        <v>348</v>
      </c>
      <c r="O14" s="329">
        <v>704</v>
      </c>
      <c r="P14" s="330">
        <v>5302</v>
      </c>
    </row>
    <row r="15" spans="2:16" x14ac:dyDescent="0.2">
      <c r="B15" s="557"/>
      <c r="C15" s="68" t="s">
        <v>1080</v>
      </c>
      <c r="D15" s="51">
        <v>1916</v>
      </c>
      <c r="E15" s="50">
        <v>791</v>
      </c>
      <c r="F15" s="50">
        <v>48</v>
      </c>
      <c r="G15" s="50">
        <v>727</v>
      </c>
      <c r="H15" s="50">
        <v>262</v>
      </c>
      <c r="I15" s="50">
        <v>19</v>
      </c>
      <c r="J15" s="329">
        <v>17</v>
      </c>
      <c r="K15" s="329">
        <v>326</v>
      </c>
      <c r="L15" s="329">
        <v>304</v>
      </c>
      <c r="M15" s="329">
        <v>59</v>
      </c>
      <c r="N15" s="329">
        <v>367</v>
      </c>
      <c r="O15" s="329">
        <v>756</v>
      </c>
      <c r="P15" s="330">
        <v>5592</v>
      </c>
    </row>
    <row r="16" spans="2:16" x14ac:dyDescent="0.2">
      <c r="B16" s="557"/>
      <c r="C16" s="68" t="s">
        <v>1176</v>
      </c>
      <c r="D16" s="51">
        <v>1963</v>
      </c>
      <c r="E16" s="50">
        <v>874</v>
      </c>
      <c r="F16" s="50">
        <v>47</v>
      </c>
      <c r="G16" s="50">
        <v>778</v>
      </c>
      <c r="H16" s="50">
        <v>251</v>
      </c>
      <c r="I16" s="50">
        <v>23</v>
      </c>
      <c r="J16" s="329">
        <v>19</v>
      </c>
      <c r="K16" s="329">
        <v>333</v>
      </c>
      <c r="L16" s="329">
        <v>319</v>
      </c>
      <c r="M16" s="329">
        <v>62</v>
      </c>
      <c r="N16" s="329">
        <v>374</v>
      </c>
      <c r="O16" s="329">
        <v>725</v>
      </c>
      <c r="P16" s="330">
        <v>5768</v>
      </c>
    </row>
    <row r="17" spans="2:16" x14ac:dyDescent="0.2">
      <c r="B17" s="557"/>
      <c r="C17" s="68" t="s">
        <v>1199</v>
      </c>
      <c r="D17" s="51">
        <v>2078</v>
      </c>
      <c r="E17" s="50">
        <v>881</v>
      </c>
      <c r="F17" s="50">
        <v>55</v>
      </c>
      <c r="G17" s="50">
        <v>766</v>
      </c>
      <c r="H17" s="50">
        <v>267</v>
      </c>
      <c r="I17" s="50">
        <v>23</v>
      </c>
      <c r="J17" s="329">
        <v>18</v>
      </c>
      <c r="K17" s="329">
        <v>323</v>
      </c>
      <c r="L17" s="329">
        <v>313</v>
      </c>
      <c r="M17" s="329">
        <v>57</v>
      </c>
      <c r="N17" s="329">
        <v>364</v>
      </c>
      <c r="O17" s="329">
        <v>755</v>
      </c>
      <c r="P17" s="330">
        <v>5900</v>
      </c>
    </row>
    <row r="18" spans="2:16" x14ac:dyDescent="0.2">
      <c r="B18" s="557" t="s">
        <v>465</v>
      </c>
      <c r="C18" s="68" t="s">
        <v>619</v>
      </c>
      <c r="D18" s="51">
        <v>1388</v>
      </c>
      <c r="E18" s="50">
        <v>320</v>
      </c>
      <c r="F18" s="50">
        <v>43</v>
      </c>
      <c r="G18" s="50">
        <v>338</v>
      </c>
      <c r="H18" s="50">
        <v>128</v>
      </c>
      <c r="I18" s="50">
        <v>6</v>
      </c>
      <c r="J18" s="329">
        <v>4</v>
      </c>
      <c r="K18" s="329">
        <v>94</v>
      </c>
      <c r="L18" s="329">
        <v>87</v>
      </c>
      <c r="M18" s="329">
        <v>18</v>
      </c>
      <c r="N18" s="329">
        <v>139</v>
      </c>
      <c r="O18" s="329">
        <v>159</v>
      </c>
      <c r="P18" s="330">
        <v>2724</v>
      </c>
    </row>
    <row r="19" spans="2:16" x14ac:dyDescent="0.2">
      <c r="B19" s="557"/>
      <c r="C19" s="99" t="s">
        <v>432</v>
      </c>
      <c r="D19" s="51">
        <v>1463</v>
      </c>
      <c r="E19" s="50">
        <v>294</v>
      </c>
      <c r="F19" s="50">
        <v>36</v>
      </c>
      <c r="G19" s="50">
        <v>333</v>
      </c>
      <c r="H19" s="50">
        <v>103</v>
      </c>
      <c r="I19" s="50">
        <v>5</v>
      </c>
      <c r="J19" s="329">
        <v>2</v>
      </c>
      <c r="K19" s="329">
        <v>124</v>
      </c>
      <c r="L19" s="329">
        <v>89</v>
      </c>
      <c r="M19" s="329">
        <v>18</v>
      </c>
      <c r="N19" s="329">
        <v>145</v>
      </c>
      <c r="O19" s="329">
        <v>356</v>
      </c>
      <c r="P19" s="330">
        <v>2957</v>
      </c>
    </row>
    <row r="20" spans="2:16" x14ac:dyDescent="0.2">
      <c r="B20" s="557"/>
      <c r="C20" s="68" t="s">
        <v>617</v>
      </c>
      <c r="D20" s="51">
        <v>1557</v>
      </c>
      <c r="E20" s="50">
        <v>409</v>
      </c>
      <c r="F20" s="50">
        <v>42</v>
      </c>
      <c r="G20" s="50">
        <v>487</v>
      </c>
      <c r="H20" s="50">
        <v>164</v>
      </c>
      <c r="I20" s="50">
        <v>10</v>
      </c>
      <c r="J20" s="329">
        <v>5</v>
      </c>
      <c r="K20" s="329">
        <v>177</v>
      </c>
      <c r="L20" s="329">
        <v>114</v>
      </c>
      <c r="M20" s="329">
        <v>18</v>
      </c>
      <c r="N20" s="329">
        <v>237</v>
      </c>
      <c r="O20" s="329">
        <v>527</v>
      </c>
      <c r="P20" s="330">
        <v>3747</v>
      </c>
    </row>
    <row r="21" spans="2:16" x14ac:dyDescent="0.2">
      <c r="B21" s="557"/>
      <c r="C21" s="68" t="s">
        <v>618</v>
      </c>
      <c r="D21" s="51">
        <v>1689</v>
      </c>
      <c r="E21" s="50">
        <v>445</v>
      </c>
      <c r="F21" s="50">
        <v>35</v>
      </c>
      <c r="G21" s="50">
        <v>511</v>
      </c>
      <c r="H21" s="50">
        <v>171</v>
      </c>
      <c r="I21" s="50">
        <v>16</v>
      </c>
      <c r="J21" s="329">
        <v>7</v>
      </c>
      <c r="K21" s="329">
        <v>221</v>
      </c>
      <c r="L21" s="329">
        <v>104</v>
      </c>
      <c r="M21" s="329">
        <v>31</v>
      </c>
      <c r="N21" s="329">
        <v>292</v>
      </c>
      <c r="O21" s="329">
        <v>624</v>
      </c>
      <c r="P21" s="330">
        <v>4146</v>
      </c>
    </row>
    <row r="22" spans="2:16" x14ac:dyDescent="0.2">
      <c r="B22" s="557"/>
      <c r="C22" s="68" t="s">
        <v>1080</v>
      </c>
      <c r="D22" s="51">
        <v>1848</v>
      </c>
      <c r="E22" s="51">
        <v>508</v>
      </c>
      <c r="F22" s="51">
        <v>47</v>
      </c>
      <c r="G22" s="51">
        <v>529</v>
      </c>
      <c r="H22" s="51">
        <v>224</v>
      </c>
      <c r="I22" s="51">
        <v>12</v>
      </c>
      <c r="J22" s="51">
        <v>4</v>
      </c>
      <c r="K22" s="51">
        <v>198</v>
      </c>
      <c r="L22" s="51">
        <v>110</v>
      </c>
      <c r="M22" s="51">
        <v>37</v>
      </c>
      <c r="N22" s="51">
        <v>281</v>
      </c>
      <c r="O22" s="51">
        <v>664</v>
      </c>
      <c r="P22" s="51">
        <v>4462</v>
      </c>
    </row>
    <row r="23" spans="2:16" x14ac:dyDescent="0.2">
      <c r="B23" s="557"/>
      <c r="C23" s="68" t="s">
        <v>1176</v>
      </c>
      <c r="D23" s="51">
        <v>1806</v>
      </c>
      <c r="E23" s="50">
        <v>567</v>
      </c>
      <c r="F23" s="50">
        <v>46</v>
      </c>
      <c r="G23" s="50">
        <v>569</v>
      </c>
      <c r="H23" s="50">
        <v>240</v>
      </c>
      <c r="I23" s="50">
        <v>9</v>
      </c>
      <c r="J23" s="329">
        <v>7</v>
      </c>
      <c r="K23" s="329">
        <v>208</v>
      </c>
      <c r="L23" s="329">
        <v>148</v>
      </c>
      <c r="M23" s="329">
        <v>37</v>
      </c>
      <c r="N23" s="329">
        <v>309</v>
      </c>
      <c r="O23" s="329">
        <v>738</v>
      </c>
      <c r="P23" s="330">
        <v>4684</v>
      </c>
    </row>
    <row r="24" spans="2:16" x14ac:dyDescent="0.2">
      <c r="B24" s="557"/>
      <c r="C24" s="68" t="s">
        <v>1199</v>
      </c>
      <c r="D24" s="51">
        <v>1936</v>
      </c>
      <c r="E24" s="50">
        <v>547</v>
      </c>
      <c r="F24" s="50">
        <v>44</v>
      </c>
      <c r="G24" s="50">
        <v>582</v>
      </c>
      <c r="H24" s="50">
        <v>252</v>
      </c>
      <c r="I24" s="50">
        <v>16</v>
      </c>
      <c r="J24" s="329">
        <v>4</v>
      </c>
      <c r="K24" s="329">
        <v>237</v>
      </c>
      <c r="L24" s="329">
        <v>101</v>
      </c>
      <c r="M24" s="329">
        <v>28</v>
      </c>
      <c r="N24" s="329">
        <v>318</v>
      </c>
      <c r="O24" s="329">
        <v>792</v>
      </c>
      <c r="P24" s="330">
        <v>4857</v>
      </c>
    </row>
    <row r="25" spans="2:16" x14ac:dyDescent="0.2">
      <c r="B25" s="557" t="s">
        <v>455</v>
      </c>
      <c r="C25" s="68" t="s">
        <v>619</v>
      </c>
      <c r="D25" s="50">
        <v>48</v>
      </c>
      <c r="E25" s="50">
        <v>22</v>
      </c>
      <c r="F25" s="50">
        <v>43</v>
      </c>
      <c r="G25" s="50">
        <v>338</v>
      </c>
      <c r="H25" s="50">
        <v>128</v>
      </c>
      <c r="I25" s="52">
        <v>6</v>
      </c>
      <c r="J25" s="162" t="s">
        <v>433</v>
      </c>
      <c r="K25" s="12">
        <v>3</v>
      </c>
      <c r="L25" s="12">
        <v>3</v>
      </c>
      <c r="M25" s="162" t="s">
        <v>433</v>
      </c>
      <c r="N25" s="12">
        <v>8</v>
      </c>
      <c r="O25" s="12">
        <v>8</v>
      </c>
      <c r="P25" s="329">
        <v>607</v>
      </c>
    </row>
    <row r="26" spans="2:16" x14ac:dyDescent="0.2">
      <c r="B26" s="557"/>
      <c r="C26" s="68" t="s">
        <v>616</v>
      </c>
      <c r="D26" s="50">
        <v>31</v>
      </c>
      <c r="E26" s="50">
        <v>19</v>
      </c>
      <c r="F26" s="50">
        <v>2</v>
      </c>
      <c r="G26" s="50">
        <v>13</v>
      </c>
      <c r="H26" s="50">
        <v>3</v>
      </c>
      <c r="I26" s="68" t="s">
        <v>433</v>
      </c>
      <c r="J26" s="162" t="s">
        <v>433</v>
      </c>
      <c r="K26" s="12">
        <v>3</v>
      </c>
      <c r="L26" s="12">
        <v>5</v>
      </c>
      <c r="M26" s="162" t="s">
        <v>433</v>
      </c>
      <c r="N26" s="12">
        <v>5</v>
      </c>
      <c r="O26" s="12">
        <v>6</v>
      </c>
      <c r="P26" s="329">
        <v>107</v>
      </c>
    </row>
    <row r="27" spans="2:16" x14ac:dyDescent="0.2">
      <c r="B27" s="557"/>
      <c r="C27" s="68" t="s">
        <v>617</v>
      </c>
      <c r="D27" s="50">
        <v>32</v>
      </c>
      <c r="E27" s="50">
        <v>20</v>
      </c>
      <c r="F27" s="50">
        <v>2</v>
      </c>
      <c r="G27" s="50">
        <v>13</v>
      </c>
      <c r="H27" s="50">
        <v>5</v>
      </c>
      <c r="I27" s="68" t="s">
        <v>433</v>
      </c>
      <c r="J27" s="162" t="s">
        <v>433</v>
      </c>
      <c r="K27" s="12">
        <v>5</v>
      </c>
      <c r="L27" s="12">
        <v>4</v>
      </c>
      <c r="M27" s="12">
        <v>1</v>
      </c>
      <c r="N27" s="12">
        <v>7</v>
      </c>
      <c r="O27" s="12">
        <v>10</v>
      </c>
      <c r="P27" s="329">
        <v>99</v>
      </c>
    </row>
    <row r="28" spans="2:16" x14ac:dyDescent="0.2">
      <c r="B28" s="557"/>
      <c r="C28" s="68" t="s">
        <v>618</v>
      </c>
      <c r="D28" s="50">
        <v>32</v>
      </c>
      <c r="E28" s="50">
        <v>42</v>
      </c>
      <c r="F28" s="68" t="s">
        <v>433</v>
      </c>
      <c r="G28" s="50">
        <v>23</v>
      </c>
      <c r="H28" s="50">
        <v>3</v>
      </c>
      <c r="I28" s="68" t="s">
        <v>433</v>
      </c>
      <c r="J28" s="162" t="s">
        <v>433</v>
      </c>
      <c r="K28" s="12">
        <v>5</v>
      </c>
      <c r="L28" s="12">
        <v>3</v>
      </c>
      <c r="M28" s="162" t="s">
        <v>433</v>
      </c>
      <c r="N28" s="12">
        <v>5</v>
      </c>
      <c r="O28" s="12">
        <v>12</v>
      </c>
      <c r="P28" s="329">
        <v>125</v>
      </c>
    </row>
    <row r="29" spans="2:16" x14ac:dyDescent="0.2">
      <c r="B29" s="557"/>
      <c r="C29" s="68" t="s">
        <v>1080</v>
      </c>
      <c r="D29" s="51">
        <v>11</v>
      </c>
      <c r="E29" s="51">
        <v>21</v>
      </c>
      <c r="F29" s="68" t="s">
        <v>60</v>
      </c>
      <c r="G29" s="51">
        <v>17</v>
      </c>
      <c r="H29" s="51">
        <v>3</v>
      </c>
      <c r="I29" s="68" t="s">
        <v>60</v>
      </c>
      <c r="J29" s="68" t="s">
        <v>60</v>
      </c>
      <c r="K29" s="51">
        <v>6</v>
      </c>
      <c r="L29" s="51">
        <v>2</v>
      </c>
      <c r="M29" s="51">
        <v>1</v>
      </c>
      <c r="N29" s="51">
        <v>3</v>
      </c>
      <c r="O29" s="51">
        <v>8</v>
      </c>
      <c r="P29" s="51">
        <v>72</v>
      </c>
    </row>
    <row r="30" spans="2:16" x14ac:dyDescent="0.2">
      <c r="B30" s="557"/>
      <c r="C30" s="68" t="s">
        <v>1176</v>
      </c>
      <c r="D30" s="331">
        <v>20</v>
      </c>
      <c r="E30" s="50">
        <v>16</v>
      </c>
      <c r="F30" s="68" t="s">
        <v>433</v>
      </c>
      <c r="G30" s="331">
        <v>13</v>
      </c>
      <c r="H30" s="68" t="s">
        <v>433</v>
      </c>
      <c r="I30" s="68">
        <v>1</v>
      </c>
      <c r="J30" s="162" t="s">
        <v>433</v>
      </c>
      <c r="K30" s="326">
        <v>4</v>
      </c>
      <c r="L30" s="12">
        <v>3</v>
      </c>
      <c r="M30" s="162">
        <v>1</v>
      </c>
      <c r="N30" s="12">
        <v>4</v>
      </c>
      <c r="O30" s="12">
        <v>13</v>
      </c>
      <c r="P30" s="332">
        <v>75</v>
      </c>
    </row>
    <row r="31" spans="2:16" x14ac:dyDescent="0.2">
      <c r="B31" s="557"/>
      <c r="C31" s="68" t="s">
        <v>1199</v>
      </c>
      <c r="D31" s="331">
        <v>18</v>
      </c>
      <c r="E31" s="50">
        <v>21</v>
      </c>
      <c r="F31" s="68" t="s">
        <v>60</v>
      </c>
      <c r="G31" s="331">
        <v>21</v>
      </c>
      <c r="H31" s="68">
        <v>1</v>
      </c>
      <c r="I31" s="68" t="s">
        <v>60</v>
      </c>
      <c r="J31" s="162" t="s">
        <v>60</v>
      </c>
      <c r="K31" s="326">
        <v>7</v>
      </c>
      <c r="L31" s="12">
        <v>2</v>
      </c>
      <c r="M31" s="162" t="s">
        <v>60</v>
      </c>
      <c r="N31" s="12">
        <v>4</v>
      </c>
      <c r="O31" s="12">
        <v>8</v>
      </c>
      <c r="P31" s="332">
        <v>82</v>
      </c>
    </row>
    <row r="32" spans="2:16" x14ac:dyDescent="0.2">
      <c r="B32" s="557" t="s">
        <v>607</v>
      </c>
      <c r="C32" s="68" t="s">
        <v>619</v>
      </c>
      <c r="D32" s="51">
        <v>9130</v>
      </c>
      <c r="E32" s="51">
        <v>5949</v>
      </c>
      <c r="F32" s="50">
        <v>368</v>
      </c>
      <c r="G32" s="51">
        <v>5147</v>
      </c>
      <c r="H32" s="51">
        <v>1464</v>
      </c>
      <c r="I32" s="50">
        <v>79</v>
      </c>
      <c r="J32" s="329">
        <v>80</v>
      </c>
      <c r="K32" s="330">
        <v>1509</v>
      </c>
      <c r="L32" s="330">
        <v>1807</v>
      </c>
      <c r="M32" s="329">
        <v>386</v>
      </c>
      <c r="N32" s="162" t="s">
        <v>433</v>
      </c>
      <c r="O32" s="330">
        <v>1456</v>
      </c>
      <c r="P32" s="330">
        <v>28937</v>
      </c>
    </row>
    <row r="33" spans="1:16" x14ac:dyDescent="0.2">
      <c r="B33" s="557"/>
      <c r="C33" s="68" t="s">
        <v>616</v>
      </c>
      <c r="D33" s="51">
        <v>9438</v>
      </c>
      <c r="E33" s="51">
        <v>5931</v>
      </c>
      <c r="F33" s="50">
        <v>366</v>
      </c>
      <c r="G33" s="51">
        <v>5169</v>
      </c>
      <c r="H33" s="51">
        <v>1474</v>
      </c>
      <c r="I33" s="50">
        <v>81</v>
      </c>
      <c r="J33" s="329">
        <v>80</v>
      </c>
      <c r="K33" s="330">
        <v>1727</v>
      </c>
      <c r="L33" s="330">
        <v>1859</v>
      </c>
      <c r="M33" s="329">
        <v>383</v>
      </c>
      <c r="N33" s="330">
        <v>1587</v>
      </c>
      <c r="O33" s="330">
        <v>3642</v>
      </c>
      <c r="P33" s="330">
        <v>31415</v>
      </c>
    </row>
    <row r="34" spans="1:16" x14ac:dyDescent="0.2">
      <c r="B34" s="557"/>
      <c r="C34" s="68" t="s">
        <v>617</v>
      </c>
      <c r="D34" s="51">
        <v>10567</v>
      </c>
      <c r="E34" s="51">
        <v>7635</v>
      </c>
      <c r="F34" s="50">
        <v>491</v>
      </c>
      <c r="G34" s="51">
        <v>7117</v>
      </c>
      <c r="H34" s="51">
        <v>1833</v>
      </c>
      <c r="I34" s="50">
        <v>120</v>
      </c>
      <c r="J34" s="329">
        <v>128</v>
      </c>
      <c r="K34" s="330">
        <v>2463</v>
      </c>
      <c r="L34" s="330">
        <v>2366</v>
      </c>
      <c r="M34" s="329">
        <v>573</v>
      </c>
      <c r="N34" s="330">
        <v>2318</v>
      </c>
      <c r="O34" s="330">
        <v>5517</v>
      </c>
      <c r="P34" s="330">
        <v>41128</v>
      </c>
    </row>
    <row r="35" spans="1:16" ht="15" x14ac:dyDescent="0.2">
      <c r="B35" s="557"/>
      <c r="C35" s="99" t="s">
        <v>620</v>
      </c>
      <c r="D35" s="51">
        <v>10980</v>
      </c>
      <c r="E35" s="51">
        <v>8009</v>
      </c>
      <c r="F35" s="50">
        <v>506</v>
      </c>
      <c r="G35" s="51">
        <v>7441</v>
      </c>
      <c r="H35" s="51">
        <v>1859</v>
      </c>
      <c r="I35" s="50">
        <v>167</v>
      </c>
      <c r="J35" s="50">
        <v>140</v>
      </c>
      <c r="K35" s="51">
        <v>2882</v>
      </c>
      <c r="L35" s="51">
        <v>2418</v>
      </c>
      <c r="M35" s="51">
        <v>613</v>
      </c>
      <c r="N35" s="51">
        <v>2614</v>
      </c>
      <c r="O35" s="51">
        <v>6144</v>
      </c>
      <c r="P35" s="51">
        <v>43773</v>
      </c>
    </row>
    <row r="36" spans="1:16" ht="15" x14ac:dyDescent="0.2">
      <c r="B36" s="557"/>
      <c r="C36" s="68" t="s">
        <v>1282</v>
      </c>
      <c r="D36" s="51">
        <v>11027</v>
      </c>
      <c r="E36" s="51">
        <v>8001</v>
      </c>
      <c r="F36" s="51">
        <v>494</v>
      </c>
      <c r="G36" s="51">
        <v>7323</v>
      </c>
      <c r="H36" s="51">
        <v>2028</v>
      </c>
      <c r="I36" s="51">
        <v>157</v>
      </c>
      <c r="J36" s="51">
        <v>131</v>
      </c>
      <c r="K36" s="51">
        <v>2690</v>
      </c>
      <c r="L36" s="51">
        <v>2407</v>
      </c>
      <c r="M36" s="51">
        <v>585</v>
      </c>
      <c r="N36" s="51">
        <v>2667</v>
      </c>
      <c r="O36" s="51">
        <v>6035</v>
      </c>
      <c r="P36" s="51">
        <v>43545</v>
      </c>
    </row>
    <row r="37" spans="1:16" x14ac:dyDescent="0.2">
      <c r="B37" s="557"/>
      <c r="C37" s="68" t="s">
        <v>1176</v>
      </c>
      <c r="D37" s="51">
        <v>11236</v>
      </c>
      <c r="E37" s="51">
        <v>7983</v>
      </c>
      <c r="F37" s="50">
        <v>491</v>
      </c>
      <c r="G37" s="51">
        <v>7392</v>
      </c>
      <c r="H37" s="51">
        <v>2069</v>
      </c>
      <c r="I37" s="50">
        <v>137</v>
      </c>
      <c r="J37" s="50">
        <v>131</v>
      </c>
      <c r="K37" s="51">
        <v>2687</v>
      </c>
      <c r="L37" s="51">
        <v>2390</v>
      </c>
      <c r="M37" s="51">
        <v>583</v>
      </c>
      <c r="N37" s="51">
        <v>2797</v>
      </c>
      <c r="O37" s="51">
        <v>6082</v>
      </c>
      <c r="P37" s="51">
        <v>43978</v>
      </c>
    </row>
    <row r="38" spans="1:16" ht="15" x14ac:dyDescent="0.2">
      <c r="B38" s="558"/>
      <c r="C38" s="420" t="s">
        <v>1283</v>
      </c>
      <c r="D38" s="384">
        <v>11542</v>
      </c>
      <c r="E38" s="384">
        <v>8044</v>
      </c>
      <c r="F38" s="382">
        <v>495</v>
      </c>
      <c r="G38" s="384">
        <v>7730</v>
      </c>
      <c r="H38" s="384">
        <v>2083</v>
      </c>
      <c r="I38" s="382">
        <v>137</v>
      </c>
      <c r="J38" s="382">
        <v>131</v>
      </c>
      <c r="K38" s="384">
        <v>2800</v>
      </c>
      <c r="L38" s="384">
        <v>2405</v>
      </c>
      <c r="M38" s="384">
        <v>587</v>
      </c>
      <c r="N38" s="384">
        <v>2703</v>
      </c>
      <c r="O38" s="384">
        <v>6196</v>
      </c>
      <c r="P38" s="384">
        <v>44853</v>
      </c>
    </row>
    <row r="40" spans="1:16" x14ac:dyDescent="0.2">
      <c r="A40" s="82" t="s">
        <v>283</v>
      </c>
      <c r="B40" s="10" t="s">
        <v>361</v>
      </c>
    </row>
    <row r="41" spans="1:16" x14ac:dyDescent="0.2">
      <c r="A41" s="82" t="s">
        <v>284</v>
      </c>
      <c r="B41" s="10" t="s">
        <v>356</v>
      </c>
    </row>
    <row r="42" spans="1:16" x14ac:dyDescent="0.2">
      <c r="A42" s="82" t="s">
        <v>285</v>
      </c>
      <c r="B42" s="442" t="s">
        <v>362</v>
      </c>
      <c r="C42" s="442"/>
      <c r="D42" s="442"/>
      <c r="E42" s="442"/>
      <c r="F42" s="442"/>
      <c r="G42" s="442"/>
      <c r="H42" s="442"/>
      <c r="I42" s="442"/>
      <c r="J42" s="442"/>
      <c r="K42" s="442"/>
      <c r="L42" s="442"/>
      <c r="M42" s="442"/>
      <c r="N42" s="442"/>
      <c r="O42" s="442"/>
      <c r="P42" s="442"/>
    </row>
    <row r="43" spans="1:16" x14ac:dyDescent="0.2">
      <c r="A43" s="82"/>
      <c r="B43" s="442"/>
      <c r="C43" s="442"/>
      <c r="D43" s="442"/>
      <c r="E43" s="442"/>
      <c r="F43" s="442"/>
      <c r="G43" s="442"/>
      <c r="H43" s="442"/>
      <c r="I43" s="442"/>
      <c r="J43" s="442"/>
      <c r="K43" s="442"/>
      <c r="L43" s="442"/>
      <c r="M43" s="442"/>
      <c r="N43" s="442"/>
      <c r="O43" s="442"/>
      <c r="P43" s="442"/>
    </row>
    <row r="44" spans="1:16" x14ac:dyDescent="0.2">
      <c r="A44" s="82" t="s">
        <v>286</v>
      </c>
      <c r="B44" s="442" t="s">
        <v>363</v>
      </c>
      <c r="C44" s="442"/>
      <c r="D44" s="442"/>
      <c r="E44" s="442"/>
      <c r="F44" s="442"/>
      <c r="G44" s="442"/>
      <c r="H44" s="442"/>
      <c r="I44" s="442"/>
      <c r="J44" s="442"/>
      <c r="K44" s="442"/>
      <c r="L44" s="442"/>
      <c r="M44" s="442"/>
      <c r="N44" s="442"/>
      <c r="O44" s="442"/>
      <c r="P44" s="442"/>
    </row>
    <row r="45" spans="1:16" x14ac:dyDescent="0.2">
      <c r="A45" s="82"/>
      <c r="B45" s="442"/>
      <c r="C45" s="442"/>
      <c r="D45" s="442"/>
      <c r="E45" s="442"/>
      <c r="F45" s="442"/>
      <c r="G45" s="442"/>
      <c r="H45" s="442"/>
      <c r="I45" s="442"/>
      <c r="J45" s="442"/>
      <c r="K45" s="442"/>
      <c r="L45" s="442"/>
      <c r="M45" s="442"/>
      <c r="N45" s="442"/>
      <c r="O45" s="442"/>
      <c r="P45" s="442"/>
    </row>
    <row r="46" spans="1:16" x14ac:dyDescent="0.2">
      <c r="A46" s="82" t="s">
        <v>287</v>
      </c>
      <c r="B46" s="10" t="s">
        <v>1135</v>
      </c>
    </row>
    <row r="47" spans="1:16" x14ac:dyDescent="0.2">
      <c r="A47" s="82" t="s">
        <v>288</v>
      </c>
      <c r="B47" s="10" t="s">
        <v>1136</v>
      </c>
    </row>
    <row r="48" spans="1:16" x14ac:dyDescent="0.2">
      <c r="A48" s="82" t="s">
        <v>282</v>
      </c>
      <c r="B48" s="10" t="s">
        <v>1284</v>
      </c>
    </row>
    <row r="49" spans="1:2" x14ac:dyDescent="0.2">
      <c r="A49" s="82" t="s">
        <v>200</v>
      </c>
    </row>
    <row r="50" spans="1:2" x14ac:dyDescent="0.2">
      <c r="A50" s="82"/>
    </row>
    <row r="51" spans="1:2" x14ac:dyDescent="0.2">
      <c r="A51" s="74" t="s">
        <v>1027</v>
      </c>
    </row>
    <row r="52" spans="1:2" x14ac:dyDescent="0.2">
      <c r="A52" s="10" t="s">
        <v>1030</v>
      </c>
    </row>
    <row r="53" spans="1:2" x14ac:dyDescent="0.2">
      <c r="B53" s="15"/>
    </row>
  </sheetData>
  <mergeCells count="8">
    <mergeCell ref="B42:P43"/>
    <mergeCell ref="B44:P45"/>
    <mergeCell ref="B2:P2"/>
    <mergeCell ref="B4:B10"/>
    <mergeCell ref="B11:B17"/>
    <mergeCell ref="B18:B24"/>
    <mergeCell ref="B25:B31"/>
    <mergeCell ref="B32:B38"/>
  </mergeCells>
  <phoneticPr fontId="55" type="noConversion"/>
  <pageMargins left="0.7" right="0.7" top="0.75" bottom="0.75" header="0.3" footer="0.3"/>
  <pageSetup paperSize="8" orientation="landscape" r:id="rId1"/>
  <headerFooter>
    <oddHeader>&amp;L&amp;"Calibri"&amp;10&amp;K000000 [Limited Sharing]&amp;1#_x000D_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39">
    <tabColor theme="7" tint="-0.499984740745262"/>
  </sheetPr>
  <dimension ref="A1:J86"/>
  <sheetViews>
    <sheetView workbookViewId="0">
      <pane xSplit="2" ySplit="4" topLeftCell="C57"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4" style="10" customWidth="1"/>
    <col min="2" max="2" width="31.83203125" style="10" customWidth="1"/>
    <col min="3" max="3" width="11.5" style="10" customWidth="1"/>
    <col min="4" max="4" width="12.1640625" style="10" customWidth="1"/>
    <col min="5" max="5" width="17.33203125" style="10" customWidth="1"/>
    <col min="6" max="6" width="13" style="10" customWidth="1"/>
    <col min="7" max="7" width="14.5" style="10" customWidth="1"/>
    <col min="8" max="8" width="12.1640625" style="10" customWidth="1"/>
    <col min="9" max="9" width="12" style="10" bestFit="1" customWidth="1"/>
    <col min="10" max="16384" width="9.33203125" style="10"/>
  </cols>
  <sheetData>
    <row r="1" spans="2:10" s="4" customFormat="1" ht="46.5" customHeight="1" x14ac:dyDescent="0.2">
      <c r="B1" s="1" t="s">
        <v>381</v>
      </c>
      <c r="C1" s="2"/>
      <c r="D1" s="2"/>
      <c r="E1" s="2"/>
      <c r="F1" s="2"/>
      <c r="G1" s="2"/>
      <c r="H1" s="2"/>
      <c r="I1" s="3" t="s">
        <v>410</v>
      </c>
    </row>
    <row r="2" spans="2:10" s="5" customFormat="1" ht="15" x14ac:dyDescent="0.25">
      <c r="B2" s="490" t="s">
        <v>214</v>
      </c>
      <c r="C2" s="490"/>
      <c r="D2" s="490"/>
      <c r="E2" s="490"/>
      <c r="F2" s="490"/>
      <c r="G2" s="490"/>
      <c r="H2" s="490"/>
      <c r="I2" s="490"/>
      <c r="J2" s="78"/>
    </row>
    <row r="3" spans="2:10" s="5" customFormat="1" ht="17.25" x14ac:dyDescent="0.25">
      <c r="B3" s="559" t="s">
        <v>1036</v>
      </c>
      <c r="C3" s="559" t="s">
        <v>217</v>
      </c>
      <c r="D3" s="560" t="s">
        <v>215</v>
      </c>
      <c r="E3" s="560"/>
      <c r="F3" s="527" t="s">
        <v>216</v>
      </c>
      <c r="G3" s="527"/>
      <c r="H3" s="527" t="s">
        <v>1</v>
      </c>
      <c r="I3" s="527"/>
      <c r="J3" s="78"/>
    </row>
    <row r="4" spans="2:10" x14ac:dyDescent="0.2">
      <c r="B4" s="529"/>
      <c r="C4" s="529"/>
      <c r="D4" s="137" t="s">
        <v>963</v>
      </c>
      <c r="E4" s="137" t="s">
        <v>964</v>
      </c>
      <c r="F4" s="136" t="s">
        <v>1288</v>
      </c>
      <c r="G4" s="137" t="s">
        <v>964</v>
      </c>
      <c r="H4" s="137" t="s">
        <v>963</v>
      </c>
      <c r="I4" s="137" t="s">
        <v>964</v>
      </c>
      <c r="J4" s="82"/>
    </row>
    <row r="5" spans="2:10" ht="17.25" customHeight="1" x14ac:dyDescent="0.2">
      <c r="B5" s="561" t="s">
        <v>614</v>
      </c>
      <c r="C5" s="108">
        <v>2016</v>
      </c>
      <c r="D5" s="139">
        <v>1729</v>
      </c>
      <c r="E5" s="139">
        <v>3143</v>
      </c>
      <c r="F5" s="108">
        <v>382</v>
      </c>
      <c r="G5" s="108">
        <v>630</v>
      </c>
      <c r="H5" s="139">
        <v>2111</v>
      </c>
      <c r="I5" s="139">
        <v>3773</v>
      </c>
      <c r="J5" s="66"/>
    </row>
    <row r="6" spans="2:10" x14ac:dyDescent="0.2">
      <c r="B6" s="562"/>
      <c r="C6" s="52">
        <v>2017</v>
      </c>
      <c r="D6" s="69">
        <v>2127</v>
      </c>
      <c r="E6" s="69">
        <v>3866</v>
      </c>
      <c r="F6" s="52">
        <v>707</v>
      </c>
      <c r="G6" s="52">
        <v>966</v>
      </c>
      <c r="H6" s="69">
        <v>2834</v>
      </c>
      <c r="I6" s="69">
        <v>4832</v>
      </c>
      <c r="J6" s="66"/>
    </row>
    <row r="7" spans="2:10" x14ac:dyDescent="0.2">
      <c r="B7" s="562"/>
      <c r="C7" s="52">
        <v>2018</v>
      </c>
      <c r="D7" s="52">
        <v>390</v>
      </c>
      <c r="E7" s="52">
        <v>635</v>
      </c>
      <c r="F7" s="52">
        <v>362</v>
      </c>
      <c r="G7" s="52">
        <v>409</v>
      </c>
      <c r="H7" s="52">
        <v>752</v>
      </c>
      <c r="I7" s="69">
        <v>1044</v>
      </c>
      <c r="J7" s="66"/>
    </row>
    <row r="8" spans="2:10" x14ac:dyDescent="0.2">
      <c r="B8" s="562"/>
      <c r="C8" s="52">
        <v>2019</v>
      </c>
      <c r="D8" s="52">
        <v>450</v>
      </c>
      <c r="E8" s="52">
        <v>894</v>
      </c>
      <c r="F8" s="52">
        <v>538</v>
      </c>
      <c r="G8" s="52">
        <v>837</v>
      </c>
      <c r="H8" s="52">
        <v>988</v>
      </c>
      <c r="I8" s="69">
        <v>1731</v>
      </c>
      <c r="J8" s="66"/>
    </row>
    <row r="9" spans="2:10" x14ac:dyDescent="0.2">
      <c r="B9" s="562"/>
      <c r="C9" s="52">
        <v>2020</v>
      </c>
      <c r="D9" s="69">
        <v>1011</v>
      </c>
      <c r="E9" s="69">
        <v>2216</v>
      </c>
      <c r="F9" s="68" t="s">
        <v>433</v>
      </c>
      <c r="G9" s="68" t="s">
        <v>433</v>
      </c>
      <c r="H9" s="69">
        <v>1011</v>
      </c>
      <c r="I9" s="69">
        <v>2216</v>
      </c>
      <c r="J9" s="66"/>
    </row>
    <row r="10" spans="2:10" x14ac:dyDescent="0.2">
      <c r="B10" s="562"/>
      <c r="C10" s="66">
        <v>2021</v>
      </c>
      <c r="D10" s="52">
        <v>741</v>
      </c>
      <c r="E10" s="69">
        <v>1470</v>
      </c>
      <c r="F10" s="52">
        <v>706</v>
      </c>
      <c r="G10" s="69">
        <v>1373</v>
      </c>
      <c r="H10" s="69">
        <v>1447</v>
      </c>
      <c r="I10" s="69">
        <v>2843</v>
      </c>
      <c r="J10" s="66"/>
    </row>
    <row r="11" spans="2:10" x14ac:dyDescent="0.2">
      <c r="B11" s="562"/>
      <c r="C11" s="66">
        <v>2022</v>
      </c>
      <c r="D11" s="52">
        <v>721</v>
      </c>
      <c r="E11" s="69">
        <v>1696</v>
      </c>
      <c r="F11" s="52">
        <v>523</v>
      </c>
      <c r="G11" s="69">
        <v>1463</v>
      </c>
      <c r="H11" s="69">
        <v>1244</v>
      </c>
      <c r="I11" s="69">
        <v>3159</v>
      </c>
      <c r="J11" s="66"/>
    </row>
    <row r="12" spans="2:10" x14ac:dyDescent="0.2">
      <c r="B12" s="562"/>
      <c r="C12" s="66">
        <v>2023</v>
      </c>
      <c r="D12" s="52">
        <v>580</v>
      </c>
      <c r="E12" s="69">
        <v>1557</v>
      </c>
      <c r="F12" s="52">
        <v>573</v>
      </c>
      <c r="G12" s="69">
        <v>1804</v>
      </c>
      <c r="H12" s="69">
        <v>1153</v>
      </c>
      <c r="I12" s="69">
        <v>3361</v>
      </c>
      <c r="J12" s="66"/>
    </row>
    <row r="13" spans="2:10" x14ac:dyDescent="0.2">
      <c r="B13" s="562"/>
      <c r="C13" s="66">
        <v>2024</v>
      </c>
      <c r="D13" s="52">
        <v>429</v>
      </c>
      <c r="E13" s="69">
        <v>1436</v>
      </c>
      <c r="F13" s="52">
        <v>522</v>
      </c>
      <c r="G13" s="69">
        <v>1436</v>
      </c>
      <c r="H13" s="69">
        <v>951</v>
      </c>
      <c r="I13" s="69">
        <v>2872</v>
      </c>
      <c r="J13" s="66"/>
    </row>
    <row r="14" spans="2:10" ht="15" x14ac:dyDescent="0.2">
      <c r="B14" s="563"/>
      <c r="C14" s="421" t="s">
        <v>1192</v>
      </c>
      <c r="D14" s="101">
        <v>290</v>
      </c>
      <c r="E14" s="117">
        <v>716</v>
      </c>
      <c r="F14" s="101">
        <v>267</v>
      </c>
      <c r="G14" s="117">
        <v>865</v>
      </c>
      <c r="H14" s="117">
        <v>557</v>
      </c>
      <c r="I14" s="117">
        <v>1581</v>
      </c>
      <c r="J14" s="66"/>
    </row>
    <row r="15" spans="2:10" ht="17.25" customHeight="1" x14ac:dyDescent="0.2">
      <c r="B15" s="561" t="s">
        <v>615</v>
      </c>
      <c r="C15" s="108">
        <v>2016</v>
      </c>
      <c r="D15" s="108">
        <v>262</v>
      </c>
      <c r="E15" s="108">
        <v>460</v>
      </c>
      <c r="F15" s="152" t="s">
        <v>433</v>
      </c>
      <c r="G15" s="152" t="s">
        <v>433</v>
      </c>
      <c r="H15" s="108">
        <v>262</v>
      </c>
      <c r="I15" s="108">
        <v>460</v>
      </c>
      <c r="J15" s="66"/>
    </row>
    <row r="16" spans="2:10" x14ac:dyDescent="0.2">
      <c r="B16" s="562"/>
      <c r="C16" s="52">
        <v>2017</v>
      </c>
      <c r="D16" s="52">
        <v>348</v>
      </c>
      <c r="E16" s="52">
        <v>522</v>
      </c>
      <c r="F16" s="52">
        <v>25</v>
      </c>
      <c r="G16" s="52">
        <v>25</v>
      </c>
      <c r="H16" s="52">
        <v>373</v>
      </c>
      <c r="I16" s="52">
        <v>547</v>
      </c>
      <c r="J16" s="66"/>
    </row>
    <row r="17" spans="2:10" x14ac:dyDescent="0.2">
      <c r="B17" s="562"/>
      <c r="C17" s="52">
        <v>2018</v>
      </c>
      <c r="D17" s="69">
        <v>2159</v>
      </c>
      <c r="E17" s="69">
        <v>4146</v>
      </c>
      <c r="F17" s="52">
        <v>606</v>
      </c>
      <c r="G17" s="52">
        <v>994</v>
      </c>
      <c r="H17" s="69">
        <v>2765</v>
      </c>
      <c r="I17" s="69">
        <v>5140</v>
      </c>
      <c r="J17" s="66"/>
    </row>
    <row r="18" spans="2:10" x14ac:dyDescent="0.2">
      <c r="B18" s="562"/>
      <c r="C18" s="52">
        <v>2019</v>
      </c>
      <c r="D18" s="69">
        <v>1858</v>
      </c>
      <c r="E18" s="69">
        <v>3757</v>
      </c>
      <c r="F18" s="69">
        <v>1002</v>
      </c>
      <c r="G18" s="69">
        <v>1316</v>
      </c>
      <c r="H18" s="69">
        <v>2860</v>
      </c>
      <c r="I18" s="69">
        <v>5073</v>
      </c>
      <c r="J18" s="66"/>
    </row>
    <row r="19" spans="2:10" x14ac:dyDescent="0.2">
      <c r="B19" s="562"/>
      <c r="C19" s="52">
        <v>2020</v>
      </c>
      <c r="D19" s="69">
        <v>2034</v>
      </c>
      <c r="E19" s="69">
        <v>3719</v>
      </c>
      <c r="F19" s="52">
        <v>802</v>
      </c>
      <c r="G19" s="69">
        <v>1402</v>
      </c>
      <c r="H19" s="69">
        <v>2836</v>
      </c>
      <c r="I19" s="69">
        <v>5121</v>
      </c>
      <c r="J19" s="66"/>
    </row>
    <row r="20" spans="2:10" x14ac:dyDescent="0.2">
      <c r="B20" s="562"/>
      <c r="C20" s="52">
        <v>2021</v>
      </c>
      <c r="D20" s="69">
        <v>1834</v>
      </c>
      <c r="E20" s="69">
        <v>3597</v>
      </c>
      <c r="F20" s="52">
        <v>873</v>
      </c>
      <c r="G20" s="69">
        <v>1380</v>
      </c>
      <c r="H20" s="69">
        <v>2707</v>
      </c>
      <c r="I20" s="69">
        <v>4977</v>
      </c>
      <c r="J20" s="66"/>
    </row>
    <row r="21" spans="2:10" x14ac:dyDescent="0.2">
      <c r="B21" s="562"/>
      <c r="C21" s="52">
        <v>2022</v>
      </c>
      <c r="D21" s="69">
        <v>1515</v>
      </c>
      <c r="E21" s="69">
        <v>3333</v>
      </c>
      <c r="F21" s="52">
        <v>668</v>
      </c>
      <c r="G21" s="69">
        <v>1223</v>
      </c>
      <c r="H21" s="69">
        <v>2183</v>
      </c>
      <c r="I21" s="69">
        <v>4556</v>
      </c>
      <c r="J21" s="66"/>
    </row>
    <row r="22" spans="2:10" x14ac:dyDescent="0.2">
      <c r="B22" s="562"/>
      <c r="C22" s="66">
        <v>2023</v>
      </c>
      <c r="D22" s="69">
        <v>1555</v>
      </c>
      <c r="E22" s="69">
        <v>3010</v>
      </c>
      <c r="F22" s="52">
        <v>544</v>
      </c>
      <c r="G22" s="69">
        <v>1076</v>
      </c>
      <c r="H22" s="69">
        <v>2099</v>
      </c>
      <c r="I22" s="69">
        <v>4086</v>
      </c>
      <c r="J22" s="66"/>
    </row>
    <row r="23" spans="2:10" x14ac:dyDescent="0.2">
      <c r="B23" s="563"/>
      <c r="C23" s="66">
        <v>2024</v>
      </c>
      <c r="D23" s="69">
        <v>1331</v>
      </c>
      <c r="E23" s="69">
        <v>2857</v>
      </c>
      <c r="F23" s="52">
        <v>728</v>
      </c>
      <c r="G23" s="69">
        <v>1236</v>
      </c>
      <c r="H23" s="69">
        <v>2059</v>
      </c>
      <c r="I23" s="69">
        <v>4093</v>
      </c>
      <c r="J23" s="66"/>
    </row>
    <row r="24" spans="2:10" ht="15" x14ac:dyDescent="0.2">
      <c r="B24" s="563"/>
      <c r="C24" s="421" t="s">
        <v>1192</v>
      </c>
      <c r="D24" s="117">
        <v>1696</v>
      </c>
      <c r="E24" s="117">
        <v>2729</v>
      </c>
      <c r="F24" s="117">
        <v>1170</v>
      </c>
      <c r="G24" s="117">
        <v>1606</v>
      </c>
      <c r="H24" s="117">
        <v>2866</v>
      </c>
      <c r="I24" s="117">
        <v>4335</v>
      </c>
      <c r="J24" s="66"/>
    </row>
    <row r="25" spans="2:10" x14ac:dyDescent="0.2">
      <c r="B25" s="567" t="s">
        <v>1289</v>
      </c>
      <c r="C25" s="52">
        <v>2016</v>
      </c>
      <c r="D25" s="69">
        <v>2698</v>
      </c>
      <c r="E25" s="69">
        <v>3939</v>
      </c>
      <c r="F25" s="69">
        <v>5726</v>
      </c>
      <c r="G25" s="69">
        <v>7843</v>
      </c>
      <c r="H25" s="69">
        <v>8424</v>
      </c>
      <c r="I25" s="69">
        <v>11782</v>
      </c>
      <c r="J25" s="66"/>
    </row>
    <row r="26" spans="2:10" x14ac:dyDescent="0.2">
      <c r="B26" s="564"/>
      <c r="C26" s="52">
        <v>2017</v>
      </c>
      <c r="D26" s="69">
        <v>3229</v>
      </c>
      <c r="E26" s="69">
        <v>4371</v>
      </c>
      <c r="F26" s="69">
        <v>5651</v>
      </c>
      <c r="G26" s="69">
        <v>7527</v>
      </c>
      <c r="H26" s="69">
        <v>8880</v>
      </c>
      <c r="I26" s="69">
        <v>11898</v>
      </c>
      <c r="J26" s="66"/>
    </row>
    <row r="27" spans="2:10" x14ac:dyDescent="0.2">
      <c r="B27" s="564"/>
      <c r="C27" s="52">
        <v>2018</v>
      </c>
      <c r="D27" s="69">
        <v>2477</v>
      </c>
      <c r="E27" s="69">
        <v>3787</v>
      </c>
      <c r="F27" s="69">
        <v>3899</v>
      </c>
      <c r="G27" s="69">
        <v>5685</v>
      </c>
      <c r="H27" s="69">
        <v>6376</v>
      </c>
      <c r="I27" s="69">
        <v>9472</v>
      </c>
      <c r="J27" s="66"/>
    </row>
    <row r="28" spans="2:10" x14ac:dyDescent="0.2">
      <c r="B28" s="564"/>
      <c r="C28" s="52">
        <v>2019</v>
      </c>
      <c r="D28" s="69">
        <v>3552</v>
      </c>
      <c r="E28" s="69">
        <v>4822</v>
      </c>
      <c r="F28" s="69">
        <v>5796</v>
      </c>
      <c r="G28" s="69">
        <v>7567</v>
      </c>
      <c r="H28" s="69">
        <v>9348</v>
      </c>
      <c r="I28" s="69">
        <v>12389</v>
      </c>
      <c r="J28" s="66"/>
    </row>
    <row r="29" spans="2:10" x14ac:dyDescent="0.2">
      <c r="B29" s="564"/>
      <c r="C29" s="52">
        <v>2020</v>
      </c>
      <c r="D29" s="69">
        <v>2717</v>
      </c>
      <c r="E29" s="69">
        <v>4198</v>
      </c>
      <c r="F29" s="69">
        <v>4735</v>
      </c>
      <c r="G29" s="69">
        <v>6720</v>
      </c>
      <c r="H29" s="69">
        <v>7452</v>
      </c>
      <c r="I29" s="69">
        <v>10918</v>
      </c>
      <c r="J29" s="66"/>
    </row>
    <row r="30" spans="2:10" x14ac:dyDescent="0.2">
      <c r="B30" s="564"/>
      <c r="C30" s="52">
        <v>2021</v>
      </c>
      <c r="D30" s="69">
        <v>3073</v>
      </c>
      <c r="E30" s="69">
        <v>4886</v>
      </c>
      <c r="F30" s="69">
        <v>6181</v>
      </c>
      <c r="G30" s="69">
        <v>8336</v>
      </c>
      <c r="H30" s="69">
        <v>9254</v>
      </c>
      <c r="I30" s="69">
        <v>13222</v>
      </c>
      <c r="J30" s="66"/>
    </row>
    <row r="31" spans="2:10" x14ac:dyDescent="0.2">
      <c r="B31" s="564"/>
      <c r="C31" s="52">
        <v>2022</v>
      </c>
      <c r="D31" s="69">
        <v>1890</v>
      </c>
      <c r="E31" s="69">
        <v>3178</v>
      </c>
      <c r="F31" s="69">
        <v>3894</v>
      </c>
      <c r="G31" s="69">
        <v>5610</v>
      </c>
      <c r="H31" s="69">
        <v>5784</v>
      </c>
      <c r="I31" s="69">
        <v>8788</v>
      </c>
      <c r="J31" s="66"/>
    </row>
    <row r="32" spans="2:10" x14ac:dyDescent="0.2">
      <c r="B32" s="564"/>
      <c r="C32" s="66">
        <v>2023</v>
      </c>
      <c r="D32" s="69">
        <v>1777</v>
      </c>
      <c r="E32" s="69">
        <v>2680</v>
      </c>
      <c r="F32" s="69">
        <v>3054</v>
      </c>
      <c r="G32" s="69">
        <v>4197</v>
      </c>
      <c r="H32" s="69">
        <v>4831</v>
      </c>
      <c r="I32" s="69">
        <v>6877</v>
      </c>
      <c r="J32" s="66"/>
    </row>
    <row r="33" spans="2:10" x14ac:dyDescent="0.2">
      <c r="B33" s="564"/>
      <c r="C33" s="66">
        <v>2024</v>
      </c>
      <c r="D33" s="69">
        <v>1579</v>
      </c>
      <c r="E33" s="69">
        <v>2402</v>
      </c>
      <c r="F33" s="69">
        <v>2450</v>
      </c>
      <c r="G33" s="69">
        <v>3153</v>
      </c>
      <c r="H33" s="69">
        <v>4029</v>
      </c>
      <c r="I33" s="69">
        <v>5555</v>
      </c>
      <c r="J33" s="66"/>
    </row>
    <row r="34" spans="2:10" ht="15" x14ac:dyDescent="0.2">
      <c r="B34" s="565"/>
      <c r="C34" s="421" t="s">
        <v>1192</v>
      </c>
      <c r="D34" s="117">
        <v>1557</v>
      </c>
      <c r="E34" s="117">
        <v>1968</v>
      </c>
      <c r="F34" s="117">
        <v>2172</v>
      </c>
      <c r="G34" s="117">
        <v>2414</v>
      </c>
      <c r="H34" s="117">
        <v>3729</v>
      </c>
      <c r="I34" s="117">
        <v>4382</v>
      </c>
      <c r="J34" s="66"/>
    </row>
    <row r="35" spans="2:10" ht="12.75" customHeight="1" x14ac:dyDescent="0.2">
      <c r="B35" s="566" t="s">
        <v>1201</v>
      </c>
      <c r="C35" s="108">
        <v>2016</v>
      </c>
      <c r="D35" s="108">
        <v>837</v>
      </c>
      <c r="E35" s="139">
        <v>1353</v>
      </c>
      <c r="F35" s="139">
        <v>1600</v>
      </c>
      <c r="G35" s="139">
        <v>2265</v>
      </c>
      <c r="H35" s="139">
        <v>2437</v>
      </c>
      <c r="I35" s="139">
        <v>3618</v>
      </c>
      <c r="J35" s="66"/>
    </row>
    <row r="36" spans="2:10" x14ac:dyDescent="0.2">
      <c r="B36" s="564"/>
      <c r="C36" s="52">
        <v>2017</v>
      </c>
      <c r="D36" s="52">
        <v>872</v>
      </c>
      <c r="E36" s="69">
        <v>1302</v>
      </c>
      <c r="F36" s="69">
        <v>1609</v>
      </c>
      <c r="G36" s="69">
        <v>2249</v>
      </c>
      <c r="H36" s="69">
        <v>2481</v>
      </c>
      <c r="I36" s="69">
        <v>3551</v>
      </c>
      <c r="J36" s="66"/>
    </row>
    <row r="37" spans="2:10" x14ac:dyDescent="0.2">
      <c r="B37" s="564"/>
      <c r="C37" s="52">
        <v>2018</v>
      </c>
      <c r="D37" s="52">
        <v>795</v>
      </c>
      <c r="E37" s="69">
        <v>1277</v>
      </c>
      <c r="F37" s="69">
        <v>1478</v>
      </c>
      <c r="G37" s="69">
        <v>2166</v>
      </c>
      <c r="H37" s="69">
        <v>2273</v>
      </c>
      <c r="I37" s="69">
        <v>3443</v>
      </c>
      <c r="J37" s="66"/>
    </row>
    <row r="38" spans="2:10" x14ac:dyDescent="0.2">
      <c r="B38" s="564"/>
      <c r="C38" s="52">
        <v>2019</v>
      </c>
      <c r="D38" s="52">
        <v>849</v>
      </c>
      <c r="E38" s="69">
        <v>1263</v>
      </c>
      <c r="F38" s="69">
        <v>1292</v>
      </c>
      <c r="G38" s="69">
        <v>1939</v>
      </c>
      <c r="H38" s="69">
        <v>2141</v>
      </c>
      <c r="I38" s="69">
        <v>3202</v>
      </c>
      <c r="J38" s="66"/>
    </row>
    <row r="39" spans="2:10" x14ac:dyDescent="0.2">
      <c r="B39" s="564"/>
      <c r="C39" s="52">
        <v>2020</v>
      </c>
      <c r="D39" s="52">
        <v>861</v>
      </c>
      <c r="E39" s="69">
        <v>1279</v>
      </c>
      <c r="F39" s="69">
        <v>1403</v>
      </c>
      <c r="G39" s="69">
        <v>2004</v>
      </c>
      <c r="H39" s="69">
        <v>2264</v>
      </c>
      <c r="I39" s="69">
        <v>3283</v>
      </c>
      <c r="J39" s="66"/>
    </row>
    <row r="40" spans="2:10" x14ac:dyDescent="0.2">
      <c r="B40" s="564"/>
      <c r="C40" s="52">
        <v>2021</v>
      </c>
      <c r="D40" s="52">
        <v>916</v>
      </c>
      <c r="E40" s="69">
        <v>1402</v>
      </c>
      <c r="F40" s="69">
        <v>1552</v>
      </c>
      <c r="G40" s="69">
        <v>2285</v>
      </c>
      <c r="H40" s="69">
        <v>2468</v>
      </c>
      <c r="I40" s="69">
        <v>3687</v>
      </c>
      <c r="J40" s="66"/>
    </row>
    <row r="41" spans="2:10" x14ac:dyDescent="0.2">
      <c r="B41" s="564"/>
      <c r="C41" s="52">
        <v>2022</v>
      </c>
      <c r="D41" s="69">
        <v>998</v>
      </c>
      <c r="E41" s="69">
        <v>1416</v>
      </c>
      <c r="F41" s="69">
        <v>1782</v>
      </c>
      <c r="G41" s="69">
        <v>2493</v>
      </c>
      <c r="H41" s="69">
        <v>2780</v>
      </c>
      <c r="I41" s="69">
        <v>3909</v>
      </c>
      <c r="J41" s="66"/>
    </row>
    <row r="42" spans="2:10" x14ac:dyDescent="0.2">
      <c r="B42" s="564"/>
      <c r="C42" s="66">
        <v>2023</v>
      </c>
      <c r="D42" s="69">
        <v>1016</v>
      </c>
      <c r="E42" s="69">
        <v>1537</v>
      </c>
      <c r="F42" s="69">
        <v>1842</v>
      </c>
      <c r="G42" s="69">
        <v>2716</v>
      </c>
      <c r="H42" s="69">
        <v>2858</v>
      </c>
      <c r="I42" s="69">
        <v>4253</v>
      </c>
      <c r="J42" s="66"/>
    </row>
    <row r="43" spans="2:10" x14ac:dyDescent="0.2">
      <c r="B43" s="564"/>
      <c r="C43" s="66">
        <v>2024</v>
      </c>
      <c r="D43" s="69">
        <v>932</v>
      </c>
      <c r="E43" s="69">
        <v>1375</v>
      </c>
      <c r="F43" s="69">
        <v>1774</v>
      </c>
      <c r="G43" s="69">
        <v>2569</v>
      </c>
      <c r="H43" s="69">
        <v>2706</v>
      </c>
      <c r="I43" s="69">
        <v>3944</v>
      </c>
      <c r="J43" s="66"/>
    </row>
    <row r="44" spans="2:10" ht="15" x14ac:dyDescent="0.2">
      <c r="B44" s="565"/>
      <c r="C44" s="421" t="s">
        <v>1192</v>
      </c>
      <c r="D44" s="117">
        <v>788</v>
      </c>
      <c r="E44" s="117">
        <v>1159</v>
      </c>
      <c r="F44" s="117">
        <v>1587</v>
      </c>
      <c r="G44" s="117">
        <v>2353</v>
      </c>
      <c r="H44" s="117">
        <v>2375</v>
      </c>
      <c r="I44" s="117">
        <v>3512</v>
      </c>
      <c r="J44" s="66"/>
    </row>
    <row r="45" spans="2:10" ht="12.75" customHeight="1" x14ac:dyDescent="0.2">
      <c r="B45" s="566" t="s">
        <v>1290</v>
      </c>
      <c r="C45" s="108">
        <v>2016</v>
      </c>
      <c r="D45" s="139">
        <v>4006</v>
      </c>
      <c r="E45" s="139">
        <v>4006</v>
      </c>
      <c r="F45" s="139">
        <v>9351</v>
      </c>
      <c r="G45" s="139">
        <v>9351</v>
      </c>
      <c r="H45" s="139">
        <v>13357</v>
      </c>
      <c r="I45" s="139">
        <v>13357</v>
      </c>
      <c r="J45" s="66"/>
    </row>
    <row r="46" spans="2:10" x14ac:dyDescent="0.2">
      <c r="B46" s="562"/>
      <c r="C46" s="52">
        <v>2017</v>
      </c>
      <c r="D46" s="69">
        <v>5778</v>
      </c>
      <c r="E46" s="69">
        <v>5778</v>
      </c>
      <c r="F46" s="69">
        <v>12895</v>
      </c>
      <c r="G46" s="69">
        <v>12895</v>
      </c>
      <c r="H46" s="69">
        <v>18673</v>
      </c>
      <c r="I46" s="69">
        <v>18673</v>
      </c>
      <c r="J46" s="66"/>
    </row>
    <row r="47" spans="2:10" x14ac:dyDescent="0.2">
      <c r="B47" s="562"/>
      <c r="C47" s="52">
        <v>2018</v>
      </c>
      <c r="D47" s="69">
        <v>5603</v>
      </c>
      <c r="E47" s="69">
        <v>5603</v>
      </c>
      <c r="F47" s="69">
        <v>14266</v>
      </c>
      <c r="G47" s="69">
        <v>14266</v>
      </c>
      <c r="H47" s="69">
        <v>19869</v>
      </c>
      <c r="I47" s="69">
        <v>19869</v>
      </c>
      <c r="J47" s="66"/>
    </row>
    <row r="48" spans="2:10" x14ac:dyDescent="0.2">
      <c r="B48" s="562"/>
      <c r="C48" s="52">
        <v>2019</v>
      </c>
      <c r="D48" s="69">
        <v>5703</v>
      </c>
      <c r="E48" s="69">
        <v>5703</v>
      </c>
      <c r="F48" s="69">
        <v>14216</v>
      </c>
      <c r="G48" s="69">
        <v>14216</v>
      </c>
      <c r="H48" s="69">
        <v>19919</v>
      </c>
      <c r="I48" s="69">
        <v>19919</v>
      </c>
      <c r="J48" s="66"/>
    </row>
    <row r="49" spans="2:10" x14ac:dyDescent="0.2">
      <c r="B49" s="562"/>
      <c r="C49" s="52">
        <v>2020</v>
      </c>
      <c r="D49" s="69">
        <v>3460</v>
      </c>
      <c r="E49" s="69">
        <v>3634</v>
      </c>
      <c r="F49" s="69">
        <v>7854</v>
      </c>
      <c r="G49" s="69">
        <v>8105</v>
      </c>
      <c r="H49" s="69">
        <v>11314</v>
      </c>
      <c r="I49" s="69">
        <v>11739</v>
      </c>
      <c r="J49" s="66"/>
    </row>
    <row r="50" spans="2:10" x14ac:dyDescent="0.2">
      <c r="B50" s="562"/>
      <c r="C50" s="52">
        <v>2021</v>
      </c>
      <c r="D50" s="69">
        <v>3010</v>
      </c>
      <c r="E50" s="69">
        <v>3162</v>
      </c>
      <c r="F50" s="69">
        <v>6453</v>
      </c>
      <c r="G50" s="69">
        <v>6679</v>
      </c>
      <c r="H50" s="69">
        <v>9463</v>
      </c>
      <c r="I50" s="69">
        <v>9841</v>
      </c>
      <c r="J50" s="66"/>
    </row>
    <row r="51" spans="2:10" x14ac:dyDescent="0.2">
      <c r="B51" s="562"/>
      <c r="C51" s="52">
        <v>2022</v>
      </c>
      <c r="D51" s="69">
        <v>2817</v>
      </c>
      <c r="E51" s="69">
        <v>3060</v>
      </c>
      <c r="F51" s="69">
        <v>7359</v>
      </c>
      <c r="G51" s="69">
        <v>7591</v>
      </c>
      <c r="H51" s="69">
        <v>10176</v>
      </c>
      <c r="I51" s="69">
        <v>10651</v>
      </c>
      <c r="J51" s="66"/>
    </row>
    <row r="52" spans="2:10" x14ac:dyDescent="0.2">
      <c r="B52" s="562"/>
      <c r="C52" s="66">
        <v>2023</v>
      </c>
      <c r="D52" s="69">
        <v>3515</v>
      </c>
      <c r="E52" s="69">
        <v>3795</v>
      </c>
      <c r="F52" s="69">
        <v>9168</v>
      </c>
      <c r="G52" s="69">
        <v>9521</v>
      </c>
      <c r="H52" s="69">
        <v>12683</v>
      </c>
      <c r="I52" s="69">
        <v>13316</v>
      </c>
      <c r="J52" s="66"/>
    </row>
    <row r="53" spans="2:10" x14ac:dyDescent="0.2">
      <c r="B53" s="562"/>
      <c r="C53" s="66">
        <v>2024</v>
      </c>
      <c r="D53" s="69">
        <v>3972</v>
      </c>
      <c r="E53" s="69">
        <v>3972</v>
      </c>
      <c r="F53" s="69">
        <v>10337</v>
      </c>
      <c r="G53" s="69">
        <v>10337</v>
      </c>
      <c r="H53" s="69">
        <v>14309</v>
      </c>
      <c r="I53" s="69">
        <v>14309</v>
      </c>
      <c r="J53" s="66"/>
    </row>
    <row r="54" spans="2:10" ht="15" x14ac:dyDescent="0.2">
      <c r="B54" s="563"/>
      <c r="C54" s="421" t="s">
        <v>1192</v>
      </c>
      <c r="D54" s="117">
        <v>4800</v>
      </c>
      <c r="E54" s="117">
        <v>5124</v>
      </c>
      <c r="F54" s="117">
        <v>11332</v>
      </c>
      <c r="G54" s="117">
        <v>12281</v>
      </c>
      <c r="H54" s="117">
        <v>16132</v>
      </c>
      <c r="I54" s="117">
        <v>17405</v>
      </c>
      <c r="J54" s="66"/>
    </row>
    <row r="55" spans="2:10" ht="12.75" customHeight="1" x14ac:dyDescent="0.2">
      <c r="B55" s="566" t="s">
        <v>1291</v>
      </c>
      <c r="C55" s="108">
        <v>2016</v>
      </c>
      <c r="D55" s="152" t="s">
        <v>433</v>
      </c>
      <c r="E55" s="152" t="s">
        <v>433</v>
      </c>
      <c r="F55" s="152" t="s">
        <v>433</v>
      </c>
      <c r="G55" s="152" t="s">
        <v>433</v>
      </c>
      <c r="H55" s="152" t="s">
        <v>433</v>
      </c>
      <c r="I55" s="152" t="s">
        <v>433</v>
      </c>
      <c r="J55" s="66"/>
    </row>
    <row r="56" spans="2:10" x14ac:dyDescent="0.2">
      <c r="B56" s="562"/>
      <c r="C56" s="52">
        <v>2017</v>
      </c>
      <c r="D56" s="52">
        <v>93</v>
      </c>
      <c r="E56" s="52">
        <v>93</v>
      </c>
      <c r="F56" s="52">
        <v>316</v>
      </c>
      <c r="G56" s="52">
        <v>316</v>
      </c>
      <c r="H56" s="52">
        <v>409</v>
      </c>
      <c r="I56" s="52">
        <v>409</v>
      </c>
      <c r="J56" s="66"/>
    </row>
    <row r="57" spans="2:10" x14ac:dyDescent="0.2">
      <c r="B57" s="562"/>
      <c r="C57" s="52">
        <v>2018</v>
      </c>
      <c r="D57" s="52">
        <v>39</v>
      </c>
      <c r="E57" s="52">
        <v>39</v>
      </c>
      <c r="F57" s="52">
        <v>77</v>
      </c>
      <c r="G57" s="52">
        <v>77</v>
      </c>
      <c r="H57" s="52">
        <v>116</v>
      </c>
      <c r="I57" s="52">
        <v>116</v>
      </c>
      <c r="J57" s="66"/>
    </row>
    <row r="58" spans="2:10" x14ac:dyDescent="0.2">
      <c r="B58" s="562"/>
      <c r="C58" s="52">
        <v>2019</v>
      </c>
      <c r="D58" s="52">
        <v>99</v>
      </c>
      <c r="E58" s="52">
        <v>99</v>
      </c>
      <c r="F58" s="52">
        <v>244</v>
      </c>
      <c r="G58" s="52">
        <v>244</v>
      </c>
      <c r="H58" s="52">
        <v>343</v>
      </c>
      <c r="I58" s="52">
        <v>343</v>
      </c>
      <c r="J58" s="66"/>
    </row>
    <row r="59" spans="2:10" x14ac:dyDescent="0.2">
      <c r="B59" s="562"/>
      <c r="C59" s="52">
        <v>2020</v>
      </c>
      <c r="D59" s="68" t="s">
        <v>433</v>
      </c>
      <c r="E59" s="68" t="s">
        <v>433</v>
      </c>
      <c r="F59" s="68" t="s">
        <v>433</v>
      </c>
      <c r="G59" s="68" t="s">
        <v>433</v>
      </c>
      <c r="H59" s="68" t="s">
        <v>433</v>
      </c>
      <c r="I59" s="68" t="s">
        <v>433</v>
      </c>
      <c r="J59" s="66"/>
    </row>
    <row r="60" spans="2:10" x14ac:dyDescent="0.2">
      <c r="B60" s="562"/>
      <c r="C60" s="52">
        <v>2021</v>
      </c>
      <c r="D60" s="68" t="s">
        <v>433</v>
      </c>
      <c r="E60" s="68" t="s">
        <v>433</v>
      </c>
      <c r="F60" s="68" t="s">
        <v>433</v>
      </c>
      <c r="G60" s="68" t="s">
        <v>433</v>
      </c>
      <c r="H60" s="68" t="s">
        <v>433</v>
      </c>
      <c r="I60" s="68" t="s">
        <v>433</v>
      </c>
      <c r="J60" s="66"/>
    </row>
    <row r="61" spans="2:10" x14ac:dyDescent="0.2">
      <c r="B61" s="562"/>
      <c r="C61" s="52">
        <v>2022</v>
      </c>
      <c r="D61" s="68" t="s">
        <v>433</v>
      </c>
      <c r="E61" s="68" t="s">
        <v>433</v>
      </c>
      <c r="F61" s="52">
        <v>71</v>
      </c>
      <c r="G61" s="52">
        <v>71</v>
      </c>
      <c r="H61" s="52">
        <v>71</v>
      </c>
      <c r="I61" s="52">
        <v>71</v>
      </c>
      <c r="J61" s="66"/>
    </row>
    <row r="62" spans="2:10" x14ac:dyDescent="0.2">
      <c r="B62" s="562"/>
      <c r="C62" s="66">
        <v>2023</v>
      </c>
      <c r="D62" s="68">
        <v>157</v>
      </c>
      <c r="E62" s="68">
        <v>157</v>
      </c>
      <c r="F62" s="52">
        <v>510</v>
      </c>
      <c r="G62" s="52">
        <v>510</v>
      </c>
      <c r="H62" s="52">
        <v>667</v>
      </c>
      <c r="I62" s="52">
        <v>667</v>
      </c>
      <c r="J62" s="66"/>
    </row>
    <row r="63" spans="2:10" x14ac:dyDescent="0.2">
      <c r="B63" s="562"/>
      <c r="C63" s="66">
        <v>2024</v>
      </c>
      <c r="D63" s="68">
        <v>124</v>
      </c>
      <c r="E63" s="68">
        <v>124</v>
      </c>
      <c r="F63" s="52">
        <v>435</v>
      </c>
      <c r="G63" s="52">
        <v>435</v>
      </c>
      <c r="H63" s="52">
        <v>559</v>
      </c>
      <c r="I63" s="52">
        <v>559</v>
      </c>
      <c r="J63" s="66"/>
    </row>
    <row r="64" spans="2:10" ht="15" x14ac:dyDescent="0.2">
      <c r="B64" s="563"/>
      <c r="C64" s="421" t="s">
        <v>1192</v>
      </c>
      <c r="D64" s="420">
        <v>249</v>
      </c>
      <c r="E64" s="420">
        <v>249</v>
      </c>
      <c r="F64" s="101">
        <v>478</v>
      </c>
      <c r="G64" s="101">
        <v>478</v>
      </c>
      <c r="H64" s="101">
        <v>727</v>
      </c>
      <c r="I64" s="101">
        <v>727</v>
      </c>
      <c r="J64" s="66"/>
    </row>
    <row r="65" spans="1:10" x14ac:dyDescent="0.2">
      <c r="B65" s="564" t="s">
        <v>607</v>
      </c>
      <c r="C65" s="52">
        <v>2016</v>
      </c>
      <c r="D65" s="69">
        <v>9532</v>
      </c>
      <c r="E65" s="69">
        <v>12901</v>
      </c>
      <c r="F65" s="69">
        <v>17059</v>
      </c>
      <c r="G65" s="69">
        <v>20089</v>
      </c>
      <c r="H65" s="69">
        <v>26591</v>
      </c>
      <c r="I65" s="69">
        <v>32990</v>
      </c>
      <c r="J65" s="66"/>
    </row>
    <row r="66" spans="1:10" x14ac:dyDescent="0.2">
      <c r="B66" s="564"/>
      <c r="C66" s="52">
        <v>2017</v>
      </c>
      <c r="D66" s="69">
        <v>12447</v>
      </c>
      <c r="E66" s="69">
        <v>15932</v>
      </c>
      <c r="F66" s="69">
        <v>21203</v>
      </c>
      <c r="G66" s="69">
        <v>23978</v>
      </c>
      <c r="H66" s="69">
        <v>33650</v>
      </c>
      <c r="I66" s="69">
        <v>39910</v>
      </c>
      <c r="J66" s="66"/>
    </row>
    <row r="67" spans="1:10" x14ac:dyDescent="0.2">
      <c r="B67" s="564"/>
      <c r="C67" s="52">
        <v>2018</v>
      </c>
      <c r="D67" s="69">
        <v>11463</v>
      </c>
      <c r="E67" s="69">
        <v>15487</v>
      </c>
      <c r="F67" s="69">
        <v>20688</v>
      </c>
      <c r="G67" s="69">
        <v>23597</v>
      </c>
      <c r="H67" s="69">
        <v>32151</v>
      </c>
      <c r="I67" s="69">
        <v>39084</v>
      </c>
      <c r="J67" s="66"/>
    </row>
    <row r="68" spans="1:10" x14ac:dyDescent="0.2">
      <c r="B68" s="564"/>
      <c r="C68" s="52">
        <v>2019</v>
      </c>
      <c r="D68" s="69">
        <v>12511</v>
      </c>
      <c r="E68" s="69">
        <v>16538</v>
      </c>
      <c r="F68" s="69">
        <v>23088</v>
      </c>
      <c r="G68" s="69">
        <v>26119</v>
      </c>
      <c r="H68" s="69">
        <v>35599</v>
      </c>
      <c r="I68" s="69">
        <v>42657</v>
      </c>
      <c r="J68" s="66"/>
    </row>
    <row r="69" spans="1:10" x14ac:dyDescent="0.2">
      <c r="B69" s="564"/>
      <c r="C69" s="52">
        <v>2020</v>
      </c>
      <c r="D69" s="69">
        <v>10083</v>
      </c>
      <c r="E69" s="69">
        <v>15046</v>
      </c>
      <c r="F69" s="69">
        <v>14794</v>
      </c>
      <c r="G69" s="69">
        <v>18231</v>
      </c>
      <c r="H69" s="69">
        <v>24877</v>
      </c>
      <c r="I69" s="69">
        <v>33277</v>
      </c>
      <c r="J69" s="66"/>
    </row>
    <row r="70" spans="1:10" x14ac:dyDescent="0.2">
      <c r="B70" s="564"/>
      <c r="C70" s="52">
        <v>2021</v>
      </c>
      <c r="D70" s="69">
        <v>9574</v>
      </c>
      <c r="E70" s="69">
        <v>14517</v>
      </c>
      <c r="F70" s="69">
        <v>15765</v>
      </c>
      <c r="G70" s="69">
        <v>20053</v>
      </c>
      <c r="H70" s="69">
        <v>25339</v>
      </c>
      <c r="I70" s="69">
        <v>34570</v>
      </c>
      <c r="J70" s="66"/>
    </row>
    <row r="71" spans="1:10" x14ac:dyDescent="0.2">
      <c r="B71" s="564"/>
      <c r="C71" s="52">
        <v>2022</v>
      </c>
      <c r="D71" s="69">
        <v>7941</v>
      </c>
      <c r="E71" s="69">
        <v>12683</v>
      </c>
      <c r="F71" s="69">
        <v>14297</v>
      </c>
      <c r="G71" s="69">
        <v>18451</v>
      </c>
      <c r="H71" s="69">
        <v>22238</v>
      </c>
      <c r="I71" s="69">
        <v>31134</v>
      </c>
      <c r="J71" s="66"/>
    </row>
    <row r="72" spans="1:10" x14ac:dyDescent="0.2">
      <c r="B72" s="564"/>
      <c r="C72" s="66">
        <v>2023</v>
      </c>
      <c r="D72" s="69">
        <v>8600</v>
      </c>
      <c r="E72" s="69">
        <v>12736</v>
      </c>
      <c r="F72" s="69">
        <v>15691</v>
      </c>
      <c r="G72" s="69">
        <v>19824</v>
      </c>
      <c r="H72" s="69">
        <v>24291</v>
      </c>
      <c r="I72" s="69">
        <v>32560</v>
      </c>
      <c r="J72" s="66"/>
    </row>
    <row r="73" spans="1:10" x14ac:dyDescent="0.2">
      <c r="B73" s="564"/>
      <c r="C73" s="66">
        <v>2024</v>
      </c>
      <c r="D73" s="69">
        <v>8367</v>
      </c>
      <c r="E73" s="69">
        <v>12166</v>
      </c>
      <c r="F73" s="69">
        <v>16246</v>
      </c>
      <c r="G73" s="69">
        <v>19166</v>
      </c>
      <c r="H73" s="69">
        <v>24613</v>
      </c>
      <c r="I73" s="69">
        <v>31332</v>
      </c>
      <c r="J73" s="66"/>
    </row>
    <row r="74" spans="1:10" ht="15" x14ac:dyDescent="0.2">
      <c r="B74" s="565"/>
      <c r="C74" s="421" t="s">
        <v>1192</v>
      </c>
      <c r="D74" s="117">
        <v>9380</v>
      </c>
      <c r="E74" s="117">
        <v>11945</v>
      </c>
      <c r="F74" s="117">
        <v>17006</v>
      </c>
      <c r="G74" s="117">
        <v>19997</v>
      </c>
      <c r="H74" s="117">
        <v>26386</v>
      </c>
      <c r="I74" s="117">
        <v>31942</v>
      </c>
      <c r="J74" s="66"/>
    </row>
    <row r="75" spans="1:10" x14ac:dyDescent="0.2">
      <c r="B75" s="82"/>
      <c r="C75" s="82"/>
      <c r="D75" s="82"/>
      <c r="E75" s="82"/>
      <c r="F75" s="82"/>
      <c r="G75" s="82"/>
      <c r="H75" s="82"/>
      <c r="I75" s="82"/>
      <c r="J75" s="82"/>
    </row>
    <row r="76" spans="1:10" x14ac:dyDescent="0.2">
      <c r="A76" s="10" t="s">
        <v>218</v>
      </c>
    </row>
    <row r="77" spans="1:10" x14ac:dyDescent="0.2">
      <c r="A77" s="10" t="s">
        <v>283</v>
      </c>
      <c r="B77" s="10" t="s">
        <v>364</v>
      </c>
    </row>
    <row r="78" spans="1:10" x14ac:dyDescent="0.2">
      <c r="A78" s="10" t="s">
        <v>284</v>
      </c>
      <c r="B78" s="442" t="s">
        <v>365</v>
      </c>
      <c r="C78" s="442"/>
      <c r="D78" s="442"/>
      <c r="E78" s="442"/>
      <c r="F78" s="442"/>
      <c r="G78" s="442"/>
      <c r="H78" s="442"/>
      <c r="I78" s="442"/>
    </row>
    <row r="79" spans="1:10" x14ac:dyDescent="0.2">
      <c r="B79" s="442"/>
      <c r="C79" s="442"/>
      <c r="D79" s="442"/>
      <c r="E79" s="442"/>
      <c r="F79" s="442"/>
      <c r="G79" s="442"/>
      <c r="H79" s="442"/>
      <c r="I79" s="442"/>
    </row>
    <row r="80" spans="1:10" x14ac:dyDescent="0.2">
      <c r="B80" s="442"/>
      <c r="C80" s="442"/>
      <c r="D80" s="442"/>
      <c r="E80" s="442"/>
      <c r="F80" s="442"/>
      <c r="G80" s="442"/>
      <c r="H80" s="442"/>
      <c r="I80" s="442"/>
    </row>
    <row r="81" spans="1:9" x14ac:dyDescent="0.2">
      <c r="A81" s="10" t="s">
        <v>285</v>
      </c>
      <c r="B81" s="10" t="s">
        <v>289</v>
      </c>
    </row>
    <row r="82" spans="1:9" x14ac:dyDescent="0.2">
      <c r="A82" s="442" t="s">
        <v>1146</v>
      </c>
      <c r="B82" s="442"/>
      <c r="C82" s="442"/>
      <c r="D82" s="442"/>
      <c r="E82" s="442"/>
      <c r="F82" s="442"/>
      <c r="G82" s="442"/>
      <c r="H82" s="442"/>
      <c r="I82" s="442"/>
    </row>
    <row r="83" spans="1:9" x14ac:dyDescent="0.2">
      <c r="A83" s="442"/>
      <c r="B83" s="442"/>
      <c r="C83" s="442"/>
      <c r="D83" s="442"/>
      <c r="E83" s="442"/>
      <c r="F83" s="442"/>
      <c r="G83" s="442"/>
      <c r="H83" s="442"/>
      <c r="I83" s="442"/>
    </row>
    <row r="85" spans="1:9" x14ac:dyDescent="0.2">
      <c r="A85" s="43" t="s">
        <v>1027</v>
      </c>
    </row>
    <row r="86" spans="1:9" x14ac:dyDescent="0.2">
      <c r="A86" s="10" t="s">
        <v>1037</v>
      </c>
    </row>
  </sheetData>
  <mergeCells count="15">
    <mergeCell ref="B78:I80"/>
    <mergeCell ref="A82:I83"/>
    <mergeCell ref="C3:C4"/>
    <mergeCell ref="B2:I2"/>
    <mergeCell ref="B3:B4"/>
    <mergeCell ref="D3:E3"/>
    <mergeCell ref="F3:G3"/>
    <mergeCell ref="H3:I3"/>
    <mergeCell ref="B5:B14"/>
    <mergeCell ref="B15:B24"/>
    <mergeCell ref="B65:B74"/>
    <mergeCell ref="B55:B64"/>
    <mergeCell ref="B45:B54"/>
    <mergeCell ref="B35:B44"/>
    <mergeCell ref="B25:B34"/>
  </mergeCells>
  <pageMargins left="0.7" right="0.7" top="0.75" bottom="0.75" header="0.3" footer="0.3"/>
  <pageSetup paperSize="8" orientation="landscape" r:id="rId1"/>
  <headerFooter>
    <oddHeader>&amp;L&amp;"Calibri"&amp;10&amp;K000000 [Limited Sharing]&amp;1#_x000D_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Sheet40">
    <tabColor theme="7" tint="-0.499984740745262"/>
  </sheetPr>
  <dimension ref="A1:M21"/>
  <sheetViews>
    <sheetView workbookViewId="0">
      <pane ySplit="3" topLeftCell="A4" activePane="bottomLeft" state="frozen"/>
      <selection activeCell="B2" sqref="B2:AD2"/>
      <selection pane="bottomLeft" activeCell="B2" sqref="B2:AD2"/>
    </sheetView>
  </sheetViews>
  <sheetFormatPr defaultRowHeight="12.75" x14ac:dyDescent="0.2"/>
  <cols>
    <col min="1" max="1" width="3.6640625" style="10" customWidth="1"/>
    <col min="2" max="2" width="36.83203125" style="10" bestFit="1" customWidth="1"/>
    <col min="3" max="3" width="12.33203125" style="10" bestFit="1" customWidth="1"/>
    <col min="4" max="11" width="8.33203125" style="10" customWidth="1"/>
    <col min="12" max="16384" width="9.33203125" style="10"/>
  </cols>
  <sheetData>
    <row r="1" spans="1:13" s="4" customFormat="1" ht="46.5" customHeight="1" x14ac:dyDescent="0.2">
      <c r="B1" s="1" t="s">
        <v>381</v>
      </c>
      <c r="C1" s="2"/>
      <c r="D1" s="2"/>
      <c r="E1" s="2"/>
      <c r="F1" s="2"/>
      <c r="G1" s="2"/>
      <c r="H1" s="2"/>
      <c r="I1" s="2"/>
      <c r="J1" s="2"/>
      <c r="K1" s="3"/>
      <c r="L1" s="3"/>
      <c r="M1" s="3" t="s">
        <v>411</v>
      </c>
    </row>
    <row r="2" spans="1:13" s="5" customFormat="1" ht="15" x14ac:dyDescent="0.25">
      <c r="B2" s="490" t="s">
        <v>219</v>
      </c>
      <c r="C2" s="490"/>
      <c r="D2" s="490"/>
      <c r="E2" s="490"/>
      <c r="F2" s="490"/>
      <c r="G2" s="490"/>
      <c r="H2" s="490"/>
      <c r="I2" s="490"/>
      <c r="J2" s="490"/>
      <c r="K2" s="490"/>
      <c r="L2" s="490"/>
      <c r="M2" s="490"/>
    </row>
    <row r="3" spans="1:13" s="5" customFormat="1" ht="17.25" x14ac:dyDescent="0.25">
      <c r="B3" s="88" t="s">
        <v>22</v>
      </c>
      <c r="C3" s="157"/>
      <c r="D3" s="59">
        <v>2013</v>
      </c>
      <c r="E3" s="59">
        <v>2015</v>
      </c>
      <c r="F3" s="59">
        <v>2017</v>
      </c>
      <c r="G3" s="60" t="s">
        <v>76</v>
      </c>
      <c r="H3" s="59">
        <v>2020</v>
      </c>
      <c r="I3" s="59">
        <v>2021</v>
      </c>
      <c r="J3" s="59">
        <v>2022</v>
      </c>
      <c r="K3" s="59">
        <v>2023</v>
      </c>
      <c r="L3" s="59">
        <v>2024</v>
      </c>
      <c r="M3" s="59">
        <v>2025</v>
      </c>
    </row>
    <row r="4" spans="1:13" x14ac:dyDescent="0.2">
      <c r="B4" s="107" t="s">
        <v>962</v>
      </c>
      <c r="C4" s="89"/>
      <c r="D4" s="108">
        <v>61</v>
      </c>
      <c r="E4" s="108">
        <v>60</v>
      </c>
      <c r="F4" s="108">
        <v>58</v>
      </c>
      <c r="G4" s="108">
        <v>58</v>
      </c>
      <c r="H4" s="108">
        <v>58</v>
      </c>
      <c r="I4" s="108">
        <v>58</v>
      </c>
      <c r="J4" s="108">
        <v>58</v>
      </c>
      <c r="K4" s="108">
        <v>58</v>
      </c>
      <c r="L4" s="108">
        <v>58</v>
      </c>
      <c r="M4" s="108">
        <v>58</v>
      </c>
    </row>
    <row r="5" spans="1:13" x14ac:dyDescent="0.2">
      <c r="B5" s="568" t="s">
        <v>604</v>
      </c>
      <c r="C5" s="109" t="s">
        <v>605</v>
      </c>
      <c r="D5" s="99" t="s">
        <v>264</v>
      </c>
      <c r="E5" s="99" t="s">
        <v>264</v>
      </c>
      <c r="F5" s="69">
        <v>3859</v>
      </c>
      <c r="G5" s="69">
        <v>3859</v>
      </c>
      <c r="H5" s="69">
        <v>3635</v>
      </c>
      <c r="I5" s="69">
        <v>3863</v>
      </c>
      <c r="J5" s="69">
        <v>3863</v>
      </c>
      <c r="K5" s="69">
        <v>3863</v>
      </c>
      <c r="L5" s="69">
        <v>3863</v>
      </c>
      <c r="M5" s="69">
        <v>3863</v>
      </c>
    </row>
    <row r="6" spans="1:13" x14ac:dyDescent="0.2">
      <c r="B6" s="568"/>
      <c r="C6" s="109" t="s">
        <v>606</v>
      </c>
      <c r="D6" s="99" t="s">
        <v>264</v>
      </c>
      <c r="E6" s="99" t="s">
        <v>264</v>
      </c>
      <c r="F6" s="69">
        <v>2738</v>
      </c>
      <c r="G6" s="69">
        <v>2738</v>
      </c>
      <c r="H6" s="69">
        <v>2895</v>
      </c>
      <c r="I6" s="69">
        <v>2738</v>
      </c>
      <c r="J6" s="69">
        <v>2738</v>
      </c>
      <c r="K6" s="69">
        <v>2738</v>
      </c>
      <c r="L6" s="69">
        <v>2738</v>
      </c>
      <c r="M6" s="69">
        <v>2738</v>
      </c>
    </row>
    <row r="7" spans="1:13" x14ac:dyDescent="0.2">
      <c r="B7" s="568"/>
      <c r="C7" s="109" t="s">
        <v>607</v>
      </c>
      <c r="D7" s="69">
        <v>5664</v>
      </c>
      <c r="E7" s="69">
        <v>5958</v>
      </c>
      <c r="F7" s="69">
        <v>6597</v>
      </c>
      <c r="G7" s="69">
        <v>6597</v>
      </c>
      <c r="H7" s="69">
        <v>6530</v>
      </c>
      <c r="I7" s="69">
        <v>6601</v>
      </c>
      <c r="J7" s="69">
        <v>6601</v>
      </c>
      <c r="K7" s="69">
        <v>6601</v>
      </c>
      <c r="L7" s="69">
        <v>6601</v>
      </c>
      <c r="M7" s="69">
        <v>6601</v>
      </c>
    </row>
    <row r="8" spans="1:13" x14ac:dyDescent="0.2">
      <c r="B8" s="109" t="s">
        <v>608</v>
      </c>
      <c r="C8" s="20"/>
      <c r="D8" s="69">
        <v>1135</v>
      </c>
      <c r="E8" s="69">
        <v>1204</v>
      </c>
      <c r="F8" s="69">
        <v>1176</v>
      </c>
      <c r="G8" s="69">
        <v>1176</v>
      </c>
      <c r="H8" s="69">
        <v>1176</v>
      </c>
      <c r="I8" s="69">
        <v>1176</v>
      </c>
      <c r="J8" s="69">
        <v>1176</v>
      </c>
      <c r="K8" s="69">
        <v>1176</v>
      </c>
      <c r="L8" s="69">
        <v>1176</v>
      </c>
      <c r="M8" s="69">
        <v>1284</v>
      </c>
    </row>
    <row r="9" spans="1:13" x14ac:dyDescent="0.2">
      <c r="B9" s="109" t="s">
        <v>609</v>
      </c>
      <c r="C9" s="20"/>
      <c r="D9" s="52">
        <v>738</v>
      </c>
      <c r="E9" s="52">
        <v>749</v>
      </c>
      <c r="F9" s="52">
        <v>751</v>
      </c>
      <c r="G9" s="52">
        <v>751</v>
      </c>
      <c r="H9" s="52">
        <v>751</v>
      </c>
      <c r="I9" s="52">
        <v>751</v>
      </c>
      <c r="J9" s="52">
        <v>751</v>
      </c>
      <c r="K9" s="52">
        <v>751</v>
      </c>
      <c r="L9" s="52">
        <v>751</v>
      </c>
      <c r="M9" s="52">
        <v>751</v>
      </c>
    </row>
    <row r="10" spans="1:13" x14ac:dyDescent="0.2">
      <c r="B10" s="113" t="s">
        <v>1072</v>
      </c>
      <c r="C10" s="20"/>
      <c r="D10" s="52">
        <v>18</v>
      </c>
      <c r="E10" s="52">
        <v>19</v>
      </c>
      <c r="F10" s="52">
        <v>19</v>
      </c>
      <c r="G10" s="52">
        <v>19</v>
      </c>
      <c r="H10" s="52">
        <v>19</v>
      </c>
      <c r="I10" s="52">
        <v>19</v>
      </c>
      <c r="J10" s="52">
        <v>19</v>
      </c>
      <c r="K10" s="52">
        <v>19</v>
      </c>
      <c r="L10" s="52">
        <v>19</v>
      </c>
      <c r="M10" s="52">
        <v>19</v>
      </c>
    </row>
    <row r="11" spans="1:13" x14ac:dyDescent="0.2">
      <c r="B11" s="109" t="s">
        <v>610</v>
      </c>
      <c r="C11" s="20"/>
      <c r="D11" s="52">
        <v>9</v>
      </c>
      <c r="E11" s="52">
        <v>7</v>
      </c>
      <c r="F11" s="52">
        <v>8</v>
      </c>
      <c r="G11" s="52">
        <v>8</v>
      </c>
      <c r="H11" s="52">
        <v>8</v>
      </c>
      <c r="I11" s="52">
        <v>8</v>
      </c>
      <c r="J11" s="52">
        <v>8</v>
      </c>
      <c r="K11" s="52">
        <v>8</v>
      </c>
      <c r="L11" s="52">
        <v>8</v>
      </c>
      <c r="M11" s="52">
        <v>8</v>
      </c>
    </row>
    <row r="12" spans="1:13" x14ac:dyDescent="0.2">
      <c r="B12" s="109" t="s">
        <v>611</v>
      </c>
      <c r="C12" s="20"/>
      <c r="D12" s="52">
        <v>30</v>
      </c>
      <c r="E12" s="52">
        <v>30</v>
      </c>
      <c r="F12" s="52">
        <v>30</v>
      </c>
      <c r="G12" s="52">
        <v>30</v>
      </c>
      <c r="H12" s="52">
        <v>30</v>
      </c>
      <c r="I12" s="52">
        <v>30</v>
      </c>
      <c r="J12" s="52">
        <v>30</v>
      </c>
      <c r="K12" s="52">
        <v>30</v>
      </c>
      <c r="L12" s="52">
        <v>30</v>
      </c>
      <c r="M12" s="52">
        <v>30</v>
      </c>
    </row>
    <row r="13" spans="1:13" x14ac:dyDescent="0.2">
      <c r="B13" s="109" t="s">
        <v>612</v>
      </c>
      <c r="C13" s="20"/>
      <c r="D13" s="52">
        <v>9</v>
      </c>
      <c r="E13" s="52">
        <v>9</v>
      </c>
      <c r="F13" s="52">
        <v>9</v>
      </c>
      <c r="G13" s="52">
        <v>9</v>
      </c>
      <c r="H13" s="52">
        <v>9</v>
      </c>
      <c r="I13" s="52">
        <v>9</v>
      </c>
      <c r="J13" s="52">
        <v>9</v>
      </c>
      <c r="K13" s="52">
        <v>9</v>
      </c>
      <c r="L13" s="52">
        <v>9</v>
      </c>
      <c r="M13" s="52">
        <v>9</v>
      </c>
    </row>
    <row r="14" spans="1:13" x14ac:dyDescent="0.2">
      <c r="B14" s="71" t="s">
        <v>613</v>
      </c>
      <c r="C14" s="158"/>
      <c r="D14" s="72">
        <v>7664</v>
      </c>
      <c r="E14" s="72">
        <v>8036</v>
      </c>
      <c r="F14" s="72">
        <v>8648</v>
      </c>
      <c r="G14" s="72">
        <v>8648</v>
      </c>
      <c r="H14" s="72">
        <v>8581</v>
      </c>
      <c r="I14" s="72">
        <v>8652</v>
      </c>
      <c r="J14" s="72">
        <v>8652</v>
      </c>
      <c r="K14" s="72">
        <v>8652</v>
      </c>
      <c r="L14" s="72">
        <v>8652</v>
      </c>
      <c r="M14" s="72">
        <v>8760</v>
      </c>
    </row>
    <row r="15" spans="1:13" x14ac:dyDescent="0.2">
      <c r="B15" s="20"/>
      <c r="C15" s="20"/>
      <c r="D15" s="20"/>
      <c r="E15" s="20"/>
      <c r="F15" s="20"/>
      <c r="G15" s="20"/>
      <c r="H15" s="20"/>
      <c r="I15" s="20"/>
      <c r="J15" s="20"/>
      <c r="K15" s="20"/>
    </row>
    <row r="16" spans="1:13" ht="12.75" customHeight="1" x14ac:dyDescent="0.2">
      <c r="A16" s="10" t="s">
        <v>283</v>
      </c>
      <c r="B16" s="57" t="s">
        <v>366</v>
      </c>
      <c r="C16" s="365"/>
      <c r="D16" s="365"/>
      <c r="E16" s="365"/>
      <c r="F16" s="365"/>
      <c r="G16" s="365"/>
      <c r="H16" s="365"/>
      <c r="I16" s="365"/>
      <c r="J16" s="365"/>
      <c r="K16" s="365"/>
      <c r="L16" s="365"/>
      <c r="M16" s="365"/>
    </row>
    <row r="17" spans="1:13" x14ac:dyDescent="0.2">
      <c r="A17" s="15"/>
      <c r="B17" s="365"/>
      <c r="C17" s="365"/>
      <c r="D17" s="365"/>
      <c r="E17" s="365"/>
      <c r="F17" s="365"/>
      <c r="G17" s="365"/>
      <c r="H17" s="365"/>
      <c r="I17" s="365"/>
      <c r="J17" s="365"/>
      <c r="K17" s="365"/>
      <c r="L17" s="365"/>
      <c r="M17" s="365"/>
    </row>
    <row r="18" spans="1:13" x14ac:dyDescent="0.2">
      <c r="A18" s="43" t="s">
        <v>993</v>
      </c>
    </row>
    <row r="19" spans="1:13" x14ac:dyDescent="0.2">
      <c r="A19" s="10" t="s">
        <v>1038</v>
      </c>
    </row>
    <row r="20" spans="1:13" x14ac:dyDescent="0.2">
      <c r="B20" s="15"/>
    </row>
    <row r="21" spans="1:13" x14ac:dyDescent="0.2">
      <c r="B21" s="15"/>
    </row>
  </sheetData>
  <mergeCells count="2">
    <mergeCell ref="B5:B7"/>
    <mergeCell ref="B2:M2"/>
  </mergeCells>
  <pageMargins left="0.7" right="0.7" top="0.75" bottom="0.75" header="0.3" footer="0.3"/>
  <pageSetup paperSize="8" orientation="landscape" r:id="rId1"/>
  <headerFooter>
    <oddHeader>&amp;L&amp;"Calibri"&amp;10&amp;K000000 [Limited Sharing]&amp;1#_x000D_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Sheet41">
    <tabColor theme="7" tint="-0.499984740745262"/>
  </sheetPr>
  <dimension ref="A1:L52"/>
  <sheetViews>
    <sheetView zoomScaleNormal="100" workbookViewId="0">
      <pane xSplit="1" ySplit="4" topLeftCell="B29" activePane="bottomRight" state="frozen"/>
      <selection activeCell="B2" sqref="B2:AD2"/>
      <selection pane="topRight" activeCell="B2" sqref="B2:AD2"/>
      <selection pane="bottomLeft" activeCell="B2" sqref="B2:AD2"/>
      <selection pane="bottomRight" activeCell="B2" sqref="B2:AD2"/>
    </sheetView>
  </sheetViews>
  <sheetFormatPr defaultRowHeight="12.75" outlineLevelRow="1" x14ac:dyDescent="0.2"/>
  <cols>
    <col min="1" max="1" width="3.6640625" style="10" customWidth="1"/>
    <col min="2" max="2" width="27.1640625" style="10" bestFit="1" customWidth="1"/>
    <col min="3" max="12" width="15.83203125" style="10" customWidth="1"/>
    <col min="13" max="16384" width="9.33203125" style="10"/>
  </cols>
  <sheetData>
    <row r="1" spans="2:12" s="4" customFormat="1" ht="46.5" customHeight="1" x14ac:dyDescent="0.2">
      <c r="B1" s="1" t="s">
        <v>381</v>
      </c>
      <c r="C1" s="2"/>
      <c r="D1" s="2"/>
      <c r="E1" s="2"/>
      <c r="F1" s="2"/>
      <c r="G1" s="2"/>
      <c r="H1" s="2"/>
      <c r="I1" s="2"/>
      <c r="J1" s="2"/>
      <c r="K1" s="2"/>
      <c r="L1" s="3" t="s">
        <v>412</v>
      </c>
    </row>
    <row r="2" spans="2:12" s="5" customFormat="1" ht="15" x14ac:dyDescent="0.25">
      <c r="B2" s="457" t="s">
        <v>429</v>
      </c>
      <c r="C2" s="457"/>
      <c r="D2" s="457"/>
      <c r="E2" s="457"/>
      <c r="F2" s="457"/>
      <c r="G2" s="457"/>
      <c r="H2" s="457"/>
      <c r="I2" s="457"/>
      <c r="J2" s="457"/>
      <c r="K2" s="457"/>
      <c r="L2" s="457"/>
    </row>
    <row r="3" spans="2:12" s="150" customFormat="1" ht="51" customHeight="1" x14ac:dyDescent="0.2">
      <c r="B3" s="570" t="s">
        <v>159</v>
      </c>
      <c r="C3" s="573" t="s">
        <v>220</v>
      </c>
      <c r="D3" s="476" t="s">
        <v>1073</v>
      </c>
      <c r="E3" s="476"/>
      <c r="F3" s="572" t="s">
        <v>223</v>
      </c>
      <c r="G3" s="570" t="s">
        <v>227</v>
      </c>
      <c r="H3" s="571" t="s">
        <v>1074</v>
      </c>
      <c r="I3" s="571" t="s">
        <v>226</v>
      </c>
      <c r="J3" s="570" t="s">
        <v>221</v>
      </c>
      <c r="K3" s="570" t="s">
        <v>222</v>
      </c>
      <c r="L3" s="570" t="s">
        <v>1</v>
      </c>
    </row>
    <row r="4" spans="2:12" s="15" customFormat="1" x14ac:dyDescent="0.2">
      <c r="B4" s="570"/>
      <c r="C4" s="573"/>
      <c r="D4" s="151" t="s">
        <v>224</v>
      </c>
      <c r="E4" s="151" t="s">
        <v>225</v>
      </c>
      <c r="F4" s="572"/>
      <c r="G4" s="570"/>
      <c r="H4" s="570"/>
      <c r="I4" s="571"/>
      <c r="J4" s="570"/>
      <c r="K4" s="570"/>
      <c r="L4" s="570"/>
    </row>
    <row r="5" spans="2:12" s="15" customFormat="1" x14ac:dyDescent="0.2">
      <c r="B5" s="443">
        <v>2022</v>
      </c>
      <c r="C5" s="443"/>
      <c r="D5" s="443"/>
      <c r="E5" s="443"/>
      <c r="F5" s="443"/>
      <c r="G5" s="443"/>
      <c r="H5" s="443"/>
      <c r="I5" s="443"/>
      <c r="J5" s="443"/>
      <c r="K5" s="443"/>
      <c r="L5" s="443"/>
    </row>
    <row r="6" spans="2:12" outlineLevel="1" x14ac:dyDescent="0.2">
      <c r="B6" s="107" t="s">
        <v>595</v>
      </c>
      <c r="C6" s="108">
        <v>21</v>
      </c>
      <c r="D6" s="108">
        <v>761</v>
      </c>
      <c r="E6" s="108">
        <v>372</v>
      </c>
      <c r="F6" s="108">
        <v>170</v>
      </c>
      <c r="G6" s="108">
        <v>149</v>
      </c>
      <c r="H6" s="108">
        <v>6</v>
      </c>
      <c r="I6" s="152" t="s">
        <v>60</v>
      </c>
      <c r="J6" s="108">
        <v>4</v>
      </c>
      <c r="K6" s="108">
        <v>1</v>
      </c>
      <c r="L6" s="139">
        <v>1484</v>
      </c>
    </row>
    <row r="7" spans="2:12" outlineLevel="1" x14ac:dyDescent="0.2">
      <c r="B7" s="109" t="s">
        <v>596</v>
      </c>
      <c r="C7" s="52">
        <v>8</v>
      </c>
      <c r="D7" s="52">
        <v>418</v>
      </c>
      <c r="E7" s="52">
        <v>489</v>
      </c>
      <c r="F7" s="52">
        <v>192</v>
      </c>
      <c r="G7" s="52">
        <v>108</v>
      </c>
      <c r="H7" s="52">
        <v>3</v>
      </c>
      <c r="I7" s="52">
        <v>3</v>
      </c>
      <c r="J7" s="52">
        <v>4</v>
      </c>
      <c r="K7" s="52">
        <v>1</v>
      </c>
      <c r="L7" s="69">
        <v>1226</v>
      </c>
    </row>
    <row r="8" spans="2:12" outlineLevel="1" x14ac:dyDescent="0.2">
      <c r="B8" s="109" t="s">
        <v>597</v>
      </c>
      <c r="C8" s="52">
        <v>5</v>
      </c>
      <c r="D8" s="52">
        <v>590</v>
      </c>
      <c r="E8" s="52">
        <v>313</v>
      </c>
      <c r="F8" s="52">
        <v>154</v>
      </c>
      <c r="G8" s="52">
        <v>161</v>
      </c>
      <c r="H8" s="52">
        <v>2</v>
      </c>
      <c r="I8" s="52">
        <v>2</v>
      </c>
      <c r="J8" s="52">
        <v>4</v>
      </c>
      <c r="K8" s="52">
        <v>1</v>
      </c>
      <c r="L8" s="69">
        <v>1232</v>
      </c>
    </row>
    <row r="9" spans="2:12" outlineLevel="1" x14ac:dyDescent="0.2">
      <c r="B9" s="109" t="s">
        <v>598</v>
      </c>
      <c r="C9" s="52">
        <v>8</v>
      </c>
      <c r="D9" s="52">
        <v>240</v>
      </c>
      <c r="E9" s="52">
        <v>168</v>
      </c>
      <c r="F9" s="52">
        <v>110</v>
      </c>
      <c r="G9" s="52">
        <v>2</v>
      </c>
      <c r="H9" s="52">
        <v>2</v>
      </c>
      <c r="I9" s="52">
        <v>1</v>
      </c>
      <c r="J9" s="52">
        <v>2</v>
      </c>
      <c r="K9" s="52">
        <v>1</v>
      </c>
      <c r="L9" s="52">
        <v>534</v>
      </c>
    </row>
    <row r="10" spans="2:12" outlineLevel="1" x14ac:dyDescent="0.2">
      <c r="B10" s="109" t="s">
        <v>599</v>
      </c>
      <c r="C10" s="52">
        <v>5</v>
      </c>
      <c r="D10" s="52">
        <v>312</v>
      </c>
      <c r="E10" s="52">
        <v>262</v>
      </c>
      <c r="F10" s="52">
        <v>167</v>
      </c>
      <c r="G10" s="52">
        <v>23</v>
      </c>
      <c r="H10" s="52">
        <v>2</v>
      </c>
      <c r="I10" s="52">
        <v>2</v>
      </c>
      <c r="J10" s="52">
        <v>5</v>
      </c>
      <c r="K10" s="52">
        <v>1</v>
      </c>
      <c r="L10" s="52">
        <v>779</v>
      </c>
    </row>
    <row r="11" spans="2:12" outlineLevel="1" x14ac:dyDescent="0.2">
      <c r="B11" s="109" t="s">
        <v>600</v>
      </c>
      <c r="C11" s="52">
        <v>2</v>
      </c>
      <c r="D11" s="52">
        <v>493</v>
      </c>
      <c r="E11" s="52">
        <v>333</v>
      </c>
      <c r="F11" s="52">
        <v>174</v>
      </c>
      <c r="G11" s="52">
        <v>97</v>
      </c>
      <c r="H11" s="52">
        <v>1</v>
      </c>
      <c r="I11" s="68" t="s">
        <v>60</v>
      </c>
      <c r="J11" s="52">
        <v>3</v>
      </c>
      <c r="K11" s="52">
        <v>1</v>
      </c>
      <c r="L11" s="69">
        <v>1104</v>
      </c>
    </row>
    <row r="12" spans="2:12" outlineLevel="1" x14ac:dyDescent="0.2">
      <c r="B12" s="109" t="s">
        <v>601</v>
      </c>
      <c r="C12" s="52">
        <v>5</v>
      </c>
      <c r="D12" s="52">
        <v>303</v>
      </c>
      <c r="E12" s="52">
        <v>260</v>
      </c>
      <c r="F12" s="52">
        <v>56</v>
      </c>
      <c r="G12" s="52">
        <v>57</v>
      </c>
      <c r="H12" s="52">
        <v>1</v>
      </c>
      <c r="I12" s="68" t="s">
        <v>60</v>
      </c>
      <c r="J12" s="52">
        <v>1</v>
      </c>
      <c r="K12" s="52">
        <v>1</v>
      </c>
      <c r="L12" s="52">
        <v>684</v>
      </c>
    </row>
    <row r="13" spans="2:12" outlineLevel="1" x14ac:dyDescent="0.2">
      <c r="B13" s="109" t="s">
        <v>602</v>
      </c>
      <c r="C13" s="52">
        <v>1</v>
      </c>
      <c r="D13" s="52">
        <v>327</v>
      </c>
      <c r="E13" s="52">
        <v>215</v>
      </c>
      <c r="F13" s="52">
        <v>69</v>
      </c>
      <c r="G13" s="52">
        <v>64</v>
      </c>
      <c r="H13" s="52">
        <v>1</v>
      </c>
      <c r="I13" s="68" t="s">
        <v>60</v>
      </c>
      <c r="J13" s="52">
        <v>4</v>
      </c>
      <c r="K13" s="52">
        <v>1</v>
      </c>
      <c r="L13" s="52">
        <v>682</v>
      </c>
    </row>
    <row r="14" spans="2:12" outlineLevel="1" x14ac:dyDescent="0.2">
      <c r="B14" s="109" t="s">
        <v>603</v>
      </c>
      <c r="C14" s="52">
        <v>3</v>
      </c>
      <c r="D14" s="52">
        <v>419</v>
      </c>
      <c r="E14" s="52">
        <v>326</v>
      </c>
      <c r="F14" s="52">
        <v>84</v>
      </c>
      <c r="G14" s="52">
        <v>90</v>
      </c>
      <c r="H14" s="52">
        <v>1</v>
      </c>
      <c r="I14" s="68" t="s">
        <v>60</v>
      </c>
      <c r="J14" s="52">
        <v>3</v>
      </c>
      <c r="K14" s="52">
        <v>1</v>
      </c>
      <c r="L14" s="52">
        <v>927</v>
      </c>
    </row>
    <row r="15" spans="2:12" x14ac:dyDescent="0.2">
      <c r="B15" s="71" t="s">
        <v>501</v>
      </c>
      <c r="C15" s="73">
        <v>58</v>
      </c>
      <c r="D15" s="72">
        <v>3863</v>
      </c>
      <c r="E15" s="72">
        <v>2738</v>
      </c>
      <c r="F15" s="72">
        <v>1176</v>
      </c>
      <c r="G15" s="73">
        <v>751</v>
      </c>
      <c r="H15" s="73">
        <v>19</v>
      </c>
      <c r="I15" s="73">
        <v>8</v>
      </c>
      <c r="J15" s="73">
        <v>29</v>
      </c>
      <c r="K15" s="73">
        <v>9</v>
      </c>
      <c r="L15" s="72">
        <v>8652</v>
      </c>
    </row>
    <row r="16" spans="2:12" s="15" customFormat="1" x14ac:dyDescent="0.2">
      <c r="B16" s="153"/>
      <c r="C16" s="154"/>
      <c r="D16" s="155"/>
      <c r="E16" s="153"/>
      <c r="F16" s="155"/>
      <c r="G16" s="153"/>
      <c r="H16" s="153"/>
      <c r="I16" s="156"/>
      <c r="J16" s="153"/>
      <c r="K16" s="153"/>
      <c r="L16" s="153"/>
    </row>
    <row r="17" spans="2:12" s="15" customFormat="1" x14ac:dyDescent="0.2">
      <c r="B17" s="443">
        <v>2023</v>
      </c>
      <c r="C17" s="569"/>
      <c r="D17" s="443"/>
      <c r="E17" s="443"/>
      <c r="F17" s="443"/>
      <c r="G17" s="443"/>
      <c r="H17" s="443"/>
      <c r="I17" s="443"/>
      <c r="J17" s="443"/>
      <c r="K17" s="443"/>
      <c r="L17" s="443"/>
    </row>
    <row r="18" spans="2:12" outlineLevel="1" x14ac:dyDescent="0.2">
      <c r="B18" s="107" t="s">
        <v>595</v>
      </c>
      <c r="C18" s="108">
        <v>21</v>
      </c>
      <c r="D18" s="108">
        <v>761</v>
      </c>
      <c r="E18" s="108">
        <v>372</v>
      </c>
      <c r="F18" s="108">
        <v>170</v>
      </c>
      <c r="G18" s="108">
        <v>149</v>
      </c>
      <c r="H18" s="108">
        <v>6</v>
      </c>
      <c r="I18" s="152">
        <v>0</v>
      </c>
      <c r="J18" s="108">
        <v>4</v>
      </c>
      <c r="K18" s="108">
        <v>1</v>
      </c>
      <c r="L18" s="139">
        <v>1484</v>
      </c>
    </row>
    <row r="19" spans="2:12" outlineLevel="1" x14ac:dyDescent="0.2">
      <c r="B19" s="109" t="s">
        <v>596</v>
      </c>
      <c r="C19" s="52">
        <v>8</v>
      </c>
      <c r="D19" s="52">
        <v>418</v>
      </c>
      <c r="E19" s="52">
        <v>489</v>
      </c>
      <c r="F19" s="52">
        <v>192</v>
      </c>
      <c r="G19" s="52">
        <v>108</v>
      </c>
      <c r="H19" s="52">
        <v>3</v>
      </c>
      <c r="I19" s="52">
        <v>3</v>
      </c>
      <c r="J19" s="52">
        <v>4</v>
      </c>
      <c r="K19" s="52">
        <v>1</v>
      </c>
      <c r="L19" s="69">
        <v>1226</v>
      </c>
    </row>
    <row r="20" spans="2:12" outlineLevel="1" x14ac:dyDescent="0.2">
      <c r="B20" s="109" t="s">
        <v>597</v>
      </c>
      <c r="C20" s="52">
        <v>5</v>
      </c>
      <c r="D20" s="52">
        <v>590</v>
      </c>
      <c r="E20" s="52">
        <v>313</v>
      </c>
      <c r="F20" s="52">
        <v>154</v>
      </c>
      <c r="G20" s="52">
        <v>161</v>
      </c>
      <c r="H20" s="52">
        <v>2</v>
      </c>
      <c r="I20" s="52">
        <v>2</v>
      </c>
      <c r="J20" s="52">
        <v>4</v>
      </c>
      <c r="K20" s="52">
        <v>1</v>
      </c>
      <c r="L20" s="69">
        <v>1232</v>
      </c>
    </row>
    <row r="21" spans="2:12" outlineLevel="1" x14ac:dyDescent="0.2">
      <c r="B21" s="109" t="s">
        <v>598</v>
      </c>
      <c r="C21" s="52">
        <v>8</v>
      </c>
      <c r="D21" s="52">
        <v>240</v>
      </c>
      <c r="E21" s="52">
        <v>168</v>
      </c>
      <c r="F21" s="52">
        <v>110</v>
      </c>
      <c r="G21" s="52">
        <v>2</v>
      </c>
      <c r="H21" s="52">
        <v>2</v>
      </c>
      <c r="I21" s="52">
        <v>1</v>
      </c>
      <c r="J21" s="52">
        <v>2</v>
      </c>
      <c r="K21" s="52">
        <v>1</v>
      </c>
      <c r="L21" s="52">
        <v>534</v>
      </c>
    </row>
    <row r="22" spans="2:12" outlineLevel="1" x14ac:dyDescent="0.2">
      <c r="B22" s="109" t="s">
        <v>599</v>
      </c>
      <c r="C22" s="52">
        <v>5</v>
      </c>
      <c r="D22" s="52">
        <v>312</v>
      </c>
      <c r="E22" s="52">
        <v>262</v>
      </c>
      <c r="F22" s="52">
        <v>167</v>
      </c>
      <c r="G22" s="52">
        <v>23</v>
      </c>
      <c r="H22" s="52">
        <v>2</v>
      </c>
      <c r="I22" s="52">
        <v>2</v>
      </c>
      <c r="J22" s="52">
        <v>5</v>
      </c>
      <c r="K22" s="52">
        <v>1</v>
      </c>
      <c r="L22" s="52">
        <v>779</v>
      </c>
    </row>
    <row r="23" spans="2:12" outlineLevel="1" x14ac:dyDescent="0.2">
      <c r="B23" s="109" t="s">
        <v>600</v>
      </c>
      <c r="C23" s="52">
        <v>2</v>
      </c>
      <c r="D23" s="52">
        <v>493</v>
      </c>
      <c r="E23" s="52">
        <v>333</v>
      </c>
      <c r="F23" s="52">
        <v>174</v>
      </c>
      <c r="G23" s="52">
        <v>97</v>
      </c>
      <c r="H23" s="52">
        <v>1</v>
      </c>
      <c r="I23" s="68" t="s">
        <v>264</v>
      </c>
      <c r="J23" s="52">
        <v>3</v>
      </c>
      <c r="K23" s="52">
        <v>1</v>
      </c>
      <c r="L23" s="69">
        <v>1104</v>
      </c>
    </row>
    <row r="24" spans="2:12" outlineLevel="1" x14ac:dyDescent="0.2">
      <c r="B24" s="109" t="s">
        <v>601</v>
      </c>
      <c r="C24" s="52">
        <v>5</v>
      </c>
      <c r="D24" s="52">
        <v>303</v>
      </c>
      <c r="E24" s="52">
        <v>260</v>
      </c>
      <c r="F24" s="52">
        <v>56</v>
      </c>
      <c r="G24" s="52">
        <v>57</v>
      </c>
      <c r="H24" s="52">
        <v>1</v>
      </c>
      <c r="I24" s="68" t="s">
        <v>264</v>
      </c>
      <c r="J24" s="52">
        <v>1</v>
      </c>
      <c r="K24" s="52">
        <v>1</v>
      </c>
      <c r="L24" s="52">
        <v>684</v>
      </c>
    </row>
    <row r="25" spans="2:12" outlineLevel="1" x14ac:dyDescent="0.2">
      <c r="B25" s="109" t="s">
        <v>602</v>
      </c>
      <c r="C25" s="52">
        <v>1</v>
      </c>
      <c r="D25" s="52">
        <v>327</v>
      </c>
      <c r="E25" s="52">
        <v>215</v>
      </c>
      <c r="F25" s="52">
        <v>69</v>
      </c>
      <c r="G25" s="52">
        <v>64</v>
      </c>
      <c r="H25" s="52">
        <v>1</v>
      </c>
      <c r="I25" s="68" t="s">
        <v>264</v>
      </c>
      <c r="J25" s="52">
        <v>4</v>
      </c>
      <c r="K25" s="52">
        <v>1</v>
      </c>
      <c r="L25" s="52">
        <v>682</v>
      </c>
    </row>
    <row r="26" spans="2:12" outlineLevel="1" x14ac:dyDescent="0.2">
      <c r="B26" s="109" t="s">
        <v>603</v>
      </c>
      <c r="C26" s="52">
        <v>3</v>
      </c>
      <c r="D26" s="52">
        <v>419</v>
      </c>
      <c r="E26" s="52">
        <v>326</v>
      </c>
      <c r="F26" s="52">
        <v>84</v>
      </c>
      <c r="G26" s="52">
        <v>90</v>
      </c>
      <c r="H26" s="52">
        <v>1</v>
      </c>
      <c r="I26" s="68" t="s">
        <v>264</v>
      </c>
      <c r="J26" s="52">
        <v>3</v>
      </c>
      <c r="K26" s="52">
        <v>1</v>
      </c>
      <c r="L26" s="52">
        <v>927</v>
      </c>
    </row>
    <row r="27" spans="2:12" x14ac:dyDescent="0.2">
      <c r="B27" s="71" t="s">
        <v>501</v>
      </c>
      <c r="C27" s="73">
        <v>58</v>
      </c>
      <c r="D27" s="72">
        <v>3863</v>
      </c>
      <c r="E27" s="72">
        <v>2738</v>
      </c>
      <c r="F27" s="72">
        <v>1176</v>
      </c>
      <c r="G27" s="73">
        <v>751</v>
      </c>
      <c r="H27" s="73">
        <v>19</v>
      </c>
      <c r="I27" s="73">
        <v>8</v>
      </c>
      <c r="J27" s="73">
        <v>29</v>
      </c>
      <c r="K27" s="73">
        <v>9</v>
      </c>
      <c r="L27" s="72">
        <v>8652</v>
      </c>
    </row>
    <row r="28" spans="2:12" x14ac:dyDescent="0.2">
      <c r="B28" s="443">
        <v>2024</v>
      </c>
      <c r="C28" s="569"/>
      <c r="D28" s="443"/>
      <c r="E28" s="443"/>
      <c r="F28" s="443"/>
      <c r="G28" s="443"/>
      <c r="H28" s="443"/>
      <c r="I28" s="443"/>
      <c r="J28" s="443"/>
      <c r="K28" s="443"/>
      <c r="L28" s="443"/>
    </row>
    <row r="29" spans="2:12" outlineLevel="1" x14ac:dyDescent="0.2">
      <c r="B29" s="107" t="s">
        <v>595</v>
      </c>
      <c r="C29" s="108">
        <v>21</v>
      </c>
      <c r="D29" s="108">
        <v>761</v>
      </c>
      <c r="E29" s="108">
        <v>372</v>
      </c>
      <c r="F29" s="108">
        <v>170</v>
      </c>
      <c r="G29" s="108">
        <v>149</v>
      </c>
      <c r="H29" s="108">
        <v>6</v>
      </c>
      <c r="I29" s="68" t="s">
        <v>264</v>
      </c>
      <c r="J29" s="108">
        <v>4</v>
      </c>
      <c r="K29" s="108">
        <v>1</v>
      </c>
      <c r="L29" s="139">
        <v>1484</v>
      </c>
    </row>
    <row r="30" spans="2:12" outlineLevel="1" x14ac:dyDescent="0.2">
      <c r="B30" s="109" t="s">
        <v>596</v>
      </c>
      <c r="C30" s="52">
        <v>8</v>
      </c>
      <c r="D30" s="52">
        <v>418</v>
      </c>
      <c r="E30" s="52">
        <v>489</v>
      </c>
      <c r="F30" s="52">
        <v>192</v>
      </c>
      <c r="G30" s="52">
        <v>108</v>
      </c>
      <c r="H30" s="52">
        <v>3</v>
      </c>
      <c r="I30" s="52">
        <v>3</v>
      </c>
      <c r="J30" s="52">
        <v>4</v>
      </c>
      <c r="K30" s="52">
        <v>1</v>
      </c>
      <c r="L30" s="69">
        <v>1226</v>
      </c>
    </row>
    <row r="31" spans="2:12" outlineLevel="1" x14ac:dyDescent="0.2">
      <c r="B31" s="109" t="s">
        <v>597</v>
      </c>
      <c r="C31" s="52">
        <v>5</v>
      </c>
      <c r="D31" s="52">
        <v>590</v>
      </c>
      <c r="E31" s="52">
        <v>313</v>
      </c>
      <c r="F31" s="52">
        <v>154</v>
      </c>
      <c r="G31" s="52">
        <v>161</v>
      </c>
      <c r="H31" s="52">
        <v>2</v>
      </c>
      <c r="I31" s="52">
        <v>2</v>
      </c>
      <c r="J31" s="52">
        <v>4</v>
      </c>
      <c r="K31" s="52">
        <v>1</v>
      </c>
      <c r="L31" s="69">
        <v>1232</v>
      </c>
    </row>
    <row r="32" spans="2:12" outlineLevel="1" x14ac:dyDescent="0.2">
      <c r="B32" s="109" t="s">
        <v>598</v>
      </c>
      <c r="C32" s="52">
        <v>8</v>
      </c>
      <c r="D32" s="52">
        <v>240</v>
      </c>
      <c r="E32" s="52">
        <v>168</v>
      </c>
      <c r="F32" s="52">
        <v>110</v>
      </c>
      <c r="G32" s="52">
        <v>2</v>
      </c>
      <c r="H32" s="52">
        <v>2</v>
      </c>
      <c r="I32" s="52">
        <v>1</v>
      </c>
      <c r="J32" s="52">
        <v>2</v>
      </c>
      <c r="K32" s="52">
        <v>1</v>
      </c>
      <c r="L32" s="52">
        <v>534</v>
      </c>
    </row>
    <row r="33" spans="2:12" outlineLevel="1" x14ac:dyDescent="0.2">
      <c r="B33" s="109" t="s">
        <v>599</v>
      </c>
      <c r="C33" s="52">
        <v>5</v>
      </c>
      <c r="D33" s="52">
        <v>312</v>
      </c>
      <c r="E33" s="52">
        <v>262</v>
      </c>
      <c r="F33" s="52">
        <v>167</v>
      </c>
      <c r="G33" s="52">
        <v>23</v>
      </c>
      <c r="H33" s="52">
        <v>2</v>
      </c>
      <c r="I33" s="52">
        <v>2</v>
      </c>
      <c r="J33" s="52">
        <v>5</v>
      </c>
      <c r="K33" s="52">
        <v>1</v>
      </c>
      <c r="L33" s="52">
        <v>779</v>
      </c>
    </row>
    <row r="34" spans="2:12" outlineLevel="1" x14ac:dyDescent="0.2">
      <c r="B34" s="109" t="s">
        <v>600</v>
      </c>
      <c r="C34" s="52">
        <v>2</v>
      </c>
      <c r="D34" s="52">
        <v>493</v>
      </c>
      <c r="E34" s="52">
        <v>333</v>
      </c>
      <c r="F34" s="52">
        <v>174</v>
      </c>
      <c r="G34" s="52">
        <v>97</v>
      </c>
      <c r="H34" s="52">
        <v>1</v>
      </c>
      <c r="I34" s="68" t="s">
        <v>264</v>
      </c>
      <c r="J34" s="52">
        <v>3</v>
      </c>
      <c r="K34" s="52">
        <v>1</v>
      </c>
      <c r="L34" s="69">
        <v>1104</v>
      </c>
    </row>
    <row r="35" spans="2:12" outlineLevel="1" x14ac:dyDescent="0.2">
      <c r="B35" s="109" t="s">
        <v>601</v>
      </c>
      <c r="C35" s="52">
        <v>5</v>
      </c>
      <c r="D35" s="52">
        <v>303</v>
      </c>
      <c r="E35" s="52">
        <v>260</v>
      </c>
      <c r="F35" s="52">
        <v>56</v>
      </c>
      <c r="G35" s="52">
        <v>57</v>
      </c>
      <c r="H35" s="52">
        <v>1</v>
      </c>
      <c r="I35" s="68" t="s">
        <v>264</v>
      </c>
      <c r="J35" s="52">
        <v>1</v>
      </c>
      <c r="K35" s="52">
        <v>1</v>
      </c>
      <c r="L35" s="52">
        <v>684</v>
      </c>
    </row>
    <row r="36" spans="2:12" outlineLevel="1" x14ac:dyDescent="0.2">
      <c r="B36" s="109" t="s">
        <v>602</v>
      </c>
      <c r="C36" s="52">
        <v>1</v>
      </c>
      <c r="D36" s="52">
        <v>327</v>
      </c>
      <c r="E36" s="52">
        <v>215</v>
      </c>
      <c r="F36" s="52">
        <v>69</v>
      </c>
      <c r="G36" s="52">
        <v>64</v>
      </c>
      <c r="H36" s="52">
        <v>1</v>
      </c>
      <c r="I36" s="68" t="s">
        <v>264</v>
      </c>
      <c r="J36" s="52">
        <v>4</v>
      </c>
      <c r="K36" s="52">
        <v>1</v>
      </c>
      <c r="L36" s="52">
        <v>682</v>
      </c>
    </row>
    <row r="37" spans="2:12" outlineLevel="1" x14ac:dyDescent="0.2">
      <c r="B37" s="109" t="s">
        <v>603</v>
      </c>
      <c r="C37" s="52">
        <v>3</v>
      </c>
      <c r="D37" s="52">
        <v>419</v>
      </c>
      <c r="E37" s="52">
        <v>326</v>
      </c>
      <c r="F37" s="52">
        <v>84</v>
      </c>
      <c r="G37" s="52">
        <v>90</v>
      </c>
      <c r="H37" s="52">
        <v>1</v>
      </c>
      <c r="I37" s="68" t="s">
        <v>264</v>
      </c>
      <c r="J37" s="52">
        <v>3</v>
      </c>
      <c r="K37" s="52">
        <v>1</v>
      </c>
      <c r="L37" s="52">
        <v>927</v>
      </c>
    </row>
    <row r="38" spans="2:12" outlineLevel="1" x14ac:dyDescent="0.2">
      <c r="B38" s="71" t="s">
        <v>501</v>
      </c>
      <c r="C38" s="73">
        <v>58</v>
      </c>
      <c r="D38" s="72">
        <v>3863</v>
      </c>
      <c r="E38" s="72">
        <v>2738</v>
      </c>
      <c r="F38" s="72">
        <v>1176</v>
      </c>
      <c r="G38" s="73">
        <v>751</v>
      </c>
      <c r="H38" s="73">
        <v>19</v>
      </c>
      <c r="I38" s="73">
        <v>8</v>
      </c>
      <c r="J38" s="73">
        <v>29</v>
      </c>
      <c r="K38" s="73">
        <v>9</v>
      </c>
      <c r="L38" s="72">
        <v>8652</v>
      </c>
    </row>
    <row r="39" spans="2:12" x14ac:dyDescent="0.2">
      <c r="B39" s="443">
        <v>2025</v>
      </c>
      <c r="C39" s="569"/>
      <c r="D39" s="443"/>
      <c r="E39" s="443"/>
      <c r="F39" s="443"/>
      <c r="G39" s="443"/>
      <c r="H39" s="443"/>
      <c r="I39" s="443"/>
      <c r="J39" s="443"/>
      <c r="K39" s="443"/>
      <c r="L39" s="443"/>
    </row>
    <row r="40" spans="2:12" outlineLevel="1" x14ac:dyDescent="0.2">
      <c r="B40" s="107" t="s">
        <v>595</v>
      </c>
      <c r="C40" s="108">
        <v>21</v>
      </c>
      <c r="D40" s="108">
        <v>761</v>
      </c>
      <c r="E40" s="108">
        <v>372</v>
      </c>
      <c r="F40" s="108">
        <v>212</v>
      </c>
      <c r="G40" s="108">
        <v>149</v>
      </c>
      <c r="H40" s="108">
        <v>6</v>
      </c>
      <c r="I40" s="68" t="s">
        <v>264</v>
      </c>
      <c r="J40" s="108">
        <v>4</v>
      </c>
      <c r="K40" s="108">
        <v>1</v>
      </c>
      <c r="L40" s="139">
        <v>1526</v>
      </c>
    </row>
    <row r="41" spans="2:12" outlineLevel="1" x14ac:dyDescent="0.2">
      <c r="B41" s="109" t="s">
        <v>596</v>
      </c>
      <c r="C41" s="52">
        <v>8</v>
      </c>
      <c r="D41" s="52">
        <v>418</v>
      </c>
      <c r="E41" s="52">
        <v>489</v>
      </c>
      <c r="F41" s="52">
        <v>202</v>
      </c>
      <c r="G41" s="52">
        <v>108</v>
      </c>
      <c r="H41" s="52">
        <v>3</v>
      </c>
      <c r="I41" s="52">
        <v>3</v>
      </c>
      <c r="J41" s="52">
        <v>4</v>
      </c>
      <c r="K41" s="52">
        <v>1</v>
      </c>
      <c r="L41" s="69">
        <v>1236</v>
      </c>
    </row>
    <row r="42" spans="2:12" outlineLevel="1" x14ac:dyDescent="0.2">
      <c r="B42" s="109" t="s">
        <v>597</v>
      </c>
      <c r="C42" s="52">
        <v>5</v>
      </c>
      <c r="D42" s="52">
        <v>590</v>
      </c>
      <c r="E42" s="52">
        <v>313</v>
      </c>
      <c r="F42" s="52">
        <v>153</v>
      </c>
      <c r="G42" s="52">
        <v>161</v>
      </c>
      <c r="H42" s="52">
        <v>2</v>
      </c>
      <c r="I42" s="52">
        <v>2</v>
      </c>
      <c r="J42" s="52">
        <v>4</v>
      </c>
      <c r="K42" s="52">
        <v>1</v>
      </c>
      <c r="L42" s="69">
        <v>1231</v>
      </c>
    </row>
    <row r="43" spans="2:12" outlineLevel="1" x14ac:dyDescent="0.2">
      <c r="B43" s="109" t="s">
        <v>598</v>
      </c>
      <c r="C43" s="52">
        <v>8</v>
      </c>
      <c r="D43" s="52">
        <v>240</v>
      </c>
      <c r="E43" s="52">
        <v>168</v>
      </c>
      <c r="F43" s="52">
        <v>112</v>
      </c>
      <c r="G43" s="52">
        <v>2</v>
      </c>
      <c r="H43" s="52">
        <v>2</v>
      </c>
      <c r="I43" s="52">
        <v>1</v>
      </c>
      <c r="J43" s="52">
        <v>2</v>
      </c>
      <c r="K43" s="52">
        <v>1</v>
      </c>
      <c r="L43" s="52">
        <v>536</v>
      </c>
    </row>
    <row r="44" spans="2:12" outlineLevel="1" x14ac:dyDescent="0.2">
      <c r="B44" s="109" t="s">
        <v>599</v>
      </c>
      <c r="C44" s="52">
        <v>5</v>
      </c>
      <c r="D44" s="52">
        <v>312</v>
      </c>
      <c r="E44" s="52">
        <v>262</v>
      </c>
      <c r="F44" s="52">
        <v>171</v>
      </c>
      <c r="G44" s="52">
        <v>23</v>
      </c>
      <c r="H44" s="52">
        <v>2</v>
      </c>
      <c r="I44" s="52">
        <v>2</v>
      </c>
      <c r="J44" s="52">
        <v>5</v>
      </c>
      <c r="K44" s="52">
        <v>1</v>
      </c>
      <c r="L44" s="52">
        <v>783</v>
      </c>
    </row>
    <row r="45" spans="2:12" outlineLevel="1" x14ac:dyDescent="0.2">
      <c r="B45" s="109" t="s">
        <v>600</v>
      </c>
      <c r="C45" s="52">
        <v>2</v>
      </c>
      <c r="D45" s="52">
        <v>493</v>
      </c>
      <c r="E45" s="52">
        <v>333</v>
      </c>
      <c r="F45" s="52">
        <v>198</v>
      </c>
      <c r="G45" s="52">
        <v>97</v>
      </c>
      <c r="H45" s="52">
        <v>1</v>
      </c>
      <c r="I45" s="68" t="s">
        <v>264</v>
      </c>
      <c r="J45" s="52">
        <v>3</v>
      </c>
      <c r="K45" s="52">
        <v>1</v>
      </c>
      <c r="L45" s="69">
        <v>1128</v>
      </c>
    </row>
    <row r="46" spans="2:12" outlineLevel="1" x14ac:dyDescent="0.2">
      <c r="B46" s="109" t="s">
        <v>601</v>
      </c>
      <c r="C46" s="52">
        <v>5</v>
      </c>
      <c r="D46" s="52">
        <v>303</v>
      </c>
      <c r="E46" s="52">
        <v>260</v>
      </c>
      <c r="F46" s="52">
        <v>56</v>
      </c>
      <c r="G46" s="52">
        <v>57</v>
      </c>
      <c r="H46" s="52">
        <v>1</v>
      </c>
      <c r="I46" s="68" t="s">
        <v>264</v>
      </c>
      <c r="J46" s="52">
        <v>1</v>
      </c>
      <c r="K46" s="52">
        <v>1</v>
      </c>
      <c r="L46" s="52">
        <v>684</v>
      </c>
    </row>
    <row r="47" spans="2:12" outlineLevel="1" x14ac:dyDescent="0.2">
      <c r="B47" s="109" t="s">
        <v>602</v>
      </c>
      <c r="C47" s="52">
        <v>1</v>
      </c>
      <c r="D47" s="52">
        <v>327</v>
      </c>
      <c r="E47" s="52">
        <v>215</v>
      </c>
      <c r="F47" s="52">
        <v>87</v>
      </c>
      <c r="G47" s="52">
        <v>64</v>
      </c>
      <c r="H47" s="52">
        <v>1</v>
      </c>
      <c r="I47" s="68" t="s">
        <v>264</v>
      </c>
      <c r="J47" s="52">
        <v>4</v>
      </c>
      <c r="K47" s="52">
        <v>1</v>
      </c>
      <c r="L47" s="52">
        <v>700</v>
      </c>
    </row>
    <row r="48" spans="2:12" outlineLevel="1" x14ac:dyDescent="0.2">
      <c r="B48" s="109" t="s">
        <v>603</v>
      </c>
      <c r="C48" s="52">
        <v>3</v>
      </c>
      <c r="D48" s="52">
        <v>419</v>
      </c>
      <c r="E48" s="52">
        <v>326</v>
      </c>
      <c r="F48" s="52">
        <v>93</v>
      </c>
      <c r="G48" s="52">
        <v>90</v>
      </c>
      <c r="H48" s="52">
        <v>1</v>
      </c>
      <c r="I48" s="68" t="s">
        <v>264</v>
      </c>
      <c r="J48" s="52">
        <v>3</v>
      </c>
      <c r="K48" s="52">
        <v>1</v>
      </c>
      <c r="L48" s="52">
        <v>936</v>
      </c>
    </row>
    <row r="49" spans="1:12" outlineLevel="1" x14ac:dyDescent="0.2">
      <c r="B49" s="71" t="s">
        <v>501</v>
      </c>
      <c r="C49" s="73">
        <v>58</v>
      </c>
      <c r="D49" s="72">
        <v>3863</v>
      </c>
      <c r="E49" s="72">
        <v>2738</v>
      </c>
      <c r="F49" s="72">
        <v>1284</v>
      </c>
      <c r="G49" s="73">
        <v>751</v>
      </c>
      <c r="H49" s="73">
        <v>19</v>
      </c>
      <c r="I49" s="73">
        <v>8</v>
      </c>
      <c r="J49" s="73">
        <v>30</v>
      </c>
      <c r="K49" s="73">
        <v>9</v>
      </c>
      <c r="L49" s="72">
        <v>8760</v>
      </c>
    </row>
    <row r="51" spans="1:12" x14ac:dyDescent="0.2">
      <c r="A51" s="43" t="s">
        <v>1027</v>
      </c>
    </row>
    <row r="52" spans="1:12" x14ac:dyDescent="0.2">
      <c r="A52" s="10" t="s">
        <v>1038</v>
      </c>
    </row>
  </sheetData>
  <mergeCells count="15">
    <mergeCell ref="B39:L39"/>
    <mergeCell ref="B2:L2"/>
    <mergeCell ref="L3:L4"/>
    <mergeCell ref="K3:K4"/>
    <mergeCell ref="J3:J4"/>
    <mergeCell ref="I3:I4"/>
    <mergeCell ref="H3:H4"/>
    <mergeCell ref="G3:G4"/>
    <mergeCell ref="F3:F4"/>
    <mergeCell ref="B3:B4"/>
    <mergeCell ref="B28:L28"/>
    <mergeCell ref="B17:L17"/>
    <mergeCell ref="B5:L5"/>
    <mergeCell ref="C3:C4"/>
    <mergeCell ref="D3:E3"/>
  </mergeCells>
  <pageMargins left="0.7" right="0.7" top="0.75" bottom="0.75" header="0.3" footer="0.3"/>
  <pageSetup paperSize="8" orientation="landscape" r:id="rId1"/>
  <headerFooter>
    <oddHeader>&amp;L&amp;"Calibri"&amp;10&amp;K000000 [Limited Sharing]&amp;1#_x000D_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Sheet42">
    <tabColor theme="7" tint="-0.499984740745262"/>
  </sheetPr>
  <dimension ref="A1:M18"/>
  <sheetViews>
    <sheetView workbookViewId="0">
      <pane ySplit="3" topLeftCell="A4" activePane="bottomLeft" state="frozen"/>
      <selection activeCell="B2" sqref="B2:AD2"/>
      <selection pane="bottomLeft" activeCell="B2" sqref="B2:AD2"/>
    </sheetView>
  </sheetViews>
  <sheetFormatPr defaultRowHeight="12.75" x14ac:dyDescent="0.2"/>
  <cols>
    <col min="1" max="1" width="3.1640625" style="10" customWidth="1"/>
    <col min="2" max="2" width="61.83203125" style="10" customWidth="1"/>
    <col min="3" max="9" width="9.5" style="10" customWidth="1"/>
    <col min="10" max="11" width="10.1640625" style="10" customWidth="1"/>
    <col min="12" max="12" width="9.33203125" style="10"/>
    <col min="13" max="13" width="10" style="10" customWidth="1"/>
    <col min="14" max="16384" width="9.33203125" style="10"/>
  </cols>
  <sheetData>
    <row r="1" spans="1:13" s="4" customFormat="1" ht="46.5" customHeight="1" x14ac:dyDescent="0.2">
      <c r="B1" s="1" t="s">
        <v>381</v>
      </c>
      <c r="C1" s="2"/>
      <c r="D1" s="2"/>
      <c r="E1" s="2"/>
      <c r="F1" s="2"/>
      <c r="G1" s="2"/>
      <c r="H1" s="2"/>
      <c r="I1" s="2"/>
      <c r="J1" s="2"/>
      <c r="K1" s="3"/>
      <c r="L1" s="3"/>
      <c r="M1" s="3" t="s">
        <v>413</v>
      </c>
    </row>
    <row r="2" spans="1:13" s="5" customFormat="1" ht="15" x14ac:dyDescent="0.25">
      <c r="B2" s="490" t="s">
        <v>228</v>
      </c>
      <c r="C2" s="490"/>
      <c r="D2" s="490"/>
      <c r="E2" s="490"/>
      <c r="F2" s="490"/>
      <c r="G2" s="490"/>
      <c r="H2" s="490"/>
      <c r="I2" s="490"/>
      <c r="J2" s="490"/>
      <c r="K2" s="490"/>
      <c r="L2" s="490"/>
      <c r="M2" s="490"/>
    </row>
    <row r="3" spans="1:13" s="5" customFormat="1" ht="15" x14ac:dyDescent="0.25">
      <c r="B3" s="88" t="s">
        <v>22</v>
      </c>
      <c r="C3" s="59">
        <v>2015</v>
      </c>
      <c r="D3" s="59">
        <v>2016</v>
      </c>
      <c r="E3" s="59">
        <v>2017</v>
      </c>
      <c r="F3" s="59">
        <v>2018</v>
      </c>
      <c r="G3" s="59">
        <v>2019</v>
      </c>
      <c r="H3" s="59">
        <v>2020</v>
      </c>
      <c r="I3" s="59">
        <v>2021</v>
      </c>
      <c r="J3" s="59">
        <v>2022</v>
      </c>
      <c r="K3" s="59">
        <v>2023</v>
      </c>
      <c r="L3" s="59">
        <v>2024</v>
      </c>
      <c r="M3" s="59">
        <v>2025</v>
      </c>
    </row>
    <row r="4" spans="1:13" x14ac:dyDescent="0.2">
      <c r="B4" s="145" t="s">
        <v>940</v>
      </c>
      <c r="C4" s="139">
        <v>7287</v>
      </c>
      <c r="D4" s="139">
        <v>4749</v>
      </c>
      <c r="E4" s="139">
        <v>5735</v>
      </c>
      <c r="F4" s="139">
        <v>4253</v>
      </c>
      <c r="G4" s="139">
        <v>3794</v>
      </c>
      <c r="H4" s="139">
        <v>2131</v>
      </c>
      <c r="I4" s="139">
        <v>1757</v>
      </c>
      <c r="J4" s="139">
        <v>2172</v>
      </c>
      <c r="K4" s="139">
        <v>3734</v>
      </c>
      <c r="L4" s="139">
        <v>3712</v>
      </c>
      <c r="M4" s="139">
        <v>4895</v>
      </c>
    </row>
    <row r="5" spans="1:13" x14ac:dyDescent="0.2">
      <c r="B5" s="83" t="s">
        <v>585</v>
      </c>
      <c r="C5" s="52">
        <v>150</v>
      </c>
      <c r="D5" s="99" t="s">
        <v>264</v>
      </c>
      <c r="E5" s="52">
        <v>32</v>
      </c>
      <c r="F5" s="52">
        <v>113</v>
      </c>
      <c r="G5" s="52">
        <v>26</v>
      </c>
      <c r="H5" s="52">
        <v>75</v>
      </c>
      <c r="I5" s="52">
        <v>70</v>
      </c>
      <c r="J5" s="52">
        <v>137</v>
      </c>
      <c r="K5" s="52">
        <v>60</v>
      </c>
      <c r="L5" s="52">
        <v>40</v>
      </c>
      <c r="M5" s="52">
        <v>48</v>
      </c>
    </row>
    <row r="6" spans="1:13" x14ac:dyDescent="0.2">
      <c r="B6" s="83" t="s">
        <v>586</v>
      </c>
      <c r="C6" s="52">
        <v>350</v>
      </c>
      <c r="D6" s="52">
        <v>341</v>
      </c>
      <c r="E6" s="52">
        <v>975</v>
      </c>
      <c r="F6" s="52">
        <v>651</v>
      </c>
      <c r="G6" s="52">
        <v>274</v>
      </c>
      <c r="H6" s="52">
        <v>267</v>
      </c>
      <c r="I6" s="52">
        <v>160</v>
      </c>
      <c r="J6" s="52">
        <v>383</v>
      </c>
      <c r="K6" s="52">
        <v>263</v>
      </c>
      <c r="L6" s="52">
        <v>184</v>
      </c>
      <c r="M6" s="52">
        <v>243</v>
      </c>
    </row>
    <row r="7" spans="1:13" x14ac:dyDescent="0.2">
      <c r="B7" s="83" t="s">
        <v>587</v>
      </c>
      <c r="C7" s="52">
        <v>56</v>
      </c>
      <c r="D7" s="52">
        <v>36</v>
      </c>
      <c r="E7" s="52">
        <v>43</v>
      </c>
      <c r="F7" s="52">
        <v>87</v>
      </c>
      <c r="G7" s="52">
        <v>101</v>
      </c>
      <c r="H7" s="52">
        <v>41</v>
      </c>
      <c r="I7" s="52">
        <v>40</v>
      </c>
      <c r="J7" s="52">
        <v>67</v>
      </c>
      <c r="K7" s="52">
        <v>40</v>
      </c>
      <c r="L7" s="52">
        <v>40</v>
      </c>
      <c r="M7" s="52">
        <v>42</v>
      </c>
    </row>
    <row r="8" spans="1:13" x14ac:dyDescent="0.2">
      <c r="B8" s="83" t="s">
        <v>588</v>
      </c>
      <c r="C8" s="69">
        <v>2700</v>
      </c>
      <c r="D8" s="69">
        <v>2208</v>
      </c>
      <c r="E8" s="52">
        <v>904</v>
      </c>
      <c r="F8" s="52">
        <v>767</v>
      </c>
      <c r="G8" s="52">
        <v>564</v>
      </c>
      <c r="H8" s="52">
        <v>15</v>
      </c>
      <c r="I8" s="52">
        <v>175</v>
      </c>
      <c r="J8" s="52">
        <v>493</v>
      </c>
      <c r="K8" s="52">
        <v>247</v>
      </c>
      <c r="L8" s="52">
        <v>271</v>
      </c>
      <c r="M8" s="52">
        <v>182</v>
      </c>
    </row>
    <row r="9" spans="1:13" x14ac:dyDescent="0.2">
      <c r="B9" s="83" t="s">
        <v>589</v>
      </c>
      <c r="C9" s="68" t="s">
        <v>264</v>
      </c>
      <c r="D9" s="52">
        <v>226</v>
      </c>
      <c r="E9" s="52">
        <v>229</v>
      </c>
      <c r="F9" s="52">
        <v>207</v>
      </c>
      <c r="G9" s="52">
        <v>92</v>
      </c>
      <c r="H9" s="52">
        <v>147</v>
      </c>
      <c r="I9" s="68" t="s">
        <v>264</v>
      </c>
      <c r="J9" s="52">
        <v>120</v>
      </c>
      <c r="K9" s="52">
        <v>86</v>
      </c>
      <c r="L9" s="52">
        <v>59</v>
      </c>
      <c r="M9" s="52">
        <v>54</v>
      </c>
    </row>
    <row r="10" spans="1:13" x14ac:dyDescent="0.2">
      <c r="B10" s="134" t="s">
        <v>590</v>
      </c>
      <c r="C10" s="91">
        <v>10543</v>
      </c>
      <c r="D10" s="91">
        <v>7560</v>
      </c>
      <c r="E10" s="91">
        <v>7918</v>
      </c>
      <c r="F10" s="91">
        <v>6078</v>
      </c>
      <c r="G10" s="91">
        <v>4851</v>
      </c>
      <c r="H10" s="91">
        <v>2676</v>
      </c>
      <c r="I10" s="91">
        <v>2202</v>
      </c>
      <c r="J10" s="91">
        <v>3372</v>
      </c>
      <c r="K10" s="91">
        <v>4430</v>
      </c>
      <c r="L10" s="91">
        <v>4306</v>
      </c>
      <c r="M10" s="91">
        <v>5464</v>
      </c>
    </row>
    <row r="11" spans="1:13" x14ac:dyDescent="0.2">
      <c r="B11" s="83" t="s">
        <v>591</v>
      </c>
      <c r="C11" s="69">
        <v>9155</v>
      </c>
      <c r="D11" s="69">
        <v>10602</v>
      </c>
      <c r="E11" s="69">
        <v>11161</v>
      </c>
      <c r="F11" s="69">
        <v>10051</v>
      </c>
      <c r="G11" s="69">
        <v>11627</v>
      </c>
      <c r="H11" s="69">
        <v>9239</v>
      </c>
      <c r="I11" s="69">
        <v>7071</v>
      </c>
      <c r="J11" s="69">
        <v>6705</v>
      </c>
      <c r="K11" s="69">
        <v>8688</v>
      </c>
      <c r="L11" s="69">
        <v>8592</v>
      </c>
      <c r="M11" s="69">
        <v>11387</v>
      </c>
    </row>
    <row r="12" spans="1:13" x14ac:dyDescent="0.2">
      <c r="B12" s="83" t="s">
        <v>592</v>
      </c>
      <c r="C12" s="52">
        <v>285</v>
      </c>
      <c r="D12" s="52">
        <v>321</v>
      </c>
      <c r="E12" s="52">
        <v>241</v>
      </c>
      <c r="F12" s="52">
        <v>178</v>
      </c>
      <c r="G12" s="52">
        <v>201</v>
      </c>
      <c r="H12" s="52">
        <v>186</v>
      </c>
      <c r="I12" s="52">
        <v>227</v>
      </c>
      <c r="J12" s="52">
        <v>229</v>
      </c>
      <c r="K12" s="52">
        <v>258</v>
      </c>
      <c r="L12" s="52">
        <v>270</v>
      </c>
      <c r="M12" s="52">
        <v>302</v>
      </c>
    </row>
    <row r="13" spans="1:13" x14ac:dyDescent="0.2">
      <c r="B13" s="83" t="s">
        <v>593</v>
      </c>
      <c r="C13" s="52">
        <v>24</v>
      </c>
      <c r="D13" s="52">
        <v>12</v>
      </c>
      <c r="E13" s="52">
        <v>37</v>
      </c>
      <c r="F13" s="52">
        <v>58</v>
      </c>
      <c r="G13" s="52">
        <v>83</v>
      </c>
      <c r="H13" s="52">
        <v>14</v>
      </c>
      <c r="I13" s="52">
        <v>18</v>
      </c>
      <c r="J13" s="52">
        <v>5</v>
      </c>
      <c r="K13" s="52">
        <v>15</v>
      </c>
      <c r="L13" s="52">
        <v>7</v>
      </c>
      <c r="M13" s="52">
        <v>22</v>
      </c>
    </row>
    <row r="14" spans="1:13" x14ac:dyDescent="0.2">
      <c r="B14" s="84" t="s">
        <v>594</v>
      </c>
      <c r="C14" s="72">
        <v>9464</v>
      </c>
      <c r="D14" s="72">
        <v>10935</v>
      </c>
      <c r="E14" s="72">
        <v>11439</v>
      </c>
      <c r="F14" s="72">
        <v>10287</v>
      </c>
      <c r="G14" s="72">
        <v>11911</v>
      </c>
      <c r="H14" s="72">
        <v>9439</v>
      </c>
      <c r="I14" s="72">
        <v>7316</v>
      </c>
      <c r="J14" s="72">
        <v>6939</v>
      </c>
      <c r="K14" s="72">
        <v>8961</v>
      </c>
      <c r="L14" s="72">
        <v>8869</v>
      </c>
      <c r="M14" s="72">
        <v>11711</v>
      </c>
    </row>
    <row r="15" spans="1:13" x14ac:dyDescent="0.2">
      <c r="B15" s="82"/>
      <c r="C15" s="82"/>
      <c r="D15" s="82"/>
      <c r="E15" s="82"/>
      <c r="F15" s="82"/>
      <c r="G15" s="82"/>
      <c r="H15" s="82"/>
      <c r="I15" s="82"/>
      <c r="J15" s="82"/>
      <c r="K15" s="82"/>
    </row>
    <row r="16" spans="1:13" x14ac:dyDescent="0.2">
      <c r="A16" s="43" t="s">
        <v>1027</v>
      </c>
      <c r="B16" s="82"/>
      <c r="C16" s="82"/>
      <c r="D16" s="82"/>
      <c r="E16" s="82"/>
      <c r="F16" s="82"/>
      <c r="G16" s="82"/>
      <c r="H16" s="82"/>
      <c r="I16" s="82"/>
      <c r="J16" s="82"/>
      <c r="K16" s="82"/>
    </row>
    <row r="17" spans="1:11" x14ac:dyDescent="0.2">
      <c r="A17" s="10" t="s">
        <v>1038</v>
      </c>
      <c r="B17" s="75"/>
      <c r="C17" s="82"/>
      <c r="D17" s="82"/>
      <c r="E17" s="82"/>
      <c r="F17" s="82"/>
      <c r="G17" s="82"/>
      <c r="H17" s="82"/>
      <c r="I17" s="82"/>
      <c r="J17" s="82"/>
      <c r="K17" s="82"/>
    </row>
    <row r="18" spans="1:11" x14ac:dyDescent="0.2">
      <c r="C18" s="18"/>
    </row>
  </sheetData>
  <mergeCells count="1">
    <mergeCell ref="B2:M2"/>
  </mergeCells>
  <pageMargins left="0.7" right="0.7" top="0.75" bottom="0.75" header="0.3" footer="0.3"/>
  <pageSetup paperSize="8" orientation="landscape" r:id="rId1"/>
  <headerFooter>
    <oddHeader>&amp;L&amp;"Calibri"&amp;10&amp;K000000 [Limited Sharing]&amp;1#_x000D_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Sheet43">
    <tabColor theme="7" tint="-0.499984740745262"/>
  </sheetPr>
  <dimension ref="A1:Q46"/>
  <sheetViews>
    <sheetView workbookViewId="0">
      <pane ySplit="3" topLeftCell="A17" activePane="bottomLeft" state="frozen"/>
      <selection activeCell="B2" sqref="B2:AD2"/>
      <selection pane="bottomLeft" activeCell="B2" sqref="B2:AD2"/>
    </sheetView>
  </sheetViews>
  <sheetFormatPr defaultRowHeight="12.75" x14ac:dyDescent="0.2"/>
  <cols>
    <col min="1" max="1" width="3.5" style="10" customWidth="1"/>
    <col min="2" max="2" width="46" style="10" customWidth="1"/>
    <col min="3" max="14" width="10.6640625" style="10" customWidth="1"/>
    <col min="15" max="15" width="10.83203125" style="10" customWidth="1"/>
    <col min="16" max="16384" width="9.33203125" style="10"/>
  </cols>
  <sheetData>
    <row r="1" spans="2:16" s="4" customFormat="1" ht="46.5" customHeight="1" x14ac:dyDescent="0.2">
      <c r="B1" s="1" t="s">
        <v>381</v>
      </c>
      <c r="C1" s="2"/>
      <c r="D1" s="2"/>
      <c r="E1" s="2"/>
      <c r="F1" s="2"/>
      <c r="G1" s="2"/>
      <c r="H1" s="2"/>
      <c r="I1" s="2"/>
      <c r="J1" s="2"/>
      <c r="K1" s="2"/>
      <c r="L1" s="2"/>
      <c r="M1" s="3"/>
      <c r="N1" s="3"/>
      <c r="O1" s="3" t="s">
        <v>414</v>
      </c>
    </row>
    <row r="2" spans="2:16" s="5" customFormat="1" ht="15" x14ac:dyDescent="0.25">
      <c r="B2" s="490" t="s">
        <v>229</v>
      </c>
      <c r="C2" s="490"/>
      <c r="D2" s="490"/>
      <c r="E2" s="490"/>
      <c r="F2" s="490"/>
      <c r="G2" s="490"/>
      <c r="H2" s="490"/>
      <c r="I2" s="490"/>
      <c r="J2" s="490"/>
      <c r="K2" s="490"/>
      <c r="L2" s="490"/>
      <c r="M2" s="490"/>
      <c r="N2" s="490"/>
      <c r="O2" s="490"/>
    </row>
    <row r="3" spans="2:16" s="5" customFormat="1" ht="17.25" x14ac:dyDescent="0.25">
      <c r="B3" s="88" t="s">
        <v>22</v>
      </c>
      <c r="C3" s="59">
        <v>2013</v>
      </c>
      <c r="D3" s="59">
        <v>2014</v>
      </c>
      <c r="E3" s="59">
        <v>2015</v>
      </c>
      <c r="F3" s="59">
        <v>2016</v>
      </c>
      <c r="G3" s="59" t="s">
        <v>1246</v>
      </c>
      <c r="H3" s="59" t="s">
        <v>1247</v>
      </c>
      <c r="I3" s="59" t="s">
        <v>1248</v>
      </c>
      <c r="J3" s="98">
        <v>2020</v>
      </c>
      <c r="K3" s="98">
        <v>2021</v>
      </c>
      <c r="L3" s="98">
        <v>2022</v>
      </c>
      <c r="M3" s="132" t="s">
        <v>1255</v>
      </c>
      <c r="N3" s="132" t="s">
        <v>1256</v>
      </c>
      <c r="O3" s="98" t="s">
        <v>1230</v>
      </c>
    </row>
    <row r="4" spans="2:16" ht="15" x14ac:dyDescent="0.2">
      <c r="B4" s="422" t="s">
        <v>1257</v>
      </c>
      <c r="C4" s="140"/>
      <c r="D4" s="140"/>
      <c r="E4" s="140"/>
      <c r="F4" s="140"/>
      <c r="G4" s="140"/>
      <c r="H4" s="140"/>
      <c r="I4" s="140"/>
      <c r="J4" s="140"/>
      <c r="K4" s="140"/>
      <c r="L4" s="140"/>
      <c r="M4" s="66"/>
    </row>
    <row r="5" spans="2:16" x14ac:dyDescent="0.2">
      <c r="B5" s="115" t="s">
        <v>569</v>
      </c>
      <c r="C5" s="52">
        <v>603</v>
      </c>
      <c r="D5" s="52">
        <v>601</v>
      </c>
      <c r="E5" s="52">
        <v>610</v>
      </c>
      <c r="F5" s="52">
        <v>610</v>
      </c>
      <c r="G5" s="52">
        <v>612</v>
      </c>
      <c r="H5" s="52">
        <v>612</v>
      </c>
      <c r="I5" s="52">
        <v>603</v>
      </c>
      <c r="J5" s="52">
        <v>609</v>
      </c>
      <c r="K5" s="52">
        <v>618</v>
      </c>
      <c r="L5" s="52">
        <v>617</v>
      </c>
      <c r="M5" s="52">
        <v>672</v>
      </c>
      <c r="N5" s="52">
        <v>688</v>
      </c>
      <c r="O5" s="52" t="s">
        <v>270</v>
      </c>
    </row>
    <row r="6" spans="2:16" x14ac:dyDescent="0.2">
      <c r="B6" s="115" t="s">
        <v>570</v>
      </c>
      <c r="C6" s="52">
        <v>481</v>
      </c>
      <c r="D6" s="52">
        <v>484</v>
      </c>
      <c r="E6" s="52">
        <v>475</v>
      </c>
      <c r="F6" s="52">
        <v>475</v>
      </c>
      <c r="G6" s="52">
        <v>506</v>
      </c>
      <c r="H6" s="52">
        <v>506</v>
      </c>
      <c r="I6" s="52">
        <v>499</v>
      </c>
      <c r="J6" s="52">
        <v>514</v>
      </c>
      <c r="K6" s="52">
        <v>542</v>
      </c>
      <c r="L6" s="52">
        <v>544</v>
      </c>
      <c r="M6" s="52">
        <v>543</v>
      </c>
      <c r="N6" s="52">
        <v>551</v>
      </c>
      <c r="O6" s="52" t="s">
        <v>270</v>
      </c>
    </row>
    <row r="7" spans="2:16" ht="20.25" customHeight="1" x14ac:dyDescent="0.2">
      <c r="B7" s="141" t="s">
        <v>1258</v>
      </c>
      <c r="C7" s="69">
        <v>18610</v>
      </c>
      <c r="D7" s="52">
        <v>18958</v>
      </c>
      <c r="E7" s="111" t="s">
        <v>1259</v>
      </c>
      <c r="F7" s="69">
        <v>21469</v>
      </c>
      <c r="G7" s="69">
        <v>21259</v>
      </c>
      <c r="H7" s="69">
        <v>20587</v>
      </c>
      <c r="I7" s="69">
        <v>18886</v>
      </c>
      <c r="J7" s="69">
        <v>20271</v>
      </c>
      <c r="K7" s="69">
        <v>19642</v>
      </c>
      <c r="L7" s="69">
        <v>20857</v>
      </c>
      <c r="M7" s="69">
        <v>24534</v>
      </c>
      <c r="N7" s="69">
        <v>24486</v>
      </c>
      <c r="O7" s="69" t="s">
        <v>270</v>
      </c>
    </row>
    <row r="8" spans="2:16" x14ac:dyDescent="0.2">
      <c r="B8" s="115" t="s">
        <v>571</v>
      </c>
      <c r="C8" s="69">
        <v>74636</v>
      </c>
      <c r="D8" s="69">
        <v>76918</v>
      </c>
      <c r="E8" s="69">
        <v>76781</v>
      </c>
      <c r="F8" s="69">
        <v>76829</v>
      </c>
      <c r="G8" s="69">
        <v>76569</v>
      </c>
      <c r="H8" s="69">
        <v>76824</v>
      </c>
      <c r="I8" s="69">
        <v>77964</v>
      </c>
      <c r="J8" s="69">
        <v>77121</v>
      </c>
      <c r="K8" s="69">
        <v>78228</v>
      </c>
      <c r="L8" s="69">
        <v>78228</v>
      </c>
      <c r="M8" s="69">
        <v>90392</v>
      </c>
      <c r="N8" s="69">
        <v>91159</v>
      </c>
      <c r="O8" s="69" t="s">
        <v>270</v>
      </c>
    </row>
    <row r="9" spans="2:16" x14ac:dyDescent="0.2">
      <c r="B9" s="115" t="s">
        <v>572</v>
      </c>
      <c r="C9" s="69">
        <v>30928</v>
      </c>
      <c r="D9" s="69">
        <v>31964</v>
      </c>
      <c r="E9" s="69">
        <v>32272</v>
      </c>
      <c r="F9" s="69">
        <v>32499</v>
      </c>
      <c r="G9" s="69">
        <v>34221</v>
      </c>
      <c r="H9" s="69">
        <v>34714</v>
      </c>
      <c r="I9" s="69">
        <v>38276</v>
      </c>
      <c r="J9" s="69">
        <v>37634</v>
      </c>
      <c r="K9" s="69">
        <v>38743</v>
      </c>
      <c r="L9" s="69">
        <v>39091</v>
      </c>
      <c r="M9" s="69">
        <v>53283</v>
      </c>
      <c r="N9" s="69">
        <v>49665</v>
      </c>
      <c r="O9" s="69" t="s">
        <v>270</v>
      </c>
    </row>
    <row r="10" spans="2:16" x14ac:dyDescent="0.2">
      <c r="B10" s="115" t="s">
        <v>573</v>
      </c>
      <c r="C10" s="69">
        <v>8091</v>
      </c>
      <c r="D10" s="69">
        <v>8215</v>
      </c>
      <c r="E10" s="69">
        <v>8689</v>
      </c>
      <c r="F10" s="69">
        <v>8268</v>
      </c>
      <c r="G10" s="69">
        <v>9218</v>
      </c>
      <c r="H10" s="69">
        <v>8614</v>
      </c>
      <c r="I10" s="69">
        <v>8531</v>
      </c>
      <c r="J10" s="69">
        <v>8384</v>
      </c>
      <c r="K10" s="69">
        <v>8176</v>
      </c>
      <c r="L10" s="69">
        <v>8334</v>
      </c>
      <c r="M10" s="69">
        <v>7819</v>
      </c>
      <c r="N10" s="69">
        <v>7404</v>
      </c>
      <c r="O10" s="69" t="s">
        <v>270</v>
      </c>
    </row>
    <row r="11" spans="2:16" ht="15" customHeight="1" x14ac:dyDescent="0.2">
      <c r="B11" s="115" t="s">
        <v>574</v>
      </c>
      <c r="C11" s="69">
        <v>5926</v>
      </c>
      <c r="D11" s="69">
        <v>6120</v>
      </c>
      <c r="E11" s="52">
        <v>6322</v>
      </c>
      <c r="F11" s="69">
        <v>6493</v>
      </c>
      <c r="G11" s="69">
        <v>6910</v>
      </c>
      <c r="H11" s="69">
        <v>7116</v>
      </c>
      <c r="I11" s="69">
        <v>7478</v>
      </c>
      <c r="J11" s="69">
        <v>5785</v>
      </c>
      <c r="K11" s="69">
        <v>5314</v>
      </c>
      <c r="L11" s="69">
        <v>6350</v>
      </c>
      <c r="M11" s="69">
        <v>6950</v>
      </c>
      <c r="N11" s="69">
        <v>7195</v>
      </c>
      <c r="O11" s="69" t="s">
        <v>270</v>
      </c>
    </row>
    <row r="12" spans="2:16" ht="15" customHeight="1" x14ac:dyDescent="0.2">
      <c r="B12" s="115" t="s">
        <v>575</v>
      </c>
      <c r="C12" s="69">
        <v>53861</v>
      </c>
      <c r="D12" s="69">
        <v>55105</v>
      </c>
      <c r="E12" s="52">
        <v>54652</v>
      </c>
      <c r="F12" s="69">
        <v>53044</v>
      </c>
      <c r="G12" s="69">
        <v>55520</v>
      </c>
      <c r="H12" s="69">
        <v>57410</v>
      </c>
      <c r="I12" s="69">
        <v>58785</v>
      </c>
      <c r="J12" s="69">
        <v>38913</v>
      </c>
      <c r="K12" s="69">
        <v>26095</v>
      </c>
      <c r="L12" s="69">
        <v>44362</v>
      </c>
      <c r="M12" s="69">
        <v>55219</v>
      </c>
      <c r="N12" s="69">
        <v>55425</v>
      </c>
      <c r="O12" s="69" t="s">
        <v>270</v>
      </c>
    </row>
    <row r="13" spans="2:16" x14ac:dyDescent="0.2">
      <c r="B13" s="115" t="s">
        <v>576</v>
      </c>
      <c r="C13" s="69">
        <v>8874</v>
      </c>
      <c r="D13" s="69">
        <v>9022</v>
      </c>
      <c r="E13" s="69">
        <v>9021</v>
      </c>
      <c r="F13" s="69">
        <v>8864</v>
      </c>
      <c r="G13" s="69">
        <v>8532</v>
      </c>
      <c r="H13" s="69">
        <v>8387</v>
      </c>
      <c r="I13" s="69">
        <v>8310</v>
      </c>
      <c r="J13" s="69">
        <v>8517</v>
      </c>
      <c r="K13" s="69">
        <v>8180</v>
      </c>
      <c r="L13" s="69">
        <v>8791</v>
      </c>
      <c r="M13" s="69">
        <v>8760</v>
      </c>
      <c r="N13" s="69">
        <v>8528</v>
      </c>
      <c r="O13" s="69" t="s">
        <v>270</v>
      </c>
    </row>
    <row r="14" spans="2:16" x14ac:dyDescent="0.2">
      <c r="B14" s="423" t="s">
        <v>577</v>
      </c>
      <c r="C14" s="111"/>
      <c r="D14" s="111"/>
      <c r="E14" s="111"/>
      <c r="F14" s="111"/>
      <c r="G14" s="111"/>
      <c r="H14" s="111"/>
      <c r="I14" s="111"/>
      <c r="J14" s="111"/>
      <c r="K14" s="111"/>
      <c r="L14" s="111"/>
      <c r="M14" s="66"/>
    </row>
    <row r="15" spans="2:16" x14ac:dyDescent="0.2">
      <c r="B15" s="142" t="s">
        <v>578</v>
      </c>
      <c r="C15" s="69">
        <v>181645</v>
      </c>
      <c r="D15" s="69">
        <v>127130</v>
      </c>
      <c r="E15" s="69">
        <v>153901</v>
      </c>
      <c r="F15" s="69">
        <v>157191</v>
      </c>
      <c r="G15" s="69">
        <v>316486</v>
      </c>
      <c r="H15" s="69">
        <v>328589</v>
      </c>
      <c r="I15" s="69">
        <v>317069</v>
      </c>
      <c r="J15" s="69">
        <v>316552</v>
      </c>
      <c r="K15" s="69">
        <v>281840</v>
      </c>
      <c r="L15" s="69">
        <v>318538</v>
      </c>
      <c r="M15" s="69">
        <v>292963</v>
      </c>
      <c r="N15" s="69">
        <v>290360</v>
      </c>
      <c r="O15" s="69">
        <v>302306</v>
      </c>
      <c r="P15" s="16"/>
    </row>
    <row r="16" spans="2:16" x14ac:dyDescent="0.2">
      <c r="B16" s="373" t="s">
        <v>1187</v>
      </c>
      <c r="C16" s="69"/>
      <c r="D16" s="69"/>
      <c r="E16" s="69"/>
      <c r="F16" s="69"/>
      <c r="G16" s="69"/>
      <c r="H16" s="69"/>
      <c r="I16" s="69"/>
      <c r="J16" s="69"/>
      <c r="K16" s="69"/>
      <c r="L16" s="69"/>
      <c r="M16" s="69"/>
      <c r="N16" s="69"/>
      <c r="P16" s="16"/>
    </row>
    <row r="17" spans="1:15" x14ac:dyDescent="0.2">
      <c r="B17" s="361" t="s">
        <v>579</v>
      </c>
      <c r="C17" s="69">
        <v>43556</v>
      </c>
      <c r="D17" s="69">
        <v>26644</v>
      </c>
      <c r="E17" s="69">
        <v>33279</v>
      </c>
      <c r="F17" s="69">
        <v>27609</v>
      </c>
      <c r="G17" s="69">
        <v>50580</v>
      </c>
      <c r="H17" s="69">
        <v>52650</v>
      </c>
      <c r="I17" s="69">
        <v>50516</v>
      </c>
      <c r="J17" s="69">
        <v>55057</v>
      </c>
      <c r="K17" s="69">
        <v>44480</v>
      </c>
      <c r="L17" s="69">
        <v>50458</v>
      </c>
      <c r="M17" s="69">
        <v>43860</v>
      </c>
      <c r="N17" s="69">
        <v>42427</v>
      </c>
      <c r="O17" s="69">
        <v>44589</v>
      </c>
    </row>
    <row r="18" spans="1:15" x14ac:dyDescent="0.2">
      <c r="B18" s="361" t="s">
        <v>581</v>
      </c>
      <c r="C18" s="69">
        <v>34713</v>
      </c>
      <c r="D18" s="69">
        <v>8195</v>
      </c>
      <c r="E18" s="69">
        <v>14491</v>
      </c>
      <c r="F18" s="69">
        <v>36322</v>
      </c>
      <c r="G18" s="69">
        <v>87781</v>
      </c>
      <c r="H18" s="69">
        <v>91101</v>
      </c>
      <c r="I18" s="69">
        <v>89456</v>
      </c>
      <c r="J18" s="69">
        <v>81116</v>
      </c>
      <c r="K18" s="69">
        <v>79700</v>
      </c>
      <c r="L18" s="69">
        <v>86881</v>
      </c>
      <c r="M18" s="69">
        <v>81539</v>
      </c>
      <c r="N18" s="69">
        <v>70949</v>
      </c>
      <c r="O18" s="69">
        <v>69407</v>
      </c>
    </row>
    <row r="19" spans="1:15" x14ac:dyDescent="0.2">
      <c r="B19" s="361" t="s">
        <v>582</v>
      </c>
      <c r="C19" s="69">
        <v>34688</v>
      </c>
      <c r="D19" s="69">
        <v>39821</v>
      </c>
      <c r="E19" s="69">
        <v>46796</v>
      </c>
      <c r="F19" s="69">
        <v>40937</v>
      </c>
      <c r="G19" s="69">
        <v>45050</v>
      </c>
      <c r="H19" s="69">
        <v>50043</v>
      </c>
      <c r="I19" s="69">
        <v>45696</v>
      </c>
      <c r="J19" s="69">
        <v>49367</v>
      </c>
      <c r="K19" s="69">
        <v>42904</v>
      </c>
      <c r="L19" s="69">
        <v>54250</v>
      </c>
      <c r="M19" s="69">
        <v>43201</v>
      </c>
      <c r="N19" s="69">
        <v>52643</v>
      </c>
      <c r="O19" s="69">
        <v>59752</v>
      </c>
    </row>
    <row r="20" spans="1:15" x14ac:dyDescent="0.2">
      <c r="B20" s="373" t="s">
        <v>1188</v>
      </c>
      <c r="C20" s="69"/>
      <c r="D20" s="69"/>
      <c r="E20" s="69"/>
      <c r="F20" s="69"/>
      <c r="G20" s="69"/>
      <c r="H20" s="69"/>
      <c r="I20" s="69"/>
      <c r="J20" s="69"/>
      <c r="K20" s="69"/>
      <c r="L20" s="69"/>
      <c r="M20" s="69"/>
      <c r="N20" s="69"/>
      <c r="O20" s="69"/>
    </row>
    <row r="21" spans="1:15" ht="15" x14ac:dyDescent="0.2">
      <c r="B21" s="230" t="s">
        <v>1260</v>
      </c>
      <c r="C21" s="69">
        <v>52917</v>
      </c>
      <c r="D21" s="69">
        <v>40813</v>
      </c>
      <c r="E21" s="69">
        <v>44916</v>
      </c>
      <c r="F21" s="69">
        <v>37517</v>
      </c>
      <c r="G21" s="69">
        <v>45901</v>
      </c>
      <c r="H21" s="69">
        <v>43367</v>
      </c>
      <c r="I21" s="69">
        <v>39116</v>
      </c>
      <c r="J21" s="69">
        <v>32839</v>
      </c>
      <c r="K21" s="69">
        <v>28622</v>
      </c>
      <c r="L21" s="69">
        <v>36735</v>
      </c>
      <c r="M21" s="69">
        <v>36981</v>
      </c>
      <c r="N21" s="69">
        <v>32800</v>
      </c>
      <c r="O21" s="69">
        <v>31643</v>
      </c>
    </row>
    <row r="22" spans="1:15" ht="15" x14ac:dyDescent="0.2">
      <c r="B22" s="230" t="s">
        <v>1261</v>
      </c>
      <c r="C22" s="69" t="s">
        <v>264</v>
      </c>
      <c r="D22" s="69" t="s">
        <v>264</v>
      </c>
      <c r="E22" s="69" t="s">
        <v>264</v>
      </c>
      <c r="F22" s="69" t="s">
        <v>264</v>
      </c>
      <c r="G22" s="69">
        <v>52790</v>
      </c>
      <c r="H22" s="69">
        <v>58358</v>
      </c>
      <c r="I22" s="69">
        <v>61190</v>
      </c>
      <c r="J22" s="69">
        <v>65005</v>
      </c>
      <c r="K22" s="69">
        <v>56018</v>
      </c>
      <c r="L22" s="69">
        <v>59580</v>
      </c>
      <c r="M22" s="69">
        <v>58863</v>
      </c>
      <c r="N22" s="69">
        <v>63154</v>
      </c>
      <c r="O22" s="69">
        <v>67734</v>
      </c>
    </row>
    <row r="23" spans="1:15" x14ac:dyDescent="0.2">
      <c r="B23" s="373" t="s">
        <v>1189</v>
      </c>
      <c r="C23" s="69"/>
      <c r="D23" s="69"/>
      <c r="E23" s="69"/>
      <c r="F23" s="69"/>
      <c r="G23" s="69"/>
      <c r="H23" s="69"/>
      <c r="I23" s="69"/>
      <c r="J23" s="69"/>
      <c r="K23" s="69"/>
      <c r="L23" s="69"/>
      <c r="M23" s="69"/>
      <c r="N23" s="69"/>
      <c r="O23" s="69"/>
    </row>
    <row r="24" spans="1:15" x14ac:dyDescent="0.2">
      <c r="B24" s="230" t="s">
        <v>580</v>
      </c>
      <c r="C24" s="69">
        <v>15771</v>
      </c>
      <c r="D24" s="69">
        <v>11657</v>
      </c>
      <c r="E24" s="69">
        <v>14419</v>
      </c>
      <c r="F24" s="69">
        <v>14806</v>
      </c>
      <c r="G24" s="69">
        <f>34063+321</f>
        <v>34384</v>
      </c>
      <c r="H24" s="69">
        <f>32937+133</f>
        <v>33070</v>
      </c>
      <c r="I24" s="69">
        <f>31033+62</f>
        <v>31095</v>
      </c>
      <c r="J24" s="69">
        <f>33130+38</f>
        <v>33168</v>
      </c>
      <c r="K24" s="69">
        <f>30080+36</f>
        <v>30116</v>
      </c>
      <c r="L24" s="69">
        <f>30609+25</f>
        <v>30634</v>
      </c>
      <c r="M24" s="69">
        <f>28499+20</f>
        <v>28519</v>
      </c>
      <c r="N24" s="69">
        <f>28366+21</f>
        <v>28387</v>
      </c>
      <c r="O24" s="69">
        <f>29165+16</f>
        <v>29181</v>
      </c>
    </row>
    <row r="25" spans="1:15" x14ac:dyDescent="0.2">
      <c r="B25" s="423" t="s">
        <v>583</v>
      </c>
      <c r="C25" s="111"/>
      <c r="D25" s="111"/>
      <c r="E25" s="111"/>
      <c r="F25" s="111"/>
      <c r="G25" s="111"/>
      <c r="H25" s="111"/>
      <c r="I25" s="111"/>
      <c r="J25" s="111"/>
      <c r="K25" s="111"/>
      <c r="L25" s="111"/>
      <c r="M25" s="111"/>
    </row>
    <row r="26" spans="1:15" ht="15" x14ac:dyDescent="0.2">
      <c r="B26" s="143" t="s">
        <v>1262</v>
      </c>
      <c r="C26" s="69">
        <v>119530</v>
      </c>
      <c r="D26" s="69">
        <v>138403</v>
      </c>
      <c r="E26" s="69">
        <v>177789</v>
      </c>
      <c r="F26" s="69">
        <v>186149</v>
      </c>
      <c r="G26" s="69">
        <v>196820</v>
      </c>
      <c r="H26" s="69">
        <v>218462</v>
      </c>
      <c r="I26" s="69">
        <v>244307</v>
      </c>
      <c r="J26" s="53" t="s">
        <v>270</v>
      </c>
      <c r="K26" s="69">
        <v>387121</v>
      </c>
      <c r="L26" s="69">
        <v>323537</v>
      </c>
      <c r="M26" s="69">
        <v>415234</v>
      </c>
      <c r="N26" s="212" t="s">
        <v>270</v>
      </c>
      <c r="O26" s="212" t="s">
        <v>270</v>
      </c>
    </row>
    <row r="27" spans="1:15" ht="15" x14ac:dyDescent="0.2">
      <c r="B27" s="141" t="s">
        <v>1263</v>
      </c>
      <c r="C27" s="69">
        <v>99609</v>
      </c>
      <c r="D27" s="69">
        <v>116151</v>
      </c>
      <c r="E27" s="69">
        <v>140560</v>
      </c>
      <c r="F27" s="69">
        <v>155402</v>
      </c>
      <c r="G27" s="69">
        <v>161312</v>
      </c>
      <c r="H27" s="69">
        <v>180568</v>
      </c>
      <c r="I27" s="69">
        <v>211555</v>
      </c>
      <c r="J27" s="53" t="s">
        <v>270</v>
      </c>
      <c r="K27" s="69">
        <v>275165</v>
      </c>
      <c r="L27" s="69">
        <v>279803</v>
      </c>
      <c r="M27" s="69">
        <v>374329</v>
      </c>
      <c r="N27" s="212" t="s">
        <v>270</v>
      </c>
      <c r="O27" s="212" t="s">
        <v>270</v>
      </c>
    </row>
    <row r="28" spans="1:15" ht="15" x14ac:dyDescent="0.2">
      <c r="B28" s="141" t="s">
        <v>1264</v>
      </c>
      <c r="C28" s="69">
        <v>19920</v>
      </c>
      <c r="D28" s="69">
        <v>22252</v>
      </c>
      <c r="E28" s="69">
        <v>37230</v>
      </c>
      <c r="F28" s="69">
        <v>30747</v>
      </c>
      <c r="G28" s="69">
        <v>35509</v>
      </c>
      <c r="H28" s="69">
        <v>37893</v>
      </c>
      <c r="I28" s="69">
        <v>32752</v>
      </c>
      <c r="J28" s="53" t="s">
        <v>270</v>
      </c>
      <c r="K28" s="69">
        <v>111956</v>
      </c>
      <c r="L28" s="69">
        <v>43734</v>
      </c>
      <c r="M28" s="69">
        <v>40905</v>
      </c>
      <c r="N28" s="212" t="s">
        <v>270</v>
      </c>
      <c r="O28" s="212" t="s">
        <v>270</v>
      </c>
    </row>
    <row r="29" spans="1:15" ht="29.25" customHeight="1" x14ac:dyDescent="0.2">
      <c r="B29" s="144" t="s">
        <v>584</v>
      </c>
      <c r="C29" s="117">
        <v>48845</v>
      </c>
      <c r="D29" s="117">
        <v>49685</v>
      </c>
      <c r="E29" s="117">
        <v>62498</v>
      </c>
      <c r="F29" s="117">
        <v>76547</v>
      </c>
      <c r="G29" s="117">
        <v>79299</v>
      </c>
      <c r="H29" s="117">
        <v>86546</v>
      </c>
      <c r="I29" s="117">
        <v>98828</v>
      </c>
      <c r="J29" s="117">
        <v>110503</v>
      </c>
      <c r="K29" s="117">
        <v>176115</v>
      </c>
      <c r="L29" s="117">
        <v>167289</v>
      </c>
      <c r="M29" s="117">
        <v>217785.78</v>
      </c>
      <c r="N29" s="117">
        <v>173740.29256199999</v>
      </c>
      <c r="O29" s="117">
        <v>200920.21708900001</v>
      </c>
    </row>
    <row r="30" spans="1:15" x14ac:dyDescent="0.2">
      <c r="C30" s="66"/>
      <c r="D30" s="66"/>
      <c r="E30" s="66"/>
      <c r="F30" s="66"/>
      <c r="G30" s="66"/>
      <c r="H30" s="66"/>
      <c r="I30" s="66"/>
      <c r="J30" s="66"/>
      <c r="K30" s="66"/>
      <c r="L30" s="66"/>
      <c r="M30" s="66"/>
    </row>
    <row r="31" spans="1:15" x14ac:dyDescent="0.2">
      <c r="A31" s="212" t="s">
        <v>283</v>
      </c>
      <c r="B31" s="10" t="s">
        <v>291</v>
      </c>
      <c r="F31" s="16"/>
      <c r="G31" s="16"/>
      <c r="H31" s="16"/>
      <c r="I31" s="16"/>
      <c r="J31" s="16"/>
      <c r="K31" s="16"/>
      <c r="L31" s="16"/>
      <c r="M31" s="16"/>
      <c r="N31" s="16"/>
      <c r="O31" s="16"/>
    </row>
    <row r="32" spans="1:15" x14ac:dyDescent="0.2">
      <c r="A32" s="212" t="s">
        <v>284</v>
      </c>
      <c r="B32" s="10" t="s">
        <v>1232</v>
      </c>
      <c r="F32" s="16"/>
      <c r="G32" s="16"/>
      <c r="H32" s="16"/>
      <c r="I32" s="16"/>
      <c r="J32" s="16"/>
      <c r="K32" s="16"/>
      <c r="L32" s="16"/>
      <c r="M32" s="16"/>
      <c r="N32" s="16"/>
      <c r="O32" s="16"/>
    </row>
    <row r="33" spans="1:17" x14ac:dyDescent="0.2">
      <c r="A33" s="212" t="s">
        <v>285</v>
      </c>
      <c r="B33" s="15" t="s">
        <v>289</v>
      </c>
    </row>
    <row r="34" spans="1:17" x14ac:dyDescent="0.2">
      <c r="A34" s="212" t="s">
        <v>286</v>
      </c>
      <c r="B34" s="15" t="s">
        <v>1086</v>
      </c>
      <c r="Q34" s="16"/>
    </row>
    <row r="35" spans="1:17" x14ac:dyDescent="0.2">
      <c r="A35" s="212" t="s">
        <v>287</v>
      </c>
      <c r="B35" s="10" t="s">
        <v>1085</v>
      </c>
    </row>
    <row r="36" spans="1:17" ht="15" customHeight="1" x14ac:dyDescent="0.2">
      <c r="A36" s="212" t="s">
        <v>288</v>
      </c>
      <c r="B36" s="15" t="s">
        <v>1084</v>
      </c>
    </row>
    <row r="37" spans="1:17" x14ac:dyDescent="0.2">
      <c r="A37" s="212" t="s">
        <v>282</v>
      </c>
      <c r="B37" s="10" t="s">
        <v>1083</v>
      </c>
    </row>
    <row r="38" spans="1:17" x14ac:dyDescent="0.2">
      <c r="A38" s="212" t="s">
        <v>310</v>
      </c>
      <c r="B38" s="10" t="s">
        <v>1249</v>
      </c>
    </row>
    <row r="39" spans="1:17" ht="27.75" customHeight="1" x14ac:dyDescent="0.2">
      <c r="A39" s="212" t="s">
        <v>333</v>
      </c>
      <c r="B39" s="442" t="s">
        <v>1087</v>
      </c>
      <c r="C39" s="442"/>
      <c r="D39" s="442"/>
      <c r="E39" s="442"/>
      <c r="F39" s="442"/>
      <c r="G39" s="442"/>
      <c r="H39" s="442"/>
      <c r="I39" s="442"/>
      <c r="J39" s="442"/>
      <c r="K39" s="442"/>
      <c r="L39" s="442"/>
      <c r="M39" s="442"/>
      <c r="N39" s="442"/>
      <c r="O39" s="442"/>
    </row>
    <row r="40" spans="1:17" x14ac:dyDescent="0.2">
      <c r="A40" s="10" t="s">
        <v>28</v>
      </c>
    </row>
    <row r="42" spans="1:17" x14ac:dyDescent="0.2">
      <c r="A42" s="43" t="s">
        <v>951</v>
      </c>
    </row>
    <row r="43" spans="1:17" x14ac:dyDescent="0.2">
      <c r="A43" s="10" t="s">
        <v>950</v>
      </c>
    </row>
    <row r="44" spans="1:17" x14ac:dyDescent="0.2">
      <c r="A44" s="57" t="s">
        <v>948</v>
      </c>
      <c r="C44" s="58"/>
      <c r="D44" s="58"/>
      <c r="E44" s="58"/>
      <c r="F44" s="58"/>
    </row>
    <row r="45" spans="1:17" x14ac:dyDescent="0.2">
      <c r="A45" s="57" t="s">
        <v>949</v>
      </c>
      <c r="C45" s="58"/>
      <c r="D45" s="58"/>
      <c r="E45" s="58"/>
      <c r="F45" s="58"/>
    </row>
    <row r="46" spans="1:17" x14ac:dyDescent="0.2">
      <c r="A46" s="57" t="s">
        <v>1233</v>
      </c>
      <c r="C46" s="58"/>
      <c r="D46" s="58"/>
      <c r="E46" s="58"/>
      <c r="F46" s="58"/>
    </row>
  </sheetData>
  <mergeCells count="2">
    <mergeCell ref="B2:O2"/>
    <mergeCell ref="B39:O39"/>
  </mergeCells>
  <pageMargins left="0.7" right="0.7" top="0.75" bottom="0.75" header="0.3" footer="0.3"/>
  <pageSetup paperSize="8" orientation="landscape" r:id="rId1"/>
  <headerFooter>
    <oddHeader>&amp;L&amp;"Calibri"&amp;10&amp;K000000 [Limited Sharing]&amp;1#_x000D_</oddHeader>
  </headerFooter>
  <ignoredErrors>
    <ignoredError sqref="G24:O24" unlockedFormula="1"/>
  </ignoredError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Sheet44">
    <tabColor theme="7" tint="-0.499984740745262"/>
  </sheetPr>
  <dimension ref="A1:J48"/>
  <sheetViews>
    <sheetView workbookViewId="0">
      <pane ySplit="4" topLeftCell="A14" activePane="bottomLeft" state="frozen"/>
      <selection activeCell="B2" sqref="B2:AD2"/>
      <selection pane="bottomLeft" activeCell="E42" sqref="E42"/>
    </sheetView>
  </sheetViews>
  <sheetFormatPr defaultRowHeight="12.75" x14ac:dyDescent="0.2"/>
  <cols>
    <col min="1" max="1" width="4" style="10" customWidth="1"/>
    <col min="2" max="10" width="17.83203125" style="10" customWidth="1"/>
    <col min="11" max="11" width="9.33203125" style="10" customWidth="1"/>
    <col min="12" max="16384" width="9.33203125" style="10"/>
  </cols>
  <sheetData>
    <row r="1" spans="2:10" s="4" customFormat="1" ht="46.5" customHeight="1" x14ac:dyDescent="0.2">
      <c r="B1" s="1" t="s">
        <v>381</v>
      </c>
      <c r="C1" s="2"/>
      <c r="D1" s="2"/>
      <c r="E1" s="2"/>
      <c r="F1" s="2"/>
      <c r="G1" s="2"/>
      <c r="H1" s="2"/>
      <c r="I1" s="2"/>
      <c r="J1" s="3" t="s">
        <v>415</v>
      </c>
    </row>
    <row r="2" spans="2:10" s="135" customFormat="1" ht="15" customHeight="1" x14ac:dyDescent="0.25">
      <c r="B2" s="490" t="s">
        <v>234</v>
      </c>
      <c r="C2" s="490"/>
      <c r="D2" s="490"/>
      <c r="E2" s="490"/>
      <c r="F2" s="490"/>
      <c r="G2" s="490"/>
      <c r="H2" s="490"/>
      <c r="I2" s="490"/>
      <c r="J2" s="490"/>
    </row>
    <row r="3" spans="2:10" s="135" customFormat="1" ht="18.75" customHeight="1" x14ac:dyDescent="0.25">
      <c r="B3" s="527" t="s">
        <v>0</v>
      </c>
      <c r="C3" s="559" t="s">
        <v>279</v>
      </c>
      <c r="D3" s="575" t="s">
        <v>1202</v>
      </c>
      <c r="E3" s="575" t="s">
        <v>232</v>
      </c>
      <c r="F3" s="559" t="s">
        <v>280</v>
      </c>
      <c r="G3" s="577" t="s">
        <v>230</v>
      </c>
      <c r="H3" s="577"/>
      <c r="I3" s="577"/>
      <c r="J3" s="477" t="s">
        <v>231</v>
      </c>
    </row>
    <row r="4" spans="2:10" s="138" customFormat="1" ht="15" x14ac:dyDescent="0.2">
      <c r="B4" s="529"/>
      <c r="C4" s="574"/>
      <c r="D4" s="576"/>
      <c r="E4" s="576"/>
      <c r="F4" s="574"/>
      <c r="G4" s="136" t="s">
        <v>959</v>
      </c>
      <c r="H4" s="137" t="s">
        <v>960</v>
      </c>
      <c r="I4" s="137" t="s">
        <v>961</v>
      </c>
      <c r="J4" s="478"/>
    </row>
    <row r="5" spans="2:10" x14ac:dyDescent="0.2">
      <c r="B5" s="349">
        <v>1996</v>
      </c>
      <c r="C5" s="139">
        <v>5117</v>
      </c>
      <c r="D5" s="108">
        <v>462</v>
      </c>
      <c r="E5" s="139">
        <v>1397</v>
      </c>
      <c r="F5" s="139">
        <v>13933</v>
      </c>
      <c r="G5" s="108">
        <v>189</v>
      </c>
      <c r="H5" s="108">
        <v>915</v>
      </c>
      <c r="I5" s="139">
        <v>4352</v>
      </c>
      <c r="J5" s="139">
        <v>2393</v>
      </c>
    </row>
    <row r="6" spans="2:10" x14ac:dyDescent="0.2">
      <c r="B6" s="335">
        <v>1997</v>
      </c>
      <c r="C6" s="69">
        <v>5628</v>
      </c>
      <c r="D6" s="52">
        <v>481</v>
      </c>
      <c r="E6" s="69">
        <v>1384</v>
      </c>
      <c r="F6" s="69">
        <v>13815</v>
      </c>
      <c r="G6" s="52">
        <v>145</v>
      </c>
      <c r="H6" s="52">
        <v>901</v>
      </c>
      <c r="I6" s="69">
        <v>4497</v>
      </c>
      <c r="J6" s="69">
        <v>2284</v>
      </c>
    </row>
    <row r="7" spans="2:10" x14ac:dyDescent="0.2">
      <c r="B7" s="335">
        <v>1998</v>
      </c>
      <c r="C7" s="69">
        <v>6427</v>
      </c>
      <c r="D7" s="52">
        <v>521</v>
      </c>
      <c r="E7" s="69">
        <v>1340</v>
      </c>
      <c r="F7" s="69">
        <v>14448</v>
      </c>
      <c r="G7" s="52">
        <v>183</v>
      </c>
      <c r="H7" s="52">
        <v>888</v>
      </c>
      <c r="I7" s="69">
        <v>4578</v>
      </c>
      <c r="J7" s="69">
        <v>2410</v>
      </c>
    </row>
    <row r="8" spans="2:10" x14ac:dyDescent="0.2">
      <c r="B8" s="335">
        <v>1999</v>
      </c>
      <c r="C8" s="69">
        <v>6994</v>
      </c>
      <c r="D8" s="52">
        <v>529</v>
      </c>
      <c r="E8" s="69">
        <v>1340</v>
      </c>
      <c r="F8" s="69">
        <v>14052</v>
      </c>
      <c r="G8" s="52">
        <v>237</v>
      </c>
      <c r="H8" s="69">
        <v>1142</v>
      </c>
      <c r="I8" s="69">
        <v>4625</v>
      </c>
      <c r="J8" s="69">
        <v>2503</v>
      </c>
    </row>
    <row r="9" spans="2:10" x14ac:dyDescent="0.2">
      <c r="B9" s="335">
        <v>2000</v>
      </c>
      <c r="C9" s="69">
        <v>7963</v>
      </c>
      <c r="D9" s="52">
        <v>637</v>
      </c>
      <c r="E9" s="69">
        <v>1349</v>
      </c>
      <c r="F9" s="69">
        <v>14716</v>
      </c>
      <c r="G9" s="52">
        <v>270</v>
      </c>
      <c r="H9" s="69">
        <v>1486</v>
      </c>
      <c r="I9" s="69">
        <v>4798</v>
      </c>
      <c r="J9" s="69">
        <v>2596</v>
      </c>
    </row>
    <row r="10" spans="2:10" x14ac:dyDescent="0.2">
      <c r="B10" s="335">
        <v>2001</v>
      </c>
      <c r="C10" s="69">
        <v>8384</v>
      </c>
      <c r="D10" s="52">
        <v>751</v>
      </c>
      <c r="E10" s="69">
        <v>1343</v>
      </c>
      <c r="F10" s="69">
        <v>15797</v>
      </c>
      <c r="G10" s="52">
        <v>259</v>
      </c>
      <c r="H10" s="69">
        <v>1401</v>
      </c>
      <c r="I10" s="69">
        <v>4654</v>
      </c>
      <c r="J10" s="69">
        <v>2723</v>
      </c>
    </row>
    <row r="11" spans="2:10" x14ac:dyDescent="0.2">
      <c r="B11" s="335">
        <v>2002</v>
      </c>
      <c r="C11" s="69">
        <v>9290</v>
      </c>
      <c r="D11" s="52">
        <v>867</v>
      </c>
      <c r="E11" s="69">
        <v>1326</v>
      </c>
      <c r="F11" s="69">
        <v>16517</v>
      </c>
      <c r="G11" s="52">
        <v>310</v>
      </c>
      <c r="H11" s="69">
        <v>1470</v>
      </c>
      <c r="I11" s="69">
        <v>4819</v>
      </c>
      <c r="J11" s="69">
        <v>2794</v>
      </c>
    </row>
    <row r="12" spans="2:10" x14ac:dyDescent="0.2">
      <c r="B12" s="335">
        <v>2003</v>
      </c>
      <c r="C12" s="69">
        <v>9063</v>
      </c>
      <c r="D12" s="52">
        <v>889</v>
      </c>
      <c r="E12" s="69">
        <v>1260</v>
      </c>
      <c r="F12" s="69">
        <v>16621</v>
      </c>
      <c r="G12" s="52">
        <v>310</v>
      </c>
      <c r="H12" s="69">
        <v>1420</v>
      </c>
      <c r="I12" s="69">
        <v>4319</v>
      </c>
      <c r="J12" s="69">
        <v>3154</v>
      </c>
    </row>
    <row r="13" spans="2:10" x14ac:dyDescent="0.2">
      <c r="B13" s="335">
        <v>2004</v>
      </c>
      <c r="C13" s="69">
        <v>8874</v>
      </c>
      <c r="D13" s="52">
        <v>915</v>
      </c>
      <c r="E13" s="69">
        <v>1218</v>
      </c>
      <c r="F13" s="69">
        <v>18654</v>
      </c>
      <c r="G13" s="52">
        <v>315</v>
      </c>
      <c r="H13" s="69">
        <v>1397</v>
      </c>
      <c r="I13" s="69">
        <v>4524</v>
      </c>
      <c r="J13" s="69">
        <v>2668</v>
      </c>
    </row>
    <row r="14" spans="2:10" x14ac:dyDescent="0.2">
      <c r="B14" s="335">
        <v>2005</v>
      </c>
      <c r="C14" s="69">
        <v>10198</v>
      </c>
      <c r="D14" s="52">
        <v>954</v>
      </c>
      <c r="E14" s="69">
        <v>1274</v>
      </c>
      <c r="F14" s="69">
        <v>19934</v>
      </c>
      <c r="G14" s="52">
        <v>313</v>
      </c>
      <c r="H14" s="69">
        <v>1512</v>
      </c>
      <c r="I14" s="69">
        <v>4896</v>
      </c>
      <c r="J14" s="69">
        <v>2371</v>
      </c>
    </row>
    <row r="15" spans="2:10" x14ac:dyDescent="0.2">
      <c r="B15" s="335">
        <v>2006</v>
      </c>
      <c r="C15" s="69">
        <v>10279</v>
      </c>
      <c r="D15" s="69">
        <v>1181</v>
      </c>
      <c r="E15" s="69">
        <v>1183</v>
      </c>
      <c r="F15" s="69">
        <v>18950</v>
      </c>
      <c r="G15" s="52">
        <v>299</v>
      </c>
      <c r="H15" s="69">
        <v>1535</v>
      </c>
      <c r="I15" s="69">
        <v>5080</v>
      </c>
      <c r="J15" s="69">
        <v>2555</v>
      </c>
    </row>
    <row r="16" spans="2:10" x14ac:dyDescent="0.2">
      <c r="B16" s="335">
        <v>2007</v>
      </c>
      <c r="C16" s="69">
        <v>11023</v>
      </c>
      <c r="D16" s="69">
        <v>1314</v>
      </c>
      <c r="E16" s="69">
        <v>1194</v>
      </c>
      <c r="F16" s="69">
        <v>22370</v>
      </c>
      <c r="G16" s="52">
        <v>290</v>
      </c>
      <c r="H16" s="69">
        <v>1740</v>
      </c>
      <c r="I16" s="69">
        <v>6167</v>
      </c>
      <c r="J16" s="69">
        <v>2828</v>
      </c>
    </row>
    <row r="17" spans="2:10" x14ac:dyDescent="0.2">
      <c r="B17" s="335">
        <v>2008</v>
      </c>
      <c r="C17" s="69">
        <v>12479</v>
      </c>
      <c r="D17" s="52">
        <v>858</v>
      </c>
      <c r="E17" s="69">
        <v>1134</v>
      </c>
      <c r="F17" s="69">
        <v>23800</v>
      </c>
      <c r="G17" s="52">
        <v>270</v>
      </c>
      <c r="H17" s="69">
        <v>1475</v>
      </c>
      <c r="I17" s="69">
        <v>5331</v>
      </c>
      <c r="J17" s="69">
        <v>3016</v>
      </c>
    </row>
    <row r="18" spans="2:10" x14ac:dyDescent="0.2">
      <c r="B18" s="335">
        <v>2009</v>
      </c>
      <c r="C18" s="69">
        <v>13874</v>
      </c>
      <c r="D18" s="69">
        <v>1051</v>
      </c>
      <c r="E18" s="69">
        <v>1099</v>
      </c>
      <c r="F18" s="69">
        <v>31198</v>
      </c>
      <c r="G18" s="52">
        <v>169</v>
      </c>
      <c r="H18" s="69">
        <v>1371</v>
      </c>
      <c r="I18" s="69">
        <v>5167</v>
      </c>
      <c r="J18" s="69">
        <v>2773</v>
      </c>
    </row>
    <row r="19" spans="2:10" x14ac:dyDescent="0.2">
      <c r="B19" s="335">
        <v>2010</v>
      </c>
      <c r="C19" s="69">
        <v>14388</v>
      </c>
      <c r="D19" s="69">
        <v>1122</v>
      </c>
      <c r="E19" s="69">
        <v>1096</v>
      </c>
      <c r="F19" s="69">
        <v>32680</v>
      </c>
      <c r="G19" s="52">
        <v>310</v>
      </c>
      <c r="H19" s="69">
        <v>1383</v>
      </c>
      <c r="I19" s="69">
        <v>5634</v>
      </c>
      <c r="J19" s="69">
        <v>2823</v>
      </c>
    </row>
    <row r="20" spans="2:10" x14ac:dyDescent="0.2">
      <c r="B20" s="335">
        <v>2011</v>
      </c>
      <c r="C20" s="53" t="s">
        <v>565</v>
      </c>
      <c r="D20" s="53" t="s">
        <v>565</v>
      </c>
      <c r="E20" s="53" t="s">
        <v>565</v>
      </c>
      <c r="F20" s="53" t="s">
        <v>565</v>
      </c>
      <c r="G20" s="53" t="s">
        <v>565</v>
      </c>
      <c r="H20" s="53" t="s">
        <v>565</v>
      </c>
      <c r="I20" s="53" t="s">
        <v>565</v>
      </c>
      <c r="J20" s="53" t="s">
        <v>565</v>
      </c>
    </row>
    <row r="21" spans="2:10" x14ac:dyDescent="0.2">
      <c r="B21" s="335">
        <v>2012</v>
      </c>
      <c r="C21" s="69">
        <v>15910</v>
      </c>
      <c r="D21" s="69">
        <v>1223</v>
      </c>
      <c r="E21" s="69">
        <v>1130</v>
      </c>
      <c r="F21" s="69">
        <v>31218</v>
      </c>
      <c r="G21" s="52">
        <v>332</v>
      </c>
      <c r="H21" s="69">
        <v>1510</v>
      </c>
      <c r="I21" s="69">
        <v>5821</v>
      </c>
      <c r="J21" s="69">
        <v>2605</v>
      </c>
    </row>
    <row r="22" spans="2:10" x14ac:dyDescent="0.2">
      <c r="B22" s="335">
        <v>2013</v>
      </c>
      <c r="C22" s="69">
        <v>16690</v>
      </c>
      <c r="D22" s="69">
        <v>1279</v>
      </c>
      <c r="E22" s="69">
        <v>1064</v>
      </c>
      <c r="F22" s="69">
        <v>31235</v>
      </c>
      <c r="G22" s="52">
        <v>322</v>
      </c>
      <c r="H22" s="69">
        <v>1544</v>
      </c>
      <c r="I22" s="69">
        <v>5950</v>
      </c>
      <c r="J22" s="69">
        <v>2848</v>
      </c>
    </row>
    <row r="23" spans="2:10" x14ac:dyDescent="0.2">
      <c r="B23" s="335">
        <v>2014</v>
      </c>
      <c r="C23" s="69">
        <v>17615</v>
      </c>
      <c r="D23" s="69">
        <v>1360</v>
      </c>
      <c r="E23" s="52">
        <v>999</v>
      </c>
      <c r="F23" s="69">
        <v>32893</v>
      </c>
      <c r="G23" s="52">
        <v>277</v>
      </c>
      <c r="H23" s="69">
        <v>1526</v>
      </c>
      <c r="I23" s="69">
        <v>5954</v>
      </c>
      <c r="J23" s="69">
        <v>2888</v>
      </c>
    </row>
    <row r="24" spans="2:10" x14ac:dyDescent="0.2">
      <c r="B24" s="335">
        <v>2015</v>
      </c>
      <c r="C24" s="69">
        <v>18243</v>
      </c>
      <c r="D24" s="69">
        <v>1340</v>
      </c>
      <c r="E24" s="52">
        <v>936</v>
      </c>
      <c r="F24" s="69">
        <v>34051</v>
      </c>
      <c r="G24" s="52">
        <v>290</v>
      </c>
      <c r="H24" s="69">
        <v>1604</v>
      </c>
      <c r="I24" s="69">
        <v>6041</v>
      </c>
      <c r="J24" s="69">
        <v>2765</v>
      </c>
    </row>
    <row r="25" spans="2:10" x14ac:dyDescent="0.2">
      <c r="B25" s="335">
        <v>2016</v>
      </c>
      <c r="C25" s="69">
        <v>18968</v>
      </c>
      <c r="D25" s="69">
        <v>1433</v>
      </c>
      <c r="E25" s="52">
        <v>883</v>
      </c>
      <c r="F25" s="69">
        <v>34069</v>
      </c>
      <c r="G25" s="52">
        <v>277</v>
      </c>
      <c r="H25" s="69">
        <v>1692</v>
      </c>
      <c r="I25" s="69">
        <v>6247</v>
      </c>
      <c r="J25" s="69">
        <v>2365</v>
      </c>
    </row>
    <row r="26" spans="2:10" x14ac:dyDescent="0.2">
      <c r="B26" s="335">
        <v>2017</v>
      </c>
      <c r="C26" s="69">
        <v>19800</v>
      </c>
      <c r="D26" s="69">
        <v>1473</v>
      </c>
      <c r="E26" s="52">
        <v>818</v>
      </c>
      <c r="F26" s="69">
        <v>36111</v>
      </c>
      <c r="G26" s="52">
        <v>328</v>
      </c>
      <c r="H26" s="69">
        <v>1981</v>
      </c>
      <c r="I26" s="69">
        <v>6086</v>
      </c>
      <c r="J26" s="69">
        <v>2485</v>
      </c>
    </row>
    <row r="27" spans="2:10" x14ac:dyDescent="0.2">
      <c r="B27" s="335">
        <v>2018</v>
      </c>
      <c r="C27" s="69">
        <v>19720</v>
      </c>
      <c r="D27" s="69">
        <v>1561</v>
      </c>
      <c r="E27" s="52">
        <v>789</v>
      </c>
      <c r="F27" s="69">
        <v>38186</v>
      </c>
      <c r="G27" s="52">
        <v>314</v>
      </c>
      <c r="H27" s="69">
        <v>1971</v>
      </c>
      <c r="I27" s="69">
        <v>6158</v>
      </c>
      <c r="J27" s="69">
        <v>2694</v>
      </c>
    </row>
    <row r="28" spans="2:10" x14ac:dyDescent="0.2">
      <c r="B28" s="335">
        <v>2019</v>
      </c>
      <c r="C28" s="69">
        <v>20381</v>
      </c>
      <c r="D28" s="69">
        <v>1561</v>
      </c>
      <c r="E28" s="52">
        <v>738</v>
      </c>
      <c r="F28" s="69">
        <v>39204</v>
      </c>
      <c r="G28" s="52">
        <v>325</v>
      </c>
      <c r="H28" s="69">
        <v>1958</v>
      </c>
      <c r="I28" s="69">
        <v>6033</v>
      </c>
      <c r="J28" s="69">
        <v>2633</v>
      </c>
    </row>
    <row r="29" spans="2:10" x14ac:dyDescent="0.2">
      <c r="B29" s="56">
        <v>2020</v>
      </c>
      <c r="C29" s="69">
        <v>21450</v>
      </c>
      <c r="D29" s="69">
        <v>1564</v>
      </c>
      <c r="E29" s="52">
        <v>661</v>
      </c>
      <c r="F29" s="69">
        <v>40391</v>
      </c>
      <c r="G29" s="52">
        <v>302</v>
      </c>
      <c r="H29" s="69">
        <v>2176</v>
      </c>
      <c r="I29" s="69">
        <v>6193</v>
      </c>
      <c r="J29" s="69">
        <v>2624</v>
      </c>
    </row>
    <row r="30" spans="2:10" x14ac:dyDescent="0.2">
      <c r="B30" s="56">
        <v>2021</v>
      </c>
      <c r="C30" s="69">
        <v>22509</v>
      </c>
      <c r="D30" s="69">
        <v>1757</v>
      </c>
      <c r="E30" s="52">
        <v>674.00000000000011</v>
      </c>
      <c r="F30" s="69">
        <v>42894</v>
      </c>
      <c r="G30" s="52">
        <v>334</v>
      </c>
      <c r="H30" s="69">
        <v>2118</v>
      </c>
      <c r="I30" s="69">
        <v>6637</v>
      </c>
      <c r="J30" s="69">
        <v>2710</v>
      </c>
    </row>
    <row r="31" spans="2:10" ht="15" x14ac:dyDescent="0.2">
      <c r="B31" s="56" t="s">
        <v>1182</v>
      </c>
      <c r="C31" s="69">
        <v>23416</v>
      </c>
      <c r="D31" s="69">
        <v>1689</v>
      </c>
      <c r="E31" s="52">
        <v>591</v>
      </c>
      <c r="F31" s="69">
        <v>43974</v>
      </c>
      <c r="G31" s="52">
        <v>340</v>
      </c>
      <c r="H31" s="69">
        <v>2272</v>
      </c>
      <c r="I31" s="69">
        <v>6427</v>
      </c>
      <c r="J31" s="69">
        <v>2673</v>
      </c>
    </row>
    <row r="32" spans="2:10" ht="15" x14ac:dyDescent="0.2">
      <c r="B32" s="56" t="s">
        <v>1268</v>
      </c>
      <c r="C32" s="69">
        <v>23999</v>
      </c>
      <c r="D32" s="69">
        <v>1604</v>
      </c>
      <c r="E32" s="52">
        <v>535</v>
      </c>
      <c r="F32" s="69">
        <v>45127</v>
      </c>
      <c r="G32" s="52">
        <v>419</v>
      </c>
      <c r="H32" s="69">
        <v>2230</v>
      </c>
      <c r="I32" s="69">
        <v>6737</v>
      </c>
      <c r="J32" s="69">
        <v>2322</v>
      </c>
    </row>
    <row r="33" spans="1:10" ht="15" x14ac:dyDescent="0.2">
      <c r="B33" s="155" t="s">
        <v>1183</v>
      </c>
      <c r="C33" s="117">
        <v>24058</v>
      </c>
      <c r="D33" s="117">
        <v>1494</v>
      </c>
      <c r="E33" s="101">
        <v>259</v>
      </c>
      <c r="F33" s="117">
        <v>43422</v>
      </c>
      <c r="G33" s="101">
        <v>259</v>
      </c>
      <c r="H33" s="117">
        <v>2162</v>
      </c>
      <c r="I33" s="117">
        <v>6117</v>
      </c>
      <c r="J33" s="117">
        <v>2411</v>
      </c>
    </row>
    <row r="34" spans="1:10" x14ac:dyDescent="0.2">
      <c r="B34" s="56"/>
      <c r="C34" s="69"/>
      <c r="D34" s="69"/>
      <c r="E34" s="52"/>
      <c r="F34" s="69"/>
      <c r="G34" s="52"/>
      <c r="H34" s="69"/>
      <c r="I34" s="69"/>
      <c r="J34" s="69"/>
    </row>
    <row r="35" spans="1:10" x14ac:dyDescent="0.2">
      <c r="A35" s="10" t="s">
        <v>283</v>
      </c>
      <c r="B35" s="10" t="s">
        <v>367</v>
      </c>
    </row>
    <row r="36" spans="1:10" x14ac:dyDescent="0.2">
      <c r="A36" s="10" t="s">
        <v>284</v>
      </c>
      <c r="B36" s="10" t="s">
        <v>368</v>
      </c>
    </row>
    <row r="37" spans="1:10" x14ac:dyDescent="0.2">
      <c r="A37" s="10" t="s">
        <v>285</v>
      </c>
      <c r="B37" s="10" t="s">
        <v>1203</v>
      </c>
    </row>
    <row r="38" spans="1:10" x14ac:dyDescent="0.2">
      <c r="A38" s="10" t="s">
        <v>286</v>
      </c>
      <c r="B38" s="10" t="s">
        <v>370</v>
      </c>
    </row>
    <row r="39" spans="1:10" x14ac:dyDescent="0.2">
      <c r="A39" s="10" t="s">
        <v>287</v>
      </c>
      <c r="B39" s="10" t="s">
        <v>371</v>
      </c>
    </row>
    <row r="40" spans="1:10" x14ac:dyDescent="0.2">
      <c r="A40" s="10" t="s">
        <v>288</v>
      </c>
      <c r="B40" s="10" t="s">
        <v>372</v>
      </c>
    </row>
    <row r="41" spans="1:10" x14ac:dyDescent="0.2">
      <c r="A41" s="10" t="s">
        <v>282</v>
      </c>
      <c r="B41" s="10" t="s">
        <v>289</v>
      </c>
    </row>
    <row r="42" spans="1:10" x14ac:dyDescent="0.2">
      <c r="A42" s="10" t="s">
        <v>310</v>
      </c>
      <c r="B42" s="10" t="s">
        <v>291</v>
      </c>
    </row>
    <row r="43" spans="1:10" x14ac:dyDescent="0.2">
      <c r="A43" s="10" t="s">
        <v>28</v>
      </c>
      <c r="B43" s="15"/>
    </row>
    <row r="44" spans="1:10" x14ac:dyDescent="0.2">
      <c r="A44" s="15"/>
      <c r="B44" s="15"/>
    </row>
    <row r="45" spans="1:10" x14ac:dyDescent="0.2">
      <c r="A45" s="43" t="s">
        <v>993</v>
      </c>
      <c r="B45" s="15"/>
    </row>
    <row r="46" spans="1:10" x14ac:dyDescent="0.2">
      <c r="A46" s="10" t="s">
        <v>1046</v>
      </c>
      <c r="B46" s="15"/>
    </row>
    <row r="47" spans="1:10" x14ac:dyDescent="0.2">
      <c r="B47" s="15"/>
      <c r="C47" s="15"/>
    </row>
    <row r="48" spans="1:10" x14ac:dyDescent="0.2">
      <c r="B48" s="15"/>
      <c r="C48" s="15"/>
    </row>
  </sheetData>
  <mergeCells count="8">
    <mergeCell ref="B2:J2"/>
    <mergeCell ref="J3:J4"/>
    <mergeCell ref="F3:F4"/>
    <mergeCell ref="E3:E4"/>
    <mergeCell ref="D3:D4"/>
    <mergeCell ref="C3:C4"/>
    <mergeCell ref="B3:B4"/>
    <mergeCell ref="G3:I3"/>
  </mergeCells>
  <pageMargins left="0.7" right="0.7" top="0.75" bottom="0.75" header="0.3" footer="0.3"/>
  <pageSetup paperSize="8" orientation="landscape" r:id="rId1"/>
  <headerFooter>
    <oddHeader>&amp;L&amp;"Calibri"&amp;10&amp;K000000 [Limited Sharing]&amp;1#_x000D_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
    <tabColor theme="7" tint="-0.499984740745262"/>
  </sheetPr>
  <dimension ref="A1:N74"/>
  <sheetViews>
    <sheetView zoomScaleNormal="100" workbookViewId="0">
      <pane ySplit="4" topLeftCell="A32" activePane="bottomLeft" state="frozen"/>
      <selection activeCell="B2" sqref="B2:AD2"/>
      <selection pane="bottomLeft" activeCell="O34" sqref="O34"/>
    </sheetView>
  </sheetViews>
  <sheetFormatPr defaultRowHeight="12.75" outlineLevelRow="1" x14ac:dyDescent="0.2"/>
  <cols>
    <col min="1" max="1" width="4.33203125" style="10" customWidth="1"/>
    <col min="2" max="2" width="30.33203125" style="10" customWidth="1"/>
    <col min="3" max="12" width="13.5" style="10" customWidth="1"/>
    <col min="13" max="16384" width="9.33203125" style="10"/>
  </cols>
  <sheetData>
    <row r="1" spans="2:12" s="4" customFormat="1" ht="46.5" customHeight="1" x14ac:dyDescent="0.2">
      <c r="B1" s="1" t="s">
        <v>381</v>
      </c>
      <c r="C1" s="2"/>
      <c r="D1" s="2"/>
      <c r="E1" s="2"/>
      <c r="F1" s="2"/>
      <c r="G1" s="2"/>
      <c r="H1" s="2"/>
      <c r="I1" s="2"/>
      <c r="J1" s="2"/>
      <c r="K1" s="2"/>
      <c r="L1" s="3" t="s">
        <v>384</v>
      </c>
    </row>
    <row r="2" spans="2:12" s="5" customFormat="1" ht="15" x14ac:dyDescent="0.2">
      <c r="B2" s="436" t="s">
        <v>1144</v>
      </c>
      <c r="C2" s="436"/>
      <c r="D2" s="436"/>
      <c r="E2" s="436"/>
      <c r="F2" s="436"/>
      <c r="G2" s="436"/>
      <c r="H2" s="436"/>
      <c r="I2" s="436"/>
      <c r="J2" s="436"/>
      <c r="K2" s="436"/>
      <c r="L2" s="436"/>
    </row>
    <row r="3" spans="2:12" s="28" customFormat="1" ht="15" customHeight="1" x14ac:dyDescent="0.25">
      <c r="B3" s="450" t="s">
        <v>26</v>
      </c>
      <c r="C3" s="450"/>
      <c r="D3" s="450"/>
      <c r="E3" s="450"/>
      <c r="F3" s="450"/>
      <c r="G3" s="450"/>
      <c r="H3" s="450"/>
      <c r="I3" s="450"/>
      <c r="J3" s="450"/>
      <c r="K3" s="450"/>
      <c r="L3" s="450"/>
    </row>
    <row r="4" spans="2:12" s="7" customFormat="1" ht="30" x14ac:dyDescent="0.2">
      <c r="B4" s="48" t="s">
        <v>988</v>
      </c>
      <c r="C4" s="6" t="s">
        <v>10</v>
      </c>
      <c r="D4" s="6" t="s">
        <v>11</v>
      </c>
      <c r="E4" s="6" t="s">
        <v>12</v>
      </c>
      <c r="F4" s="6" t="s">
        <v>13</v>
      </c>
      <c r="G4" s="6" t="s">
        <v>14</v>
      </c>
      <c r="H4" s="6" t="s">
        <v>15</v>
      </c>
      <c r="I4" s="6" t="s">
        <v>16</v>
      </c>
      <c r="J4" s="6" t="s">
        <v>17</v>
      </c>
      <c r="K4" s="6" t="s">
        <v>989</v>
      </c>
      <c r="L4" s="6" t="s">
        <v>18</v>
      </c>
    </row>
    <row r="5" spans="2:12" x14ac:dyDescent="0.2">
      <c r="B5" s="444" t="s">
        <v>934</v>
      </c>
      <c r="C5" s="444"/>
      <c r="D5" s="444"/>
      <c r="E5" s="444"/>
      <c r="F5" s="444"/>
      <c r="G5" s="444"/>
      <c r="H5" s="444"/>
      <c r="I5" s="444"/>
      <c r="J5" s="444"/>
      <c r="K5" s="444"/>
      <c r="L5" s="444"/>
    </row>
    <row r="6" spans="2:12" hidden="1" outlineLevel="1" x14ac:dyDescent="0.2">
      <c r="B6" s="49" t="s">
        <v>935</v>
      </c>
      <c r="C6" s="50">
        <v>374</v>
      </c>
      <c r="D6" s="50">
        <v>408</v>
      </c>
      <c r="E6" s="50">
        <v>347</v>
      </c>
      <c r="F6" s="50">
        <v>734</v>
      </c>
      <c r="G6" s="50">
        <v>620</v>
      </c>
      <c r="H6" s="50">
        <v>352</v>
      </c>
      <c r="I6" s="50">
        <v>492</v>
      </c>
      <c r="J6" s="50">
        <v>471</v>
      </c>
      <c r="K6" s="50">
        <v>416</v>
      </c>
      <c r="L6" s="51">
        <v>4215</v>
      </c>
    </row>
    <row r="7" spans="2:12" hidden="1" outlineLevel="1" x14ac:dyDescent="0.2">
      <c r="B7" s="49" t="s">
        <v>936</v>
      </c>
      <c r="C7" s="51">
        <v>1230</v>
      </c>
      <c r="D7" s="51">
        <v>1338</v>
      </c>
      <c r="E7" s="51">
        <v>1154</v>
      </c>
      <c r="F7" s="50">
        <v>525</v>
      </c>
      <c r="G7" s="50">
        <v>551</v>
      </c>
      <c r="H7" s="51">
        <v>1003</v>
      </c>
      <c r="I7" s="50">
        <v>702</v>
      </c>
      <c r="J7" s="50">
        <v>693</v>
      </c>
      <c r="K7" s="50">
        <v>809</v>
      </c>
      <c r="L7" s="51">
        <v>8005</v>
      </c>
    </row>
    <row r="8" spans="2:12" hidden="1" outlineLevel="1" x14ac:dyDescent="0.2">
      <c r="B8" s="49" t="s">
        <v>937</v>
      </c>
      <c r="C8" s="51">
        <v>1078</v>
      </c>
      <c r="D8" s="51">
        <v>1666</v>
      </c>
      <c r="E8" s="50">
        <v>915</v>
      </c>
      <c r="F8" s="51">
        <v>1973</v>
      </c>
      <c r="G8" s="50">
        <v>848</v>
      </c>
      <c r="H8" s="51">
        <v>1914</v>
      </c>
      <c r="I8" s="51">
        <v>1227</v>
      </c>
      <c r="J8" s="51">
        <v>1689</v>
      </c>
      <c r="K8" s="51">
        <v>1268</v>
      </c>
      <c r="L8" s="51">
        <v>12578</v>
      </c>
    </row>
    <row r="9" spans="2:12" hidden="1" outlineLevel="1" x14ac:dyDescent="0.2">
      <c r="B9" s="49" t="s">
        <v>938</v>
      </c>
      <c r="C9" s="50">
        <v>874</v>
      </c>
      <c r="D9" s="50">
        <v>578</v>
      </c>
      <c r="E9" s="50">
        <v>715</v>
      </c>
      <c r="F9" s="50">
        <v>161</v>
      </c>
      <c r="G9" s="50">
        <v>273</v>
      </c>
      <c r="H9" s="50">
        <v>831</v>
      </c>
      <c r="I9" s="50">
        <v>721</v>
      </c>
      <c r="J9" s="50">
        <v>682</v>
      </c>
      <c r="K9" s="51">
        <v>1355</v>
      </c>
      <c r="L9" s="51">
        <v>6190</v>
      </c>
    </row>
    <row r="10" spans="2:12" hidden="1" outlineLevel="1" x14ac:dyDescent="0.2">
      <c r="B10" s="49" t="s">
        <v>939</v>
      </c>
      <c r="C10" s="52">
        <v>98</v>
      </c>
      <c r="D10" s="53" t="s">
        <v>793</v>
      </c>
      <c r="E10" s="52">
        <v>71</v>
      </c>
      <c r="F10" s="53" t="s">
        <v>793</v>
      </c>
      <c r="G10" s="53" t="s">
        <v>793</v>
      </c>
      <c r="H10" s="53" t="s">
        <v>793</v>
      </c>
      <c r="I10" s="53" t="s">
        <v>793</v>
      </c>
      <c r="J10" s="53" t="s">
        <v>793</v>
      </c>
      <c r="K10" s="53" t="s">
        <v>793</v>
      </c>
      <c r="L10" s="52">
        <v>170</v>
      </c>
    </row>
    <row r="11" spans="2:12" hidden="1" outlineLevel="1" x14ac:dyDescent="0.2">
      <c r="B11" s="29" t="s">
        <v>501</v>
      </c>
      <c r="C11" s="54">
        <v>3655</v>
      </c>
      <c r="D11" s="54">
        <v>3991</v>
      </c>
      <c r="E11" s="54">
        <v>3202</v>
      </c>
      <c r="F11" s="54">
        <v>3393</v>
      </c>
      <c r="G11" s="54">
        <v>2292</v>
      </c>
      <c r="H11" s="54">
        <v>4101</v>
      </c>
      <c r="I11" s="54">
        <v>3141</v>
      </c>
      <c r="J11" s="54">
        <v>3535</v>
      </c>
      <c r="K11" s="54">
        <v>3847</v>
      </c>
      <c r="L11" s="54">
        <v>31158</v>
      </c>
    </row>
    <row r="12" spans="2:12" collapsed="1" x14ac:dyDescent="0.2">
      <c r="B12" s="447" t="s">
        <v>928</v>
      </c>
      <c r="C12" s="447"/>
      <c r="D12" s="447"/>
      <c r="E12" s="447"/>
      <c r="F12" s="447"/>
      <c r="G12" s="447"/>
      <c r="H12" s="447"/>
      <c r="I12" s="447"/>
      <c r="J12" s="447"/>
      <c r="K12" s="447"/>
      <c r="L12" s="447"/>
    </row>
    <row r="13" spans="2:12" hidden="1" outlineLevel="1" x14ac:dyDescent="0.2">
      <c r="B13" s="49" t="s">
        <v>935</v>
      </c>
      <c r="C13" s="50">
        <v>374</v>
      </c>
      <c r="D13" s="50">
        <v>409</v>
      </c>
      <c r="E13" s="50">
        <v>353</v>
      </c>
      <c r="F13" s="50">
        <v>734</v>
      </c>
      <c r="G13" s="50">
        <v>620</v>
      </c>
      <c r="H13" s="50">
        <v>353</v>
      </c>
      <c r="I13" s="50">
        <v>491</v>
      </c>
      <c r="J13" s="50">
        <v>469</v>
      </c>
      <c r="K13" s="50">
        <v>416</v>
      </c>
      <c r="L13" s="51">
        <v>4217</v>
      </c>
    </row>
    <row r="14" spans="2:12" hidden="1" outlineLevel="1" x14ac:dyDescent="0.2">
      <c r="B14" s="49" t="s">
        <v>936</v>
      </c>
      <c r="C14" s="51">
        <v>1253</v>
      </c>
      <c r="D14" s="51">
        <v>1334</v>
      </c>
      <c r="E14" s="51">
        <v>1163</v>
      </c>
      <c r="F14" s="50">
        <v>525</v>
      </c>
      <c r="G14" s="50">
        <v>551</v>
      </c>
      <c r="H14" s="50">
        <v>975</v>
      </c>
      <c r="I14" s="50">
        <v>706</v>
      </c>
      <c r="J14" s="50">
        <v>693</v>
      </c>
      <c r="K14" s="50">
        <v>804</v>
      </c>
      <c r="L14" s="51">
        <v>8003</v>
      </c>
    </row>
    <row r="15" spans="2:12" hidden="1" outlineLevel="1" x14ac:dyDescent="0.2">
      <c r="B15" s="49" t="s">
        <v>937</v>
      </c>
      <c r="C15" s="51">
        <v>1078</v>
      </c>
      <c r="D15" s="51">
        <v>1664</v>
      </c>
      <c r="E15" s="50">
        <v>915</v>
      </c>
      <c r="F15" s="51">
        <v>1972</v>
      </c>
      <c r="G15" s="50">
        <v>885</v>
      </c>
      <c r="H15" s="51">
        <v>1914</v>
      </c>
      <c r="I15" s="51">
        <v>1227</v>
      </c>
      <c r="J15" s="51">
        <v>1689</v>
      </c>
      <c r="K15" s="51">
        <v>1233</v>
      </c>
      <c r="L15" s="51">
        <v>12578</v>
      </c>
    </row>
    <row r="16" spans="2:12" hidden="1" outlineLevel="1" x14ac:dyDescent="0.2">
      <c r="B16" s="49" t="s">
        <v>938</v>
      </c>
      <c r="C16" s="50">
        <v>874</v>
      </c>
      <c r="D16" s="50">
        <v>580</v>
      </c>
      <c r="E16" s="50">
        <v>715</v>
      </c>
      <c r="F16" s="50">
        <v>148</v>
      </c>
      <c r="G16" s="50">
        <v>276</v>
      </c>
      <c r="H16" s="50">
        <v>831</v>
      </c>
      <c r="I16" s="50">
        <v>721</v>
      </c>
      <c r="J16" s="50">
        <v>682</v>
      </c>
      <c r="K16" s="51">
        <v>1406</v>
      </c>
      <c r="L16" s="51">
        <v>6232</v>
      </c>
    </row>
    <row r="17" spans="2:12" hidden="1" outlineLevel="1" x14ac:dyDescent="0.2">
      <c r="B17" s="49" t="s">
        <v>939</v>
      </c>
      <c r="C17" s="52">
        <v>108</v>
      </c>
      <c r="D17" s="53" t="s">
        <v>793</v>
      </c>
      <c r="E17" s="52">
        <v>108</v>
      </c>
      <c r="F17" s="53" t="s">
        <v>793</v>
      </c>
      <c r="G17" s="53" t="s">
        <v>793</v>
      </c>
      <c r="H17" s="53" t="s">
        <v>793</v>
      </c>
      <c r="I17" s="53" t="s">
        <v>793</v>
      </c>
      <c r="J17" s="53" t="s">
        <v>793</v>
      </c>
      <c r="K17" s="52">
        <v>2</v>
      </c>
      <c r="L17" s="52">
        <v>218</v>
      </c>
    </row>
    <row r="18" spans="2:12" hidden="1" outlineLevel="1" x14ac:dyDescent="0.2">
      <c r="B18" s="29" t="s">
        <v>501</v>
      </c>
      <c r="C18" s="54">
        <v>3686</v>
      </c>
      <c r="D18" s="54">
        <v>3986</v>
      </c>
      <c r="E18" s="54">
        <v>3255</v>
      </c>
      <c r="F18" s="54">
        <v>3379</v>
      </c>
      <c r="G18" s="54">
        <v>2332</v>
      </c>
      <c r="H18" s="54">
        <v>4074</v>
      </c>
      <c r="I18" s="54">
        <v>3144</v>
      </c>
      <c r="J18" s="54">
        <v>3533</v>
      </c>
      <c r="K18" s="54">
        <v>3860</v>
      </c>
      <c r="L18" s="54">
        <v>31249</v>
      </c>
    </row>
    <row r="19" spans="2:12" collapsed="1" x14ac:dyDescent="0.2">
      <c r="B19" s="447" t="s">
        <v>933</v>
      </c>
      <c r="C19" s="447"/>
      <c r="D19" s="447"/>
      <c r="E19" s="447"/>
      <c r="F19" s="447"/>
      <c r="G19" s="447"/>
      <c r="H19" s="447"/>
      <c r="I19" s="447"/>
      <c r="J19" s="447"/>
      <c r="K19" s="447"/>
      <c r="L19" s="447"/>
    </row>
    <row r="20" spans="2:12" outlineLevel="1" x14ac:dyDescent="0.2">
      <c r="B20" s="49" t="s">
        <v>935</v>
      </c>
      <c r="C20" s="50">
        <v>374</v>
      </c>
      <c r="D20" s="50">
        <v>409</v>
      </c>
      <c r="E20" s="50">
        <v>353</v>
      </c>
      <c r="F20" s="50">
        <v>734</v>
      </c>
      <c r="G20" s="50">
        <v>620</v>
      </c>
      <c r="H20" s="50">
        <v>353</v>
      </c>
      <c r="I20" s="50">
        <v>491</v>
      </c>
      <c r="J20" s="50">
        <v>469</v>
      </c>
      <c r="K20" s="50">
        <v>416</v>
      </c>
      <c r="L20" s="51">
        <v>4217</v>
      </c>
    </row>
    <row r="21" spans="2:12" outlineLevel="1" x14ac:dyDescent="0.2">
      <c r="B21" s="49" t="s">
        <v>936</v>
      </c>
      <c r="C21" s="51">
        <v>1235</v>
      </c>
      <c r="D21" s="51">
        <v>1334</v>
      </c>
      <c r="E21" s="51">
        <v>1154</v>
      </c>
      <c r="F21" s="50">
        <v>525</v>
      </c>
      <c r="G21" s="50">
        <v>551</v>
      </c>
      <c r="H21" s="51">
        <v>1005</v>
      </c>
      <c r="I21" s="50">
        <v>706</v>
      </c>
      <c r="J21" s="50">
        <v>693</v>
      </c>
      <c r="K21" s="50">
        <v>804</v>
      </c>
      <c r="L21" s="51">
        <v>8007</v>
      </c>
    </row>
    <row r="22" spans="2:12" outlineLevel="1" x14ac:dyDescent="0.2">
      <c r="B22" s="49" t="s">
        <v>937</v>
      </c>
      <c r="C22" s="51">
        <v>1027</v>
      </c>
      <c r="D22" s="51">
        <v>1664</v>
      </c>
      <c r="E22" s="50">
        <v>915</v>
      </c>
      <c r="F22" s="51">
        <v>1973</v>
      </c>
      <c r="G22" s="50">
        <v>901</v>
      </c>
      <c r="H22" s="51">
        <v>1914</v>
      </c>
      <c r="I22" s="51">
        <v>1227</v>
      </c>
      <c r="J22" s="51">
        <v>1689</v>
      </c>
      <c r="K22" s="51">
        <v>1233</v>
      </c>
      <c r="L22" s="51">
        <v>12544</v>
      </c>
    </row>
    <row r="23" spans="2:12" outlineLevel="1" x14ac:dyDescent="0.2">
      <c r="B23" s="49" t="s">
        <v>938</v>
      </c>
      <c r="C23" s="50">
        <v>864</v>
      </c>
      <c r="D23" s="50">
        <v>580</v>
      </c>
      <c r="E23" s="50">
        <v>715</v>
      </c>
      <c r="F23" s="50">
        <v>161</v>
      </c>
      <c r="G23" s="50">
        <v>301</v>
      </c>
      <c r="H23" s="50">
        <v>831</v>
      </c>
      <c r="I23" s="50">
        <v>721</v>
      </c>
      <c r="J23" s="50">
        <v>682</v>
      </c>
      <c r="K23" s="51">
        <v>1406</v>
      </c>
      <c r="L23" s="51">
        <v>6260</v>
      </c>
    </row>
    <row r="24" spans="2:12" outlineLevel="1" x14ac:dyDescent="0.2">
      <c r="B24" s="49" t="s">
        <v>939</v>
      </c>
      <c r="C24" s="50">
        <v>108</v>
      </c>
      <c r="D24" s="53" t="s">
        <v>793</v>
      </c>
      <c r="E24" s="52">
        <v>162</v>
      </c>
      <c r="F24" s="53" t="s">
        <v>793</v>
      </c>
      <c r="G24" s="53" t="s">
        <v>793</v>
      </c>
      <c r="H24" s="53" t="s">
        <v>793</v>
      </c>
      <c r="I24" s="53" t="s">
        <v>793</v>
      </c>
      <c r="J24" s="53" t="s">
        <v>793</v>
      </c>
      <c r="K24" s="50">
        <v>2</v>
      </c>
      <c r="L24" s="50">
        <v>272</v>
      </c>
    </row>
    <row r="25" spans="2:12" outlineLevel="1" x14ac:dyDescent="0.2">
      <c r="B25" s="29" t="s">
        <v>501</v>
      </c>
      <c r="C25" s="54">
        <v>3608</v>
      </c>
      <c r="D25" s="54">
        <v>3986</v>
      </c>
      <c r="E25" s="54">
        <v>3300</v>
      </c>
      <c r="F25" s="54">
        <v>3393</v>
      </c>
      <c r="G25" s="54">
        <v>2373</v>
      </c>
      <c r="H25" s="54">
        <v>4104</v>
      </c>
      <c r="I25" s="54">
        <v>3145</v>
      </c>
      <c r="J25" s="54">
        <v>3533</v>
      </c>
      <c r="K25" s="54">
        <v>3860</v>
      </c>
      <c r="L25" s="54">
        <v>31301</v>
      </c>
    </row>
    <row r="26" spans="2:12" x14ac:dyDescent="0.2">
      <c r="B26" s="447" t="s">
        <v>678</v>
      </c>
      <c r="C26" s="447"/>
      <c r="D26" s="447"/>
      <c r="E26" s="447"/>
      <c r="F26" s="447"/>
      <c r="G26" s="447"/>
      <c r="H26" s="447"/>
      <c r="I26" s="447"/>
      <c r="J26" s="447"/>
      <c r="K26" s="447"/>
      <c r="L26" s="447"/>
    </row>
    <row r="27" spans="2:12" outlineLevel="1" x14ac:dyDescent="0.2">
      <c r="B27" s="49" t="s">
        <v>935</v>
      </c>
      <c r="C27" s="50">
        <v>374</v>
      </c>
      <c r="D27" s="50">
        <v>409</v>
      </c>
      <c r="E27" s="50">
        <v>353</v>
      </c>
      <c r="F27" s="50">
        <v>734</v>
      </c>
      <c r="G27" s="50">
        <v>620</v>
      </c>
      <c r="H27" s="50">
        <v>353</v>
      </c>
      <c r="I27" s="50">
        <v>491</v>
      </c>
      <c r="J27" s="50">
        <v>469</v>
      </c>
      <c r="K27" s="50">
        <v>416</v>
      </c>
      <c r="L27" s="51">
        <v>4217</v>
      </c>
    </row>
    <row r="28" spans="2:12" outlineLevel="1" x14ac:dyDescent="0.2">
      <c r="B28" s="49" t="s">
        <v>936</v>
      </c>
      <c r="C28" s="51">
        <v>1235</v>
      </c>
      <c r="D28" s="51">
        <v>1334</v>
      </c>
      <c r="E28" s="51">
        <v>1154</v>
      </c>
      <c r="F28" s="50">
        <v>525</v>
      </c>
      <c r="G28" s="50">
        <v>551</v>
      </c>
      <c r="H28" s="51">
        <v>1005</v>
      </c>
      <c r="I28" s="50">
        <v>706</v>
      </c>
      <c r="J28" s="50">
        <v>693</v>
      </c>
      <c r="K28" s="50">
        <v>804</v>
      </c>
      <c r="L28" s="51">
        <v>8007</v>
      </c>
    </row>
    <row r="29" spans="2:12" outlineLevel="1" x14ac:dyDescent="0.2">
      <c r="B29" s="49" t="s">
        <v>937</v>
      </c>
      <c r="C29" s="51">
        <v>1027</v>
      </c>
      <c r="D29" s="51">
        <v>1664</v>
      </c>
      <c r="E29" s="50">
        <v>915</v>
      </c>
      <c r="F29" s="51">
        <v>1973</v>
      </c>
      <c r="G29" s="52">
        <v>930</v>
      </c>
      <c r="H29" s="51">
        <v>1905</v>
      </c>
      <c r="I29" s="51">
        <v>1227</v>
      </c>
      <c r="J29" s="51">
        <v>1689</v>
      </c>
      <c r="K29" s="51">
        <v>1252</v>
      </c>
      <c r="L29" s="55">
        <v>12582</v>
      </c>
    </row>
    <row r="30" spans="2:12" outlineLevel="1" x14ac:dyDescent="0.2">
      <c r="B30" s="49" t="s">
        <v>938</v>
      </c>
      <c r="C30" s="50">
        <v>864</v>
      </c>
      <c r="D30" s="50">
        <v>580</v>
      </c>
      <c r="E30" s="50">
        <v>715</v>
      </c>
      <c r="F30" s="50">
        <v>161</v>
      </c>
      <c r="G30" s="50">
        <v>298</v>
      </c>
      <c r="H30" s="52">
        <v>840</v>
      </c>
      <c r="I30" s="50">
        <v>721</v>
      </c>
      <c r="J30" s="50">
        <v>682</v>
      </c>
      <c r="K30" s="51">
        <v>1407</v>
      </c>
      <c r="L30" s="55">
        <v>6268</v>
      </c>
    </row>
    <row r="31" spans="2:12" outlineLevel="1" x14ac:dyDescent="0.2">
      <c r="B31" s="49" t="s">
        <v>939</v>
      </c>
      <c r="C31" s="50">
        <v>113</v>
      </c>
      <c r="D31" s="53" t="s">
        <v>793</v>
      </c>
      <c r="E31" s="52">
        <v>162</v>
      </c>
      <c r="F31" s="53" t="s">
        <v>793</v>
      </c>
      <c r="G31" s="53" t="s">
        <v>793</v>
      </c>
      <c r="H31" s="52">
        <v>36</v>
      </c>
      <c r="I31" s="53" t="s">
        <v>793</v>
      </c>
      <c r="J31" s="53" t="s">
        <v>793</v>
      </c>
      <c r="K31" s="50">
        <v>2</v>
      </c>
      <c r="L31" s="50">
        <v>313</v>
      </c>
    </row>
    <row r="32" spans="2:12" outlineLevel="1" x14ac:dyDescent="0.2">
      <c r="B32" s="29" t="s">
        <v>501</v>
      </c>
      <c r="C32" s="54">
        <v>3613</v>
      </c>
      <c r="D32" s="54">
        <v>3986</v>
      </c>
      <c r="E32" s="54">
        <v>3300</v>
      </c>
      <c r="F32" s="54">
        <v>3393</v>
      </c>
      <c r="G32" s="396">
        <v>2399</v>
      </c>
      <c r="H32" s="396">
        <v>4139</v>
      </c>
      <c r="I32" s="54">
        <v>3145</v>
      </c>
      <c r="J32" s="54">
        <v>3533</v>
      </c>
      <c r="K32" s="54">
        <v>3880</v>
      </c>
      <c r="L32" s="54">
        <v>31387</v>
      </c>
    </row>
    <row r="33" spans="2:14" x14ac:dyDescent="0.2">
      <c r="B33" s="448" t="s">
        <v>276</v>
      </c>
      <c r="C33" s="449"/>
      <c r="D33" s="449"/>
      <c r="E33" s="449"/>
      <c r="F33" s="449"/>
      <c r="G33" s="449"/>
      <c r="H33" s="449"/>
      <c r="I33" s="449"/>
      <c r="J33" s="449"/>
      <c r="K33" s="449"/>
      <c r="L33" s="449"/>
    </row>
    <row r="34" spans="2:14" outlineLevel="1" x14ac:dyDescent="0.2">
      <c r="B34" s="49" t="s">
        <v>935</v>
      </c>
      <c r="C34" s="50">
        <v>374</v>
      </c>
      <c r="D34" s="50">
        <v>409</v>
      </c>
      <c r="E34" s="50">
        <v>353</v>
      </c>
      <c r="F34" s="50">
        <v>734</v>
      </c>
      <c r="G34" s="50">
        <v>620</v>
      </c>
      <c r="H34" s="50">
        <v>353</v>
      </c>
      <c r="I34" s="50">
        <v>492</v>
      </c>
      <c r="J34" s="50">
        <v>468</v>
      </c>
      <c r="K34" s="50">
        <v>415.58</v>
      </c>
      <c r="L34" s="290">
        <f t="shared" ref="L34:L39" si="0">SUM(C34:K34)</f>
        <v>4218.58</v>
      </c>
    </row>
    <row r="35" spans="2:14" outlineLevel="1" x14ac:dyDescent="0.2">
      <c r="B35" s="49" t="s">
        <v>936</v>
      </c>
      <c r="C35" s="51">
        <v>1236</v>
      </c>
      <c r="D35" s="51">
        <v>1333</v>
      </c>
      <c r="E35" s="51">
        <v>1154</v>
      </c>
      <c r="F35" s="50">
        <v>524.82999999999993</v>
      </c>
      <c r="G35" s="50">
        <v>552</v>
      </c>
      <c r="H35" s="51">
        <v>1005</v>
      </c>
      <c r="I35" s="50">
        <v>706</v>
      </c>
      <c r="J35" s="50">
        <v>693</v>
      </c>
      <c r="K35" s="50">
        <v>803.55</v>
      </c>
      <c r="L35" s="290">
        <f t="shared" si="0"/>
        <v>8007.38</v>
      </c>
    </row>
    <row r="36" spans="2:14" outlineLevel="1" x14ac:dyDescent="0.2">
      <c r="B36" s="49" t="s">
        <v>937</v>
      </c>
      <c r="C36" s="51">
        <v>1027</v>
      </c>
      <c r="D36" s="51">
        <v>1664</v>
      </c>
      <c r="E36" s="50">
        <v>915</v>
      </c>
      <c r="F36" s="51">
        <v>1972</v>
      </c>
      <c r="G36" s="50">
        <v>933.91</v>
      </c>
      <c r="H36" s="51">
        <v>1905</v>
      </c>
      <c r="I36" s="51">
        <v>1227</v>
      </c>
      <c r="J36" s="51">
        <v>1689</v>
      </c>
      <c r="K36" s="51">
        <v>1583.1399999999999</v>
      </c>
      <c r="L36" s="290">
        <f t="shared" si="0"/>
        <v>12916.05</v>
      </c>
      <c r="N36" s="16"/>
    </row>
    <row r="37" spans="2:14" outlineLevel="1" x14ac:dyDescent="0.2">
      <c r="B37" s="49" t="s">
        <v>938</v>
      </c>
      <c r="C37" s="50">
        <v>864</v>
      </c>
      <c r="D37" s="50">
        <v>580</v>
      </c>
      <c r="E37" s="50">
        <v>715</v>
      </c>
      <c r="F37" s="50">
        <v>161</v>
      </c>
      <c r="G37" s="50">
        <v>296.68</v>
      </c>
      <c r="H37" s="50">
        <v>840</v>
      </c>
      <c r="I37" s="50">
        <v>721</v>
      </c>
      <c r="J37" s="50">
        <v>695.76</v>
      </c>
      <c r="K37" s="51">
        <v>1069.83</v>
      </c>
      <c r="L37" s="290">
        <f t="shared" si="0"/>
        <v>5943.27</v>
      </c>
      <c r="M37" s="40"/>
    </row>
    <row r="38" spans="2:14" outlineLevel="1" x14ac:dyDescent="0.2">
      <c r="B38" s="49" t="s">
        <v>939</v>
      </c>
      <c r="C38" s="52">
        <v>113.242</v>
      </c>
      <c r="D38" s="53" t="s">
        <v>264</v>
      </c>
      <c r="E38" s="52">
        <v>161.81899999999999</v>
      </c>
      <c r="F38" s="53" t="s">
        <v>264</v>
      </c>
      <c r="G38" s="53" t="s">
        <v>264</v>
      </c>
      <c r="H38" s="52">
        <v>35.67</v>
      </c>
      <c r="I38" s="53" t="s">
        <v>264</v>
      </c>
      <c r="J38" s="53" t="s">
        <v>264</v>
      </c>
      <c r="K38" s="52">
        <v>1.855</v>
      </c>
      <c r="L38" s="290">
        <f>SUM(C38:K38)</f>
        <v>312.58600000000001</v>
      </c>
    </row>
    <row r="39" spans="2:14" ht="15" customHeight="1" outlineLevel="1" x14ac:dyDescent="0.2">
      <c r="B39" s="29" t="s">
        <v>501</v>
      </c>
      <c r="C39" s="54">
        <v>3614</v>
      </c>
      <c r="D39" s="54">
        <v>3986</v>
      </c>
      <c r="E39" s="54">
        <v>3298.819</v>
      </c>
      <c r="F39" s="54">
        <v>3391.83</v>
      </c>
      <c r="G39" s="54">
        <v>2402.5899999999997</v>
      </c>
      <c r="H39" s="54">
        <v>4138.67</v>
      </c>
      <c r="I39" s="54">
        <v>3146</v>
      </c>
      <c r="J39" s="54">
        <v>3545.76</v>
      </c>
      <c r="K39" s="54">
        <v>3873.9549999999995</v>
      </c>
      <c r="L39" s="291">
        <f t="shared" si="0"/>
        <v>31397.624</v>
      </c>
    </row>
    <row r="40" spans="2:14" x14ac:dyDescent="0.2">
      <c r="B40" s="448" t="s">
        <v>149</v>
      </c>
      <c r="C40" s="449"/>
      <c r="D40" s="449"/>
      <c r="E40" s="449"/>
      <c r="F40" s="449"/>
      <c r="G40" s="449"/>
      <c r="H40" s="449"/>
      <c r="I40" s="449"/>
      <c r="J40" s="449"/>
      <c r="K40" s="449"/>
      <c r="L40" s="449"/>
    </row>
    <row r="41" spans="2:14" hidden="1" outlineLevel="1" x14ac:dyDescent="0.2">
      <c r="B41" s="284" t="s">
        <v>1057</v>
      </c>
      <c r="C41" s="50">
        <v>373.79</v>
      </c>
      <c r="D41" s="50">
        <v>408.59000000000003</v>
      </c>
      <c r="E41" s="50">
        <v>352.90999999999997</v>
      </c>
      <c r="F41" s="50">
        <v>734.59</v>
      </c>
      <c r="G41" s="50">
        <v>619.54999999999995</v>
      </c>
      <c r="H41" s="50">
        <v>352.8</v>
      </c>
      <c r="I41" s="50">
        <v>491.19000000000005</v>
      </c>
      <c r="J41" s="50">
        <v>468.52</v>
      </c>
      <c r="K41" s="50">
        <v>415.58</v>
      </c>
      <c r="L41" s="290">
        <f t="shared" ref="L41:L46" si="1">SUM(C41:K41)</f>
        <v>4217.5200000000004</v>
      </c>
    </row>
    <row r="42" spans="2:14" hidden="1" outlineLevel="1" x14ac:dyDescent="0.2">
      <c r="B42" s="49" t="s">
        <v>936</v>
      </c>
      <c r="C42" s="51">
        <v>1235.26</v>
      </c>
      <c r="D42" s="51">
        <v>1348.3500000000001</v>
      </c>
      <c r="E42" s="51">
        <v>1155.4699999999998</v>
      </c>
      <c r="F42" s="50">
        <v>524.82999999999993</v>
      </c>
      <c r="G42" s="50">
        <v>557.74</v>
      </c>
      <c r="H42" s="51">
        <v>1010.8899999999999</v>
      </c>
      <c r="I42" s="50">
        <v>708.81</v>
      </c>
      <c r="J42" s="50">
        <v>692.94</v>
      </c>
      <c r="K42" s="50">
        <v>803.55</v>
      </c>
      <c r="L42" s="290">
        <f t="shared" si="1"/>
        <v>8037.8399999999992</v>
      </c>
    </row>
    <row r="43" spans="2:14" hidden="1" outlineLevel="1" x14ac:dyDescent="0.2">
      <c r="B43" s="49" t="s">
        <v>937</v>
      </c>
      <c r="C43" s="51">
        <v>1026.97</v>
      </c>
      <c r="D43" s="51">
        <v>1664.3500000000001</v>
      </c>
      <c r="E43" s="50">
        <v>915.47</v>
      </c>
      <c r="F43" s="51">
        <v>1972.8100000000002</v>
      </c>
      <c r="G43" s="50">
        <v>932.79000000000008</v>
      </c>
      <c r="H43" s="51">
        <v>1905.4360000000001</v>
      </c>
      <c r="I43" s="51">
        <v>1226.71</v>
      </c>
      <c r="J43" s="51">
        <v>1959.77</v>
      </c>
      <c r="K43" s="51">
        <v>1583.1399999999999</v>
      </c>
      <c r="L43" s="290">
        <f t="shared" si="1"/>
        <v>13187.446</v>
      </c>
    </row>
    <row r="44" spans="2:14" hidden="1" outlineLevel="1" x14ac:dyDescent="0.2">
      <c r="B44" s="49" t="s">
        <v>938</v>
      </c>
      <c r="C44" s="50">
        <v>863.76</v>
      </c>
      <c r="D44" s="50">
        <v>579.5</v>
      </c>
      <c r="E44" s="50">
        <v>715.45</v>
      </c>
      <c r="F44" s="50">
        <v>160.79</v>
      </c>
      <c r="G44" s="50">
        <v>294.89</v>
      </c>
      <c r="H44" s="50">
        <v>840.03600000000006</v>
      </c>
      <c r="I44" s="50">
        <v>720.61</v>
      </c>
      <c r="J44" s="50">
        <v>606.74</v>
      </c>
      <c r="K44" s="51">
        <v>1069.83</v>
      </c>
      <c r="L44" s="290">
        <f t="shared" si="1"/>
        <v>5851.6059999999998</v>
      </c>
    </row>
    <row r="45" spans="2:14" hidden="1" outlineLevel="1" x14ac:dyDescent="0.2">
      <c r="B45" s="49" t="s">
        <v>939</v>
      </c>
      <c r="C45" s="52">
        <v>113.242</v>
      </c>
      <c r="D45" s="53" t="s">
        <v>264</v>
      </c>
      <c r="E45" s="52">
        <v>161.81899999999999</v>
      </c>
      <c r="F45" s="53" t="s">
        <v>264</v>
      </c>
      <c r="G45" s="53" t="s">
        <v>264</v>
      </c>
      <c r="H45" s="52">
        <v>35.67</v>
      </c>
      <c r="I45" s="53" t="s">
        <v>264</v>
      </c>
      <c r="J45" s="53" t="s">
        <v>264</v>
      </c>
      <c r="K45" s="52">
        <v>1.855</v>
      </c>
      <c r="L45" s="292">
        <f t="shared" si="1"/>
        <v>312.58600000000001</v>
      </c>
    </row>
    <row r="46" spans="2:14" hidden="1" outlineLevel="1" x14ac:dyDescent="0.2">
      <c r="B46" s="29" t="s">
        <v>501</v>
      </c>
      <c r="C46" s="54">
        <v>3613.0219999999999</v>
      </c>
      <c r="D46" s="54">
        <v>4000.79</v>
      </c>
      <c r="E46" s="54">
        <v>3301.1189999999992</v>
      </c>
      <c r="F46" s="54">
        <v>3393.02</v>
      </c>
      <c r="G46" s="54">
        <v>2404.9699999999998</v>
      </c>
      <c r="H46" s="54">
        <v>4144.8320000000003</v>
      </c>
      <c r="I46" s="54">
        <v>3147.32</v>
      </c>
      <c r="J46" s="54">
        <v>3727.9700000000003</v>
      </c>
      <c r="K46" s="54">
        <v>3873.9549999999995</v>
      </c>
      <c r="L46" s="291">
        <f t="shared" si="1"/>
        <v>31606.997999999996</v>
      </c>
    </row>
    <row r="47" spans="2:14" collapsed="1" x14ac:dyDescent="0.2">
      <c r="B47" s="448" t="s">
        <v>1194</v>
      </c>
      <c r="C47" s="449"/>
      <c r="D47" s="449"/>
      <c r="E47" s="449"/>
      <c r="F47" s="449"/>
      <c r="G47" s="449"/>
      <c r="H47" s="449"/>
      <c r="I47" s="449"/>
      <c r="J47" s="449"/>
      <c r="K47" s="449"/>
      <c r="L47" s="449"/>
    </row>
    <row r="48" spans="2:14" outlineLevel="1" x14ac:dyDescent="0.2">
      <c r="B48" s="284" t="s">
        <v>1057</v>
      </c>
      <c r="C48" s="50">
        <v>373.79</v>
      </c>
      <c r="D48" s="50">
        <v>408.59000000000003</v>
      </c>
      <c r="E48" s="50">
        <v>352.90999999999997</v>
      </c>
      <c r="F48" s="50">
        <v>734.49</v>
      </c>
      <c r="G48" s="50">
        <v>619.54999999999995</v>
      </c>
      <c r="H48" s="50">
        <v>352.8</v>
      </c>
      <c r="I48" s="50">
        <v>491.19000000000005</v>
      </c>
      <c r="J48" s="50">
        <v>468.52</v>
      </c>
      <c r="K48" s="50">
        <v>415.58</v>
      </c>
      <c r="L48" s="290">
        <f t="shared" ref="L48:L53" si="2">SUM(C48:K48)</f>
        <v>4217.42</v>
      </c>
    </row>
    <row r="49" spans="1:12" outlineLevel="1" x14ac:dyDescent="0.2">
      <c r="B49" s="49" t="s">
        <v>936</v>
      </c>
      <c r="C49" s="51">
        <v>1242.7</v>
      </c>
      <c r="D49" s="51">
        <v>1348.3500000000001</v>
      </c>
      <c r="E49" s="51">
        <v>1155.4699999999998</v>
      </c>
      <c r="F49" s="51">
        <v>524.82999999999993</v>
      </c>
      <c r="G49" s="51">
        <v>557.74</v>
      </c>
      <c r="H49" s="51">
        <v>1010.8899999999999</v>
      </c>
      <c r="I49" s="51">
        <v>708.81</v>
      </c>
      <c r="J49" s="51">
        <v>692.94</v>
      </c>
      <c r="K49" s="51">
        <v>803.55</v>
      </c>
      <c r="L49" s="290">
        <f t="shared" si="2"/>
        <v>8045.28</v>
      </c>
    </row>
    <row r="50" spans="1:12" outlineLevel="1" x14ac:dyDescent="0.2">
      <c r="B50" s="49" t="s">
        <v>937</v>
      </c>
      <c r="C50" s="51">
        <v>1026.97</v>
      </c>
      <c r="D50" s="51">
        <v>1611.46</v>
      </c>
      <c r="E50" s="51">
        <v>915.47</v>
      </c>
      <c r="F50" s="51">
        <v>1972.8100000000002</v>
      </c>
      <c r="G50" s="51">
        <v>931.59</v>
      </c>
      <c r="H50" s="51">
        <v>1905.4360000000001</v>
      </c>
      <c r="I50" s="51">
        <v>1226.71</v>
      </c>
      <c r="J50" s="51">
        <v>1959.77</v>
      </c>
      <c r="K50" s="51">
        <v>1583.1399999999999</v>
      </c>
      <c r="L50" s="290">
        <f t="shared" si="2"/>
        <v>13133.356</v>
      </c>
    </row>
    <row r="51" spans="1:12" outlineLevel="1" x14ac:dyDescent="0.2">
      <c r="B51" s="49" t="s">
        <v>938</v>
      </c>
      <c r="C51" s="50">
        <v>863.76</v>
      </c>
      <c r="D51" s="50">
        <v>455.16999999999996</v>
      </c>
      <c r="E51" s="50">
        <v>715.45</v>
      </c>
      <c r="F51" s="50">
        <v>160.79</v>
      </c>
      <c r="G51" s="50">
        <v>296.08999999999997</v>
      </c>
      <c r="H51" s="50">
        <v>840.03600000000006</v>
      </c>
      <c r="I51" s="50">
        <v>720.61</v>
      </c>
      <c r="J51" s="50">
        <v>606.74</v>
      </c>
      <c r="K51" s="50">
        <v>1069.83</v>
      </c>
      <c r="L51" s="290">
        <f t="shared" si="2"/>
        <v>5728.4760000000006</v>
      </c>
    </row>
    <row r="52" spans="1:12" outlineLevel="1" x14ac:dyDescent="0.2">
      <c r="B52" s="49" t="s">
        <v>939</v>
      </c>
      <c r="C52" s="52">
        <v>113.242</v>
      </c>
      <c r="D52" s="52" t="s">
        <v>264</v>
      </c>
      <c r="E52" s="52">
        <v>161.81899999999999</v>
      </c>
      <c r="F52" s="52" t="s">
        <v>264</v>
      </c>
      <c r="G52" s="52" t="s">
        <v>264</v>
      </c>
      <c r="H52" s="52">
        <v>35.67</v>
      </c>
      <c r="I52" s="52" t="s">
        <v>264</v>
      </c>
      <c r="J52" s="52" t="s">
        <v>264</v>
      </c>
      <c r="K52" s="52">
        <v>1.855</v>
      </c>
      <c r="L52" s="292">
        <f t="shared" si="2"/>
        <v>312.58600000000001</v>
      </c>
    </row>
    <row r="53" spans="1:12" outlineLevel="1" x14ac:dyDescent="0.2">
      <c r="B53" s="29" t="s">
        <v>501</v>
      </c>
      <c r="C53" s="54">
        <v>3620.4620000000004</v>
      </c>
      <c r="D53" s="54">
        <v>3823.57</v>
      </c>
      <c r="E53" s="54">
        <v>3301.1189999999992</v>
      </c>
      <c r="F53" s="54">
        <v>3393.0200000000004</v>
      </c>
      <c r="G53" s="54">
        <v>2404.9700000000003</v>
      </c>
      <c r="H53" s="54">
        <v>4144.8320000000003</v>
      </c>
      <c r="I53" s="54">
        <v>3147.32</v>
      </c>
      <c r="J53" s="54">
        <v>3727.9700000000003</v>
      </c>
      <c r="K53" s="54">
        <v>3873.9549999999995</v>
      </c>
      <c r="L53" s="291">
        <f t="shared" si="2"/>
        <v>31437.217999999997</v>
      </c>
    </row>
    <row r="54" spans="1:12" ht="15" customHeight="1" x14ac:dyDescent="0.2">
      <c r="B54" s="448" t="s">
        <v>1191</v>
      </c>
      <c r="C54" s="449"/>
      <c r="D54" s="449"/>
      <c r="E54" s="449"/>
      <c r="F54" s="449"/>
      <c r="G54" s="449"/>
      <c r="H54" s="449"/>
      <c r="I54" s="449"/>
      <c r="J54" s="449"/>
      <c r="K54" s="449"/>
      <c r="L54" s="449"/>
    </row>
    <row r="55" spans="1:12" outlineLevel="1" x14ac:dyDescent="0.2">
      <c r="B55" s="284" t="s">
        <v>1057</v>
      </c>
      <c r="C55" s="50">
        <v>373.79</v>
      </c>
      <c r="D55" s="50">
        <v>408.59000000000003</v>
      </c>
      <c r="E55" s="50">
        <v>352.90999999999997</v>
      </c>
      <c r="F55" s="50">
        <v>734.49</v>
      </c>
      <c r="G55" s="50">
        <v>619.54999999999995</v>
      </c>
      <c r="H55" s="50">
        <v>352.8</v>
      </c>
      <c r="I55" s="50">
        <v>491.19000000000005</v>
      </c>
      <c r="J55" s="50">
        <v>468.52</v>
      </c>
      <c r="K55" s="50">
        <v>415.49</v>
      </c>
      <c r="L55" s="290">
        <f>SUM(C55:K55)</f>
        <v>4217.33</v>
      </c>
    </row>
    <row r="56" spans="1:12" outlineLevel="1" x14ac:dyDescent="0.2">
      <c r="B56" s="49" t="s">
        <v>936</v>
      </c>
      <c r="C56" s="51">
        <v>1242.6959999999999</v>
      </c>
      <c r="D56" s="51">
        <v>1348.3420000000001</v>
      </c>
      <c r="E56" s="51">
        <v>1155.4649999999999</v>
      </c>
      <c r="F56" s="51">
        <v>524.99</v>
      </c>
      <c r="G56" s="51">
        <v>557.74</v>
      </c>
      <c r="H56" s="51">
        <v>1010.8899999999999</v>
      </c>
      <c r="I56" s="51">
        <v>708.80600000000004</v>
      </c>
      <c r="J56" s="51">
        <v>692.94399999999996</v>
      </c>
      <c r="K56" s="51">
        <v>803.54700000000003</v>
      </c>
      <c r="L56" s="290">
        <f>SUM(C56:K56)</f>
        <v>8045.42</v>
      </c>
    </row>
    <row r="57" spans="1:12" ht="15" customHeight="1" outlineLevel="1" x14ac:dyDescent="0.2">
      <c r="B57" s="49" t="s">
        <v>937</v>
      </c>
      <c r="C57" s="51">
        <v>1026.97</v>
      </c>
      <c r="D57" s="51">
        <v>1611.46</v>
      </c>
      <c r="E57" s="51">
        <v>915.47</v>
      </c>
      <c r="F57" s="51">
        <v>1988.91</v>
      </c>
      <c r="G57" s="51">
        <v>931.59</v>
      </c>
      <c r="H57" s="51">
        <v>1905.4360000000001</v>
      </c>
      <c r="I57" s="51">
        <v>1227</v>
      </c>
      <c r="J57" s="51">
        <v>1959.77</v>
      </c>
      <c r="K57" s="51">
        <v>1583.1399999999999</v>
      </c>
      <c r="L57" s="290">
        <f t="shared" ref="L57" si="3">SUM(C57:K57)</f>
        <v>13149.746000000001</v>
      </c>
    </row>
    <row r="58" spans="1:12" ht="15" customHeight="1" outlineLevel="1" x14ac:dyDescent="0.2">
      <c r="B58" s="49" t="s">
        <v>938</v>
      </c>
      <c r="C58" s="50">
        <v>863.76</v>
      </c>
      <c r="D58" s="50">
        <v>455.16999999999996</v>
      </c>
      <c r="E58" s="50">
        <v>715.45</v>
      </c>
      <c r="F58" s="50">
        <v>144.69</v>
      </c>
      <c r="G58" s="50">
        <v>296.08999999999997</v>
      </c>
      <c r="H58" s="50">
        <v>840.03600000000006</v>
      </c>
      <c r="I58" s="50">
        <v>721</v>
      </c>
      <c r="J58" s="50">
        <v>606.74</v>
      </c>
      <c r="K58" s="50">
        <v>1094.43</v>
      </c>
      <c r="L58" s="290">
        <f>SUM(C58:K58)</f>
        <v>5737.366</v>
      </c>
    </row>
    <row r="59" spans="1:12" ht="15" customHeight="1" outlineLevel="1" x14ac:dyDescent="0.2">
      <c r="B59" s="49" t="s">
        <v>939</v>
      </c>
      <c r="C59" s="52">
        <v>113.242</v>
      </c>
      <c r="D59" s="52" t="s">
        <v>264</v>
      </c>
      <c r="E59" s="52">
        <v>161.81899999999999</v>
      </c>
      <c r="F59" s="52" t="s">
        <v>264</v>
      </c>
      <c r="G59" s="52" t="s">
        <v>264</v>
      </c>
      <c r="H59" s="52">
        <v>35.67</v>
      </c>
      <c r="I59" s="52" t="s">
        <v>264</v>
      </c>
      <c r="J59" s="52" t="s">
        <v>264</v>
      </c>
      <c r="K59" s="52">
        <v>1.8554999999999999</v>
      </c>
      <c r="L59" s="292">
        <f t="shared" ref="L59" si="4">SUM(C59:K59)</f>
        <v>312.5865</v>
      </c>
    </row>
    <row r="60" spans="1:12" ht="15" customHeight="1" outlineLevel="1" x14ac:dyDescent="0.2">
      <c r="B60" s="397" t="s">
        <v>501</v>
      </c>
      <c r="C60" s="85">
        <v>3620.4580000000005</v>
      </c>
      <c r="D60" s="85">
        <v>3823.57</v>
      </c>
      <c r="E60" s="85">
        <v>3301.114</v>
      </c>
      <c r="F60" s="85">
        <v>3393.02</v>
      </c>
      <c r="G60" s="85">
        <v>2404.9700000000003</v>
      </c>
      <c r="H60" s="85">
        <v>4144.8320000000003</v>
      </c>
      <c r="I60" s="85">
        <v>3147.9960000000001</v>
      </c>
      <c r="J60" s="85">
        <v>3727.9740000000002</v>
      </c>
      <c r="K60" s="85">
        <v>3898.4625000000001</v>
      </c>
      <c r="L60" s="300">
        <f>SUM(C60:K60)</f>
        <v>31462.396500000003</v>
      </c>
    </row>
    <row r="61" spans="1:12" ht="15" customHeight="1" x14ac:dyDescent="0.2">
      <c r="L61" s="398"/>
    </row>
    <row r="62" spans="1:12" ht="15" customHeight="1" x14ac:dyDescent="0.2">
      <c r="A62" s="57" t="s">
        <v>283</v>
      </c>
      <c r="B62" s="10" t="s">
        <v>291</v>
      </c>
    </row>
    <row r="63" spans="1:12" x14ac:dyDescent="0.2">
      <c r="A63" s="57" t="s">
        <v>284</v>
      </c>
      <c r="B63" s="10" t="s">
        <v>289</v>
      </c>
    </row>
    <row r="64" spans="1:12" x14ac:dyDescent="0.2">
      <c r="A64" s="446" t="s">
        <v>21</v>
      </c>
      <c r="B64" s="446"/>
      <c r="C64" s="446"/>
      <c r="D64" s="446"/>
      <c r="E64" s="446"/>
      <c r="F64" s="446"/>
      <c r="G64" s="446"/>
      <c r="H64" s="446"/>
      <c r="I64" s="446"/>
      <c r="J64" s="446"/>
      <c r="K64" s="446"/>
      <c r="L64" s="446"/>
    </row>
    <row r="65" spans="1:12" x14ac:dyDescent="0.2">
      <c r="A65" s="446"/>
      <c r="B65" s="446"/>
      <c r="C65" s="446"/>
      <c r="D65" s="446"/>
      <c r="E65" s="446"/>
      <c r="F65" s="446"/>
      <c r="G65" s="446"/>
      <c r="H65" s="446"/>
      <c r="I65" s="446"/>
      <c r="J65" s="446"/>
      <c r="K65" s="446"/>
      <c r="L65" s="446"/>
    </row>
    <row r="66" spans="1:12" x14ac:dyDescent="0.2">
      <c r="A66" s="442" t="s">
        <v>20</v>
      </c>
      <c r="B66" s="442"/>
      <c r="C66" s="442"/>
      <c r="D66" s="442"/>
      <c r="E66" s="442"/>
      <c r="F66" s="442"/>
      <c r="G66" s="442"/>
      <c r="H66" s="442"/>
      <c r="I66" s="442"/>
      <c r="J66" s="442"/>
      <c r="K66" s="442"/>
      <c r="L66" s="442"/>
    </row>
    <row r="67" spans="1:12" x14ac:dyDescent="0.2">
      <c r="A67" s="442"/>
      <c r="B67" s="442"/>
      <c r="C67" s="442"/>
      <c r="D67" s="442"/>
      <c r="E67" s="442"/>
      <c r="F67" s="442"/>
      <c r="G67" s="442"/>
      <c r="H67" s="442"/>
      <c r="I67" s="442"/>
      <c r="J67" s="442"/>
      <c r="K67" s="442"/>
      <c r="L67" s="442"/>
    </row>
    <row r="68" spans="1:12" x14ac:dyDescent="0.2">
      <c r="A68" s="442" t="s">
        <v>19</v>
      </c>
      <c r="B68" s="442"/>
      <c r="C68" s="442"/>
      <c r="D68" s="442"/>
      <c r="E68" s="442"/>
      <c r="F68" s="442"/>
      <c r="G68" s="442"/>
      <c r="H68" s="442"/>
      <c r="I68" s="442"/>
      <c r="J68" s="442"/>
      <c r="K68" s="442"/>
      <c r="L68" s="442"/>
    </row>
    <row r="69" spans="1:12" x14ac:dyDescent="0.2">
      <c r="A69" s="442"/>
      <c r="B69" s="442"/>
      <c r="C69" s="442"/>
      <c r="D69" s="442"/>
      <c r="E69" s="442"/>
      <c r="F69" s="442"/>
      <c r="G69" s="442"/>
      <c r="H69" s="442"/>
      <c r="I69" s="442"/>
      <c r="J69" s="442"/>
      <c r="K69" s="442"/>
      <c r="L69" s="442"/>
    </row>
    <row r="70" spans="1:12" x14ac:dyDescent="0.2">
      <c r="A70" s="10" t="s">
        <v>6</v>
      </c>
    </row>
    <row r="71" spans="1:12" x14ac:dyDescent="0.2">
      <c r="A71" s="15"/>
    </row>
    <row r="72" spans="1:12" x14ac:dyDescent="0.2">
      <c r="A72" s="43" t="s">
        <v>990</v>
      </c>
    </row>
    <row r="73" spans="1:12" x14ac:dyDescent="0.2">
      <c r="A73" s="352" t="s">
        <v>979</v>
      </c>
    </row>
    <row r="74" spans="1:12" x14ac:dyDescent="0.2">
      <c r="A74" s="57" t="s">
        <v>5</v>
      </c>
    </row>
  </sheetData>
  <mergeCells count="13">
    <mergeCell ref="B2:L2"/>
    <mergeCell ref="B3:L3"/>
    <mergeCell ref="B5:L5"/>
    <mergeCell ref="B12:L12"/>
    <mergeCell ref="B19:L19"/>
    <mergeCell ref="A64:L65"/>
    <mergeCell ref="A66:L67"/>
    <mergeCell ref="A68:L69"/>
    <mergeCell ref="B26:L26"/>
    <mergeCell ref="B33:L33"/>
    <mergeCell ref="B40:L40"/>
    <mergeCell ref="B47:L47"/>
    <mergeCell ref="B54:L54"/>
  </mergeCells>
  <pageMargins left="0.7" right="0.7" top="0.75" bottom="0.75" header="0.3" footer="0.3"/>
  <pageSetup paperSize="8" orientation="landscape" r:id="rId1"/>
  <headerFooter>
    <oddHeader>&amp;L&amp;"Calibri"&amp;10&amp;K000000 [Limited Sharing]&amp;1#_x000D_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Sheet45">
    <tabColor theme="7" tint="-0.499984740745262"/>
  </sheetPr>
  <dimension ref="A1:R188"/>
  <sheetViews>
    <sheetView zoomScale="85" zoomScaleNormal="85" workbookViewId="0">
      <pane xSplit="2" ySplit="4" topLeftCell="C5" activePane="bottomRight" state="frozen"/>
      <selection activeCell="B2" sqref="B2:AD2"/>
      <selection pane="topRight" activeCell="B2" sqref="B2:AD2"/>
      <selection pane="bottomLeft" activeCell="B2" sqref="B2:AD2"/>
      <selection pane="bottomRight" activeCell="T105" sqref="T105"/>
    </sheetView>
  </sheetViews>
  <sheetFormatPr defaultRowHeight="12.75" outlineLevelRow="1" x14ac:dyDescent="0.2"/>
  <cols>
    <col min="1" max="1" width="4.1640625" style="10" customWidth="1"/>
    <col min="2" max="2" width="27.33203125" style="10" bestFit="1" customWidth="1"/>
    <col min="3" max="8" width="11.6640625" style="10" customWidth="1"/>
    <col min="9" max="9" width="13.6640625" style="10" customWidth="1"/>
    <col min="10" max="18" width="11.6640625" style="10" customWidth="1"/>
    <col min="19" max="16384" width="9.33203125" style="10"/>
  </cols>
  <sheetData>
    <row r="1" spans="2:18" s="4" customFormat="1" ht="46.5" customHeight="1" x14ac:dyDescent="0.2">
      <c r="B1" s="1" t="s">
        <v>381</v>
      </c>
      <c r="C1" s="2"/>
      <c r="D1" s="2"/>
      <c r="E1" s="2"/>
      <c r="F1" s="2"/>
      <c r="G1" s="2"/>
      <c r="H1" s="2"/>
      <c r="I1" s="2"/>
      <c r="J1" s="2"/>
      <c r="K1" s="2"/>
      <c r="L1" s="2"/>
      <c r="M1" s="2"/>
      <c r="N1" s="2"/>
      <c r="O1" s="2"/>
      <c r="P1" s="2"/>
      <c r="Q1" s="2"/>
      <c r="R1" s="3" t="s">
        <v>416</v>
      </c>
    </row>
    <row r="2" spans="2:18" s="5" customFormat="1" ht="15" x14ac:dyDescent="0.25">
      <c r="B2" s="451" t="s">
        <v>281</v>
      </c>
      <c r="C2" s="451"/>
      <c r="D2" s="451"/>
      <c r="E2" s="451"/>
      <c r="F2" s="451"/>
      <c r="G2" s="451"/>
      <c r="H2" s="451"/>
      <c r="I2" s="451"/>
      <c r="J2" s="451"/>
      <c r="K2" s="451"/>
      <c r="L2" s="451"/>
      <c r="M2" s="451"/>
      <c r="N2" s="451"/>
      <c r="O2" s="451"/>
      <c r="P2" s="451"/>
      <c r="Q2" s="451"/>
      <c r="R2" s="451"/>
    </row>
    <row r="3" spans="2:18" s="129" customFormat="1" ht="17.25" x14ac:dyDescent="0.25">
      <c r="B3" s="126"/>
      <c r="C3" s="127"/>
      <c r="D3" s="127"/>
      <c r="E3" s="127"/>
      <c r="F3" s="127"/>
      <c r="G3" s="504" t="s">
        <v>233</v>
      </c>
      <c r="H3" s="504"/>
      <c r="I3" s="504"/>
      <c r="J3" s="127"/>
      <c r="K3" s="127"/>
      <c r="L3" s="127"/>
      <c r="M3" s="127"/>
      <c r="N3" s="127"/>
      <c r="O3" s="127"/>
      <c r="P3" s="127"/>
      <c r="Q3" s="127"/>
      <c r="R3" s="127"/>
    </row>
    <row r="4" spans="2:18" s="133" customFormat="1" ht="57" customHeight="1" x14ac:dyDescent="0.25">
      <c r="B4" s="130" t="s">
        <v>188</v>
      </c>
      <c r="C4" s="131" t="s">
        <v>1039</v>
      </c>
      <c r="D4" s="131" t="s">
        <v>1040</v>
      </c>
      <c r="E4" s="130" t="s">
        <v>1041</v>
      </c>
      <c r="F4" s="131" t="s">
        <v>1042</v>
      </c>
      <c r="G4" s="97" t="s">
        <v>1043</v>
      </c>
      <c r="H4" s="132" t="s">
        <v>1044</v>
      </c>
      <c r="I4" s="97" t="s">
        <v>1045</v>
      </c>
      <c r="J4" s="130" t="s">
        <v>231</v>
      </c>
      <c r="K4" s="131" t="s">
        <v>238</v>
      </c>
      <c r="L4" s="131" t="s">
        <v>237</v>
      </c>
      <c r="M4" s="131" t="s">
        <v>239</v>
      </c>
      <c r="N4" s="131" t="s">
        <v>240</v>
      </c>
      <c r="O4" s="131" t="s">
        <v>241</v>
      </c>
      <c r="P4" s="131" t="s">
        <v>235</v>
      </c>
      <c r="Q4" s="131" t="s">
        <v>236</v>
      </c>
      <c r="R4" s="131" t="s">
        <v>242</v>
      </c>
    </row>
    <row r="5" spans="2:18" ht="17.25" customHeight="1" x14ac:dyDescent="0.2">
      <c r="B5" s="578" t="s">
        <v>265</v>
      </c>
      <c r="C5" s="578"/>
      <c r="D5" s="578"/>
      <c r="E5" s="578"/>
      <c r="F5" s="578"/>
      <c r="G5" s="578"/>
      <c r="H5" s="578"/>
      <c r="I5" s="578"/>
      <c r="J5" s="578"/>
      <c r="K5" s="578"/>
      <c r="L5" s="578"/>
      <c r="M5" s="578"/>
      <c r="N5" s="578"/>
      <c r="O5" s="578"/>
      <c r="P5" s="578"/>
      <c r="Q5" s="578"/>
      <c r="R5" s="578"/>
    </row>
    <row r="6" spans="2:18" hidden="1" outlineLevel="1" x14ac:dyDescent="0.2">
      <c r="B6" s="79" t="s">
        <v>476</v>
      </c>
      <c r="C6" s="80">
        <v>5519</v>
      </c>
      <c r="D6" s="81">
        <v>359</v>
      </c>
      <c r="E6" s="81">
        <v>99</v>
      </c>
      <c r="F6" s="80">
        <v>10619</v>
      </c>
      <c r="G6" s="81">
        <v>23</v>
      </c>
      <c r="H6" s="81">
        <v>278</v>
      </c>
      <c r="I6" s="81">
        <v>525</v>
      </c>
      <c r="J6" s="81">
        <v>235</v>
      </c>
      <c r="K6" s="81">
        <v>470</v>
      </c>
      <c r="L6" s="81">
        <v>126</v>
      </c>
      <c r="M6" s="81">
        <v>687</v>
      </c>
      <c r="N6" s="81">
        <v>214</v>
      </c>
      <c r="O6" s="81">
        <v>221</v>
      </c>
      <c r="P6" s="81">
        <v>107</v>
      </c>
      <c r="Q6" s="81">
        <v>34</v>
      </c>
      <c r="R6" s="81">
        <v>34</v>
      </c>
    </row>
    <row r="7" spans="2:18" hidden="1" outlineLevel="1" x14ac:dyDescent="0.2">
      <c r="B7" s="83" t="s">
        <v>477</v>
      </c>
      <c r="C7" s="51">
        <v>2110</v>
      </c>
      <c r="D7" s="50">
        <v>106</v>
      </c>
      <c r="E7" s="50">
        <v>62</v>
      </c>
      <c r="F7" s="51">
        <v>3560</v>
      </c>
      <c r="G7" s="50">
        <v>23</v>
      </c>
      <c r="H7" s="50">
        <v>152</v>
      </c>
      <c r="I7" s="50">
        <v>544</v>
      </c>
      <c r="J7" s="50">
        <v>152</v>
      </c>
      <c r="K7" s="50">
        <v>157</v>
      </c>
      <c r="L7" s="50">
        <v>104</v>
      </c>
      <c r="M7" s="50">
        <v>141</v>
      </c>
      <c r="N7" s="50">
        <v>54</v>
      </c>
      <c r="O7" s="50">
        <v>83</v>
      </c>
      <c r="P7" s="50">
        <v>30</v>
      </c>
      <c r="Q7" s="50">
        <v>10</v>
      </c>
      <c r="R7" s="50">
        <v>31</v>
      </c>
    </row>
    <row r="8" spans="2:18" hidden="1" outlineLevel="1" x14ac:dyDescent="0.2">
      <c r="B8" s="83" t="s">
        <v>478</v>
      </c>
      <c r="C8" s="51">
        <v>1014</v>
      </c>
      <c r="D8" s="50">
        <v>77</v>
      </c>
      <c r="E8" s="50">
        <v>45</v>
      </c>
      <c r="F8" s="51">
        <v>2741</v>
      </c>
      <c r="G8" s="50">
        <v>37</v>
      </c>
      <c r="H8" s="50">
        <v>140</v>
      </c>
      <c r="I8" s="50">
        <v>495</v>
      </c>
      <c r="J8" s="50">
        <v>145</v>
      </c>
      <c r="K8" s="50">
        <v>84</v>
      </c>
      <c r="L8" s="50">
        <v>67</v>
      </c>
      <c r="M8" s="50">
        <v>99</v>
      </c>
      <c r="N8" s="50">
        <v>19</v>
      </c>
      <c r="O8" s="50">
        <v>16</v>
      </c>
      <c r="P8" s="50">
        <v>18</v>
      </c>
      <c r="Q8" s="50">
        <v>2</v>
      </c>
      <c r="R8" s="50">
        <v>25</v>
      </c>
    </row>
    <row r="9" spans="2:18" hidden="1" outlineLevel="1" x14ac:dyDescent="0.2">
      <c r="B9" s="83" t="s">
        <v>479</v>
      </c>
      <c r="C9" s="51">
        <v>1906</v>
      </c>
      <c r="D9" s="50">
        <v>229</v>
      </c>
      <c r="E9" s="50">
        <v>93</v>
      </c>
      <c r="F9" s="51">
        <v>4707</v>
      </c>
      <c r="G9" s="50">
        <v>14</v>
      </c>
      <c r="H9" s="50">
        <v>99</v>
      </c>
      <c r="I9" s="50">
        <v>480</v>
      </c>
      <c r="J9" s="50">
        <v>189</v>
      </c>
      <c r="K9" s="50">
        <v>185</v>
      </c>
      <c r="L9" s="50">
        <v>107</v>
      </c>
      <c r="M9" s="50">
        <v>164</v>
      </c>
      <c r="N9" s="50">
        <v>71</v>
      </c>
      <c r="O9" s="50">
        <v>79</v>
      </c>
      <c r="P9" s="50">
        <v>36</v>
      </c>
      <c r="Q9" s="50">
        <v>13</v>
      </c>
      <c r="R9" s="50">
        <v>23</v>
      </c>
    </row>
    <row r="10" spans="2:18" hidden="1" outlineLevel="1" x14ac:dyDescent="0.2">
      <c r="B10" s="83" t="s">
        <v>480</v>
      </c>
      <c r="C10" s="50">
        <v>381</v>
      </c>
      <c r="D10" s="50">
        <v>31</v>
      </c>
      <c r="E10" s="50">
        <v>26</v>
      </c>
      <c r="F10" s="50">
        <v>713</v>
      </c>
      <c r="G10" s="50">
        <v>8</v>
      </c>
      <c r="H10" s="50">
        <v>44</v>
      </c>
      <c r="I10" s="50">
        <v>174</v>
      </c>
      <c r="J10" s="50">
        <v>62</v>
      </c>
      <c r="K10" s="50">
        <v>38</v>
      </c>
      <c r="L10" s="50">
        <v>46</v>
      </c>
      <c r="M10" s="50">
        <v>31</v>
      </c>
      <c r="N10" s="50">
        <v>8</v>
      </c>
      <c r="O10" s="50">
        <v>8</v>
      </c>
      <c r="P10" s="50">
        <v>3</v>
      </c>
      <c r="Q10" s="50">
        <v>1</v>
      </c>
      <c r="R10" s="50">
        <v>8</v>
      </c>
    </row>
    <row r="11" spans="2:18" hidden="1" outlineLevel="1" x14ac:dyDescent="0.2">
      <c r="B11" s="83" t="s">
        <v>481</v>
      </c>
      <c r="C11" s="50">
        <v>379</v>
      </c>
      <c r="D11" s="50">
        <v>39</v>
      </c>
      <c r="E11" s="50">
        <v>9</v>
      </c>
      <c r="F11" s="50">
        <v>624</v>
      </c>
      <c r="G11" s="50">
        <v>3</v>
      </c>
      <c r="H11" s="50">
        <v>57</v>
      </c>
      <c r="I11" s="50">
        <v>292</v>
      </c>
      <c r="J11" s="50">
        <v>114</v>
      </c>
      <c r="K11" s="50">
        <v>37</v>
      </c>
      <c r="L11" s="50">
        <v>52</v>
      </c>
      <c r="M11" s="50">
        <v>32</v>
      </c>
      <c r="N11" s="50">
        <v>13</v>
      </c>
      <c r="O11" s="50">
        <v>12</v>
      </c>
      <c r="P11" s="50">
        <v>5</v>
      </c>
      <c r="Q11" s="50">
        <v>4</v>
      </c>
      <c r="R11" s="50">
        <v>10</v>
      </c>
    </row>
    <row r="12" spans="2:18" hidden="1" outlineLevel="1" x14ac:dyDescent="0.2">
      <c r="B12" s="83" t="s">
        <v>482</v>
      </c>
      <c r="C12" s="51">
        <v>1315</v>
      </c>
      <c r="D12" s="50">
        <v>75</v>
      </c>
      <c r="E12" s="50">
        <v>47</v>
      </c>
      <c r="F12" s="51">
        <v>3389</v>
      </c>
      <c r="G12" s="50">
        <v>23</v>
      </c>
      <c r="H12" s="50">
        <v>120</v>
      </c>
      <c r="I12" s="50">
        <v>348</v>
      </c>
      <c r="J12" s="50">
        <v>131</v>
      </c>
      <c r="K12" s="50">
        <v>106</v>
      </c>
      <c r="L12" s="50">
        <v>85</v>
      </c>
      <c r="M12" s="50">
        <v>103</v>
      </c>
      <c r="N12" s="50">
        <v>46</v>
      </c>
      <c r="O12" s="50">
        <v>46</v>
      </c>
      <c r="P12" s="50">
        <v>25</v>
      </c>
      <c r="Q12" s="50">
        <v>7</v>
      </c>
      <c r="R12" s="50">
        <v>21</v>
      </c>
    </row>
    <row r="13" spans="2:18" hidden="1" outlineLevel="1" x14ac:dyDescent="0.2">
      <c r="B13" s="83" t="s">
        <v>483</v>
      </c>
      <c r="C13" s="50">
        <v>707</v>
      </c>
      <c r="D13" s="50">
        <v>42</v>
      </c>
      <c r="E13" s="50">
        <v>34</v>
      </c>
      <c r="F13" s="51">
        <v>2054</v>
      </c>
      <c r="G13" s="50">
        <v>12</v>
      </c>
      <c r="H13" s="50">
        <v>93</v>
      </c>
      <c r="I13" s="50">
        <v>282</v>
      </c>
      <c r="J13" s="50">
        <v>100</v>
      </c>
      <c r="K13" s="50">
        <v>65</v>
      </c>
      <c r="L13" s="50">
        <v>59</v>
      </c>
      <c r="M13" s="50">
        <v>57</v>
      </c>
      <c r="N13" s="50">
        <v>17</v>
      </c>
      <c r="O13" s="50">
        <v>16</v>
      </c>
      <c r="P13" s="50">
        <v>14</v>
      </c>
      <c r="Q13" s="50">
        <v>3</v>
      </c>
      <c r="R13" s="50">
        <v>18</v>
      </c>
    </row>
    <row r="14" spans="2:18" hidden="1" outlineLevel="1" x14ac:dyDescent="0.2">
      <c r="B14" s="83" t="s">
        <v>484</v>
      </c>
      <c r="C14" s="50">
        <v>501</v>
      </c>
      <c r="D14" s="50">
        <v>39</v>
      </c>
      <c r="E14" s="50">
        <v>9</v>
      </c>
      <c r="F14" s="51">
        <v>1662</v>
      </c>
      <c r="G14" s="50">
        <v>9</v>
      </c>
      <c r="H14" s="50">
        <v>74</v>
      </c>
      <c r="I14" s="50">
        <v>231</v>
      </c>
      <c r="J14" s="50">
        <v>92</v>
      </c>
      <c r="K14" s="50">
        <v>64</v>
      </c>
      <c r="L14" s="50">
        <v>59</v>
      </c>
      <c r="M14" s="50">
        <v>47</v>
      </c>
      <c r="N14" s="50">
        <v>14</v>
      </c>
      <c r="O14" s="50">
        <v>14</v>
      </c>
      <c r="P14" s="50">
        <v>11</v>
      </c>
      <c r="Q14" s="50">
        <v>3</v>
      </c>
      <c r="R14" s="50">
        <v>9</v>
      </c>
    </row>
    <row r="15" spans="2:18" hidden="1" outlineLevel="1" x14ac:dyDescent="0.2">
      <c r="B15" s="83" t="s">
        <v>485</v>
      </c>
      <c r="C15" s="50">
        <v>690</v>
      </c>
      <c r="D15" s="50">
        <v>53</v>
      </c>
      <c r="E15" s="50">
        <v>8</v>
      </c>
      <c r="F15" s="51">
        <v>1170</v>
      </c>
      <c r="G15" s="50">
        <v>13</v>
      </c>
      <c r="H15" s="50">
        <v>81</v>
      </c>
      <c r="I15" s="50">
        <v>165</v>
      </c>
      <c r="J15" s="50">
        <v>98</v>
      </c>
      <c r="K15" s="50">
        <v>70</v>
      </c>
      <c r="L15" s="50">
        <v>70</v>
      </c>
      <c r="M15" s="50">
        <v>70</v>
      </c>
      <c r="N15" s="50">
        <v>22</v>
      </c>
      <c r="O15" s="50">
        <v>25</v>
      </c>
      <c r="P15" s="50">
        <v>7</v>
      </c>
      <c r="Q15" s="50">
        <v>4</v>
      </c>
      <c r="R15" s="50">
        <v>7</v>
      </c>
    </row>
    <row r="16" spans="2:18" hidden="1" outlineLevel="1" x14ac:dyDescent="0.2">
      <c r="B16" s="83" t="s">
        <v>489</v>
      </c>
      <c r="C16" s="50">
        <v>122</v>
      </c>
      <c r="D16" s="50">
        <v>14</v>
      </c>
      <c r="E16" s="83">
        <v>0</v>
      </c>
      <c r="F16" s="50">
        <v>149</v>
      </c>
      <c r="G16" s="83">
        <v>0</v>
      </c>
      <c r="H16" s="50">
        <v>21</v>
      </c>
      <c r="I16" s="50">
        <v>47</v>
      </c>
      <c r="J16" s="50">
        <v>23</v>
      </c>
      <c r="K16" s="50">
        <v>9</v>
      </c>
      <c r="L16" s="50">
        <v>20</v>
      </c>
      <c r="M16" s="50">
        <v>5</v>
      </c>
      <c r="N16" s="50">
        <v>2</v>
      </c>
      <c r="O16" s="50">
        <v>4</v>
      </c>
      <c r="P16" s="50">
        <v>2</v>
      </c>
      <c r="Q16" s="83">
        <v>0</v>
      </c>
      <c r="R16" s="50">
        <v>2</v>
      </c>
    </row>
    <row r="17" spans="2:18" hidden="1" outlineLevel="1" x14ac:dyDescent="0.2">
      <c r="B17" s="83" t="s">
        <v>486</v>
      </c>
      <c r="C17" s="50">
        <v>139</v>
      </c>
      <c r="D17" s="50">
        <v>22</v>
      </c>
      <c r="E17" s="50">
        <v>4</v>
      </c>
      <c r="F17" s="50">
        <v>189</v>
      </c>
      <c r="G17" s="50">
        <v>3</v>
      </c>
      <c r="H17" s="50">
        <v>24</v>
      </c>
      <c r="I17" s="50">
        <v>61</v>
      </c>
      <c r="J17" s="50">
        <v>33</v>
      </c>
      <c r="K17" s="50">
        <v>11</v>
      </c>
      <c r="L17" s="50">
        <v>22</v>
      </c>
      <c r="M17" s="50">
        <v>11</v>
      </c>
      <c r="N17" s="50">
        <v>3</v>
      </c>
      <c r="O17" s="50">
        <v>5</v>
      </c>
      <c r="P17" s="50">
        <v>2</v>
      </c>
      <c r="Q17" s="83">
        <v>0</v>
      </c>
      <c r="R17" s="50">
        <v>3</v>
      </c>
    </row>
    <row r="18" spans="2:18" hidden="1" outlineLevel="1" x14ac:dyDescent="0.2">
      <c r="B18" s="83" t="s">
        <v>488</v>
      </c>
      <c r="C18" s="50">
        <v>116</v>
      </c>
      <c r="D18" s="50">
        <v>11</v>
      </c>
      <c r="E18" s="83">
        <v>0</v>
      </c>
      <c r="F18" s="50">
        <v>137</v>
      </c>
      <c r="G18" s="50">
        <v>2</v>
      </c>
      <c r="H18" s="50">
        <v>22</v>
      </c>
      <c r="I18" s="50">
        <v>55</v>
      </c>
      <c r="J18" s="50">
        <v>13</v>
      </c>
      <c r="K18" s="50">
        <v>11</v>
      </c>
      <c r="L18" s="50">
        <v>22</v>
      </c>
      <c r="M18" s="50">
        <v>7</v>
      </c>
      <c r="N18" s="50">
        <v>2</v>
      </c>
      <c r="O18" s="50">
        <v>3</v>
      </c>
      <c r="P18" s="83">
        <v>0</v>
      </c>
      <c r="Q18" s="83">
        <v>0</v>
      </c>
      <c r="R18" s="50">
        <v>2</v>
      </c>
    </row>
    <row r="19" spans="2:18" hidden="1" outlineLevel="1" x14ac:dyDescent="0.2">
      <c r="B19" s="83" t="s">
        <v>487</v>
      </c>
      <c r="C19" s="50">
        <v>250</v>
      </c>
      <c r="D19" s="50">
        <v>21</v>
      </c>
      <c r="E19" s="50">
        <v>3</v>
      </c>
      <c r="F19" s="50">
        <v>409</v>
      </c>
      <c r="G19" s="50">
        <v>3</v>
      </c>
      <c r="H19" s="50">
        <v>19</v>
      </c>
      <c r="I19" s="50">
        <v>59</v>
      </c>
      <c r="J19" s="50">
        <v>32</v>
      </c>
      <c r="K19" s="50">
        <v>16</v>
      </c>
      <c r="L19" s="50">
        <v>17</v>
      </c>
      <c r="M19" s="50">
        <v>16</v>
      </c>
      <c r="N19" s="50">
        <v>6</v>
      </c>
      <c r="O19" s="50">
        <v>5</v>
      </c>
      <c r="P19" s="50">
        <v>2</v>
      </c>
      <c r="Q19" s="50">
        <v>2</v>
      </c>
      <c r="R19" s="50">
        <v>2</v>
      </c>
    </row>
    <row r="20" spans="2:18" hidden="1" outlineLevel="1" x14ac:dyDescent="0.2">
      <c r="B20" s="83" t="s">
        <v>490</v>
      </c>
      <c r="C20" s="50">
        <v>527</v>
      </c>
      <c r="D20" s="50">
        <v>81</v>
      </c>
      <c r="E20" s="50">
        <v>7</v>
      </c>
      <c r="F20" s="51">
        <v>1272</v>
      </c>
      <c r="G20" s="50">
        <v>10</v>
      </c>
      <c r="H20" s="50">
        <v>87</v>
      </c>
      <c r="I20" s="50">
        <v>173</v>
      </c>
      <c r="J20" s="50">
        <v>121</v>
      </c>
      <c r="K20" s="50">
        <v>55</v>
      </c>
      <c r="L20" s="50">
        <v>42</v>
      </c>
      <c r="M20" s="50">
        <v>47</v>
      </c>
      <c r="N20" s="50">
        <v>18</v>
      </c>
      <c r="O20" s="50">
        <v>25</v>
      </c>
      <c r="P20" s="50">
        <v>16</v>
      </c>
      <c r="Q20" s="50">
        <v>2</v>
      </c>
      <c r="R20" s="50">
        <v>5</v>
      </c>
    </row>
    <row r="21" spans="2:18" hidden="1" outlineLevel="1" x14ac:dyDescent="0.2">
      <c r="B21" s="83" t="s">
        <v>491</v>
      </c>
      <c r="C21" s="50">
        <v>361</v>
      </c>
      <c r="D21" s="50">
        <v>26</v>
      </c>
      <c r="E21" s="50">
        <v>4</v>
      </c>
      <c r="F21" s="50">
        <v>924</v>
      </c>
      <c r="G21" s="50">
        <v>22</v>
      </c>
      <c r="H21" s="50">
        <v>38</v>
      </c>
      <c r="I21" s="50">
        <v>107</v>
      </c>
      <c r="J21" s="50">
        <v>62</v>
      </c>
      <c r="K21" s="50">
        <v>38</v>
      </c>
      <c r="L21" s="50">
        <v>28</v>
      </c>
      <c r="M21" s="50">
        <v>32</v>
      </c>
      <c r="N21" s="50">
        <v>10</v>
      </c>
      <c r="O21" s="50">
        <v>8</v>
      </c>
      <c r="P21" s="50">
        <v>8</v>
      </c>
      <c r="Q21" s="50">
        <v>1</v>
      </c>
      <c r="R21" s="50">
        <v>4</v>
      </c>
    </row>
    <row r="22" spans="2:18" hidden="1" outlineLevel="1" x14ac:dyDescent="0.2">
      <c r="B22" s="83" t="s">
        <v>492</v>
      </c>
      <c r="C22" s="50">
        <v>340</v>
      </c>
      <c r="D22" s="50">
        <v>20</v>
      </c>
      <c r="E22" s="50">
        <v>8</v>
      </c>
      <c r="F22" s="50">
        <v>668</v>
      </c>
      <c r="G22" s="50">
        <v>17</v>
      </c>
      <c r="H22" s="50">
        <v>49</v>
      </c>
      <c r="I22" s="50">
        <v>147</v>
      </c>
      <c r="J22" s="50">
        <v>81</v>
      </c>
      <c r="K22" s="50">
        <v>42</v>
      </c>
      <c r="L22" s="50">
        <v>31</v>
      </c>
      <c r="M22" s="50">
        <v>35</v>
      </c>
      <c r="N22" s="50">
        <v>15</v>
      </c>
      <c r="O22" s="50">
        <v>18</v>
      </c>
      <c r="P22" s="50">
        <v>10</v>
      </c>
      <c r="Q22" s="50">
        <v>1</v>
      </c>
      <c r="R22" s="50">
        <v>6</v>
      </c>
    </row>
    <row r="23" spans="2:18" hidden="1" outlineLevel="1" x14ac:dyDescent="0.2">
      <c r="B23" s="83" t="s">
        <v>568</v>
      </c>
      <c r="C23" s="50">
        <v>467</v>
      </c>
      <c r="D23" s="50">
        <v>33</v>
      </c>
      <c r="E23" s="50">
        <v>11</v>
      </c>
      <c r="F23" s="50">
        <v>845</v>
      </c>
      <c r="G23" s="50">
        <v>7</v>
      </c>
      <c r="H23" s="50">
        <v>65</v>
      </c>
      <c r="I23" s="50">
        <v>172</v>
      </c>
      <c r="J23" s="50">
        <v>140</v>
      </c>
      <c r="K23" s="50">
        <v>45</v>
      </c>
      <c r="L23" s="50">
        <v>40</v>
      </c>
      <c r="M23" s="50">
        <v>49</v>
      </c>
      <c r="N23" s="50">
        <v>16</v>
      </c>
      <c r="O23" s="50">
        <v>16</v>
      </c>
      <c r="P23" s="50">
        <v>9</v>
      </c>
      <c r="Q23" s="50">
        <v>1</v>
      </c>
      <c r="R23" s="50">
        <v>7</v>
      </c>
    </row>
    <row r="24" spans="2:18" hidden="1" outlineLevel="1" x14ac:dyDescent="0.2">
      <c r="B24" s="83" t="s">
        <v>493</v>
      </c>
      <c r="C24" s="51">
        <v>1236</v>
      </c>
      <c r="D24" s="50">
        <v>90</v>
      </c>
      <c r="E24" s="50">
        <v>74</v>
      </c>
      <c r="F24" s="51">
        <v>3427</v>
      </c>
      <c r="G24" s="50">
        <v>25</v>
      </c>
      <c r="H24" s="50">
        <v>144</v>
      </c>
      <c r="I24" s="50">
        <v>436</v>
      </c>
      <c r="J24" s="50">
        <v>189</v>
      </c>
      <c r="K24" s="50">
        <v>116</v>
      </c>
      <c r="L24" s="50">
        <v>142</v>
      </c>
      <c r="M24" s="50">
        <v>101</v>
      </c>
      <c r="N24" s="50">
        <v>34</v>
      </c>
      <c r="O24" s="50">
        <v>46</v>
      </c>
      <c r="P24" s="50">
        <v>21</v>
      </c>
      <c r="Q24" s="50">
        <v>5</v>
      </c>
      <c r="R24" s="50">
        <v>27</v>
      </c>
    </row>
    <row r="25" spans="2:18" hidden="1" outlineLevel="1" x14ac:dyDescent="0.2">
      <c r="B25" s="83" t="s">
        <v>494</v>
      </c>
      <c r="C25" s="50">
        <v>586</v>
      </c>
      <c r="D25" s="50">
        <v>44</v>
      </c>
      <c r="E25" s="50">
        <v>15</v>
      </c>
      <c r="F25" s="50">
        <v>826</v>
      </c>
      <c r="G25" s="50">
        <v>2</v>
      </c>
      <c r="H25" s="50">
        <v>57</v>
      </c>
      <c r="I25" s="50">
        <v>204</v>
      </c>
      <c r="J25" s="50">
        <v>106</v>
      </c>
      <c r="K25" s="50">
        <v>57</v>
      </c>
      <c r="L25" s="50">
        <v>60</v>
      </c>
      <c r="M25" s="50">
        <v>48</v>
      </c>
      <c r="N25" s="50">
        <v>14</v>
      </c>
      <c r="O25" s="50">
        <v>10</v>
      </c>
      <c r="P25" s="50">
        <v>11</v>
      </c>
      <c r="Q25" s="50">
        <v>2</v>
      </c>
      <c r="R25" s="50">
        <v>11</v>
      </c>
    </row>
    <row r="26" spans="2:18" hidden="1" outlineLevel="1" x14ac:dyDescent="0.2">
      <c r="B26" s="83" t="s">
        <v>495</v>
      </c>
      <c r="C26" s="50">
        <v>755</v>
      </c>
      <c r="D26" s="50">
        <v>50</v>
      </c>
      <c r="E26" s="50">
        <v>18</v>
      </c>
      <c r="F26" s="51">
        <v>2256</v>
      </c>
      <c r="G26" s="50">
        <v>20</v>
      </c>
      <c r="H26" s="50">
        <v>92</v>
      </c>
      <c r="I26" s="50">
        <v>279</v>
      </c>
      <c r="J26" s="50">
        <v>150</v>
      </c>
      <c r="K26" s="50">
        <v>77</v>
      </c>
      <c r="L26" s="50">
        <v>94</v>
      </c>
      <c r="M26" s="50">
        <v>83</v>
      </c>
      <c r="N26" s="50">
        <v>25</v>
      </c>
      <c r="O26" s="50">
        <v>34</v>
      </c>
      <c r="P26" s="50">
        <v>20</v>
      </c>
      <c r="Q26" s="50">
        <v>5</v>
      </c>
      <c r="R26" s="50">
        <v>15</v>
      </c>
    </row>
    <row r="27" spans="2:18" hidden="1" outlineLevel="1" x14ac:dyDescent="0.2">
      <c r="B27" s="83" t="s">
        <v>496</v>
      </c>
      <c r="C27" s="50">
        <v>399</v>
      </c>
      <c r="D27" s="50">
        <v>40</v>
      </c>
      <c r="E27" s="50">
        <v>3</v>
      </c>
      <c r="F27" s="50">
        <v>806</v>
      </c>
      <c r="G27" s="50">
        <v>3</v>
      </c>
      <c r="H27" s="50">
        <v>41</v>
      </c>
      <c r="I27" s="50">
        <v>152</v>
      </c>
      <c r="J27" s="50">
        <v>53</v>
      </c>
      <c r="K27" s="50">
        <v>50</v>
      </c>
      <c r="L27" s="50">
        <v>42</v>
      </c>
      <c r="M27" s="50">
        <v>37</v>
      </c>
      <c r="N27" s="50">
        <v>14</v>
      </c>
      <c r="O27" s="50">
        <v>15</v>
      </c>
      <c r="P27" s="50">
        <v>12</v>
      </c>
      <c r="Q27" s="50">
        <v>1</v>
      </c>
      <c r="R27" s="50">
        <v>9</v>
      </c>
    </row>
    <row r="28" spans="2:18" hidden="1" outlineLevel="1" x14ac:dyDescent="0.2">
      <c r="B28" s="83" t="s">
        <v>497</v>
      </c>
      <c r="C28" s="50">
        <v>769</v>
      </c>
      <c r="D28" s="50">
        <v>82</v>
      </c>
      <c r="E28" s="50">
        <v>31</v>
      </c>
      <c r="F28" s="51">
        <v>2034</v>
      </c>
      <c r="G28" s="50">
        <v>17</v>
      </c>
      <c r="H28" s="50">
        <v>85</v>
      </c>
      <c r="I28" s="50">
        <v>338</v>
      </c>
      <c r="J28" s="50">
        <v>116</v>
      </c>
      <c r="K28" s="50">
        <v>92</v>
      </c>
      <c r="L28" s="50">
        <v>89</v>
      </c>
      <c r="M28" s="50">
        <v>74</v>
      </c>
      <c r="N28" s="50"/>
      <c r="O28" s="50">
        <v>23</v>
      </c>
      <c r="P28" s="50">
        <v>15</v>
      </c>
      <c r="Q28" s="50">
        <v>2</v>
      </c>
      <c r="R28" s="50">
        <v>18</v>
      </c>
    </row>
    <row r="29" spans="2:18" hidden="1" outlineLevel="1" x14ac:dyDescent="0.2">
      <c r="B29" s="83" t="s">
        <v>498</v>
      </c>
      <c r="C29" s="50">
        <v>388</v>
      </c>
      <c r="D29" s="50">
        <v>33</v>
      </c>
      <c r="E29" s="50">
        <v>6</v>
      </c>
      <c r="F29" s="50">
        <v>703</v>
      </c>
      <c r="G29" s="50">
        <v>10</v>
      </c>
      <c r="H29" s="50">
        <v>46</v>
      </c>
      <c r="I29" s="50">
        <v>207</v>
      </c>
      <c r="J29" s="50">
        <v>78</v>
      </c>
      <c r="K29" s="50">
        <v>38</v>
      </c>
      <c r="L29" s="50">
        <v>45</v>
      </c>
      <c r="M29" s="50">
        <v>36</v>
      </c>
      <c r="N29" s="50">
        <v>11</v>
      </c>
      <c r="O29" s="50">
        <v>9</v>
      </c>
      <c r="P29" s="50">
        <v>8</v>
      </c>
      <c r="Q29" s="83">
        <v>0</v>
      </c>
      <c r="R29" s="50">
        <v>10</v>
      </c>
    </row>
    <row r="30" spans="2:18" hidden="1" outlineLevel="1" x14ac:dyDescent="0.2">
      <c r="B30" s="83" t="s">
        <v>499</v>
      </c>
      <c r="C30" s="50">
        <v>900</v>
      </c>
      <c r="D30" s="50">
        <v>93</v>
      </c>
      <c r="E30" s="50">
        <v>29</v>
      </c>
      <c r="F30" s="51">
        <v>2436</v>
      </c>
      <c r="G30" s="50">
        <v>18</v>
      </c>
      <c r="H30" s="50">
        <v>109</v>
      </c>
      <c r="I30" s="50">
        <v>393</v>
      </c>
      <c r="J30" s="50">
        <v>110</v>
      </c>
      <c r="K30" s="50">
        <v>84</v>
      </c>
      <c r="L30" s="50">
        <v>97</v>
      </c>
      <c r="M30" s="50">
        <v>80</v>
      </c>
      <c r="N30" s="50">
        <v>26</v>
      </c>
      <c r="O30" s="50">
        <v>29</v>
      </c>
      <c r="P30" s="50">
        <v>16</v>
      </c>
      <c r="Q30" s="50">
        <v>4</v>
      </c>
      <c r="R30" s="50">
        <v>19</v>
      </c>
    </row>
    <row r="31" spans="2:18" hidden="1" outlineLevel="1" x14ac:dyDescent="0.2">
      <c r="B31" s="83" t="s">
        <v>500</v>
      </c>
      <c r="C31" s="50">
        <v>632</v>
      </c>
      <c r="D31" s="50">
        <v>47</v>
      </c>
      <c r="E31" s="50">
        <v>29</v>
      </c>
      <c r="F31" s="51">
        <v>1445</v>
      </c>
      <c r="G31" s="50">
        <v>10</v>
      </c>
      <c r="H31" s="50">
        <v>81</v>
      </c>
      <c r="I31" s="50">
        <v>271</v>
      </c>
      <c r="J31" s="50">
        <v>85</v>
      </c>
      <c r="K31" s="50">
        <v>60</v>
      </c>
      <c r="L31" s="50">
        <v>73</v>
      </c>
      <c r="M31" s="50">
        <v>54</v>
      </c>
      <c r="N31" s="50">
        <v>18</v>
      </c>
      <c r="O31" s="50">
        <v>15</v>
      </c>
      <c r="P31" s="50">
        <v>8</v>
      </c>
      <c r="Q31" s="50">
        <v>0</v>
      </c>
      <c r="R31" s="50">
        <v>18</v>
      </c>
    </row>
    <row r="32" spans="2:18" hidden="1" outlineLevel="1" x14ac:dyDescent="0.2">
      <c r="B32" s="84" t="s">
        <v>501</v>
      </c>
      <c r="C32" s="85">
        <v>22509</v>
      </c>
      <c r="D32" s="85">
        <v>1757</v>
      </c>
      <c r="E32" s="86">
        <v>674</v>
      </c>
      <c r="F32" s="85">
        <v>49765</v>
      </c>
      <c r="G32" s="86">
        <v>334</v>
      </c>
      <c r="H32" s="85">
        <v>2118</v>
      </c>
      <c r="I32" s="85">
        <v>6637</v>
      </c>
      <c r="J32" s="85">
        <v>2710</v>
      </c>
      <c r="K32" s="85">
        <v>2077</v>
      </c>
      <c r="L32" s="85">
        <v>1639</v>
      </c>
      <c r="M32" s="85">
        <v>2146</v>
      </c>
      <c r="N32" s="86">
        <v>718</v>
      </c>
      <c r="O32" s="86">
        <v>785</v>
      </c>
      <c r="P32" s="86">
        <v>416</v>
      </c>
      <c r="Q32" s="86">
        <v>107</v>
      </c>
      <c r="R32" s="86">
        <v>344</v>
      </c>
    </row>
    <row r="33" spans="2:18" ht="16.5" customHeight="1" collapsed="1" x14ac:dyDescent="0.2">
      <c r="B33" s="509" t="s">
        <v>276</v>
      </c>
      <c r="C33" s="509"/>
      <c r="D33" s="509"/>
      <c r="E33" s="509"/>
      <c r="F33" s="509"/>
      <c r="G33" s="509"/>
      <c r="H33" s="509"/>
      <c r="I33" s="509"/>
      <c r="J33" s="509"/>
      <c r="K33" s="509"/>
      <c r="L33" s="509"/>
      <c r="M33" s="509"/>
      <c r="N33" s="509"/>
      <c r="O33" s="509"/>
      <c r="P33" s="509"/>
      <c r="Q33" s="509"/>
      <c r="R33" s="509"/>
    </row>
    <row r="34" spans="2:18" hidden="1" outlineLevel="1" x14ac:dyDescent="0.2">
      <c r="B34" s="79" t="s">
        <v>476</v>
      </c>
      <c r="C34" s="80">
        <v>5581</v>
      </c>
      <c r="D34" s="81">
        <v>326</v>
      </c>
      <c r="E34" s="81">
        <v>98</v>
      </c>
      <c r="F34" s="80">
        <v>10859</v>
      </c>
      <c r="G34" s="81">
        <v>38</v>
      </c>
      <c r="H34" s="81">
        <v>321</v>
      </c>
      <c r="I34" s="81">
        <v>485</v>
      </c>
      <c r="J34" s="81">
        <v>241</v>
      </c>
      <c r="K34" s="81">
        <v>455</v>
      </c>
      <c r="L34" s="81">
        <v>128</v>
      </c>
      <c r="M34" s="81">
        <v>712</v>
      </c>
      <c r="N34" s="81">
        <v>228</v>
      </c>
      <c r="O34" s="81">
        <v>215</v>
      </c>
      <c r="P34" s="81">
        <v>119</v>
      </c>
      <c r="Q34" s="81">
        <v>43</v>
      </c>
      <c r="R34" s="81">
        <v>42</v>
      </c>
    </row>
    <row r="35" spans="2:18" hidden="1" outlineLevel="1" x14ac:dyDescent="0.2">
      <c r="B35" s="83" t="s">
        <v>477</v>
      </c>
      <c r="C35" s="51">
        <v>2120</v>
      </c>
      <c r="D35" s="50">
        <v>112</v>
      </c>
      <c r="E35" s="50">
        <v>60</v>
      </c>
      <c r="F35" s="51">
        <v>3633</v>
      </c>
      <c r="G35" s="50">
        <v>24</v>
      </c>
      <c r="H35" s="50">
        <v>198</v>
      </c>
      <c r="I35" s="50">
        <v>534</v>
      </c>
      <c r="J35" s="50">
        <v>148</v>
      </c>
      <c r="K35" s="50">
        <v>161</v>
      </c>
      <c r="L35" s="50">
        <v>101</v>
      </c>
      <c r="M35" s="50">
        <v>158</v>
      </c>
      <c r="N35" s="50">
        <v>51</v>
      </c>
      <c r="O35" s="50">
        <v>78</v>
      </c>
      <c r="P35" s="50">
        <v>29</v>
      </c>
      <c r="Q35" s="50">
        <v>9</v>
      </c>
      <c r="R35" s="50">
        <v>34</v>
      </c>
    </row>
    <row r="36" spans="2:18" hidden="1" outlineLevel="1" x14ac:dyDescent="0.2">
      <c r="B36" s="83" t="s">
        <v>478</v>
      </c>
      <c r="C36" s="51">
        <v>1048</v>
      </c>
      <c r="D36" s="50">
        <v>68</v>
      </c>
      <c r="E36" s="50">
        <v>34</v>
      </c>
      <c r="F36" s="51">
        <v>2348</v>
      </c>
      <c r="G36" s="50">
        <v>30</v>
      </c>
      <c r="H36" s="50">
        <v>118</v>
      </c>
      <c r="I36" s="50">
        <v>414</v>
      </c>
      <c r="J36" s="50">
        <v>140</v>
      </c>
      <c r="K36" s="50">
        <v>79</v>
      </c>
      <c r="L36" s="50">
        <v>69</v>
      </c>
      <c r="M36" s="50">
        <v>91</v>
      </c>
      <c r="N36" s="50">
        <v>20</v>
      </c>
      <c r="O36" s="50">
        <v>16</v>
      </c>
      <c r="P36" s="50">
        <v>17</v>
      </c>
      <c r="Q36" s="50">
        <v>2</v>
      </c>
      <c r="R36" s="50">
        <v>22</v>
      </c>
    </row>
    <row r="37" spans="2:18" hidden="1" outlineLevel="1" x14ac:dyDescent="0.2">
      <c r="B37" s="83" t="s">
        <v>479</v>
      </c>
      <c r="C37" s="51">
        <v>1959</v>
      </c>
      <c r="D37" s="50">
        <v>191</v>
      </c>
      <c r="E37" s="50">
        <v>87</v>
      </c>
      <c r="F37" s="51">
        <v>4856</v>
      </c>
      <c r="G37" s="50">
        <v>15</v>
      </c>
      <c r="H37" s="50">
        <v>109</v>
      </c>
      <c r="I37" s="50">
        <v>477</v>
      </c>
      <c r="J37" s="50">
        <v>188</v>
      </c>
      <c r="K37" s="50">
        <v>182</v>
      </c>
      <c r="L37" s="50">
        <v>103</v>
      </c>
      <c r="M37" s="50">
        <v>173</v>
      </c>
      <c r="N37" s="50">
        <v>73</v>
      </c>
      <c r="O37" s="50">
        <v>79</v>
      </c>
      <c r="P37" s="50">
        <v>36</v>
      </c>
      <c r="Q37" s="50">
        <v>14</v>
      </c>
      <c r="R37" s="50">
        <v>25</v>
      </c>
    </row>
    <row r="38" spans="2:18" hidden="1" outlineLevel="1" x14ac:dyDescent="0.2">
      <c r="B38" s="83" t="s">
        <v>480</v>
      </c>
      <c r="C38" s="50">
        <v>405</v>
      </c>
      <c r="D38" s="50">
        <v>29</v>
      </c>
      <c r="E38" s="50">
        <v>22</v>
      </c>
      <c r="F38" s="50">
        <v>740</v>
      </c>
      <c r="G38" s="50">
        <v>11</v>
      </c>
      <c r="H38" s="50">
        <v>47</v>
      </c>
      <c r="I38" s="50">
        <v>174</v>
      </c>
      <c r="J38" s="50">
        <v>62</v>
      </c>
      <c r="K38" s="50">
        <v>37</v>
      </c>
      <c r="L38" s="50">
        <v>53</v>
      </c>
      <c r="M38" s="50">
        <v>34</v>
      </c>
      <c r="N38" s="50">
        <v>8</v>
      </c>
      <c r="O38" s="50">
        <v>8</v>
      </c>
      <c r="P38" s="50">
        <v>7</v>
      </c>
      <c r="Q38" s="50">
        <v>0</v>
      </c>
      <c r="R38" s="50">
        <v>10</v>
      </c>
    </row>
    <row r="39" spans="2:18" hidden="1" outlineLevel="1" x14ac:dyDescent="0.2">
      <c r="B39" s="83" t="s">
        <v>481</v>
      </c>
      <c r="C39" s="50">
        <v>416</v>
      </c>
      <c r="D39" s="50">
        <v>37</v>
      </c>
      <c r="E39" s="50">
        <v>11</v>
      </c>
      <c r="F39" s="50">
        <v>730</v>
      </c>
      <c r="G39" s="50">
        <v>5</v>
      </c>
      <c r="H39" s="50">
        <v>57</v>
      </c>
      <c r="I39" s="50">
        <v>280</v>
      </c>
      <c r="J39" s="50">
        <v>104</v>
      </c>
      <c r="K39" s="50">
        <v>38</v>
      </c>
      <c r="L39" s="50">
        <v>54</v>
      </c>
      <c r="M39" s="50">
        <v>35</v>
      </c>
      <c r="N39" s="50">
        <v>13</v>
      </c>
      <c r="O39" s="50">
        <v>12</v>
      </c>
      <c r="P39" s="50">
        <v>5</v>
      </c>
      <c r="Q39" s="50">
        <v>2</v>
      </c>
      <c r="R39" s="50">
        <v>9</v>
      </c>
    </row>
    <row r="40" spans="2:18" hidden="1" outlineLevel="1" x14ac:dyDescent="0.2">
      <c r="B40" s="83" t="s">
        <v>482</v>
      </c>
      <c r="C40" s="51">
        <v>1353</v>
      </c>
      <c r="D40" s="50">
        <v>75</v>
      </c>
      <c r="E40" s="50">
        <v>36</v>
      </c>
      <c r="F40" s="51">
        <v>3450</v>
      </c>
      <c r="G40" s="50">
        <v>19</v>
      </c>
      <c r="H40" s="50">
        <v>122</v>
      </c>
      <c r="I40" s="50">
        <v>335</v>
      </c>
      <c r="J40" s="50">
        <v>123</v>
      </c>
      <c r="K40" s="50">
        <v>105</v>
      </c>
      <c r="L40" s="50">
        <v>86</v>
      </c>
      <c r="M40" s="50">
        <v>106</v>
      </c>
      <c r="N40" s="50">
        <v>38</v>
      </c>
      <c r="O40" s="50">
        <v>46</v>
      </c>
      <c r="P40" s="50">
        <v>23</v>
      </c>
      <c r="Q40" s="50">
        <v>7</v>
      </c>
      <c r="R40" s="50">
        <v>23</v>
      </c>
    </row>
    <row r="41" spans="2:18" hidden="1" outlineLevel="1" x14ac:dyDescent="0.2">
      <c r="B41" s="83" t="s">
        <v>483</v>
      </c>
      <c r="C41" s="50">
        <v>731</v>
      </c>
      <c r="D41" s="50">
        <v>48</v>
      </c>
      <c r="E41" s="50">
        <v>25</v>
      </c>
      <c r="F41" s="51">
        <v>2070</v>
      </c>
      <c r="G41" s="50">
        <v>17</v>
      </c>
      <c r="H41" s="50">
        <v>103</v>
      </c>
      <c r="I41" s="50">
        <v>257</v>
      </c>
      <c r="J41" s="50">
        <v>95</v>
      </c>
      <c r="K41" s="50">
        <v>69</v>
      </c>
      <c r="L41" s="50">
        <v>56</v>
      </c>
      <c r="M41" s="50">
        <v>65</v>
      </c>
      <c r="N41" s="50">
        <v>18</v>
      </c>
      <c r="O41" s="50">
        <v>14</v>
      </c>
      <c r="P41" s="50">
        <v>15</v>
      </c>
      <c r="Q41" s="50">
        <v>3</v>
      </c>
      <c r="R41" s="50">
        <v>16</v>
      </c>
    </row>
    <row r="42" spans="2:18" hidden="1" outlineLevel="1" x14ac:dyDescent="0.2">
      <c r="B42" s="83" t="s">
        <v>484</v>
      </c>
      <c r="C42" s="50">
        <v>577</v>
      </c>
      <c r="D42" s="50">
        <v>38</v>
      </c>
      <c r="E42" s="50">
        <v>7</v>
      </c>
      <c r="F42" s="51">
        <v>1668</v>
      </c>
      <c r="G42" s="50">
        <v>9</v>
      </c>
      <c r="H42" s="50">
        <v>79</v>
      </c>
      <c r="I42" s="50">
        <v>212</v>
      </c>
      <c r="J42" s="50">
        <v>83</v>
      </c>
      <c r="K42" s="50">
        <v>66</v>
      </c>
      <c r="L42" s="50">
        <v>60</v>
      </c>
      <c r="M42" s="50">
        <v>46</v>
      </c>
      <c r="N42" s="50">
        <v>14</v>
      </c>
      <c r="O42" s="50">
        <v>15</v>
      </c>
      <c r="P42" s="50">
        <v>12</v>
      </c>
      <c r="Q42" s="50">
        <v>3</v>
      </c>
      <c r="R42" s="50">
        <v>7</v>
      </c>
    </row>
    <row r="43" spans="2:18" hidden="1" outlineLevel="1" x14ac:dyDescent="0.2">
      <c r="B43" s="83" t="s">
        <v>485</v>
      </c>
      <c r="C43" s="50">
        <v>830</v>
      </c>
      <c r="D43" s="50">
        <v>63</v>
      </c>
      <c r="E43" s="50">
        <v>9</v>
      </c>
      <c r="F43" s="51">
        <v>1227</v>
      </c>
      <c r="G43" s="50">
        <v>3</v>
      </c>
      <c r="H43" s="50">
        <v>92</v>
      </c>
      <c r="I43" s="50">
        <v>165</v>
      </c>
      <c r="J43" s="50">
        <v>98</v>
      </c>
      <c r="K43" s="50">
        <v>66</v>
      </c>
      <c r="L43" s="50">
        <v>64</v>
      </c>
      <c r="M43" s="50">
        <v>66</v>
      </c>
      <c r="N43" s="50">
        <v>35</v>
      </c>
      <c r="O43" s="50">
        <v>27</v>
      </c>
      <c r="P43" s="50">
        <v>9</v>
      </c>
      <c r="Q43" s="50">
        <v>3</v>
      </c>
      <c r="R43" s="50">
        <v>7</v>
      </c>
    </row>
    <row r="44" spans="2:18" hidden="1" outlineLevel="1" x14ac:dyDescent="0.2">
      <c r="B44" s="83" t="s">
        <v>489</v>
      </c>
      <c r="C44" s="50">
        <v>145</v>
      </c>
      <c r="D44" s="50">
        <v>16</v>
      </c>
      <c r="E44" s="83">
        <v>0</v>
      </c>
      <c r="F44" s="50">
        <v>152</v>
      </c>
      <c r="G44" s="83">
        <v>2</v>
      </c>
      <c r="H44" s="50">
        <v>19</v>
      </c>
      <c r="I44" s="50">
        <v>45</v>
      </c>
      <c r="J44" s="50">
        <v>23</v>
      </c>
      <c r="K44" s="50">
        <v>10</v>
      </c>
      <c r="L44" s="50">
        <v>17</v>
      </c>
      <c r="M44" s="50">
        <v>5</v>
      </c>
      <c r="N44" s="50">
        <v>1</v>
      </c>
      <c r="O44" s="50">
        <v>4</v>
      </c>
      <c r="P44" s="50">
        <v>2</v>
      </c>
      <c r="Q44" s="83">
        <v>0</v>
      </c>
      <c r="R44" s="50">
        <v>3</v>
      </c>
    </row>
    <row r="45" spans="2:18" hidden="1" outlineLevel="1" x14ac:dyDescent="0.2">
      <c r="B45" s="83" t="s">
        <v>486</v>
      </c>
      <c r="C45" s="50">
        <v>152</v>
      </c>
      <c r="D45" s="50">
        <v>24</v>
      </c>
      <c r="E45" s="50">
        <v>2</v>
      </c>
      <c r="F45" s="50">
        <v>207</v>
      </c>
      <c r="G45" s="50">
        <v>1</v>
      </c>
      <c r="H45" s="50">
        <v>28</v>
      </c>
      <c r="I45" s="50">
        <v>60</v>
      </c>
      <c r="J45" s="50">
        <v>32</v>
      </c>
      <c r="K45" s="50">
        <v>9</v>
      </c>
      <c r="L45" s="50">
        <v>23</v>
      </c>
      <c r="M45" s="50">
        <v>13</v>
      </c>
      <c r="N45" s="50">
        <v>3</v>
      </c>
      <c r="O45" s="50">
        <v>5</v>
      </c>
      <c r="P45" s="50">
        <v>2</v>
      </c>
      <c r="Q45" s="83">
        <v>0</v>
      </c>
      <c r="R45" s="50">
        <v>4</v>
      </c>
    </row>
    <row r="46" spans="2:18" hidden="1" outlineLevel="1" x14ac:dyDescent="0.2">
      <c r="B46" s="83" t="s">
        <v>488</v>
      </c>
      <c r="C46" s="50">
        <v>118</v>
      </c>
      <c r="D46" s="50">
        <v>10</v>
      </c>
      <c r="E46" s="83">
        <v>0</v>
      </c>
      <c r="F46" s="50">
        <v>155</v>
      </c>
      <c r="G46" s="50">
        <v>1</v>
      </c>
      <c r="H46" s="50">
        <v>23</v>
      </c>
      <c r="I46" s="50">
        <v>56</v>
      </c>
      <c r="J46" s="50">
        <v>17</v>
      </c>
      <c r="K46" s="50">
        <v>11</v>
      </c>
      <c r="L46" s="50">
        <v>18</v>
      </c>
      <c r="M46" s="50">
        <v>8</v>
      </c>
      <c r="N46" s="50">
        <v>1</v>
      </c>
      <c r="O46" s="50">
        <v>2</v>
      </c>
      <c r="P46" s="83">
        <v>1</v>
      </c>
      <c r="Q46" s="83">
        <v>0</v>
      </c>
      <c r="R46" s="50">
        <v>4</v>
      </c>
    </row>
    <row r="47" spans="2:18" hidden="1" outlineLevel="1" x14ac:dyDescent="0.2">
      <c r="B47" s="83" t="s">
        <v>487</v>
      </c>
      <c r="C47" s="50">
        <v>252</v>
      </c>
      <c r="D47" s="50">
        <v>24</v>
      </c>
      <c r="E47" s="50">
        <v>3</v>
      </c>
      <c r="F47" s="50">
        <v>412</v>
      </c>
      <c r="G47" s="50">
        <v>4</v>
      </c>
      <c r="H47" s="50">
        <v>24</v>
      </c>
      <c r="I47" s="50">
        <v>57</v>
      </c>
      <c r="J47" s="50">
        <v>32</v>
      </c>
      <c r="K47" s="50">
        <v>16</v>
      </c>
      <c r="L47" s="50">
        <v>17</v>
      </c>
      <c r="M47" s="50">
        <v>16</v>
      </c>
      <c r="N47" s="50">
        <v>6</v>
      </c>
      <c r="O47" s="50">
        <v>5</v>
      </c>
      <c r="P47" s="50">
        <v>2</v>
      </c>
      <c r="Q47" s="50">
        <v>2</v>
      </c>
      <c r="R47" s="50">
        <v>4</v>
      </c>
    </row>
    <row r="48" spans="2:18" hidden="1" outlineLevel="1" x14ac:dyDescent="0.2">
      <c r="B48" s="83" t="s">
        <v>490</v>
      </c>
      <c r="C48" s="50">
        <v>565</v>
      </c>
      <c r="D48" s="50">
        <v>49</v>
      </c>
      <c r="E48" s="50">
        <v>5</v>
      </c>
      <c r="F48" s="51">
        <v>1338</v>
      </c>
      <c r="G48" s="50">
        <v>9</v>
      </c>
      <c r="H48" s="50">
        <v>74</v>
      </c>
      <c r="I48" s="50">
        <v>221</v>
      </c>
      <c r="J48" s="50">
        <v>122</v>
      </c>
      <c r="K48" s="50">
        <v>57</v>
      </c>
      <c r="L48" s="50">
        <v>40</v>
      </c>
      <c r="M48" s="50">
        <v>49</v>
      </c>
      <c r="N48" s="50">
        <v>16</v>
      </c>
      <c r="O48" s="50">
        <v>22</v>
      </c>
      <c r="P48" s="50">
        <v>15</v>
      </c>
      <c r="Q48" s="50">
        <v>3</v>
      </c>
      <c r="R48" s="50">
        <v>5</v>
      </c>
    </row>
    <row r="49" spans="2:18" hidden="1" outlineLevel="1" x14ac:dyDescent="0.2">
      <c r="B49" s="83" t="s">
        <v>491</v>
      </c>
      <c r="C49" s="50">
        <v>342</v>
      </c>
      <c r="D49" s="50">
        <v>26</v>
      </c>
      <c r="E49" s="50">
        <v>1</v>
      </c>
      <c r="F49" s="50">
        <v>955</v>
      </c>
      <c r="G49" s="50">
        <v>6</v>
      </c>
      <c r="H49" s="50">
        <v>39</v>
      </c>
      <c r="I49" s="50">
        <v>107</v>
      </c>
      <c r="J49" s="50">
        <v>66</v>
      </c>
      <c r="K49" s="50">
        <v>38</v>
      </c>
      <c r="L49" s="50">
        <v>27</v>
      </c>
      <c r="M49" s="50">
        <v>39</v>
      </c>
      <c r="N49" s="50">
        <v>11</v>
      </c>
      <c r="O49" s="50">
        <v>11</v>
      </c>
      <c r="P49" s="50">
        <v>8</v>
      </c>
      <c r="Q49" s="50">
        <v>1</v>
      </c>
      <c r="R49" s="50">
        <v>4</v>
      </c>
    </row>
    <row r="50" spans="2:18" hidden="1" outlineLevel="1" x14ac:dyDescent="0.2">
      <c r="B50" s="83" t="s">
        <v>492</v>
      </c>
      <c r="C50" s="50">
        <v>353</v>
      </c>
      <c r="D50" s="50">
        <v>23</v>
      </c>
      <c r="E50" s="50">
        <v>3</v>
      </c>
      <c r="F50" s="50">
        <v>659</v>
      </c>
      <c r="G50" s="50">
        <v>5</v>
      </c>
      <c r="H50" s="50">
        <v>51</v>
      </c>
      <c r="I50" s="50">
        <v>143</v>
      </c>
      <c r="J50" s="50">
        <v>97</v>
      </c>
      <c r="K50" s="50">
        <v>42</v>
      </c>
      <c r="L50" s="50">
        <v>31</v>
      </c>
      <c r="M50" s="50">
        <v>36</v>
      </c>
      <c r="N50" s="50">
        <v>15</v>
      </c>
      <c r="O50" s="50">
        <v>17</v>
      </c>
      <c r="P50" s="50">
        <v>11</v>
      </c>
      <c r="Q50" s="50">
        <v>1</v>
      </c>
      <c r="R50" s="50">
        <v>7</v>
      </c>
    </row>
    <row r="51" spans="2:18" hidden="1" outlineLevel="1" x14ac:dyDescent="0.2">
      <c r="B51" s="83" t="s">
        <v>568</v>
      </c>
      <c r="C51" s="50">
        <v>541</v>
      </c>
      <c r="D51" s="50">
        <v>34</v>
      </c>
      <c r="E51" s="50">
        <v>12</v>
      </c>
      <c r="F51" s="50">
        <v>888</v>
      </c>
      <c r="G51" s="50">
        <v>15</v>
      </c>
      <c r="H51" s="50">
        <v>68</v>
      </c>
      <c r="I51" s="50">
        <v>174</v>
      </c>
      <c r="J51" s="50">
        <v>137</v>
      </c>
      <c r="K51" s="50">
        <v>45</v>
      </c>
      <c r="L51" s="50">
        <v>38</v>
      </c>
      <c r="M51" s="50">
        <v>49</v>
      </c>
      <c r="N51" s="50">
        <v>14</v>
      </c>
      <c r="O51" s="50">
        <v>16</v>
      </c>
      <c r="P51" s="50">
        <v>13</v>
      </c>
      <c r="Q51" s="50">
        <v>1</v>
      </c>
      <c r="R51" s="50">
        <v>9</v>
      </c>
    </row>
    <row r="52" spans="2:18" hidden="1" outlineLevel="1" x14ac:dyDescent="0.2">
      <c r="B52" s="83" t="s">
        <v>493</v>
      </c>
      <c r="C52" s="51">
        <v>1310</v>
      </c>
      <c r="D52" s="50">
        <v>90</v>
      </c>
      <c r="E52" s="50">
        <v>63</v>
      </c>
      <c r="F52" s="51">
        <v>3480</v>
      </c>
      <c r="G52" s="50">
        <v>39</v>
      </c>
      <c r="H52" s="50">
        <v>166</v>
      </c>
      <c r="I52" s="50">
        <v>430</v>
      </c>
      <c r="J52" s="50">
        <v>183</v>
      </c>
      <c r="K52" s="50">
        <v>116</v>
      </c>
      <c r="L52" s="50">
        <v>136</v>
      </c>
      <c r="M52" s="50">
        <v>112</v>
      </c>
      <c r="N52" s="50">
        <v>34</v>
      </c>
      <c r="O52" s="50">
        <v>44</v>
      </c>
      <c r="P52" s="50">
        <v>23</v>
      </c>
      <c r="Q52" s="50">
        <v>8</v>
      </c>
      <c r="R52" s="50">
        <v>31</v>
      </c>
    </row>
    <row r="53" spans="2:18" hidden="1" outlineLevel="1" x14ac:dyDescent="0.2">
      <c r="B53" s="83" t="s">
        <v>494</v>
      </c>
      <c r="C53" s="50">
        <v>648</v>
      </c>
      <c r="D53" s="50">
        <v>50</v>
      </c>
      <c r="E53" s="50">
        <v>15</v>
      </c>
      <c r="F53" s="50">
        <v>846</v>
      </c>
      <c r="G53" s="50">
        <v>1</v>
      </c>
      <c r="H53" s="50">
        <v>55</v>
      </c>
      <c r="I53" s="50">
        <v>205</v>
      </c>
      <c r="J53" s="50">
        <v>92</v>
      </c>
      <c r="K53" s="50">
        <v>55</v>
      </c>
      <c r="L53" s="50">
        <v>57</v>
      </c>
      <c r="M53" s="50">
        <v>46</v>
      </c>
      <c r="N53" s="50">
        <v>14</v>
      </c>
      <c r="O53" s="50">
        <v>9</v>
      </c>
      <c r="P53" s="50">
        <v>13</v>
      </c>
      <c r="Q53" s="50">
        <v>5</v>
      </c>
      <c r="R53" s="50">
        <v>8</v>
      </c>
    </row>
    <row r="54" spans="2:18" hidden="1" outlineLevel="1" x14ac:dyDescent="0.2">
      <c r="B54" s="83" t="s">
        <v>495</v>
      </c>
      <c r="C54" s="50">
        <v>771</v>
      </c>
      <c r="D54" s="50">
        <v>51</v>
      </c>
      <c r="E54" s="50">
        <v>15</v>
      </c>
      <c r="F54" s="51">
        <v>2021</v>
      </c>
      <c r="G54" s="50">
        <v>25</v>
      </c>
      <c r="H54" s="50">
        <v>96</v>
      </c>
      <c r="I54" s="50">
        <v>275</v>
      </c>
      <c r="J54" s="50">
        <v>149</v>
      </c>
      <c r="K54" s="50">
        <v>80</v>
      </c>
      <c r="L54" s="50">
        <v>95</v>
      </c>
      <c r="M54" s="50">
        <v>84</v>
      </c>
      <c r="N54" s="50">
        <v>25</v>
      </c>
      <c r="O54" s="50">
        <v>33</v>
      </c>
      <c r="P54" s="50">
        <v>20</v>
      </c>
      <c r="Q54" s="50">
        <v>5</v>
      </c>
      <c r="R54" s="50">
        <v>16</v>
      </c>
    </row>
    <row r="55" spans="2:18" hidden="1" outlineLevel="1" x14ac:dyDescent="0.2">
      <c r="B55" s="83" t="s">
        <v>496</v>
      </c>
      <c r="C55" s="50">
        <v>408</v>
      </c>
      <c r="D55" s="50">
        <v>43</v>
      </c>
      <c r="E55" s="50">
        <v>3</v>
      </c>
      <c r="F55" s="50">
        <v>915</v>
      </c>
      <c r="G55" s="50">
        <v>7</v>
      </c>
      <c r="H55" s="50">
        <v>46</v>
      </c>
      <c r="I55" s="50">
        <v>146</v>
      </c>
      <c r="J55" s="50">
        <v>51</v>
      </c>
      <c r="K55" s="50">
        <v>48</v>
      </c>
      <c r="L55" s="50">
        <v>38</v>
      </c>
      <c r="M55" s="50">
        <v>38</v>
      </c>
      <c r="N55" s="50">
        <v>14</v>
      </c>
      <c r="O55" s="50">
        <v>14</v>
      </c>
      <c r="P55" s="50">
        <v>12</v>
      </c>
      <c r="Q55" s="50">
        <v>1</v>
      </c>
      <c r="R55" s="50">
        <v>10</v>
      </c>
    </row>
    <row r="56" spans="2:18" hidden="1" outlineLevel="1" x14ac:dyDescent="0.2">
      <c r="B56" s="83" t="s">
        <v>497</v>
      </c>
      <c r="C56" s="50">
        <v>774</v>
      </c>
      <c r="D56" s="50">
        <v>97</v>
      </c>
      <c r="E56" s="50">
        <v>31</v>
      </c>
      <c r="F56" s="51">
        <v>2163</v>
      </c>
      <c r="G56" s="50">
        <v>13</v>
      </c>
      <c r="H56" s="50">
        <v>86</v>
      </c>
      <c r="I56" s="50">
        <v>327</v>
      </c>
      <c r="J56" s="50">
        <v>116</v>
      </c>
      <c r="K56" s="50">
        <v>90</v>
      </c>
      <c r="L56" s="50">
        <v>91</v>
      </c>
      <c r="M56" s="50">
        <v>79</v>
      </c>
      <c r="N56" s="50">
        <v>23</v>
      </c>
      <c r="O56" s="50">
        <v>23</v>
      </c>
      <c r="P56" s="50">
        <v>16</v>
      </c>
      <c r="Q56" s="50">
        <v>2</v>
      </c>
      <c r="R56" s="50">
        <v>15</v>
      </c>
    </row>
    <row r="57" spans="2:18" hidden="1" outlineLevel="1" x14ac:dyDescent="0.2">
      <c r="B57" s="83" t="s">
        <v>498</v>
      </c>
      <c r="C57" s="50">
        <v>379</v>
      </c>
      <c r="D57" s="50">
        <v>34</v>
      </c>
      <c r="E57" s="50">
        <v>5</v>
      </c>
      <c r="F57" s="50">
        <v>725</v>
      </c>
      <c r="G57" s="50">
        <v>8</v>
      </c>
      <c r="H57" s="50">
        <v>49</v>
      </c>
      <c r="I57" s="50">
        <v>204</v>
      </c>
      <c r="J57" s="50">
        <v>76</v>
      </c>
      <c r="K57" s="50">
        <v>39</v>
      </c>
      <c r="L57" s="50">
        <v>44</v>
      </c>
      <c r="M57" s="50">
        <v>37</v>
      </c>
      <c r="N57" s="50">
        <v>11</v>
      </c>
      <c r="O57" s="50">
        <v>8</v>
      </c>
      <c r="P57" s="50">
        <v>8</v>
      </c>
      <c r="Q57" s="83">
        <v>0</v>
      </c>
      <c r="R57" s="50">
        <v>10</v>
      </c>
    </row>
    <row r="58" spans="2:18" hidden="1" outlineLevel="1" x14ac:dyDescent="0.2">
      <c r="B58" s="83" t="s">
        <v>499</v>
      </c>
      <c r="C58" s="50">
        <v>991</v>
      </c>
      <c r="D58" s="50">
        <v>76</v>
      </c>
      <c r="E58" s="50">
        <v>22</v>
      </c>
      <c r="F58" s="51">
        <v>2577</v>
      </c>
      <c r="G58" s="50">
        <v>13</v>
      </c>
      <c r="H58" s="50">
        <v>114</v>
      </c>
      <c r="I58" s="50">
        <v>373</v>
      </c>
      <c r="J58" s="50">
        <v>111</v>
      </c>
      <c r="K58" s="50">
        <v>86</v>
      </c>
      <c r="L58" s="50">
        <v>94</v>
      </c>
      <c r="M58" s="50">
        <v>86</v>
      </c>
      <c r="N58" s="50">
        <v>23</v>
      </c>
      <c r="O58" s="50">
        <v>26</v>
      </c>
      <c r="P58" s="50">
        <v>12</v>
      </c>
      <c r="Q58" s="50">
        <v>9</v>
      </c>
      <c r="R58" s="50">
        <v>19</v>
      </c>
    </row>
    <row r="59" spans="2:18" hidden="1" outlineLevel="1" x14ac:dyDescent="0.2">
      <c r="B59" s="83" t="s">
        <v>500</v>
      </c>
      <c r="C59" s="50">
        <v>647</v>
      </c>
      <c r="D59" s="50">
        <v>55</v>
      </c>
      <c r="E59" s="50">
        <v>22</v>
      </c>
      <c r="F59" s="51">
        <v>1442</v>
      </c>
      <c r="G59" s="50">
        <v>20</v>
      </c>
      <c r="H59" s="50">
        <v>88</v>
      </c>
      <c r="I59" s="50">
        <v>271</v>
      </c>
      <c r="J59" s="50">
        <v>87</v>
      </c>
      <c r="K59" s="50">
        <v>59</v>
      </c>
      <c r="L59" s="50">
        <v>77</v>
      </c>
      <c r="M59" s="50">
        <v>56</v>
      </c>
      <c r="N59" s="50">
        <v>18</v>
      </c>
      <c r="O59" s="50">
        <v>13</v>
      </c>
      <c r="P59" s="50">
        <v>8</v>
      </c>
      <c r="Q59" s="50">
        <v>1</v>
      </c>
      <c r="R59" s="50">
        <v>16</v>
      </c>
    </row>
    <row r="60" spans="2:18" hidden="1" outlineLevel="1" x14ac:dyDescent="0.2">
      <c r="B60" s="84" t="s">
        <v>501</v>
      </c>
      <c r="C60" s="85">
        <v>23416</v>
      </c>
      <c r="D60" s="85">
        <v>1689</v>
      </c>
      <c r="E60" s="86">
        <v>591</v>
      </c>
      <c r="F60" s="85">
        <v>50516</v>
      </c>
      <c r="G60" s="86">
        <v>340</v>
      </c>
      <c r="H60" s="85">
        <v>2272</v>
      </c>
      <c r="I60" s="85">
        <v>6427</v>
      </c>
      <c r="J60" s="85">
        <v>2673</v>
      </c>
      <c r="K60" s="85">
        <v>2059</v>
      </c>
      <c r="L60" s="85">
        <v>1617</v>
      </c>
      <c r="M60" s="85">
        <v>2239</v>
      </c>
      <c r="N60" s="86">
        <v>727</v>
      </c>
      <c r="O60" s="86">
        <v>762</v>
      </c>
      <c r="P60" s="86">
        <v>438</v>
      </c>
      <c r="Q60" s="86">
        <v>125</v>
      </c>
      <c r="R60" s="86">
        <v>360</v>
      </c>
    </row>
    <row r="61" spans="2:18" ht="16.5" customHeight="1" collapsed="1" x14ac:dyDescent="0.2">
      <c r="B61" s="509" t="s">
        <v>1184</v>
      </c>
      <c r="C61" s="509"/>
      <c r="D61" s="509"/>
      <c r="E61" s="509"/>
      <c r="F61" s="509"/>
      <c r="G61" s="509"/>
      <c r="H61" s="509"/>
      <c r="I61" s="509"/>
      <c r="J61" s="509"/>
      <c r="K61" s="509"/>
      <c r="L61" s="509"/>
      <c r="M61" s="509"/>
      <c r="N61" s="509"/>
      <c r="O61" s="509"/>
      <c r="P61" s="509"/>
      <c r="Q61" s="509"/>
      <c r="R61" s="509"/>
    </row>
    <row r="62" spans="2:18" hidden="1" outlineLevel="1" x14ac:dyDescent="0.2">
      <c r="B62" s="79" t="s">
        <v>476</v>
      </c>
      <c r="C62" s="80">
        <v>5768.0000000000018</v>
      </c>
      <c r="D62" s="81">
        <v>288</v>
      </c>
      <c r="E62" s="81">
        <v>79</v>
      </c>
      <c r="F62" s="80">
        <v>11194</v>
      </c>
      <c r="G62" s="81">
        <v>136</v>
      </c>
      <c r="H62" s="81">
        <v>312</v>
      </c>
      <c r="I62" s="81">
        <v>534</v>
      </c>
      <c r="J62" s="81">
        <v>226</v>
      </c>
      <c r="K62" s="81">
        <v>470.00000000000017</v>
      </c>
      <c r="L62" s="81">
        <v>123</v>
      </c>
      <c r="M62" s="81">
        <v>712.00000000000057</v>
      </c>
      <c r="N62" s="81">
        <v>235.00000000000003</v>
      </c>
      <c r="O62" s="81">
        <v>214.00000000000003</v>
      </c>
      <c r="P62" s="81">
        <v>112.00000000000009</v>
      </c>
      <c r="Q62" s="81">
        <v>31.000000000000014</v>
      </c>
      <c r="R62" s="81">
        <v>38.000000000000007</v>
      </c>
    </row>
    <row r="63" spans="2:18" hidden="1" outlineLevel="1" x14ac:dyDescent="0.2">
      <c r="B63" s="83" t="s">
        <v>477</v>
      </c>
      <c r="C63" s="51">
        <v>2123.0000000000005</v>
      </c>
      <c r="D63" s="50">
        <v>111.00000000000004</v>
      </c>
      <c r="E63" s="50">
        <v>48.000000000000014</v>
      </c>
      <c r="F63" s="51">
        <v>3788.9999999999986</v>
      </c>
      <c r="G63" s="50">
        <v>21</v>
      </c>
      <c r="H63" s="50">
        <v>174</v>
      </c>
      <c r="I63" s="50">
        <v>553</v>
      </c>
      <c r="J63" s="50">
        <v>141</v>
      </c>
      <c r="K63" s="50">
        <v>149.00000000000011</v>
      </c>
      <c r="L63" s="50">
        <v>102.00000000000004</v>
      </c>
      <c r="M63" s="50">
        <v>140.00000000000003</v>
      </c>
      <c r="N63" s="50">
        <v>53</v>
      </c>
      <c r="O63" s="50">
        <v>73.000000000000043</v>
      </c>
      <c r="P63" s="50">
        <v>27.000000000000007</v>
      </c>
      <c r="Q63" s="50">
        <v>9</v>
      </c>
      <c r="R63" s="50">
        <v>26</v>
      </c>
    </row>
    <row r="64" spans="2:18" hidden="1" outlineLevel="1" x14ac:dyDescent="0.2">
      <c r="B64" s="83" t="s">
        <v>478</v>
      </c>
      <c r="C64" s="51">
        <v>1111.0000000000007</v>
      </c>
      <c r="D64" s="50">
        <v>64.000000000000014</v>
      </c>
      <c r="E64" s="50">
        <v>33</v>
      </c>
      <c r="F64" s="51">
        <v>2213.9999999999995</v>
      </c>
      <c r="G64" s="50">
        <v>18.000000000000007</v>
      </c>
      <c r="H64" s="50">
        <v>110</v>
      </c>
      <c r="I64" s="50">
        <v>410</v>
      </c>
      <c r="J64" s="50">
        <v>132.00000000000006</v>
      </c>
      <c r="K64" s="50">
        <v>75</v>
      </c>
      <c r="L64" s="50">
        <v>67</v>
      </c>
      <c r="M64" s="50">
        <v>82.000000000000028</v>
      </c>
      <c r="N64" s="50">
        <v>20.000000000000004</v>
      </c>
      <c r="O64" s="50">
        <v>15</v>
      </c>
      <c r="P64" s="50">
        <v>21</v>
      </c>
      <c r="Q64" s="50">
        <v>2.0000000000000009</v>
      </c>
      <c r="R64" s="50">
        <v>27.000000000000007</v>
      </c>
    </row>
    <row r="65" spans="2:18" hidden="1" outlineLevel="1" x14ac:dyDescent="0.2">
      <c r="B65" s="83" t="s">
        <v>479</v>
      </c>
      <c r="C65" s="51">
        <v>2025.0000000000007</v>
      </c>
      <c r="D65" s="50">
        <v>203</v>
      </c>
      <c r="E65" s="50">
        <v>82</v>
      </c>
      <c r="F65" s="51">
        <v>5726.0000000000027</v>
      </c>
      <c r="G65" s="50">
        <v>16</v>
      </c>
      <c r="H65" s="50">
        <v>116</v>
      </c>
      <c r="I65" s="50">
        <v>504.00000000000006</v>
      </c>
      <c r="J65" s="50">
        <v>166</v>
      </c>
      <c r="K65" s="50">
        <v>186</v>
      </c>
      <c r="L65" s="50">
        <v>104.00000000000001</v>
      </c>
      <c r="M65" s="50">
        <v>169.0000000000002</v>
      </c>
      <c r="N65" s="50">
        <v>68</v>
      </c>
      <c r="O65" s="50">
        <v>75.000000000000057</v>
      </c>
      <c r="P65" s="50">
        <v>36</v>
      </c>
      <c r="Q65" s="50">
        <v>11.000000000000002</v>
      </c>
      <c r="R65" s="50">
        <v>16</v>
      </c>
    </row>
    <row r="66" spans="2:18" hidden="1" outlineLevel="1" x14ac:dyDescent="0.2">
      <c r="B66" s="83" t="s">
        <v>480</v>
      </c>
      <c r="C66" s="50">
        <v>440</v>
      </c>
      <c r="D66" s="50">
        <v>31</v>
      </c>
      <c r="E66" s="50">
        <v>22.000000000000007</v>
      </c>
      <c r="F66" s="50">
        <v>731.00000000000034</v>
      </c>
      <c r="G66" s="50">
        <v>10.000000000000002</v>
      </c>
      <c r="H66" s="50">
        <v>53</v>
      </c>
      <c r="I66" s="50">
        <v>211.99999999999991</v>
      </c>
      <c r="J66" s="50">
        <v>33</v>
      </c>
      <c r="K66" s="50">
        <v>38</v>
      </c>
      <c r="L66" s="50">
        <v>49.000000000000014</v>
      </c>
      <c r="M66" s="50">
        <v>35</v>
      </c>
      <c r="N66" s="50">
        <v>9</v>
      </c>
      <c r="O66" s="50">
        <v>8.0000000000000036</v>
      </c>
      <c r="P66" s="50">
        <v>8.0000000000000036</v>
      </c>
      <c r="Q66" s="50">
        <v>1.0000000000000004</v>
      </c>
      <c r="R66" s="50">
        <v>11.000000000000002</v>
      </c>
    </row>
    <row r="67" spans="2:18" hidden="1" outlineLevel="1" x14ac:dyDescent="0.2">
      <c r="B67" s="83" t="s">
        <v>481</v>
      </c>
      <c r="C67" s="50">
        <v>456.00000000000023</v>
      </c>
      <c r="D67" s="50">
        <v>37.000000000000007</v>
      </c>
      <c r="E67" s="50">
        <v>7.0000000000000009</v>
      </c>
      <c r="F67" s="50">
        <v>733.00000000000011</v>
      </c>
      <c r="G67" s="50">
        <v>6.0000000000000018</v>
      </c>
      <c r="H67" s="50">
        <v>56</v>
      </c>
      <c r="I67" s="50">
        <v>297</v>
      </c>
      <c r="J67" s="50">
        <v>90</v>
      </c>
      <c r="K67" s="50">
        <v>41.000000000000007</v>
      </c>
      <c r="L67" s="50">
        <v>50.000000000000007</v>
      </c>
      <c r="M67" s="50">
        <v>36.000000000000014</v>
      </c>
      <c r="N67" s="50">
        <v>12.000000000000005</v>
      </c>
      <c r="O67" s="50">
        <v>9.0000000000000036</v>
      </c>
      <c r="P67" s="50">
        <v>7.0000000000000027</v>
      </c>
      <c r="Q67" s="50">
        <v>2.0000000000000013</v>
      </c>
      <c r="R67" s="50">
        <v>9.0000000000000018</v>
      </c>
    </row>
    <row r="68" spans="2:18" hidden="1" outlineLevel="1" x14ac:dyDescent="0.2">
      <c r="B68" s="83" t="s">
        <v>482</v>
      </c>
      <c r="C68" s="51">
        <v>1216.0000000000009</v>
      </c>
      <c r="D68" s="50">
        <v>80.000000000000014</v>
      </c>
      <c r="E68" s="50">
        <v>40</v>
      </c>
      <c r="F68" s="51">
        <v>3579</v>
      </c>
      <c r="G68" s="50">
        <v>16</v>
      </c>
      <c r="H68" s="50">
        <v>135</v>
      </c>
      <c r="I68" s="50">
        <v>347.00000000000017</v>
      </c>
      <c r="J68" s="50">
        <v>117.00000000000009</v>
      </c>
      <c r="K68" s="50">
        <v>102.99999999999994</v>
      </c>
      <c r="L68" s="50">
        <v>82.000000000000014</v>
      </c>
      <c r="M68" s="50">
        <v>105</v>
      </c>
      <c r="N68" s="50">
        <v>38</v>
      </c>
      <c r="O68" s="50">
        <v>20</v>
      </c>
      <c r="P68" s="50">
        <v>9.0000000000000053</v>
      </c>
      <c r="Q68" s="50">
        <v>16.000000000000014</v>
      </c>
      <c r="R68" s="50">
        <v>27</v>
      </c>
    </row>
    <row r="69" spans="2:18" hidden="1" outlineLevel="1" x14ac:dyDescent="0.2">
      <c r="B69" s="83" t="s">
        <v>483</v>
      </c>
      <c r="C69" s="50">
        <v>811</v>
      </c>
      <c r="D69" s="50">
        <v>48.000000000000007</v>
      </c>
      <c r="E69" s="50">
        <v>26</v>
      </c>
      <c r="F69" s="51">
        <v>2683</v>
      </c>
      <c r="G69" s="50">
        <v>11.000000000000002</v>
      </c>
      <c r="H69" s="50">
        <v>100</v>
      </c>
      <c r="I69" s="50">
        <v>264</v>
      </c>
      <c r="J69" s="50">
        <v>129.00000000000003</v>
      </c>
      <c r="K69" s="50">
        <v>69</v>
      </c>
      <c r="L69" s="50">
        <v>59</v>
      </c>
      <c r="M69" s="50">
        <v>65</v>
      </c>
      <c r="N69" s="50">
        <v>19</v>
      </c>
      <c r="O69" s="50">
        <v>18.000000000000004</v>
      </c>
      <c r="P69" s="50">
        <v>15.000000000000005</v>
      </c>
      <c r="Q69" s="50">
        <v>3.0000000000000009</v>
      </c>
      <c r="R69" s="50">
        <v>15.000000000000002</v>
      </c>
    </row>
    <row r="70" spans="2:18" hidden="1" outlineLevel="1" x14ac:dyDescent="0.2">
      <c r="B70" s="83" t="s">
        <v>484</v>
      </c>
      <c r="C70" s="50">
        <v>579.00000000000023</v>
      </c>
      <c r="D70" s="50">
        <v>31.000000000000004</v>
      </c>
      <c r="E70" s="50">
        <v>5.0000000000000009</v>
      </c>
      <c r="F70" s="51">
        <v>1593</v>
      </c>
      <c r="G70" s="50">
        <v>11</v>
      </c>
      <c r="H70" s="50">
        <v>78</v>
      </c>
      <c r="I70" s="50">
        <v>244</v>
      </c>
      <c r="J70" s="50">
        <v>46.000000000000014</v>
      </c>
      <c r="K70" s="50">
        <v>66.000000000000014</v>
      </c>
      <c r="L70" s="50">
        <v>59.000000000000014</v>
      </c>
      <c r="M70" s="50">
        <v>48</v>
      </c>
      <c r="N70" s="50">
        <v>16.000000000000007</v>
      </c>
      <c r="O70" s="50">
        <v>16</v>
      </c>
      <c r="P70" s="50">
        <v>13</v>
      </c>
      <c r="Q70" s="50">
        <v>5.0000000000000009</v>
      </c>
      <c r="R70" s="50">
        <v>8</v>
      </c>
    </row>
    <row r="71" spans="2:18" hidden="1" outlineLevel="1" x14ac:dyDescent="0.2">
      <c r="B71" s="83" t="s">
        <v>485</v>
      </c>
      <c r="C71" s="50">
        <v>846</v>
      </c>
      <c r="D71" s="50">
        <v>50</v>
      </c>
      <c r="E71" s="50">
        <v>4</v>
      </c>
      <c r="F71" s="51">
        <v>1291</v>
      </c>
      <c r="G71" s="50">
        <v>18.000000000000011</v>
      </c>
      <c r="H71" s="50">
        <v>95</v>
      </c>
      <c r="I71" s="50">
        <v>203.00000000000014</v>
      </c>
      <c r="J71" s="50">
        <v>47.000000000000014</v>
      </c>
      <c r="K71" s="50">
        <v>63</v>
      </c>
      <c r="L71" s="50">
        <v>61.000000000000028</v>
      </c>
      <c r="M71" s="50">
        <v>63</v>
      </c>
      <c r="N71" s="50">
        <v>25.000000000000011</v>
      </c>
      <c r="O71" s="50">
        <v>27</v>
      </c>
      <c r="P71" s="50">
        <v>9.0000000000000053</v>
      </c>
      <c r="Q71" s="50">
        <v>2.0000000000000013</v>
      </c>
      <c r="R71" s="50">
        <v>9.0000000000000036</v>
      </c>
    </row>
    <row r="72" spans="2:18" hidden="1" outlineLevel="1" x14ac:dyDescent="0.2">
      <c r="B72" s="83" t="s">
        <v>489</v>
      </c>
      <c r="C72" s="50">
        <v>131</v>
      </c>
      <c r="D72" s="50">
        <v>12.000000000000002</v>
      </c>
      <c r="E72" s="50">
        <v>0</v>
      </c>
      <c r="F72" s="50">
        <v>165.00000000000003</v>
      </c>
      <c r="G72" s="50">
        <v>1.0000000000000004</v>
      </c>
      <c r="H72" s="50">
        <v>20</v>
      </c>
      <c r="I72" s="50">
        <v>46.000000000000007</v>
      </c>
      <c r="J72" s="50">
        <v>19</v>
      </c>
      <c r="K72" s="50">
        <v>11</v>
      </c>
      <c r="L72" s="50">
        <v>12.000000000000002</v>
      </c>
      <c r="M72" s="50">
        <v>6</v>
      </c>
      <c r="N72" s="50">
        <v>2.0000000000000009</v>
      </c>
      <c r="O72" s="50">
        <v>4</v>
      </c>
      <c r="P72" s="50">
        <v>2.0000000000000009</v>
      </c>
      <c r="Q72" s="83">
        <v>0</v>
      </c>
      <c r="R72" s="50">
        <v>3.0000000000000013</v>
      </c>
    </row>
    <row r="73" spans="2:18" hidden="1" outlineLevel="1" x14ac:dyDescent="0.2">
      <c r="B73" s="83" t="s">
        <v>486</v>
      </c>
      <c r="C73" s="50">
        <v>151</v>
      </c>
      <c r="D73" s="50">
        <v>24.000000000000007</v>
      </c>
      <c r="E73" s="50">
        <v>1.0000000000000002</v>
      </c>
      <c r="F73" s="50">
        <v>214</v>
      </c>
      <c r="G73" s="50">
        <v>2.0000000000000004</v>
      </c>
      <c r="H73" s="50">
        <v>27.000000000000004</v>
      </c>
      <c r="I73" s="50">
        <v>64.000000000000014</v>
      </c>
      <c r="J73" s="50">
        <v>35</v>
      </c>
      <c r="K73" s="50">
        <v>13.000000000000002</v>
      </c>
      <c r="L73" s="50">
        <v>20.000000000000004</v>
      </c>
      <c r="M73" s="50">
        <v>13</v>
      </c>
      <c r="N73" s="50">
        <v>2.0000000000000009</v>
      </c>
      <c r="O73" s="50">
        <v>5</v>
      </c>
      <c r="P73" s="50">
        <v>2.0000000000000004</v>
      </c>
      <c r="Q73" s="50">
        <v>0</v>
      </c>
      <c r="R73" s="50">
        <v>4.0000000000000009</v>
      </c>
    </row>
    <row r="74" spans="2:18" hidden="1" outlineLevel="1" x14ac:dyDescent="0.2">
      <c r="B74" s="83" t="s">
        <v>488</v>
      </c>
      <c r="C74" s="50">
        <v>120</v>
      </c>
      <c r="D74" s="50">
        <v>9</v>
      </c>
      <c r="E74" s="83">
        <v>0</v>
      </c>
      <c r="F74" s="50">
        <v>162</v>
      </c>
      <c r="G74" s="83">
        <v>4.0000000000000018</v>
      </c>
      <c r="H74" s="50">
        <v>20</v>
      </c>
      <c r="I74" s="50">
        <v>62.000000000000014</v>
      </c>
      <c r="J74" s="50">
        <v>15</v>
      </c>
      <c r="K74" s="50">
        <v>15.000000000000004</v>
      </c>
      <c r="L74" s="50">
        <v>18</v>
      </c>
      <c r="M74" s="50">
        <v>3.0000000000000004</v>
      </c>
      <c r="N74" s="50">
        <v>2.0000000000000009</v>
      </c>
      <c r="O74" s="50">
        <v>3</v>
      </c>
      <c r="P74" s="50">
        <v>0</v>
      </c>
      <c r="Q74" s="83">
        <v>0</v>
      </c>
      <c r="R74" s="50">
        <v>3</v>
      </c>
    </row>
    <row r="75" spans="2:18" hidden="1" outlineLevel="1" x14ac:dyDescent="0.2">
      <c r="B75" s="83" t="s">
        <v>487</v>
      </c>
      <c r="C75" s="50">
        <v>228</v>
      </c>
      <c r="D75" s="50">
        <v>24</v>
      </c>
      <c r="E75" s="83">
        <v>2</v>
      </c>
      <c r="F75" s="50">
        <v>441</v>
      </c>
      <c r="G75" s="50">
        <v>2</v>
      </c>
      <c r="H75" s="50">
        <v>22</v>
      </c>
      <c r="I75" s="50">
        <v>60</v>
      </c>
      <c r="J75" s="50">
        <v>30</v>
      </c>
      <c r="K75" s="50">
        <v>15.000000000000004</v>
      </c>
      <c r="L75" s="50">
        <v>17.000000000000007</v>
      </c>
      <c r="M75" s="50">
        <v>16.000000000000004</v>
      </c>
      <c r="N75" s="50">
        <v>6.0000000000000009</v>
      </c>
      <c r="O75" s="50">
        <v>5</v>
      </c>
      <c r="P75" s="83">
        <v>1.0000000000000004</v>
      </c>
      <c r="Q75" s="83">
        <v>2.0000000000000009</v>
      </c>
      <c r="R75" s="50">
        <v>2</v>
      </c>
    </row>
    <row r="76" spans="2:18" hidden="1" outlineLevel="1" x14ac:dyDescent="0.2">
      <c r="B76" s="83" t="s">
        <v>490</v>
      </c>
      <c r="C76" s="50">
        <v>581</v>
      </c>
      <c r="D76" s="50">
        <v>43</v>
      </c>
      <c r="E76" s="50">
        <v>3.0000000000000009</v>
      </c>
      <c r="F76" s="51">
        <v>1310</v>
      </c>
      <c r="G76" s="50">
        <v>9.0000000000000018</v>
      </c>
      <c r="H76" s="50">
        <v>67</v>
      </c>
      <c r="I76" s="50">
        <v>253</v>
      </c>
      <c r="J76" s="50">
        <v>22.000000000000004</v>
      </c>
      <c r="K76" s="50">
        <v>57</v>
      </c>
      <c r="L76" s="50">
        <v>36</v>
      </c>
      <c r="M76" s="50">
        <v>48</v>
      </c>
      <c r="N76" s="50">
        <v>16</v>
      </c>
      <c r="O76" s="50">
        <v>19</v>
      </c>
      <c r="P76" s="50">
        <v>16</v>
      </c>
      <c r="Q76" s="50">
        <v>2.0000000000000013</v>
      </c>
      <c r="R76" s="50">
        <v>6.0000000000000018</v>
      </c>
    </row>
    <row r="77" spans="2:18" hidden="1" outlineLevel="1" x14ac:dyDescent="0.2">
      <c r="B77" s="83" t="s">
        <v>491</v>
      </c>
      <c r="C77" s="50">
        <v>379</v>
      </c>
      <c r="D77" s="50">
        <v>24.000000000000004</v>
      </c>
      <c r="E77" s="50">
        <v>4.0000000000000009</v>
      </c>
      <c r="F77" s="50">
        <v>1295.0000000000002</v>
      </c>
      <c r="G77" s="50">
        <v>7.0000000000000009</v>
      </c>
      <c r="H77" s="50">
        <v>36.000000000000007</v>
      </c>
      <c r="I77" s="50">
        <v>110</v>
      </c>
      <c r="J77" s="50">
        <v>64.000000000000028</v>
      </c>
      <c r="K77" s="50">
        <v>39</v>
      </c>
      <c r="L77" s="50">
        <v>26</v>
      </c>
      <c r="M77" s="50">
        <v>40</v>
      </c>
      <c r="N77" s="50">
        <v>11</v>
      </c>
      <c r="O77" s="50">
        <v>12.000000000000002</v>
      </c>
      <c r="P77" s="50">
        <v>8.0000000000000036</v>
      </c>
      <c r="Q77" s="50">
        <v>1.0000000000000004</v>
      </c>
      <c r="R77" s="50">
        <v>4</v>
      </c>
    </row>
    <row r="78" spans="2:18" hidden="1" outlineLevel="1" x14ac:dyDescent="0.2">
      <c r="B78" s="83" t="s">
        <v>492</v>
      </c>
      <c r="C78" s="50">
        <v>398.00000000000006</v>
      </c>
      <c r="D78" s="50">
        <v>30.000000000000007</v>
      </c>
      <c r="E78" s="50">
        <v>3</v>
      </c>
      <c r="F78" s="50">
        <v>710</v>
      </c>
      <c r="G78" s="50">
        <v>9.0000000000000018</v>
      </c>
      <c r="H78" s="50">
        <v>49</v>
      </c>
      <c r="I78" s="50">
        <v>141</v>
      </c>
      <c r="J78" s="50">
        <v>77</v>
      </c>
      <c r="K78" s="50">
        <v>42</v>
      </c>
      <c r="L78" s="50">
        <v>24</v>
      </c>
      <c r="M78" s="50">
        <v>33</v>
      </c>
      <c r="N78" s="50">
        <v>15.000000000000002</v>
      </c>
      <c r="O78" s="50">
        <v>16.000000000000004</v>
      </c>
      <c r="P78" s="50">
        <v>16</v>
      </c>
      <c r="Q78" s="50">
        <v>1.0000000000000007</v>
      </c>
      <c r="R78" s="50">
        <v>7</v>
      </c>
    </row>
    <row r="79" spans="2:18" hidden="1" outlineLevel="1" x14ac:dyDescent="0.2">
      <c r="B79" s="83" t="s">
        <v>568</v>
      </c>
      <c r="C79" s="50">
        <v>522</v>
      </c>
      <c r="D79" s="50">
        <v>35</v>
      </c>
      <c r="E79" s="50">
        <v>7.0000000000000018</v>
      </c>
      <c r="F79" s="50">
        <v>928.99999999999977</v>
      </c>
      <c r="G79" s="50">
        <v>13</v>
      </c>
      <c r="H79" s="50">
        <v>66</v>
      </c>
      <c r="I79" s="50">
        <v>172</v>
      </c>
      <c r="J79" s="50">
        <v>128.00000000000003</v>
      </c>
      <c r="K79" s="50">
        <v>44.000000000000014</v>
      </c>
      <c r="L79" s="50">
        <v>33</v>
      </c>
      <c r="M79" s="50">
        <v>48.000000000000007</v>
      </c>
      <c r="N79" s="50">
        <v>16</v>
      </c>
      <c r="O79" s="50">
        <v>14.000000000000002</v>
      </c>
      <c r="P79" s="50">
        <v>12</v>
      </c>
      <c r="Q79" s="50">
        <v>1.0000000000000004</v>
      </c>
      <c r="R79" s="50">
        <v>8</v>
      </c>
    </row>
    <row r="80" spans="2:18" hidden="1" outlineLevel="1" x14ac:dyDescent="0.2">
      <c r="B80" s="83" t="s">
        <v>493</v>
      </c>
      <c r="C80" s="51">
        <v>1326</v>
      </c>
      <c r="D80" s="50">
        <v>87.000000000000028</v>
      </c>
      <c r="E80" s="50">
        <v>56</v>
      </c>
      <c r="F80" s="51">
        <v>3600.0000000000018</v>
      </c>
      <c r="G80" s="50">
        <v>24</v>
      </c>
      <c r="H80" s="50">
        <v>164</v>
      </c>
      <c r="I80" s="50">
        <v>401.99999999999989</v>
      </c>
      <c r="J80" s="50">
        <v>198.00000000000014</v>
      </c>
      <c r="K80" s="50">
        <v>113</v>
      </c>
      <c r="L80" s="50">
        <v>135.00000000000006</v>
      </c>
      <c r="M80" s="50">
        <v>115</v>
      </c>
      <c r="N80" s="50">
        <v>37</v>
      </c>
      <c r="O80" s="50">
        <v>45</v>
      </c>
      <c r="P80" s="50">
        <v>25</v>
      </c>
      <c r="Q80" s="50">
        <v>6.0000000000000044</v>
      </c>
      <c r="R80" s="50">
        <v>29</v>
      </c>
    </row>
    <row r="81" spans="2:18" hidden="1" outlineLevel="1" x14ac:dyDescent="0.2">
      <c r="B81" s="83" t="s">
        <v>494</v>
      </c>
      <c r="C81" s="50">
        <v>634.00000000000011</v>
      </c>
      <c r="D81" s="50">
        <v>48</v>
      </c>
      <c r="E81" s="50">
        <v>14.000000000000004</v>
      </c>
      <c r="F81" s="50">
        <v>871.00000000000011</v>
      </c>
      <c r="G81" s="50">
        <v>8</v>
      </c>
      <c r="H81" s="50">
        <v>64</v>
      </c>
      <c r="I81" s="50">
        <v>227.00000000000003</v>
      </c>
      <c r="J81" s="50">
        <v>69</v>
      </c>
      <c r="K81" s="50">
        <v>51</v>
      </c>
      <c r="L81" s="50">
        <v>59.000000000000007</v>
      </c>
      <c r="M81" s="50">
        <v>50</v>
      </c>
      <c r="N81" s="50">
        <v>14.000000000000009</v>
      </c>
      <c r="O81" s="50">
        <v>8.0000000000000053</v>
      </c>
      <c r="P81" s="50">
        <v>9.0000000000000036</v>
      </c>
      <c r="Q81" s="50">
        <v>2.0000000000000013</v>
      </c>
      <c r="R81" s="50">
        <v>9.0000000000000018</v>
      </c>
    </row>
    <row r="82" spans="2:18" hidden="1" outlineLevel="1" x14ac:dyDescent="0.2">
      <c r="B82" s="83" t="s">
        <v>495</v>
      </c>
      <c r="C82" s="50">
        <v>816.00000000000045</v>
      </c>
      <c r="D82" s="50">
        <v>49</v>
      </c>
      <c r="E82" s="50">
        <v>15</v>
      </c>
      <c r="F82" s="51">
        <v>2192.9999999999995</v>
      </c>
      <c r="G82" s="50">
        <v>22.000000000000004</v>
      </c>
      <c r="H82" s="50">
        <v>93.000000000000014</v>
      </c>
      <c r="I82" s="50">
        <v>288</v>
      </c>
      <c r="J82" s="50">
        <v>139</v>
      </c>
      <c r="K82" s="50">
        <v>77.000000000000014</v>
      </c>
      <c r="L82" s="50">
        <v>94</v>
      </c>
      <c r="M82" s="50">
        <v>85.000000000000028</v>
      </c>
      <c r="N82" s="50">
        <v>25.000000000000007</v>
      </c>
      <c r="O82" s="50">
        <v>32</v>
      </c>
      <c r="P82" s="50">
        <v>21</v>
      </c>
      <c r="Q82" s="50">
        <v>5</v>
      </c>
      <c r="R82" s="50">
        <v>18</v>
      </c>
    </row>
    <row r="83" spans="2:18" hidden="1" outlineLevel="1" x14ac:dyDescent="0.2">
      <c r="B83" s="83" t="s">
        <v>496</v>
      </c>
      <c r="C83" s="50">
        <v>445</v>
      </c>
      <c r="D83" s="50">
        <v>35.000000000000007</v>
      </c>
      <c r="E83" s="50">
        <v>5.0000000000000009</v>
      </c>
      <c r="F83" s="50">
        <v>956.00000000000034</v>
      </c>
      <c r="G83" s="50">
        <v>9</v>
      </c>
      <c r="H83" s="50">
        <v>38</v>
      </c>
      <c r="I83" s="50">
        <v>144</v>
      </c>
      <c r="J83" s="50">
        <v>49</v>
      </c>
      <c r="K83" s="50">
        <v>55</v>
      </c>
      <c r="L83" s="50">
        <v>39</v>
      </c>
      <c r="M83" s="50">
        <v>46</v>
      </c>
      <c r="N83" s="50">
        <v>14.000000000000005</v>
      </c>
      <c r="O83" s="50">
        <v>11</v>
      </c>
      <c r="P83" s="50">
        <v>12.000000000000002</v>
      </c>
      <c r="Q83" s="50">
        <v>1.0000000000000004</v>
      </c>
      <c r="R83" s="50">
        <v>10.000000000000002</v>
      </c>
    </row>
    <row r="84" spans="2:18" hidden="1" outlineLevel="1" x14ac:dyDescent="0.2">
      <c r="B84" s="83" t="s">
        <v>497</v>
      </c>
      <c r="C84" s="50">
        <v>792.99999999999966</v>
      </c>
      <c r="D84" s="50">
        <v>83.000000000000028</v>
      </c>
      <c r="E84" s="50">
        <v>29</v>
      </c>
      <c r="F84" s="51">
        <v>2215.0000000000005</v>
      </c>
      <c r="G84" s="50">
        <v>16.000000000000004</v>
      </c>
      <c r="H84" s="50">
        <v>84</v>
      </c>
      <c r="I84" s="50">
        <v>318</v>
      </c>
      <c r="J84" s="50">
        <v>111</v>
      </c>
      <c r="K84" s="50">
        <v>85.000000000000057</v>
      </c>
      <c r="L84" s="50">
        <v>85.000000000000014</v>
      </c>
      <c r="M84" s="50">
        <v>84.000000000000043</v>
      </c>
      <c r="N84" s="50">
        <v>25</v>
      </c>
      <c r="O84" s="50">
        <v>15.000000000000007</v>
      </c>
      <c r="P84" s="50">
        <v>16.000000000000004</v>
      </c>
      <c r="Q84" s="50">
        <v>3.0000000000000013</v>
      </c>
      <c r="R84" s="50">
        <v>16</v>
      </c>
    </row>
    <row r="85" spans="2:18" hidden="1" outlineLevel="1" x14ac:dyDescent="0.2">
      <c r="B85" s="83" t="s">
        <v>498</v>
      </c>
      <c r="C85" s="50">
        <v>383</v>
      </c>
      <c r="D85" s="50">
        <v>34.000000000000007</v>
      </c>
      <c r="E85" s="50">
        <v>4.0000000000000027</v>
      </c>
      <c r="F85" s="50">
        <v>776.00000000000023</v>
      </c>
      <c r="G85" s="50">
        <v>8.0000000000000018</v>
      </c>
      <c r="H85" s="50">
        <v>54</v>
      </c>
      <c r="I85" s="50">
        <v>233</v>
      </c>
      <c r="J85" s="50">
        <v>72</v>
      </c>
      <c r="K85" s="50">
        <v>37</v>
      </c>
      <c r="L85" s="50">
        <v>46</v>
      </c>
      <c r="M85" s="50">
        <v>38.000000000000007</v>
      </c>
      <c r="N85" s="50">
        <v>11</v>
      </c>
      <c r="O85" s="50">
        <v>7.0000000000000027</v>
      </c>
      <c r="P85" s="50">
        <v>9</v>
      </c>
      <c r="Q85" s="83">
        <v>0</v>
      </c>
      <c r="R85" s="50">
        <v>12.000000000000002</v>
      </c>
    </row>
    <row r="86" spans="2:18" hidden="1" outlineLevel="1" x14ac:dyDescent="0.2">
      <c r="B86" s="83" t="s">
        <v>499</v>
      </c>
      <c r="C86" s="50">
        <v>1061.0000000000005</v>
      </c>
      <c r="D86" s="50">
        <v>77.000000000000057</v>
      </c>
      <c r="E86" s="50">
        <v>22</v>
      </c>
      <c r="F86" s="51">
        <v>2493</v>
      </c>
      <c r="G86" s="50">
        <v>10</v>
      </c>
      <c r="H86" s="50">
        <v>114.00000000000001</v>
      </c>
      <c r="I86" s="50">
        <v>382</v>
      </c>
      <c r="J86" s="50">
        <v>90</v>
      </c>
      <c r="K86" s="50">
        <v>82</v>
      </c>
      <c r="L86" s="50">
        <v>98.000000000000028</v>
      </c>
      <c r="M86" s="50">
        <v>88.000000000000099</v>
      </c>
      <c r="N86" s="50">
        <v>26</v>
      </c>
      <c r="O86" s="50">
        <v>25</v>
      </c>
      <c r="P86" s="50">
        <v>17</v>
      </c>
      <c r="Q86" s="50">
        <v>4.0000000000000053</v>
      </c>
      <c r="R86" s="50">
        <v>17</v>
      </c>
    </row>
    <row r="87" spans="2:18" hidden="1" outlineLevel="1" x14ac:dyDescent="0.2">
      <c r="B87" s="83" t="s">
        <v>500</v>
      </c>
      <c r="C87" s="50">
        <v>656.00000000000023</v>
      </c>
      <c r="D87" s="50">
        <v>47.000000000000014</v>
      </c>
      <c r="E87" s="50">
        <v>24.000000000000004</v>
      </c>
      <c r="F87" s="51">
        <v>1420</v>
      </c>
      <c r="G87" s="50">
        <v>12.000000000000002</v>
      </c>
      <c r="H87" s="50">
        <v>83</v>
      </c>
      <c r="I87" s="50">
        <v>267</v>
      </c>
      <c r="J87" s="50">
        <v>77</v>
      </c>
      <c r="K87" s="50">
        <v>59.000000000000036</v>
      </c>
      <c r="L87" s="50">
        <v>72</v>
      </c>
      <c r="M87" s="50">
        <v>56.000000000000021</v>
      </c>
      <c r="N87" s="50">
        <v>17</v>
      </c>
      <c r="O87" s="50">
        <v>15.000000000000004</v>
      </c>
      <c r="P87" s="50">
        <v>8.0000000000000053</v>
      </c>
      <c r="Q87" s="50">
        <v>1.0000000000000007</v>
      </c>
      <c r="R87" s="50">
        <v>15.000000000000002</v>
      </c>
    </row>
    <row r="88" spans="2:18" hidden="1" outlineLevel="1" x14ac:dyDescent="0.2">
      <c r="B88" s="84" t="s">
        <v>501</v>
      </c>
      <c r="C88" s="85">
        <v>23999.000000000004</v>
      </c>
      <c r="D88" s="85">
        <v>1604</v>
      </c>
      <c r="E88" s="86">
        <v>535</v>
      </c>
      <c r="F88" s="85">
        <v>53283</v>
      </c>
      <c r="G88" s="86">
        <v>419</v>
      </c>
      <c r="H88" s="85">
        <v>2230</v>
      </c>
      <c r="I88" s="85">
        <v>6737</v>
      </c>
      <c r="J88" s="85">
        <v>2322.0000000000005</v>
      </c>
      <c r="K88" s="85">
        <v>2055.0000000000005</v>
      </c>
      <c r="L88" s="85">
        <v>1570.0000000000002</v>
      </c>
      <c r="M88" s="85">
        <v>2224.0000000000009</v>
      </c>
      <c r="N88" s="86">
        <v>734</v>
      </c>
      <c r="O88" s="86">
        <v>711.00000000000011</v>
      </c>
      <c r="P88" s="86">
        <v>431.00000000000011</v>
      </c>
      <c r="Q88" s="86">
        <v>111.00000000000003</v>
      </c>
      <c r="R88" s="86">
        <v>349</v>
      </c>
    </row>
    <row r="89" spans="2:18" ht="15" collapsed="1" x14ac:dyDescent="0.2">
      <c r="B89" s="461" t="s">
        <v>1185</v>
      </c>
      <c r="C89" s="461"/>
      <c r="D89" s="461"/>
      <c r="E89" s="461"/>
      <c r="F89" s="461"/>
      <c r="G89" s="461"/>
      <c r="H89" s="461"/>
      <c r="I89" s="461"/>
      <c r="J89" s="461"/>
      <c r="K89" s="461"/>
      <c r="L89" s="461"/>
      <c r="M89" s="461"/>
      <c r="N89" s="461"/>
      <c r="O89" s="461"/>
      <c r="P89" s="461"/>
      <c r="Q89" s="461"/>
      <c r="R89" s="461"/>
    </row>
    <row r="90" spans="2:18" outlineLevel="1" x14ac:dyDescent="0.2">
      <c r="B90" s="145" t="s">
        <v>1200</v>
      </c>
      <c r="C90" s="80">
        <v>5638</v>
      </c>
      <c r="D90" s="81">
        <v>295</v>
      </c>
      <c r="E90" s="81">
        <v>64</v>
      </c>
      <c r="F90" s="80">
        <v>10833</v>
      </c>
      <c r="G90" s="81">
        <v>27.000000000000011</v>
      </c>
      <c r="H90" s="81">
        <v>300.00000000000011</v>
      </c>
      <c r="I90" s="81">
        <v>484.00000000000006</v>
      </c>
      <c r="J90" s="81">
        <v>220.99999999999989</v>
      </c>
      <c r="K90" s="81">
        <v>449.00000000000011</v>
      </c>
      <c r="L90" s="81">
        <v>133</v>
      </c>
      <c r="M90" s="81">
        <v>649.00000000000011</v>
      </c>
      <c r="N90" s="81">
        <v>237</v>
      </c>
      <c r="O90" s="81">
        <v>199</v>
      </c>
      <c r="P90" s="81">
        <v>115.00000000000001</v>
      </c>
      <c r="Q90" s="81">
        <v>35.000000000000007</v>
      </c>
      <c r="R90" s="81">
        <v>32</v>
      </c>
    </row>
    <row r="91" spans="2:18" outlineLevel="1" x14ac:dyDescent="0.2">
      <c r="B91" s="83" t="s">
        <v>477</v>
      </c>
      <c r="C91" s="51">
        <v>1903</v>
      </c>
      <c r="D91" s="50">
        <v>91</v>
      </c>
      <c r="E91" s="50">
        <v>42</v>
      </c>
      <c r="F91" s="51">
        <v>3426</v>
      </c>
      <c r="G91" s="50">
        <v>19</v>
      </c>
      <c r="H91" s="50">
        <v>212</v>
      </c>
      <c r="I91" s="50">
        <v>538</v>
      </c>
      <c r="J91" s="50">
        <v>135.00000000000003</v>
      </c>
      <c r="K91" s="50">
        <v>143.00000000000006</v>
      </c>
      <c r="L91" s="50">
        <v>108.00000000000003</v>
      </c>
      <c r="M91" s="50">
        <v>142</v>
      </c>
      <c r="N91" s="50">
        <v>66.000000000000043</v>
      </c>
      <c r="O91" s="50">
        <v>79</v>
      </c>
      <c r="P91" s="50">
        <v>27.000000000000018</v>
      </c>
      <c r="Q91" s="50">
        <v>10</v>
      </c>
      <c r="R91" s="50">
        <v>30</v>
      </c>
    </row>
    <row r="92" spans="2:18" outlineLevel="1" x14ac:dyDescent="0.2">
      <c r="B92" s="83" t="s">
        <v>478</v>
      </c>
      <c r="C92" s="51">
        <v>979</v>
      </c>
      <c r="D92" s="50">
        <v>49</v>
      </c>
      <c r="E92" s="50">
        <v>25</v>
      </c>
      <c r="F92" s="51">
        <v>1960</v>
      </c>
      <c r="G92" s="50">
        <v>9.0000000000000018</v>
      </c>
      <c r="H92" s="50">
        <v>110</v>
      </c>
      <c r="I92" s="50">
        <v>388</v>
      </c>
      <c r="J92" s="50">
        <v>127</v>
      </c>
      <c r="K92" s="50">
        <v>81.000000000000028</v>
      </c>
      <c r="L92" s="50">
        <v>61</v>
      </c>
      <c r="M92" s="50">
        <v>91</v>
      </c>
      <c r="N92" s="50">
        <v>19.000000000000004</v>
      </c>
      <c r="O92" s="50">
        <v>15</v>
      </c>
      <c r="P92" s="50">
        <v>20.000000000000004</v>
      </c>
      <c r="Q92" s="50">
        <v>2.0000000000000009</v>
      </c>
      <c r="R92" s="50">
        <v>27.000000000000007</v>
      </c>
    </row>
    <row r="93" spans="2:18" outlineLevel="1" x14ac:dyDescent="0.2">
      <c r="B93" s="83" t="s">
        <v>479</v>
      </c>
      <c r="C93" s="51">
        <v>2056</v>
      </c>
      <c r="D93" s="50">
        <v>160</v>
      </c>
      <c r="E93" s="50">
        <v>64</v>
      </c>
      <c r="F93" s="51">
        <v>5289</v>
      </c>
      <c r="G93" s="50">
        <v>23</v>
      </c>
      <c r="H93" s="50">
        <v>112.00000000000001</v>
      </c>
      <c r="I93" s="50">
        <v>441</v>
      </c>
      <c r="J93" s="50">
        <v>150.00000000000014</v>
      </c>
      <c r="K93" s="50">
        <v>185.00000000000006</v>
      </c>
      <c r="L93" s="50">
        <v>103</v>
      </c>
      <c r="M93" s="50">
        <v>171.00000000000017</v>
      </c>
      <c r="N93" s="50">
        <v>64</v>
      </c>
      <c r="O93" s="50">
        <v>74</v>
      </c>
      <c r="P93" s="50">
        <v>35</v>
      </c>
      <c r="Q93" s="50">
        <v>12.000000000000007</v>
      </c>
      <c r="R93" s="50">
        <v>19.000000000000004</v>
      </c>
    </row>
    <row r="94" spans="2:18" outlineLevel="1" x14ac:dyDescent="0.2">
      <c r="B94" s="83" t="s">
        <v>480</v>
      </c>
      <c r="C94" s="50">
        <v>459</v>
      </c>
      <c r="D94" s="50">
        <v>29</v>
      </c>
      <c r="E94" s="50">
        <v>11</v>
      </c>
      <c r="F94" s="50">
        <v>710</v>
      </c>
      <c r="G94" s="50">
        <v>8</v>
      </c>
      <c r="H94" s="50">
        <v>47</v>
      </c>
      <c r="I94" s="50">
        <v>165</v>
      </c>
      <c r="J94" s="50">
        <v>57</v>
      </c>
      <c r="K94" s="50">
        <v>41.000000000000007</v>
      </c>
      <c r="L94" s="50">
        <v>50</v>
      </c>
      <c r="M94" s="50">
        <v>32</v>
      </c>
      <c r="N94" s="50">
        <v>9</v>
      </c>
      <c r="O94" s="50">
        <v>7.0000000000000044</v>
      </c>
      <c r="P94" s="50">
        <v>8.0000000000000036</v>
      </c>
      <c r="Q94" s="50">
        <v>1.0000000000000002</v>
      </c>
      <c r="R94" s="50">
        <v>10.000000000000002</v>
      </c>
    </row>
    <row r="95" spans="2:18" outlineLevel="1" x14ac:dyDescent="0.2">
      <c r="B95" s="83" t="s">
        <v>481</v>
      </c>
      <c r="C95" s="50">
        <v>490</v>
      </c>
      <c r="D95" s="50">
        <v>31</v>
      </c>
      <c r="E95" s="50">
        <v>7</v>
      </c>
      <c r="F95" s="50">
        <v>693</v>
      </c>
      <c r="G95" s="50">
        <v>4</v>
      </c>
      <c r="H95" s="50">
        <v>53.000000000000007</v>
      </c>
      <c r="I95" s="50">
        <v>273</v>
      </c>
      <c r="J95" s="50">
        <v>102.00000000000001</v>
      </c>
      <c r="K95" s="50">
        <v>40.000000000000014</v>
      </c>
      <c r="L95" s="50">
        <v>50</v>
      </c>
      <c r="M95" s="50">
        <v>36.000000000000014</v>
      </c>
      <c r="N95" s="50">
        <v>13</v>
      </c>
      <c r="O95" s="50">
        <v>10.000000000000004</v>
      </c>
      <c r="P95" s="50">
        <v>8.0000000000000053</v>
      </c>
      <c r="Q95" s="50">
        <v>2.0000000000000013</v>
      </c>
      <c r="R95" s="50">
        <v>8</v>
      </c>
    </row>
    <row r="96" spans="2:18" outlineLevel="1" x14ac:dyDescent="0.2">
      <c r="B96" s="83" t="s">
        <v>482</v>
      </c>
      <c r="C96" s="51">
        <v>1269</v>
      </c>
      <c r="D96" s="50">
        <v>81</v>
      </c>
      <c r="E96" s="50">
        <v>34</v>
      </c>
      <c r="F96" s="51">
        <v>3320</v>
      </c>
      <c r="G96" s="50">
        <v>19.000000000000004</v>
      </c>
      <c r="H96" s="50">
        <v>124</v>
      </c>
      <c r="I96" s="50">
        <v>325</v>
      </c>
      <c r="J96" s="50">
        <v>117.99999999999991</v>
      </c>
      <c r="K96" s="50">
        <v>107</v>
      </c>
      <c r="L96" s="50">
        <v>81</v>
      </c>
      <c r="M96" s="50">
        <v>101.00000000000004</v>
      </c>
      <c r="N96" s="50">
        <v>38</v>
      </c>
      <c r="O96" s="50">
        <v>38.000000000000007</v>
      </c>
      <c r="P96" s="50">
        <v>24.000000000000018</v>
      </c>
      <c r="Q96" s="50">
        <v>6.0000000000000018</v>
      </c>
      <c r="R96" s="50">
        <v>20</v>
      </c>
    </row>
    <row r="97" spans="2:18" outlineLevel="1" x14ac:dyDescent="0.2">
      <c r="B97" s="83" t="s">
        <v>483</v>
      </c>
      <c r="C97" s="50">
        <v>891</v>
      </c>
      <c r="D97" s="50">
        <v>46</v>
      </c>
      <c r="E97" s="50">
        <v>17</v>
      </c>
      <c r="F97" s="51">
        <v>2097</v>
      </c>
      <c r="G97" s="50">
        <v>10.000000000000004</v>
      </c>
      <c r="H97" s="50">
        <v>100</v>
      </c>
      <c r="I97" s="50">
        <v>249.00000000000009</v>
      </c>
      <c r="J97" s="50">
        <v>122.00000000000001</v>
      </c>
      <c r="K97" s="50">
        <v>77</v>
      </c>
      <c r="L97" s="50">
        <v>58</v>
      </c>
      <c r="M97" s="50">
        <v>69</v>
      </c>
      <c r="N97" s="50">
        <v>19</v>
      </c>
      <c r="O97" s="50">
        <v>18.000000000000004</v>
      </c>
      <c r="P97" s="50">
        <v>17.000000000000014</v>
      </c>
      <c r="Q97" s="50">
        <v>3.0000000000000009</v>
      </c>
      <c r="R97" s="50">
        <v>18.000000000000011</v>
      </c>
    </row>
    <row r="98" spans="2:18" outlineLevel="1" x14ac:dyDescent="0.2">
      <c r="B98" s="83" t="s">
        <v>484</v>
      </c>
      <c r="C98" s="50">
        <v>587</v>
      </c>
      <c r="D98" s="50">
        <v>35</v>
      </c>
      <c r="E98" s="50">
        <v>5</v>
      </c>
      <c r="F98" s="51">
        <v>1757</v>
      </c>
      <c r="G98" s="50">
        <v>6</v>
      </c>
      <c r="H98" s="50">
        <v>73</v>
      </c>
      <c r="I98" s="50">
        <v>213.00000000000003</v>
      </c>
      <c r="J98" s="50">
        <v>77.000000000000014</v>
      </c>
      <c r="K98" s="50">
        <v>67.000000000000043</v>
      </c>
      <c r="L98" s="50">
        <v>56.000000000000007</v>
      </c>
      <c r="M98" s="50">
        <v>50</v>
      </c>
      <c r="N98" s="50">
        <v>16.000000000000007</v>
      </c>
      <c r="O98" s="50">
        <v>13.000000000000004</v>
      </c>
      <c r="P98" s="50">
        <v>14.000000000000007</v>
      </c>
      <c r="Q98" s="50">
        <v>3.0000000000000004</v>
      </c>
      <c r="R98" s="50">
        <v>10.000000000000002</v>
      </c>
    </row>
    <row r="99" spans="2:18" outlineLevel="1" x14ac:dyDescent="0.2">
      <c r="B99" s="83" t="s">
        <v>485</v>
      </c>
      <c r="C99" s="50">
        <v>899</v>
      </c>
      <c r="D99" s="50">
        <v>59</v>
      </c>
      <c r="E99" s="50">
        <v>5</v>
      </c>
      <c r="F99" s="51">
        <v>1339</v>
      </c>
      <c r="G99" s="50">
        <v>4.0000000000000009</v>
      </c>
      <c r="H99" s="50">
        <v>83.000000000000014</v>
      </c>
      <c r="I99" s="50">
        <v>160.00000000000006</v>
      </c>
      <c r="J99" s="50">
        <v>76</v>
      </c>
      <c r="K99" s="50">
        <v>67.000000000000028</v>
      </c>
      <c r="L99" s="50">
        <v>61</v>
      </c>
      <c r="M99" s="50">
        <v>62.000000000000014</v>
      </c>
      <c r="N99" s="50">
        <v>25.000000000000011</v>
      </c>
      <c r="O99" s="50">
        <v>24.000000000000007</v>
      </c>
      <c r="P99" s="50">
        <v>12.000000000000002</v>
      </c>
      <c r="Q99" s="50">
        <v>3.0000000000000009</v>
      </c>
      <c r="R99" s="50">
        <v>10</v>
      </c>
    </row>
    <row r="100" spans="2:18" outlineLevel="1" x14ac:dyDescent="0.2">
      <c r="B100" s="83" t="s">
        <v>489</v>
      </c>
      <c r="C100" s="50">
        <v>167</v>
      </c>
      <c r="D100" s="50">
        <v>13</v>
      </c>
      <c r="E100" s="50">
        <v>0</v>
      </c>
      <c r="F100" s="50">
        <v>157</v>
      </c>
      <c r="G100" s="50">
        <v>0</v>
      </c>
      <c r="H100" s="50">
        <v>20</v>
      </c>
      <c r="I100" s="50">
        <v>46.000000000000007</v>
      </c>
      <c r="J100" s="50">
        <v>18</v>
      </c>
      <c r="K100" s="50">
        <v>9</v>
      </c>
      <c r="L100" s="50">
        <v>10</v>
      </c>
      <c r="M100" s="50">
        <v>6</v>
      </c>
      <c r="N100" s="50">
        <v>2.0000000000000009</v>
      </c>
      <c r="O100" s="50">
        <v>5.0000000000000018</v>
      </c>
      <c r="P100" s="50">
        <v>2.0000000000000009</v>
      </c>
      <c r="Q100" s="83">
        <v>0</v>
      </c>
      <c r="R100" s="50">
        <v>2</v>
      </c>
    </row>
    <row r="101" spans="2:18" outlineLevel="1" x14ac:dyDescent="0.2">
      <c r="B101" s="83" t="s">
        <v>486</v>
      </c>
      <c r="C101" s="50">
        <v>156</v>
      </c>
      <c r="D101" s="50">
        <v>19</v>
      </c>
      <c r="E101" s="50">
        <v>0</v>
      </c>
      <c r="F101" s="50">
        <v>198</v>
      </c>
      <c r="G101" s="50">
        <v>2.0000000000000004</v>
      </c>
      <c r="H101" s="50">
        <v>26.000000000000007</v>
      </c>
      <c r="I101" s="50">
        <v>63</v>
      </c>
      <c r="J101" s="50">
        <v>32.000000000000014</v>
      </c>
      <c r="K101" s="50">
        <v>13.000000000000002</v>
      </c>
      <c r="L101" s="50">
        <v>18</v>
      </c>
      <c r="M101" s="50">
        <v>13</v>
      </c>
      <c r="N101" s="50">
        <v>2.0000000000000009</v>
      </c>
      <c r="O101" s="50">
        <v>3.0000000000000009</v>
      </c>
      <c r="P101" s="50">
        <v>2.0000000000000004</v>
      </c>
      <c r="Q101" s="50">
        <v>0</v>
      </c>
      <c r="R101" s="50">
        <v>4.0000000000000009</v>
      </c>
    </row>
    <row r="102" spans="2:18" outlineLevel="1" x14ac:dyDescent="0.2">
      <c r="B102" s="83" t="s">
        <v>488</v>
      </c>
      <c r="C102" s="50">
        <v>148</v>
      </c>
      <c r="D102" s="50">
        <v>12</v>
      </c>
      <c r="E102" s="83">
        <v>0</v>
      </c>
      <c r="F102" s="50">
        <v>150</v>
      </c>
      <c r="G102" s="83">
        <v>1</v>
      </c>
      <c r="H102" s="50">
        <v>24.000000000000004</v>
      </c>
      <c r="I102" s="50">
        <v>50.000000000000007</v>
      </c>
      <c r="J102" s="50">
        <v>19.000000000000004</v>
      </c>
      <c r="K102" s="50">
        <v>14</v>
      </c>
      <c r="L102" s="50">
        <v>13</v>
      </c>
      <c r="M102" s="50">
        <v>7.0000000000000036</v>
      </c>
      <c r="N102" s="50">
        <v>3</v>
      </c>
      <c r="O102" s="50">
        <v>2.0000000000000009</v>
      </c>
      <c r="P102" s="50">
        <v>1.0000000000000004</v>
      </c>
      <c r="Q102" s="83">
        <v>0</v>
      </c>
      <c r="R102" s="50">
        <v>5</v>
      </c>
    </row>
    <row r="103" spans="2:18" outlineLevel="1" x14ac:dyDescent="0.2">
      <c r="B103" s="83" t="s">
        <v>487</v>
      </c>
      <c r="C103" s="50">
        <v>130</v>
      </c>
      <c r="D103" s="50">
        <v>18</v>
      </c>
      <c r="E103" s="83">
        <v>1</v>
      </c>
      <c r="F103" s="50">
        <v>347</v>
      </c>
      <c r="G103" s="50">
        <v>2</v>
      </c>
      <c r="H103" s="50">
        <v>20.000000000000007</v>
      </c>
      <c r="I103" s="50">
        <v>46</v>
      </c>
      <c r="J103" s="50">
        <v>32</v>
      </c>
      <c r="K103" s="50">
        <v>16</v>
      </c>
      <c r="L103" s="50">
        <v>14.000000000000005</v>
      </c>
      <c r="M103" s="50">
        <v>17.000000000000004</v>
      </c>
      <c r="N103" s="50">
        <v>6.0000000000000009</v>
      </c>
      <c r="O103" s="50">
        <v>7</v>
      </c>
      <c r="P103" s="83">
        <v>2.0000000000000009</v>
      </c>
      <c r="Q103" s="83">
        <v>2.0000000000000009</v>
      </c>
      <c r="R103" s="50">
        <v>3.0000000000000004</v>
      </c>
    </row>
    <row r="104" spans="2:18" outlineLevel="1" x14ac:dyDescent="0.2">
      <c r="B104" s="83" t="s">
        <v>490</v>
      </c>
      <c r="C104" s="50">
        <v>555</v>
      </c>
      <c r="D104" s="50">
        <v>42</v>
      </c>
      <c r="E104" s="50">
        <v>6</v>
      </c>
      <c r="F104" s="51">
        <v>1210</v>
      </c>
      <c r="G104" s="50">
        <v>8.0000000000000018</v>
      </c>
      <c r="H104" s="50">
        <v>64.000000000000014</v>
      </c>
      <c r="I104" s="50">
        <v>145.00000000000003</v>
      </c>
      <c r="J104" s="50">
        <v>116</v>
      </c>
      <c r="K104" s="50">
        <v>62</v>
      </c>
      <c r="L104" s="50">
        <v>37.000000000000021</v>
      </c>
      <c r="M104" s="50">
        <v>49.000000000000007</v>
      </c>
      <c r="N104" s="50">
        <v>16</v>
      </c>
      <c r="O104" s="50">
        <v>18</v>
      </c>
      <c r="P104" s="50">
        <v>19.000000000000007</v>
      </c>
      <c r="Q104" s="50">
        <v>3.0000000000000009</v>
      </c>
      <c r="R104" s="50">
        <v>5</v>
      </c>
    </row>
    <row r="105" spans="2:18" outlineLevel="1" x14ac:dyDescent="0.2">
      <c r="B105" s="83" t="s">
        <v>491</v>
      </c>
      <c r="C105" s="50">
        <v>355</v>
      </c>
      <c r="D105" s="50">
        <v>21</v>
      </c>
      <c r="E105" s="50">
        <v>2</v>
      </c>
      <c r="F105" s="50">
        <v>929</v>
      </c>
      <c r="G105" s="50">
        <v>6</v>
      </c>
      <c r="H105" s="50">
        <v>37</v>
      </c>
      <c r="I105" s="50">
        <v>97.000000000000014</v>
      </c>
      <c r="J105" s="50">
        <v>63</v>
      </c>
      <c r="K105" s="50">
        <v>43</v>
      </c>
      <c r="L105" s="50">
        <v>27</v>
      </c>
      <c r="M105" s="50">
        <v>40.000000000000007</v>
      </c>
      <c r="N105" s="50">
        <v>11</v>
      </c>
      <c r="O105" s="50">
        <v>11.000000000000004</v>
      </c>
      <c r="P105" s="50">
        <v>8.0000000000000036</v>
      </c>
      <c r="Q105" s="50">
        <v>2.0000000000000009</v>
      </c>
      <c r="R105" s="50">
        <v>4</v>
      </c>
    </row>
    <row r="106" spans="2:18" outlineLevel="1" x14ac:dyDescent="0.2">
      <c r="B106" s="83" t="s">
        <v>492</v>
      </c>
      <c r="C106" s="50">
        <v>430</v>
      </c>
      <c r="D106" s="50">
        <v>33</v>
      </c>
      <c r="E106" s="50">
        <v>5</v>
      </c>
      <c r="F106" s="50">
        <v>616</v>
      </c>
      <c r="G106" s="50">
        <v>2.0000000000000004</v>
      </c>
      <c r="H106" s="50">
        <v>48.000000000000007</v>
      </c>
      <c r="I106" s="50">
        <v>144</v>
      </c>
      <c r="J106" s="50">
        <v>92</v>
      </c>
      <c r="K106" s="50">
        <v>45.000000000000007</v>
      </c>
      <c r="L106" s="50">
        <v>21.000000000000004</v>
      </c>
      <c r="M106" s="50">
        <v>34.000000000000007</v>
      </c>
      <c r="N106" s="50">
        <v>13.000000000000004</v>
      </c>
      <c r="O106" s="50">
        <v>15.000000000000002</v>
      </c>
      <c r="P106" s="50">
        <v>11</v>
      </c>
      <c r="Q106" s="50">
        <v>2.0000000000000009</v>
      </c>
      <c r="R106" s="50">
        <v>6.0000000000000009</v>
      </c>
    </row>
    <row r="107" spans="2:18" outlineLevel="1" x14ac:dyDescent="0.2">
      <c r="B107" s="83" t="s">
        <v>568</v>
      </c>
      <c r="C107" s="50">
        <v>535</v>
      </c>
      <c r="D107" s="50">
        <v>32</v>
      </c>
      <c r="E107" s="50">
        <v>3</v>
      </c>
      <c r="F107" s="50">
        <v>891</v>
      </c>
      <c r="G107" s="50">
        <v>13</v>
      </c>
      <c r="H107" s="50">
        <v>63</v>
      </c>
      <c r="I107" s="50">
        <v>189</v>
      </c>
      <c r="J107" s="50">
        <v>102</v>
      </c>
      <c r="K107" s="50">
        <v>43.000000000000007</v>
      </c>
      <c r="L107" s="50">
        <v>38</v>
      </c>
      <c r="M107" s="50">
        <v>42.000000000000007</v>
      </c>
      <c r="N107" s="50">
        <v>16</v>
      </c>
      <c r="O107" s="50">
        <v>13.000000000000005</v>
      </c>
      <c r="P107" s="50">
        <v>12.000000000000005</v>
      </c>
      <c r="Q107" s="50">
        <v>2.0000000000000009</v>
      </c>
      <c r="R107" s="50">
        <v>11.000000000000002</v>
      </c>
    </row>
    <row r="108" spans="2:18" outlineLevel="1" x14ac:dyDescent="0.2">
      <c r="B108" s="83" t="s">
        <v>493</v>
      </c>
      <c r="C108" s="51">
        <v>1269</v>
      </c>
      <c r="D108" s="50">
        <v>93</v>
      </c>
      <c r="E108" s="50">
        <v>44</v>
      </c>
      <c r="F108" s="51">
        <v>3403</v>
      </c>
      <c r="G108" s="50">
        <v>21</v>
      </c>
      <c r="H108" s="50">
        <v>142</v>
      </c>
      <c r="I108" s="50">
        <v>390.00000000000006</v>
      </c>
      <c r="J108" s="50">
        <v>144.00000000000006</v>
      </c>
      <c r="K108" s="50">
        <v>116</v>
      </c>
      <c r="L108" s="50">
        <v>135.00000000000006</v>
      </c>
      <c r="M108" s="50">
        <v>109.99999999999994</v>
      </c>
      <c r="N108" s="50">
        <v>37</v>
      </c>
      <c r="O108" s="50">
        <v>42.000000000000028</v>
      </c>
      <c r="P108" s="50">
        <v>25</v>
      </c>
      <c r="Q108" s="50">
        <v>6.0000000000000044</v>
      </c>
      <c r="R108" s="50">
        <v>22</v>
      </c>
    </row>
    <row r="109" spans="2:18" outlineLevel="1" x14ac:dyDescent="0.2">
      <c r="B109" s="83" t="s">
        <v>494</v>
      </c>
      <c r="C109" s="50">
        <v>637</v>
      </c>
      <c r="D109" s="50">
        <v>39</v>
      </c>
      <c r="E109" s="50">
        <v>10</v>
      </c>
      <c r="F109" s="50">
        <v>845</v>
      </c>
      <c r="G109" s="50">
        <v>2</v>
      </c>
      <c r="H109" s="50">
        <v>58.000000000000007</v>
      </c>
      <c r="I109" s="50">
        <v>217</v>
      </c>
      <c r="J109" s="50">
        <v>61</v>
      </c>
      <c r="K109" s="50">
        <v>39</v>
      </c>
      <c r="L109" s="50">
        <v>51</v>
      </c>
      <c r="M109" s="50">
        <v>48.000000000000014</v>
      </c>
      <c r="N109" s="50">
        <v>15.000000000000004</v>
      </c>
      <c r="O109" s="50">
        <v>8.0000000000000053</v>
      </c>
      <c r="P109" s="50">
        <v>8.0000000000000053</v>
      </c>
      <c r="Q109" s="50">
        <v>2.0000000000000013</v>
      </c>
      <c r="R109" s="50">
        <v>12</v>
      </c>
    </row>
    <row r="110" spans="2:18" outlineLevel="1" x14ac:dyDescent="0.2">
      <c r="B110" s="83" t="s">
        <v>495</v>
      </c>
      <c r="C110" s="50">
        <v>958</v>
      </c>
      <c r="D110" s="50">
        <v>45</v>
      </c>
      <c r="E110" s="50">
        <v>13</v>
      </c>
      <c r="F110" s="51">
        <v>2029</v>
      </c>
      <c r="G110" s="50">
        <v>16.000000000000004</v>
      </c>
      <c r="H110" s="50">
        <v>85</v>
      </c>
      <c r="I110" s="50">
        <v>264.00000000000006</v>
      </c>
      <c r="J110" s="50">
        <v>141.00000000000009</v>
      </c>
      <c r="K110" s="50">
        <v>79</v>
      </c>
      <c r="L110" s="50">
        <v>93.000000000000043</v>
      </c>
      <c r="M110" s="50">
        <v>82.000000000000014</v>
      </c>
      <c r="N110" s="50">
        <v>24.000000000000004</v>
      </c>
      <c r="O110" s="50">
        <v>33</v>
      </c>
      <c r="P110" s="50">
        <v>23.000000000000004</v>
      </c>
      <c r="Q110" s="50">
        <v>7</v>
      </c>
      <c r="R110" s="50">
        <v>18</v>
      </c>
    </row>
    <row r="111" spans="2:18" outlineLevel="1" x14ac:dyDescent="0.2">
      <c r="B111" s="83" t="s">
        <v>496</v>
      </c>
      <c r="C111" s="50">
        <v>468</v>
      </c>
      <c r="D111" s="50">
        <v>34</v>
      </c>
      <c r="E111" s="50">
        <v>3</v>
      </c>
      <c r="F111" s="50">
        <v>895</v>
      </c>
      <c r="G111" s="50">
        <v>9.0000000000000018</v>
      </c>
      <c r="H111" s="50">
        <v>43</v>
      </c>
      <c r="I111" s="50">
        <v>139</v>
      </c>
      <c r="J111" s="50">
        <v>44</v>
      </c>
      <c r="K111" s="50">
        <v>56</v>
      </c>
      <c r="L111" s="50">
        <v>40.000000000000007</v>
      </c>
      <c r="M111" s="50">
        <v>46</v>
      </c>
      <c r="N111" s="50">
        <v>14.000000000000007</v>
      </c>
      <c r="O111" s="50">
        <v>12</v>
      </c>
      <c r="P111" s="50">
        <v>13.000000000000002</v>
      </c>
      <c r="Q111" s="50">
        <v>2.0000000000000004</v>
      </c>
      <c r="R111" s="50">
        <v>10.000000000000002</v>
      </c>
    </row>
    <row r="112" spans="2:18" outlineLevel="1" x14ac:dyDescent="0.2">
      <c r="B112" s="83" t="s">
        <v>497</v>
      </c>
      <c r="C112" s="50">
        <v>816</v>
      </c>
      <c r="D112" s="50">
        <v>68</v>
      </c>
      <c r="E112" s="50">
        <v>27</v>
      </c>
      <c r="F112" s="51">
        <v>2098</v>
      </c>
      <c r="G112" s="50">
        <v>17.000000000000004</v>
      </c>
      <c r="H112" s="50">
        <v>76</v>
      </c>
      <c r="I112" s="50">
        <v>302.00000000000011</v>
      </c>
      <c r="J112" s="50">
        <v>99.999999999999943</v>
      </c>
      <c r="K112" s="50">
        <v>92.999999999999943</v>
      </c>
      <c r="L112" s="50">
        <v>86.000000000000043</v>
      </c>
      <c r="M112" s="50">
        <v>84</v>
      </c>
      <c r="N112" s="50">
        <v>31.000000000000011</v>
      </c>
      <c r="O112" s="50">
        <v>20</v>
      </c>
      <c r="P112" s="50">
        <v>17</v>
      </c>
      <c r="Q112" s="50">
        <v>3.0000000000000013</v>
      </c>
      <c r="R112" s="50">
        <v>15.000000000000002</v>
      </c>
    </row>
    <row r="113" spans="1:18" outlineLevel="1" x14ac:dyDescent="0.2">
      <c r="B113" s="83" t="s">
        <v>498</v>
      </c>
      <c r="C113" s="50">
        <v>396</v>
      </c>
      <c r="D113" s="50">
        <v>29</v>
      </c>
      <c r="E113" s="50">
        <v>3</v>
      </c>
      <c r="F113" s="50">
        <v>736</v>
      </c>
      <c r="G113" s="50">
        <v>11</v>
      </c>
      <c r="H113" s="50">
        <v>50</v>
      </c>
      <c r="I113" s="50">
        <v>203.00000000000006</v>
      </c>
      <c r="J113" s="50">
        <v>72</v>
      </c>
      <c r="K113" s="50">
        <v>38.000000000000007</v>
      </c>
      <c r="L113" s="50">
        <v>44</v>
      </c>
      <c r="M113" s="50">
        <v>37</v>
      </c>
      <c r="N113" s="50">
        <v>11</v>
      </c>
      <c r="O113" s="50">
        <v>6.0000000000000009</v>
      </c>
      <c r="P113" s="50">
        <v>9</v>
      </c>
      <c r="Q113" s="83">
        <v>0</v>
      </c>
      <c r="R113" s="50">
        <v>11</v>
      </c>
    </row>
    <row r="114" spans="1:18" outlineLevel="1" x14ac:dyDescent="0.2">
      <c r="B114" s="83" t="s">
        <v>499</v>
      </c>
      <c r="C114" s="50">
        <v>1127</v>
      </c>
      <c r="D114" s="50">
        <v>71</v>
      </c>
      <c r="E114" s="50">
        <v>19</v>
      </c>
      <c r="F114" s="51">
        <v>2338</v>
      </c>
      <c r="G114" s="50">
        <v>10</v>
      </c>
      <c r="H114" s="50">
        <v>114</v>
      </c>
      <c r="I114" s="50">
        <v>343.00000000000028</v>
      </c>
      <c r="J114" s="50">
        <v>110.00000000000001</v>
      </c>
      <c r="K114" s="50">
        <v>90.999999999999929</v>
      </c>
      <c r="L114" s="50">
        <v>95</v>
      </c>
      <c r="M114" s="50">
        <v>88.000000000000057</v>
      </c>
      <c r="N114" s="50">
        <v>26</v>
      </c>
      <c r="O114" s="50">
        <v>24</v>
      </c>
      <c r="P114" s="50">
        <v>17</v>
      </c>
      <c r="Q114" s="50">
        <v>4.0000000000000053</v>
      </c>
      <c r="R114" s="50">
        <v>17</v>
      </c>
    </row>
    <row r="115" spans="1:18" outlineLevel="1" x14ac:dyDescent="0.2">
      <c r="B115" s="83" t="s">
        <v>500</v>
      </c>
      <c r="C115" s="50">
        <v>740</v>
      </c>
      <c r="D115" s="50">
        <v>49</v>
      </c>
      <c r="E115" s="50">
        <v>18</v>
      </c>
      <c r="F115" s="51">
        <v>1399</v>
      </c>
      <c r="G115" s="50">
        <v>10.000000000000002</v>
      </c>
      <c r="H115" s="50">
        <v>78</v>
      </c>
      <c r="I115" s="50">
        <v>243</v>
      </c>
      <c r="J115" s="50">
        <v>80.000000000000014</v>
      </c>
      <c r="K115" s="50">
        <v>62</v>
      </c>
      <c r="L115" s="50">
        <v>76.000000000000014</v>
      </c>
      <c r="M115" s="50">
        <v>55.000000000000021</v>
      </c>
      <c r="N115" s="50">
        <v>17</v>
      </c>
      <c r="O115" s="50">
        <v>14.000000000000011</v>
      </c>
      <c r="P115" s="50">
        <v>8.0000000000000053</v>
      </c>
      <c r="Q115" s="50">
        <v>2.0000000000000013</v>
      </c>
      <c r="R115" s="50">
        <v>15.000000000000002</v>
      </c>
    </row>
    <row r="116" spans="1:18" outlineLevel="1" x14ac:dyDescent="0.2">
      <c r="B116" s="84" t="s">
        <v>501</v>
      </c>
      <c r="C116" s="85">
        <v>24058</v>
      </c>
      <c r="D116" s="85">
        <v>1494</v>
      </c>
      <c r="E116" s="86">
        <v>428</v>
      </c>
      <c r="F116" s="85">
        <v>49665</v>
      </c>
      <c r="G116" s="86">
        <v>259.00000000000006</v>
      </c>
      <c r="H116" s="85">
        <v>2162</v>
      </c>
      <c r="I116" s="85">
        <v>6117</v>
      </c>
      <c r="J116" s="85">
        <v>2411</v>
      </c>
      <c r="K116" s="85">
        <v>2076</v>
      </c>
      <c r="L116" s="85">
        <v>1559</v>
      </c>
      <c r="M116" s="85">
        <v>2161.0000000000005</v>
      </c>
      <c r="N116" s="86">
        <v>750.00000000000011</v>
      </c>
      <c r="O116" s="86">
        <v>710</v>
      </c>
      <c r="P116" s="86">
        <v>457.00000000000006</v>
      </c>
      <c r="Q116" s="86">
        <v>114.00000000000001</v>
      </c>
      <c r="R116" s="86">
        <v>344</v>
      </c>
    </row>
    <row r="117" spans="1:18" x14ac:dyDescent="0.2">
      <c r="B117" s="82"/>
      <c r="C117" s="82"/>
      <c r="D117" s="82"/>
      <c r="E117" s="82"/>
      <c r="F117" s="82"/>
      <c r="G117" s="82"/>
      <c r="H117" s="82"/>
      <c r="I117" s="82"/>
      <c r="J117" s="82"/>
      <c r="K117" s="82"/>
      <c r="L117" s="82"/>
      <c r="M117" s="82"/>
      <c r="N117" s="82"/>
      <c r="O117" s="82"/>
      <c r="P117" s="82"/>
      <c r="Q117" s="82"/>
      <c r="R117" s="82"/>
    </row>
    <row r="118" spans="1:18" x14ac:dyDescent="0.2">
      <c r="A118" s="10" t="s">
        <v>283</v>
      </c>
      <c r="B118" s="82" t="s">
        <v>367</v>
      </c>
      <c r="C118" s="82"/>
      <c r="D118" s="82"/>
      <c r="E118" s="82"/>
      <c r="F118" s="82"/>
      <c r="G118" s="82"/>
      <c r="H118" s="82"/>
      <c r="I118" s="82"/>
      <c r="J118" s="82"/>
      <c r="K118" s="82"/>
      <c r="L118" s="82"/>
      <c r="M118" s="82"/>
      <c r="N118" s="82"/>
      <c r="O118" s="82"/>
      <c r="P118" s="82"/>
      <c r="Q118" s="82"/>
      <c r="R118" s="82"/>
    </row>
    <row r="119" spans="1:18" x14ac:dyDescent="0.2">
      <c r="A119" s="10" t="s">
        <v>284</v>
      </c>
      <c r="B119" s="82" t="s">
        <v>368</v>
      </c>
      <c r="C119" s="82"/>
      <c r="D119" s="82"/>
      <c r="E119" s="82"/>
      <c r="F119" s="82"/>
      <c r="G119" s="82"/>
      <c r="H119" s="82"/>
      <c r="I119" s="82"/>
      <c r="J119" s="82"/>
      <c r="K119" s="82"/>
      <c r="L119" s="82"/>
      <c r="M119" s="82"/>
      <c r="N119" s="82"/>
      <c r="O119" s="82"/>
      <c r="P119" s="82"/>
      <c r="Q119" s="82"/>
      <c r="R119" s="82"/>
    </row>
    <row r="120" spans="1:18" x14ac:dyDescent="0.2">
      <c r="A120" s="10" t="s">
        <v>285</v>
      </c>
      <c r="B120" s="82" t="s">
        <v>369</v>
      </c>
      <c r="C120" s="82"/>
      <c r="D120" s="82"/>
      <c r="E120" s="82"/>
      <c r="F120" s="82"/>
      <c r="G120" s="82"/>
      <c r="H120" s="82"/>
      <c r="I120" s="82"/>
      <c r="J120" s="82"/>
      <c r="K120" s="82"/>
      <c r="L120" s="82"/>
      <c r="M120" s="82"/>
      <c r="N120" s="82"/>
      <c r="O120" s="82"/>
      <c r="P120" s="82"/>
      <c r="Q120" s="82"/>
      <c r="R120" s="82"/>
    </row>
    <row r="121" spans="1:18" x14ac:dyDescent="0.2">
      <c r="A121" s="10" t="s">
        <v>286</v>
      </c>
      <c r="B121" s="82" t="s">
        <v>373</v>
      </c>
      <c r="C121" s="82"/>
      <c r="D121" s="82"/>
      <c r="E121" s="82"/>
      <c r="F121" s="82"/>
      <c r="G121" s="82"/>
      <c r="H121" s="82"/>
      <c r="I121" s="82"/>
      <c r="J121" s="82"/>
      <c r="K121" s="82"/>
      <c r="L121" s="82"/>
      <c r="M121" s="82"/>
      <c r="N121" s="82"/>
      <c r="O121" s="82"/>
      <c r="P121" s="82"/>
      <c r="Q121" s="82"/>
      <c r="R121" s="82"/>
    </row>
    <row r="122" spans="1:18" x14ac:dyDescent="0.2">
      <c r="A122" s="10" t="s">
        <v>287</v>
      </c>
      <c r="B122" s="82" t="s">
        <v>374</v>
      </c>
      <c r="C122" s="82"/>
      <c r="D122" s="82"/>
      <c r="E122" s="82"/>
      <c r="F122" s="82"/>
      <c r="G122" s="82"/>
      <c r="H122" s="82"/>
      <c r="I122" s="82"/>
      <c r="J122" s="82"/>
      <c r="K122" s="82"/>
      <c r="L122" s="82"/>
      <c r="M122" s="82"/>
      <c r="N122" s="82"/>
      <c r="O122" s="82"/>
      <c r="P122" s="82"/>
      <c r="Q122" s="82"/>
      <c r="R122" s="82"/>
    </row>
    <row r="123" spans="1:18" x14ac:dyDescent="0.2">
      <c r="A123" s="10" t="s">
        <v>288</v>
      </c>
      <c r="B123" s="82" t="s">
        <v>375</v>
      </c>
      <c r="C123" s="82"/>
      <c r="D123" s="82"/>
      <c r="E123" s="82"/>
      <c r="F123" s="82"/>
      <c r="G123" s="82"/>
      <c r="H123" s="82"/>
      <c r="I123" s="82"/>
      <c r="J123" s="82"/>
      <c r="K123" s="82"/>
      <c r="L123" s="82"/>
      <c r="M123" s="82"/>
      <c r="N123" s="82"/>
      <c r="O123" s="82"/>
      <c r="P123" s="82"/>
      <c r="Q123" s="82"/>
      <c r="R123" s="82"/>
    </row>
    <row r="124" spans="1:18" x14ac:dyDescent="0.2">
      <c r="A124" s="10" t="s">
        <v>282</v>
      </c>
      <c r="B124" s="82" t="s">
        <v>291</v>
      </c>
      <c r="C124" s="82"/>
      <c r="D124" s="82"/>
      <c r="E124" s="82"/>
      <c r="F124" s="82"/>
      <c r="G124" s="82"/>
      <c r="H124" s="82"/>
      <c r="I124" s="82"/>
      <c r="J124" s="82"/>
      <c r="K124" s="82"/>
      <c r="L124" s="82"/>
      <c r="M124" s="82"/>
      <c r="N124" s="82"/>
      <c r="O124" s="82"/>
      <c r="P124" s="82"/>
      <c r="Q124" s="82"/>
      <c r="R124" s="82"/>
    </row>
    <row r="125" spans="1:18" x14ac:dyDescent="0.2">
      <c r="A125" s="10" t="s">
        <v>310</v>
      </c>
      <c r="B125" s="82" t="s">
        <v>289</v>
      </c>
      <c r="C125" s="82"/>
      <c r="D125" s="82"/>
      <c r="E125" s="82"/>
      <c r="F125" s="82"/>
      <c r="G125" s="82"/>
      <c r="H125" s="82"/>
      <c r="I125" s="82"/>
      <c r="J125" s="82"/>
      <c r="K125" s="82"/>
      <c r="L125" s="82"/>
      <c r="M125" s="82"/>
      <c r="N125" s="82"/>
      <c r="O125" s="82"/>
      <c r="P125" s="82"/>
      <c r="Q125" s="82"/>
      <c r="R125" s="82"/>
    </row>
    <row r="126" spans="1:18" x14ac:dyDescent="0.2">
      <c r="B126" s="87"/>
      <c r="C126" s="82"/>
      <c r="D126" s="82"/>
      <c r="E126" s="82"/>
      <c r="F126" s="82"/>
      <c r="G126" s="82"/>
      <c r="H126" s="82"/>
      <c r="I126" s="82"/>
      <c r="J126" s="82"/>
      <c r="K126" s="82"/>
      <c r="L126" s="82"/>
      <c r="M126" s="82"/>
      <c r="N126" s="82"/>
      <c r="O126" s="82"/>
      <c r="P126" s="82"/>
      <c r="Q126" s="82"/>
      <c r="R126" s="82"/>
    </row>
    <row r="127" spans="1:18" x14ac:dyDescent="0.2">
      <c r="A127" s="43" t="s">
        <v>1027</v>
      </c>
      <c r="B127" s="87"/>
      <c r="C127" s="82"/>
      <c r="D127" s="82"/>
      <c r="E127" s="82"/>
      <c r="F127" s="82"/>
      <c r="G127" s="82"/>
      <c r="H127" s="82"/>
      <c r="I127" s="82"/>
      <c r="J127" s="82"/>
      <c r="K127" s="82"/>
      <c r="L127" s="82"/>
      <c r="M127" s="82"/>
      <c r="N127" s="82"/>
      <c r="O127" s="82"/>
      <c r="P127" s="82"/>
      <c r="Q127" s="82"/>
      <c r="R127" s="82"/>
    </row>
    <row r="128" spans="1:18" x14ac:dyDescent="0.2">
      <c r="A128" s="10" t="s">
        <v>1046</v>
      </c>
      <c r="B128" s="87"/>
      <c r="C128" s="82"/>
      <c r="D128" s="82"/>
      <c r="E128" s="82"/>
      <c r="F128" s="82"/>
      <c r="G128" s="82"/>
      <c r="H128" s="82"/>
      <c r="I128" s="82"/>
      <c r="J128" s="82"/>
      <c r="K128" s="82"/>
      <c r="L128" s="82"/>
      <c r="M128" s="82"/>
      <c r="N128" s="82"/>
      <c r="O128" s="82"/>
      <c r="P128" s="82"/>
      <c r="Q128" s="82"/>
      <c r="R128" s="82"/>
    </row>
    <row r="129" spans="2:18" x14ac:dyDescent="0.2">
      <c r="C129" s="87"/>
      <c r="D129" s="82"/>
      <c r="E129" s="82"/>
      <c r="F129" s="82"/>
      <c r="G129" s="82"/>
      <c r="H129" s="82"/>
      <c r="I129" s="82"/>
      <c r="J129" s="82"/>
      <c r="K129" s="82"/>
      <c r="L129" s="82"/>
      <c r="M129" s="82"/>
      <c r="N129" s="82"/>
      <c r="O129" s="82"/>
      <c r="P129" s="82"/>
      <c r="Q129" s="82"/>
      <c r="R129" s="82"/>
    </row>
    <row r="130" spans="2:18" x14ac:dyDescent="0.2">
      <c r="B130" s="82"/>
      <c r="C130" s="82"/>
      <c r="D130" s="82"/>
      <c r="E130" s="82"/>
      <c r="F130" s="82"/>
      <c r="G130" s="82"/>
      <c r="H130" s="82"/>
      <c r="I130" s="82"/>
      <c r="J130" s="82"/>
      <c r="K130" s="82"/>
      <c r="L130" s="82"/>
      <c r="M130" s="82"/>
      <c r="N130" s="82"/>
      <c r="O130" s="82"/>
      <c r="P130" s="82"/>
      <c r="Q130" s="82"/>
      <c r="R130" s="82"/>
    </row>
    <row r="131" spans="2:18" x14ac:dyDescent="0.2">
      <c r="B131" s="82"/>
      <c r="C131" s="82"/>
      <c r="D131" s="82"/>
      <c r="E131" s="82"/>
      <c r="F131" s="82"/>
      <c r="G131" s="82"/>
      <c r="H131" s="82"/>
      <c r="I131" s="82"/>
      <c r="J131" s="82"/>
      <c r="K131" s="82"/>
      <c r="L131" s="82"/>
      <c r="M131" s="82"/>
      <c r="N131" s="82"/>
      <c r="O131" s="82"/>
      <c r="P131" s="82"/>
      <c r="Q131" s="82"/>
      <c r="R131" s="82"/>
    </row>
    <row r="132" spans="2:18" x14ac:dyDescent="0.2">
      <c r="B132" s="82"/>
      <c r="C132" s="82"/>
      <c r="D132" s="82"/>
      <c r="E132" s="82"/>
      <c r="F132" s="82"/>
      <c r="G132" s="82"/>
      <c r="H132" s="82"/>
      <c r="I132" s="82"/>
      <c r="J132" s="82"/>
      <c r="K132" s="82"/>
      <c r="L132" s="82"/>
      <c r="M132" s="82"/>
      <c r="N132" s="82"/>
      <c r="O132" s="82"/>
      <c r="P132" s="82"/>
      <c r="Q132" s="82"/>
      <c r="R132" s="82"/>
    </row>
    <row r="133" spans="2:18" x14ac:dyDescent="0.2">
      <c r="B133" s="82"/>
      <c r="C133" s="82"/>
      <c r="D133" s="82"/>
      <c r="E133" s="82"/>
      <c r="F133" s="82"/>
      <c r="G133" s="82"/>
      <c r="H133" s="82"/>
      <c r="I133" s="82"/>
      <c r="J133" s="82"/>
      <c r="K133" s="82"/>
      <c r="L133" s="82"/>
      <c r="M133" s="82"/>
      <c r="N133" s="82"/>
      <c r="O133" s="82"/>
      <c r="P133" s="82"/>
      <c r="Q133" s="82"/>
      <c r="R133" s="82"/>
    </row>
    <row r="134" spans="2:18" x14ac:dyDescent="0.2">
      <c r="B134" s="82"/>
      <c r="C134" s="82"/>
      <c r="D134" s="82"/>
      <c r="E134" s="82"/>
      <c r="F134" s="82"/>
      <c r="G134" s="82"/>
      <c r="H134" s="82"/>
      <c r="I134" s="82"/>
      <c r="J134" s="82"/>
      <c r="K134" s="82"/>
      <c r="L134" s="82"/>
      <c r="M134" s="82"/>
      <c r="N134" s="82"/>
      <c r="O134" s="82"/>
      <c r="P134" s="82"/>
      <c r="Q134" s="82"/>
      <c r="R134" s="82"/>
    </row>
    <row r="135" spans="2:18" x14ac:dyDescent="0.2">
      <c r="B135" s="82"/>
      <c r="C135" s="82"/>
      <c r="D135" s="82"/>
      <c r="E135" s="82"/>
      <c r="F135" s="82"/>
      <c r="G135" s="82"/>
      <c r="H135" s="82"/>
      <c r="I135" s="82"/>
      <c r="J135" s="82"/>
      <c r="K135" s="82"/>
      <c r="L135" s="82"/>
      <c r="M135" s="82"/>
      <c r="N135" s="82"/>
      <c r="O135" s="82"/>
      <c r="P135" s="82"/>
      <c r="Q135" s="82"/>
      <c r="R135" s="82"/>
    </row>
    <row r="136" spans="2:18" x14ac:dyDescent="0.2">
      <c r="B136" s="82"/>
      <c r="C136" s="82"/>
      <c r="D136" s="82"/>
      <c r="E136" s="82"/>
      <c r="F136" s="82"/>
      <c r="G136" s="82"/>
      <c r="H136" s="82"/>
      <c r="I136" s="82"/>
      <c r="J136" s="82"/>
      <c r="K136" s="82"/>
      <c r="L136" s="82"/>
      <c r="M136" s="82"/>
      <c r="N136" s="82"/>
      <c r="O136" s="82"/>
      <c r="P136" s="82"/>
      <c r="Q136" s="82"/>
      <c r="R136" s="82"/>
    </row>
    <row r="137" spans="2:18" x14ac:dyDescent="0.2">
      <c r="B137" s="82"/>
      <c r="C137" s="82"/>
      <c r="D137" s="82"/>
      <c r="E137" s="82"/>
      <c r="F137" s="82"/>
      <c r="G137" s="82"/>
      <c r="H137" s="82"/>
      <c r="I137" s="82"/>
      <c r="J137" s="82"/>
      <c r="K137" s="82"/>
      <c r="L137" s="82"/>
      <c r="M137" s="82"/>
      <c r="N137" s="82"/>
      <c r="O137" s="82"/>
      <c r="P137" s="82"/>
      <c r="Q137" s="82"/>
      <c r="R137" s="82"/>
    </row>
    <row r="138" spans="2:18" x14ac:dyDescent="0.2">
      <c r="B138" s="82"/>
      <c r="C138" s="82"/>
      <c r="D138" s="82"/>
      <c r="E138" s="82"/>
      <c r="F138" s="82"/>
      <c r="G138" s="82"/>
      <c r="H138" s="82"/>
      <c r="I138" s="82"/>
      <c r="J138" s="82"/>
      <c r="K138" s="82"/>
      <c r="L138" s="82"/>
      <c r="M138" s="82"/>
      <c r="N138" s="82"/>
      <c r="O138" s="82"/>
      <c r="P138" s="82"/>
      <c r="Q138" s="82"/>
      <c r="R138" s="82"/>
    </row>
    <row r="139" spans="2:18" x14ac:dyDescent="0.2">
      <c r="B139" s="82"/>
      <c r="C139" s="82"/>
      <c r="D139" s="82"/>
      <c r="E139" s="82"/>
      <c r="F139" s="82"/>
      <c r="G139" s="82"/>
      <c r="H139" s="82"/>
      <c r="I139" s="82"/>
      <c r="J139" s="82"/>
      <c r="K139" s="82"/>
      <c r="L139" s="82"/>
      <c r="M139" s="82"/>
      <c r="N139" s="82"/>
      <c r="O139" s="82"/>
      <c r="P139" s="82"/>
      <c r="Q139" s="82"/>
      <c r="R139" s="82"/>
    </row>
    <row r="140" spans="2:18" x14ac:dyDescent="0.2">
      <c r="B140" s="82"/>
      <c r="C140" s="82"/>
      <c r="D140" s="82"/>
      <c r="E140" s="82"/>
      <c r="F140" s="82"/>
      <c r="G140" s="82"/>
      <c r="H140" s="82"/>
      <c r="I140" s="82"/>
      <c r="J140" s="82"/>
      <c r="K140" s="82"/>
      <c r="L140" s="82"/>
      <c r="M140" s="82"/>
      <c r="N140" s="82"/>
      <c r="O140" s="82"/>
      <c r="P140" s="82"/>
      <c r="Q140" s="82"/>
      <c r="R140" s="82"/>
    </row>
    <row r="141" spans="2:18" x14ac:dyDescent="0.2">
      <c r="B141" s="82"/>
      <c r="C141" s="82"/>
      <c r="D141" s="82"/>
      <c r="E141" s="82"/>
      <c r="F141" s="82"/>
      <c r="G141" s="82"/>
      <c r="H141" s="82"/>
      <c r="I141" s="82"/>
      <c r="J141" s="82"/>
      <c r="K141" s="82"/>
      <c r="L141" s="82"/>
      <c r="M141" s="82"/>
      <c r="N141" s="82"/>
      <c r="O141" s="82"/>
      <c r="P141" s="82"/>
      <c r="Q141" s="82"/>
      <c r="R141" s="82"/>
    </row>
    <row r="142" spans="2:18" x14ac:dyDescent="0.2">
      <c r="B142" s="82"/>
      <c r="C142" s="82"/>
      <c r="D142" s="82"/>
      <c r="E142" s="82"/>
      <c r="F142" s="82"/>
      <c r="G142" s="82"/>
      <c r="H142" s="82"/>
      <c r="I142" s="82"/>
      <c r="J142" s="82"/>
      <c r="K142" s="82"/>
      <c r="L142" s="82"/>
      <c r="M142" s="82"/>
      <c r="N142" s="82"/>
      <c r="O142" s="82"/>
      <c r="P142" s="82"/>
      <c r="Q142" s="82"/>
      <c r="R142" s="82"/>
    </row>
    <row r="143" spans="2:18" x14ac:dyDescent="0.2">
      <c r="B143" s="82"/>
      <c r="C143" s="82"/>
      <c r="D143" s="82"/>
      <c r="E143" s="82"/>
      <c r="F143" s="82"/>
      <c r="G143" s="82"/>
      <c r="H143" s="82"/>
      <c r="I143" s="82"/>
      <c r="J143" s="82"/>
      <c r="K143" s="82"/>
      <c r="L143" s="82"/>
      <c r="M143" s="82"/>
      <c r="N143" s="82"/>
      <c r="O143" s="82"/>
      <c r="P143" s="82"/>
      <c r="Q143" s="82"/>
      <c r="R143" s="82"/>
    </row>
    <row r="144" spans="2:18" x14ac:dyDescent="0.2">
      <c r="B144" s="82"/>
      <c r="C144" s="82"/>
      <c r="D144" s="82"/>
      <c r="E144" s="82"/>
      <c r="F144" s="82"/>
      <c r="G144" s="82"/>
      <c r="H144" s="82"/>
      <c r="I144" s="82"/>
      <c r="J144" s="82"/>
      <c r="K144" s="82"/>
      <c r="L144" s="82"/>
      <c r="M144" s="82"/>
      <c r="N144" s="82"/>
      <c r="O144" s="82"/>
      <c r="P144" s="82"/>
      <c r="Q144" s="82"/>
      <c r="R144" s="82"/>
    </row>
    <row r="145" spans="2:18" x14ac:dyDescent="0.2">
      <c r="B145" s="82"/>
      <c r="C145" s="82"/>
      <c r="D145" s="82"/>
      <c r="E145" s="82"/>
      <c r="F145" s="82"/>
      <c r="G145" s="82"/>
      <c r="H145" s="82"/>
      <c r="I145" s="82"/>
      <c r="J145" s="82"/>
      <c r="K145" s="82"/>
      <c r="L145" s="82"/>
      <c r="M145" s="82"/>
      <c r="N145" s="82"/>
      <c r="O145" s="82"/>
      <c r="P145" s="82"/>
      <c r="Q145" s="82"/>
      <c r="R145" s="82"/>
    </row>
    <row r="146" spans="2:18" x14ac:dyDescent="0.2">
      <c r="B146" s="82"/>
      <c r="C146" s="82"/>
      <c r="D146" s="82"/>
      <c r="E146" s="82"/>
      <c r="F146" s="82"/>
      <c r="G146" s="82"/>
      <c r="H146" s="82"/>
      <c r="I146" s="82"/>
      <c r="J146" s="82"/>
      <c r="K146" s="82"/>
      <c r="L146" s="82"/>
      <c r="M146" s="82"/>
      <c r="N146" s="82"/>
      <c r="O146" s="82"/>
      <c r="P146" s="82"/>
      <c r="Q146" s="82"/>
      <c r="R146" s="82"/>
    </row>
    <row r="147" spans="2:18" x14ac:dyDescent="0.2">
      <c r="B147" s="82"/>
      <c r="C147" s="82"/>
      <c r="D147" s="82"/>
      <c r="E147" s="82"/>
      <c r="F147" s="82"/>
      <c r="G147" s="82"/>
      <c r="H147" s="82"/>
      <c r="I147" s="82"/>
      <c r="J147" s="82"/>
      <c r="K147" s="82"/>
      <c r="L147" s="82"/>
      <c r="M147" s="82"/>
      <c r="N147" s="82"/>
      <c r="O147" s="82"/>
      <c r="P147" s="82"/>
      <c r="Q147" s="82"/>
      <c r="R147" s="82"/>
    </row>
    <row r="148" spans="2:18" x14ac:dyDescent="0.2">
      <c r="B148" s="82"/>
      <c r="C148" s="82"/>
      <c r="D148" s="82"/>
      <c r="E148" s="82"/>
      <c r="F148" s="82"/>
      <c r="G148" s="82"/>
      <c r="H148" s="82"/>
      <c r="I148" s="82"/>
      <c r="J148" s="82"/>
      <c r="K148" s="82"/>
      <c r="L148" s="82"/>
      <c r="M148" s="82"/>
      <c r="N148" s="82"/>
      <c r="O148" s="82"/>
      <c r="P148" s="82"/>
      <c r="Q148" s="82"/>
      <c r="R148" s="82"/>
    </row>
    <row r="149" spans="2:18" x14ac:dyDescent="0.2">
      <c r="B149" s="82"/>
      <c r="C149" s="82"/>
      <c r="D149" s="82"/>
      <c r="E149" s="82"/>
      <c r="F149" s="82"/>
      <c r="G149" s="82"/>
      <c r="H149" s="82"/>
      <c r="I149" s="82"/>
      <c r="J149" s="82"/>
      <c r="K149" s="82"/>
      <c r="L149" s="82"/>
      <c r="M149" s="82"/>
      <c r="N149" s="82"/>
      <c r="O149" s="82"/>
      <c r="P149" s="82"/>
      <c r="Q149" s="82"/>
      <c r="R149" s="82"/>
    </row>
    <row r="150" spans="2:18" x14ac:dyDescent="0.2">
      <c r="B150" s="82"/>
      <c r="C150" s="82"/>
      <c r="D150" s="82"/>
      <c r="E150" s="82"/>
      <c r="F150" s="82"/>
      <c r="G150" s="82"/>
      <c r="H150" s="82"/>
      <c r="I150" s="82"/>
      <c r="J150" s="82"/>
      <c r="K150" s="82"/>
      <c r="L150" s="82"/>
      <c r="M150" s="82"/>
      <c r="N150" s="82"/>
      <c r="O150" s="82"/>
      <c r="P150" s="82"/>
      <c r="Q150" s="82"/>
      <c r="R150" s="82"/>
    </row>
    <row r="151" spans="2:18" x14ac:dyDescent="0.2">
      <c r="B151" s="82"/>
      <c r="C151" s="82"/>
      <c r="D151" s="82"/>
      <c r="E151" s="82"/>
      <c r="F151" s="82"/>
      <c r="G151" s="82"/>
      <c r="H151" s="82"/>
      <c r="I151" s="82"/>
      <c r="J151" s="82"/>
      <c r="K151" s="82"/>
      <c r="L151" s="82"/>
      <c r="M151" s="82"/>
      <c r="N151" s="82"/>
      <c r="O151" s="82"/>
      <c r="P151" s="82"/>
      <c r="Q151" s="82"/>
      <c r="R151" s="82"/>
    </row>
    <row r="152" spans="2:18" x14ac:dyDescent="0.2">
      <c r="B152" s="82"/>
      <c r="C152" s="82"/>
      <c r="D152" s="82"/>
      <c r="E152" s="82"/>
      <c r="F152" s="82"/>
      <c r="G152" s="82"/>
      <c r="H152" s="82"/>
      <c r="I152" s="82"/>
      <c r="J152" s="82"/>
      <c r="K152" s="82"/>
      <c r="L152" s="82"/>
      <c r="M152" s="82"/>
      <c r="N152" s="82"/>
      <c r="O152" s="82"/>
      <c r="P152" s="82"/>
      <c r="Q152" s="82"/>
      <c r="R152" s="82"/>
    </row>
    <row r="153" spans="2:18" x14ac:dyDescent="0.2">
      <c r="B153" s="82"/>
      <c r="C153" s="82"/>
      <c r="D153" s="82"/>
      <c r="E153" s="82"/>
      <c r="F153" s="82"/>
      <c r="G153" s="82"/>
      <c r="H153" s="82"/>
      <c r="I153" s="82"/>
      <c r="J153" s="82"/>
      <c r="K153" s="82"/>
      <c r="L153" s="82"/>
      <c r="M153" s="82"/>
      <c r="N153" s="82"/>
      <c r="O153" s="82"/>
      <c r="P153" s="82"/>
      <c r="Q153" s="82"/>
      <c r="R153" s="82"/>
    </row>
    <row r="154" spans="2:18" x14ac:dyDescent="0.2">
      <c r="B154" s="82"/>
      <c r="C154" s="82"/>
      <c r="D154" s="82"/>
      <c r="E154" s="82"/>
      <c r="F154" s="82"/>
      <c r="G154" s="82"/>
      <c r="H154" s="82"/>
      <c r="I154" s="82"/>
      <c r="J154" s="82"/>
      <c r="K154" s="82"/>
      <c r="L154" s="82"/>
      <c r="M154" s="82"/>
      <c r="N154" s="82"/>
      <c r="O154" s="82"/>
      <c r="P154" s="82"/>
      <c r="Q154" s="82"/>
      <c r="R154" s="82"/>
    </row>
    <row r="155" spans="2:18" x14ac:dyDescent="0.2">
      <c r="B155" s="82"/>
      <c r="C155" s="82"/>
      <c r="D155" s="82"/>
      <c r="E155" s="82"/>
      <c r="F155" s="82"/>
      <c r="G155" s="82"/>
      <c r="H155" s="82"/>
      <c r="I155" s="82"/>
      <c r="J155" s="82"/>
      <c r="K155" s="82"/>
      <c r="L155" s="82"/>
      <c r="M155" s="82"/>
      <c r="N155" s="82"/>
      <c r="O155" s="82"/>
      <c r="P155" s="82"/>
      <c r="Q155" s="82"/>
      <c r="R155" s="82"/>
    </row>
    <row r="156" spans="2:18" x14ac:dyDescent="0.2">
      <c r="B156" s="82"/>
      <c r="C156" s="82"/>
      <c r="D156" s="82"/>
      <c r="E156" s="82"/>
      <c r="F156" s="82"/>
      <c r="G156" s="82"/>
      <c r="H156" s="82"/>
      <c r="I156" s="82"/>
      <c r="J156" s="82"/>
      <c r="K156" s="82"/>
      <c r="L156" s="82"/>
      <c r="M156" s="82"/>
      <c r="N156" s="82"/>
      <c r="O156" s="82"/>
      <c r="P156" s="82"/>
      <c r="Q156" s="82"/>
      <c r="R156" s="82"/>
    </row>
    <row r="157" spans="2:18" x14ac:dyDescent="0.2">
      <c r="B157" s="82"/>
      <c r="C157" s="82"/>
      <c r="D157" s="82"/>
      <c r="E157" s="82"/>
      <c r="F157" s="82"/>
      <c r="G157" s="82"/>
      <c r="H157" s="82"/>
      <c r="I157" s="82"/>
      <c r="J157" s="82"/>
      <c r="K157" s="82"/>
      <c r="L157" s="82"/>
      <c r="M157" s="82"/>
      <c r="N157" s="82"/>
      <c r="O157" s="82"/>
      <c r="P157" s="82"/>
      <c r="Q157" s="82"/>
      <c r="R157" s="82"/>
    </row>
    <row r="158" spans="2:18" x14ac:dyDescent="0.2">
      <c r="B158" s="82"/>
      <c r="C158" s="82"/>
      <c r="D158" s="82"/>
      <c r="E158" s="82"/>
      <c r="F158" s="82"/>
      <c r="G158" s="82"/>
      <c r="H158" s="82"/>
      <c r="I158" s="82"/>
      <c r="J158" s="82"/>
      <c r="K158" s="82"/>
      <c r="L158" s="82"/>
      <c r="M158" s="82"/>
      <c r="N158" s="82"/>
      <c r="O158" s="82"/>
      <c r="P158" s="82"/>
      <c r="Q158" s="82"/>
      <c r="R158" s="82"/>
    </row>
    <row r="159" spans="2:18" x14ac:dyDescent="0.2">
      <c r="B159" s="82"/>
      <c r="C159" s="82"/>
      <c r="D159" s="82"/>
      <c r="E159" s="82"/>
      <c r="F159" s="82"/>
      <c r="G159" s="82"/>
      <c r="H159" s="82"/>
      <c r="I159" s="82"/>
      <c r="J159" s="82"/>
      <c r="K159" s="82"/>
      <c r="L159" s="82"/>
      <c r="M159" s="82"/>
      <c r="N159" s="82"/>
      <c r="O159" s="82"/>
      <c r="P159" s="82"/>
      <c r="Q159" s="82"/>
      <c r="R159" s="82"/>
    </row>
    <row r="160" spans="2:18" x14ac:dyDescent="0.2">
      <c r="B160" s="82"/>
      <c r="C160" s="82"/>
      <c r="D160" s="82"/>
      <c r="E160" s="82"/>
      <c r="F160" s="82"/>
      <c r="G160" s="82"/>
      <c r="H160" s="82"/>
      <c r="I160" s="82"/>
      <c r="J160" s="82"/>
      <c r="K160" s="82"/>
      <c r="L160" s="82"/>
      <c r="M160" s="82"/>
      <c r="N160" s="82"/>
      <c r="O160" s="82"/>
      <c r="P160" s="82"/>
      <c r="Q160" s="82"/>
      <c r="R160" s="82"/>
    </row>
    <row r="161" spans="2:18" x14ac:dyDescent="0.2">
      <c r="B161" s="82"/>
      <c r="C161" s="82"/>
      <c r="D161" s="82"/>
      <c r="E161" s="82"/>
      <c r="F161" s="82"/>
      <c r="G161" s="82"/>
      <c r="H161" s="82"/>
      <c r="I161" s="82"/>
      <c r="J161" s="82"/>
      <c r="K161" s="82"/>
      <c r="L161" s="82"/>
      <c r="M161" s="82"/>
      <c r="N161" s="82"/>
      <c r="O161" s="82"/>
      <c r="P161" s="82"/>
      <c r="Q161" s="82"/>
      <c r="R161" s="82"/>
    </row>
    <row r="162" spans="2:18" x14ac:dyDescent="0.2">
      <c r="B162" s="82"/>
      <c r="C162" s="82"/>
      <c r="D162" s="82"/>
      <c r="E162" s="82"/>
      <c r="F162" s="82"/>
      <c r="G162" s="82"/>
      <c r="H162" s="82"/>
      <c r="I162" s="82"/>
      <c r="J162" s="82"/>
      <c r="K162" s="82"/>
      <c r="L162" s="82"/>
      <c r="M162" s="82"/>
      <c r="N162" s="82"/>
      <c r="O162" s="82"/>
      <c r="P162" s="82"/>
      <c r="Q162" s="82"/>
      <c r="R162" s="82"/>
    </row>
    <row r="163" spans="2:18" x14ac:dyDescent="0.2">
      <c r="B163" s="82"/>
      <c r="C163" s="82"/>
      <c r="D163" s="82"/>
      <c r="E163" s="82"/>
      <c r="F163" s="82"/>
      <c r="G163" s="82"/>
      <c r="H163" s="82"/>
      <c r="I163" s="82"/>
      <c r="J163" s="82"/>
      <c r="K163" s="82"/>
      <c r="L163" s="82"/>
      <c r="M163" s="82"/>
      <c r="N163" s="82"/>
      <c r="O163" s="82"/>
      <c r="P163" s="82"/>
      <c r="Q163" s="82"/>
      <c r="R163" s="82"/>
    </row>
    <row r="164" spans="2:18" x14ac:dyDescent="0.2">
      <c r="B164" s="82"/>
      <c r="C164" s="82"/>
      <c r="D164" s="82"/>
      <c r="E164" s="82"/>
      <c r="F164" s="82"/>
      <c r="G164" s="82"/>
      <c r="H164" s="82"/>
      <c r="I164" s="82"/>
      <c r="J164" s="82"/>
      <c r="K164" s="82"/>
      <c r="L164" s="82"/>
      <c r="M164" s="82"/>
      <c r="N164" s="82"/>
      <c r="O164" s="82"/>
      <c r="P164" s="82"/>
      <c r="Q164" s="82"/>
      <c r="R164" s="82"/>
    </row>
    <row r="165" spans="2:18" x14ac:dyDescent="0.2">
      <c r="B165" s="82"/>
      <c r="C165" s="82"/>
      <c r="D165" s="82"/>
      <c r="E165" s="82"/>
      <c r="F165" s="82"/>
      <c r="G165" s="82"/>
      <c r="H165" s="82"/>
      <c r="I165" s="82"/>
      <c r="J165" s="82"/>
      <c r="K165" s="82"/>
      <c r="L165" s="82"/>
      <c r="M165" s="82"/>
      <c r="N165" s="82"/>
      <c r="O165" s="82"/>
      <c r="P165" s="82"/>
      <c r="Q165" s="82"/>
      <c r="R165" s="82"/>
    </row>
    <row r="166" spans="2:18" x14ac:dyDescent="0.2">
      <c r="B166" s="82"/>
      <c r="C166" s="82"/>
      <c r="D166" s="82"/>
      <c r="E166" s="82"/>
      <c r="F166" s="82"/>
      <c r="G166" s="82"/>
      <c r="H166" s="82"/>
      <c r="I166" s="82"/>
      <c r="J166" s="82"/>
      <c r="K166" s="82"/>
      <c r="L166" s="82"/>
      <c r="M166" s="82"/>
      <c r="N166" s="82"/>
      <c r="O166" s="82"/>
      <c r="P166" s="82"/>
      <c r="Q166" s="82"/>
      <c r="R166" s="82"/>
    </row>
    <row r="167" spans="2:18" x14ac:dyDescent="0.2">
      <c r="B167" s="82"/>
      <c r="C167" s="82"/>
      <c r="D167" s="82"/>
      <c r="E167" s="82"/>
      <c r="F167" s="82"/>
      <c r="G167" s="82"/>
      <c r="H167" s="82"/>
      <c r="I167" s="82"/>
      <c r="J167" s="82"/>
      <c r="K167" s="82"/>
      <c r="L167" s="82"/>
      <c r="M167" s="82"/>
      <c r="N167" s="82"/>
      <c r="O167" s="82"/>
      <c r="P167" s="82"/>
      <c r="Q167" s="82"/>
      <c r="R167" s="82"/>
    </row>
    <row r="168" spans="2:18" x14ac:dyDescent="0.2">
      <c r="B168" s="82"/>
      <c r="C168" s="82"/>
      <c r="D168" s="82"/>
      <c r="E168" s="82"/>
      <c r="F168" s="82"/>
      <c r="G168" s="82"/>
      <c r="H168" s="82"/>
      <c r="I168" s="82"/>
      <c r="J168" s="82"/>
      <c r="K168" s="82"/>
      <c r="L168" s="82"/>
      <c r="M168" s="82"/>
      <c r="N168" s="82"/>
      <c r="O168" s="82"/>
      <c r="P168" s="82"/>
      <c r="Q168" s="82"/>
      <c r="R168" s="82"/>
    </row>
    <row r="169" spans="2:18" x14ac:dyDescent="0.2">
      <c r="B169" s="82"/>
      <c r="C169" s="82"/>
      <c r="D169" s="82"/>
      <c r="E169" s="82"/>
      <c r="F169" s="82"/>
      <c r="G169" s="82"/>
      <c r="H169" s="82"/>
      <c r="I169" s="82"/>
      <c r="J169" s="82"/>
      <c r="K169" s="82"/>
      <c r="L169" s="82"/>
      <c r="M169" s="82"/>
      <c r="N169" s="82"/>
      <c r="O169" s="82"/>
      <c r="P169" s="82"/>
      <c r="Q169" s="82"/>
      <c r="R169" s="82"/>
    </row>
    <row r="170" spans="2:18" x14ac:dyDescent="0.2">
      <c r="B170" s="82"/>
      <c r="C170" s="82"/>
      <c r="D170" s="82"/>
      <c r="E170" s="82"/>
      <c r="F170" s="82"/>
      <c r="G170" s="82"/>
      <c r="H170" s="82"/>
      <c r="I170" s="82"/>
      <c r="J170" s="82"/>
      <c r="K170" s="82"/>
      <c r="L170" s="82"/>
      <c r="M170" s="82"/>
      <c r="N170" s="82"/>
      <c r="O170" s="82"/>
      <c r="P170" s="82"/>
      <c r="Q170" s="82"/>
      <c r="R170" s="82"/>
    </row>
    <row r="171" spans="2:18" x14ac:dyDescent="0.2">
      <c r="B171" s="82"/>
      <c r="C171" s="82"/>
      <c r="D171" s="82"/>
      <c r="E171" s="82"/>
      <c r="F171" s="82"/>
      <c r="G171" s="82"/>
      <c r="H171" s="82"/>
      <c r="I171" s="82"/>
      <c r="J171" s="82"/>
      <c r="K171" s="82"/>
      <c r="L171" s="82"/>
      <c r="M171" s="82"/>
      <c r="N171" s="82"/>
      <c r="O171" s="82"/>
      <c r="P171" s="82"/>
      <c r="Q171" s="82"/>
      <c r="R171" s="82"/>
    </row>
    <row r="172" spans="2:18" x14ac:dyDescent="0.2">
      <c r="B172" s="82"/>
      <c r="C172" s="82"/>
      <c r="D172" s="82"/>
      <c r="E172" s="82"/>
      <c r="F172" s="82"/>
      <c r="G172" s="82"/>
      <c r="H172" s="82"/>
      <c r="I172" s="82"/>
      <c r="J172" s="82"/>
      <c r="K172" s="82"/>
      <c r="L172" s="82"/>
      <c r="M172" s="82"/>
      <c r="N172" s="82"/>
      <c r="O172" s="82"/>
      <c r="P172" s="82"/>
      <c r="Q172" s="82"/>
      <c r="R172" s="82"/>
    </row>
    <row r="173" spans="2:18" x14ac:dyDescent="0.2">
      <c r="B173" s="82"/>
      <c r="C173" s="82"/>
      <c r="D173" s="82"/>
      <c r="E173" s="82"/>
      <c r="F173" s="82"/>
      <c r="G173" s="82"/>
      <c r="H173" s="82"/>
      <c r="I173" s="82"/>
      <c r="J173" s="82"/>
      <c r="K173" s="82"/>
      <c r="L173" s="82"/>
      <c r="M173" s="82"/>
      <c r="N173" s="82"/>
      <c r="O173" s="82"/>
      <c r="P173" s="82"/>
      <c r="Q173" s="82"/>
      <c r="R173" s="82"/>
    </row>
    <row r="174" spans="2:18" x14ac:dyDescent="0.2">
      <c r="B174" s="82"/>
      <c r="C174" s="82"/>
      <c r="D174" s="82"/>
      <c r="E174" s="82"/>
      <c r="F174" s="82"/>
      <c r="G174" s="82"/>
      <c r="H174" s="82"/>
      <c r="I174" s="82"/>
      <c r="J174" s="82"/>
      <c r="K174" s="82"/>
      <c r="L174" s="82"/>
      <c r="M174" s="82"/>
      <c r="N174" s="82"/>
      <c r="O174" s="82"/>
      <c r="P174" s="82"/>
      <c r="Q174" s="82"/>
      <c r="R174" s="82"/>
    </row>
    <row r="175" spans="2:18" x14ac:dyDescent="0.2">
      <c r="B175" s="82"/>
      <c r="C175" s="82"/>
      <c r="D175" s="82"/>
      <c r="E175" s="82"/>
      <c r="F175" s="82"/>
      <c r="G175" s="82"/>
      <c r="H175" s="82"/>
      <c r="I175" s="82"/>
      <c r="J175" s="82"/>
      <c r="K175" s="82"/>
      <c r="L175" s="82"/>
      <c r="M175" s="82"/>
      <c r="N175" s="82"/>
      <c r="O175" s="82"/>
      <c r="P175" s="82"/>
      <c r="Q175" s="82"/>
      <c r="R175" s="82"/>
    </row>
    <row r="176" spans="2:18" x14ac:dyDescent="0.2">
      <c r="B176" s="82"/>
      <c r="C176" s="82"/>
      <c r="D176" s="82"/>
      <c r="E176" s="82"/>
      <c r="F176" s="82"/>
      <c r="G176" s="82"/>
      <c r="H176" s="82"/>
      <c r="I176" s="82"/>
      <c r="J176" s="82"/>
      <c r="K176" s="82"/>
      <c r="L176" s="82"/>
      <c r="M176" s="82"/>
      <c r="N176" s="82"/>
      <c r="O176" s="82"/>
      <c r="P176" s="82"/>
      <c r="Q176" s="82"/>
      <c r="R176" s="82"/>
    </row>
    <row r="177" spans="2:18" x14ac:dyDescent="0.2">
      <c r="B177" s="82"/>
      <c r="C177" s="82"/>
      <c r="D177" s="82"/>
      <c r="E177" s="82"/>
      <c r="F177" s="82"/>
      <c r="G177" s="82"/>
      <c r="H177" s="82"/>
      <c r="I177" s="82"/>
      <c r="J177" s="82"/>
      <c r="K177" s="82"/>
      <c r="L177" s="82"/>
      <c r="M177" s="82"/>
      <c r="N177" s="82"/>
      <c r="O177" s="82"/>
      <c r="P177" s="82"/>
      <c r="Q177" s="82"/>
      <c r="R177" s="82"/>
    </row>
    <row r="178" spans="2:18" x14ac:dyDescent="0.2">
      <c r="B178" s="82"/>
      <c r="C178" s="82"/>
      <c r="D178" s="82"/>
      <c r="E178" s="82"/>
      <c r="F178" s="82"/>
      <c r="G178" s="82"/>
      <c r="H178" s="82"/>
      <c r="I178" s="82"/>
      <c r="J178" s="82"/>
      <c r="K178" s="82"/>
      <c r="L178" s="82"/>
      <c r="M178" s="82"/>
      <c r="N178" s="82"/>
      <c r="O178" s="82"/>
      <c r="P178" s="82"/>
      <c r="Q178" s="82"/>
      <c r="R178" s="82"/>
    </row>
    <row r="179" spans="2:18" x14ac:dyDescent="0.2">
      <c r="B179" s="82"/>
      <c r="C179" s="82"/>
      <c r="D179" s="82"/>
      <c r="E179" s="82"/>
      <c r="F179" s="82"/>
      <c r="G179" s="82"/>
      <c r="H179" s="82"/>
      <c r="I179" s="82"/>
      <c r="J179" s="82"/>
      <c r="K179" s="82"/>
      <c r="L179" s="82"/>
      <c r="M179" s="82"/>
      <c r="N179" s="82"/>
      <c r="O179" s="82"/>
      <c r="P179" s="82"/>
      <c r="Q179" s="82"/>
      <c r="R179" s="82"/>
    </row>
    <row r="180" spans="2:18" x14ac:dyDescent="0.2">
      <c r="B180" s="82"/>
      <c r="C180" s="82"/>
      <c r="D180" s="82"/>
      <c r="E180" s="82"/>
      <c r="F180" s="82"/>
      <c r="G180" s="82"/>
      <c r="H180" s="82"/>
      <c r="I180" s="82"/>
      <c r="J180" s="82"/>
      <c r="K180" s="82"/>
      <c r="L180" s="82"/>
      <c r="M180" s="82"/>
      <c r="N180" s="82"/>
      <c r="O180" s="82"/>
      <c r="P180" s="82"/>
      <c r="Q180" s="82"/>
      <c r="R180" s="82"/>
    </row>
    <row r="181" spans="2:18" x14ac:dyDescent="0.2">
      <c r="B181" s="82"/>
      <c r="C181" s="82"/>
      <c r="D181" s="82"/>
      <c r="E181" s="82"/>
      <c r="F181" s="82"/>
      <c r="G181" s="82"/>
      <c r="H181" s="82"/>
      <c r="I181" s="82"/>
      <c r="J181" s="82"/>
      <c r="K181" s="82"/>
      <c r="L181" s="82"/>
      <c r="M181" s="82"/>
      <c r="N181" s="82"/>
      <c r="O181" s="82"/>
      <c r="P181" s="82"/>
      <c r="Q181" s="82"/>
      <c r="R181" s="82"/>
    </row>
    <row r="182" spans="2:18" x14ac:dyDescent="0.2">
      <c r="B182" s="82"/>
      <c r="C182" s="82"/>
      <c r="D182" s="82"/>
      <c r="E182" s="82"/>
      <c r="F182" s="82"/>
      <c r="G182" s="82"/>
      <c r="H182" s="82"/>
      <c r="I182" s="82"/>
      <c r="J182" s="82"/>
      <c r="K182" s="82"/>
      <c r="L182" s="82"/>
      <c r="M182" s="82"/>
      <c r="N182" s="82"/>
      <c r="O182" s="82"/>
      <c r="P182" s="82"/>
      <c r="Q182" s="82"/>
      <c r="R182" s="82"/>
    </row>
    <row r="183" spans="2:18" x14ac:dyDescent="0.2">
      <c r="B183" s="82"/>
      <c r="C183" s="82"/>
      <c r="D183" s="82"/>
      <c r="E183" s="82"/>
      <c r="F183" s="82"/>
      <c r="G183" s="82"/>
      <c r="H183" s="82"/>
      <c r="I183" s="82"/>
      <c r="J183" s="82"/>
      <c r="K183" s="82"/>
      <c r="L183" s="82"/>
      <c r="M183" s="82"/>
      <c r="N183" s="82"/>
      <c r="O183" s="82"/>
      <c r="P183" s="82"/>
      <c r="Q183" s="82"/>
      <c r="R183" s="82"/>
    </row>
    <row r="184" spans="2:18" x14ac:dyDescent="0.2">
      <c r="B184" s="82"/>
      <c r="C184" s="82"/>
      <c r="D184" s="82"/>
      <c r="E184" s="82"/>
      <c r="F184" s="82"/>
      <c r="G184" s="82"/>
      <c r="H184" s="82"/>
      <c r="I184" s="82"/>
      <c r="J184" s="82"/>
      <c r="K184" s="82"/>
      <c r="L184" s="82"/>
      <c r="M184" s="82"/>
      <c r="N184" s="82"/>
      <c r="O184" s="82"/>
      <c r="P184" s="82"/>
      <c r="Q184" s="82"/>
      <c r="R184" s="82"/>
    </row>
    <row r="185" spans="2:18" x14ac:dyDescent="0.2">
      <c r="B185" s="82"/>
      <c r="C185" s="82"/>
      <c r="D185" s="82"/>
      <c r="E185" s="82"/>
      <c r="F185" s="82"/>
      <c r="G185" s="82"/>
      <c r="H185" s="82"/>
      <c r="I185" s="82"/>
      <c r="J185" s="82"/>
      <c r="K185" s="82"/>
      <c r="L185" s="82"/>
      <c r="M185" s="82"/>
      <c r="N185" s="82"/>
      <c r="O185" s="82"/>
      <c r="P185" s="82"/>
      <c r="Q185" s="82"/>
      <c r="R185" s="82"/>
    </row>
    <row r="186" spans="2:18" x14ac:dyDescent="0.2">
      <c r="B186" s="82"/>
      <c r="C186" s="82"/>
      <c r="D186" s="82"/>
      <c r="E186" s="82"/>
      <c r="F186" s="82"/>
      <c r="G186" s="82"/>
      <c r="H186" s="82"/>
      <c r="I186" s="82"/>
      <c r="J186" s="82"/>
      <c r="K186" s="82"/>
      <c r="L186" s="82"/>
      <c r="M186" s="82"/>
      <c r="N186" s="82"/>
      <c r="O186" s="82"/>
      <c r="P186" s="82"/>
      <c r="Q186" s="82"/>
      <c r="R186" s="82"/>
    </row>
    <row r="187" spans="2:18" x14ac:dyDescent="0.2">
      <c r="B187" s="82"/>
      <c r="C187" s="82"/>
      <c r="D187" s="82"/>
      <c r="E187" s="82"/>
      <c r="F187" s="82"/>
      <c r="G187" s="82"/>
      <c r="H187" s="82"/>
      <c r="I187" s="82"/>
      <c r="J187" s="82"/>
      <c r="K187" s="82"/>
      <c r="L187" s="82"/>
      <c r="M187" s="82"/>
      <c r="N187" s="82"/>
      <c r="O187" s="82"/>
      <c r="P187" s="82"/>
      <c r="Q187" s="82"/>
      <c r="R187" s="82"/>
    </row>
    <row r="188" spans="2:18" x14ac:dyDescent="0.2">
      <c r="B188" s="82"/>
      <c r="C188" s="82"/>
      <c r="D188" s="82"/>
      <c r="E188" s="82"/>
      <c r="F188" s="82"/>
      <c r="G188" s="82"/>
      <c r="H188" s="82"/>
      <c r="I188" s="82"/>
      <c r="J188" s="82"/>
      <c r="K188" s="82"/>
      <c r="L188" s="82"/>
      <c r="M188" s="82"/>
      <c r="N188" s="82"/>
      <c r="O188" s="82"/>
      <c r="P188" s="82"/>
      <c r="Q188" s="82"/>
      <c r="R188" s="82"/>
    </row>
  </sheetData>
  <mergeCells count="6">
    <mergeCell ref="B89:R89"/>
    <mergeCell ref="G3:I3"/>
    <mergeCell ref="B2:R2"/>
    <mergeCell ref="B5:R5"/>
    <mergeCell ref="B33:R33"/>
    <mergeCell ref="B61:R61"/>
  </mergeCells>
  <pageMargins left="0.7" right="0.7" top="0.75" bottom="0.75" header="0.3" footer="0.3"/>
  <pageSetup paperSize="8" orientation="landscape" r:id="rId1"/>
  <headerFooter>
    <oddHeader>&amp;L&amp;"Calibri"&amp;10&amp;K000000 [Limited Sharing]&amp;1#_x000D_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Sheet46">
    <tabColor theme="7" tint="-0.499984740745262"/>
  </sheetPr>
  <dimension ref="A1:U52"/>
  <sheetViews>
    <sheetView zoomScaleNormal="100" workbookViewId="0">
      <pane xSplit="2" ySplit="3" topLeftCell="C4"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3.5" style="10" customWidth="1"/>
    <col min="2" max="2" width="54.33203125" style="10" bestFit="1" customWidth="1"/>
    <col min="3" max="14" width="11" style="10" customWidth="1"/>
    <col min="15" max="15" width="12.1640625" style="10" bestFit="1" customWidth="1"/>
    <col min="16" max="18" width="9.33203125" style="10"/>
    <col min="19" max="19" width="17" style="10" customWidth="1"/>
    <col min="20" max="20" width="13.83203125" style="10" customWidth="1"/>
    <col min="21" max="21" width="14.33203125" style="10" customWidth="1"/>
    <col min="22" max="16384" width="9.33203125" style="10"/>
  </cols>
  <sheetData>
    <row r="1" spans="2:14" s="4" customFormat="1" ht="46.5" customHeight="1" x14ac:dyDescent="0.2">
      <c r="B1" s="1" t="s">
        <v>381</v>
      </c>
      <c r="C1" s="2"/>
      <c r="D1" s="2"/>
      <c r="E1" s="2"/>
      <c r="F1" s="2"/>
      <c r="G1" s="2"/>
      <c r="H1" s="2"/>
      <c r="I1" s="2"/>
      <c r="J1" s="2"/>
      <c r="K1" s="2"/>
      <c r="L1" s="3"/>
      <c r="M1" s="3"/>
      <c r="N1" s="3" t="s">
        <v>417</v>
      </c>
    </row>
    <row r="2" spans="2:14" s="5" customFormat="1" ht="15" x14ac:dyDescent="0.25">
      <c r="B2" s="490" t="s">
        <v>244</v>
      </c>
      <c r="C2" s="490"/>
      <c r="D2" s="490"/>
      <c r="E2" s="490"/>
      <c r="F2" s="490"/>
      <c r="G2" s="490"/>
      <c r="H2" s="490"/>
      <c r="I2" s="490"/>
      <c r="J2" s="490"/>
      <c r="K2" s="490"/>
      <c r="L2" s="490"/>
      <c r="M2" s="490"/>
      <c r="N2" s="490"/>
    </row>
    <row r="3" spans="2:14" s="118" customFormat="1" ht="17.25" x14ac:dyDescent="0.25">
      <c r="B3" s="88" t="s">
        <v>22</v>
      </c>
      <c r="C3" s="59">
        <v>2014</v>
      </c>
      <c r="D3" s="59">
        <v>2015</v>
      </c>
      <c r="E3" s="59">
        <v>2016</v>
      </c>
      <c r="F3" s="59">
        <v>2017</v>
      </c>
      <c r="G3" s="59">
        <v>2018</v>
      </c>
      <c r="H3" s="59">
        <v>2019</v>
      </c>
      <c r="I3" s="60">
        <v>2020</v>
      </c>
      <c r="J3" s="103">
        <v>2021</v>
      </c>
      <c r="K3" s="103" t="s">
        <v>23</v>
      </c>
      <c r="L3" s="103" t="s">
        <v>266</v>
      </c>
      <c r="M3" s="103" t="s">
        <v>1076</v>
      </c>
      <c r="N3" s="103" t="s">
        <v>1177</v>
      </c>
    </row>
    <row r="4" spans="2:14" x14ac:dyDescent="0.2">
      <c r="B4" s="414" t="s">
        <v>958</v>
      </c>
      <c r="C4" s="65"/>
      <c r="D4" s="65"/>
      <c r="E4" s="65"/>
      <c r="F4" s="65"/>
      <c r="G4" s="65"/>
      <c r="H4" s="65"/>
      <c r="I4" s="65"/>
      <c r="J4" s="65"/>
      <c r="K4" s="65"/>
    </row>
    <row r="5" spans="2:14" x14ac:dyDescent="0.2">
      <c r="B5" s="109" t="s">
        <v>559</v>
      </c>
      <c r="C5" s="104">
        <v>22.1</v>
      </c>
      <c r="D5" s="104">
        <v>22.9</v>
      </c>
      <c r="E5" s="104">
        <v>65.8</v>
      </c>
      <c r="F5" s="104">
        <v>69.3</v>
      </c>
      <c r="G5" s="104">
        <v>78.8</v>
      </c>
      <c r="H5" s="104">
        <v>86.7</v>
      </c>
      <c r="I5" s="104">
        <v>58.8</v>
      </c>
      <c r="J5" s="104">
        <v>50.8</v>
      </c>
      <c r="K5" s="104">
        <v>63</v>
      </c>
      <c r="L5" s="104">
        <v>90.1</v>
      </c>
      <c r="M5" s="104">
        <v>136.35400000000001</v>
      </c>
      <c r="N5" s="104">
        <v>110.63200000000001</v>
      </c>
    </row>
    <row r="6" spans="2:14" x14ac:dyDescent="0.2">
      <c r="B6" s="109" t="s">
        <v>560</v>
      </c>
      <c r="C6" s="104">
        <v>10.9</v>
      </c>
      <c r="D6" s="104">
        <v>11</v>
      </c>
      <c r="E6" s="104">
        <v>11</v>
      </c>
      <c r="F6" s="104">
        <v>12.2</v>
      </c>
      <c r="G6" s="104">
        <v>12.6</v>
      </c>
      <c r="H6" s="104">
        <v>14</v>
      </c>
      <c r="I6" s="104">
        <v>9.5</v>
      </c>
      <c r="J6" s="104">
        <v>7.6</v>
      </c>
      <c r="K6" s="104">
        <v>12.3</v>
      </c>
      <c r="L6" s="104">
        <v>13.8</v>
      </c>
      <c r="M6" s="104">
        <v>15.84</v>
      </c>
      <c r="N6" s="104">
        <v>14.648999999999999</v>
      </c>
    </row>
    <row r="7" spans="2:14" x14ac:dyDescent="0.2">
      <c r="B7" s="109" t="s">
        <v>561</v>
      </c>
      <c r="C7" s="52">
        <v>67</v>
      </c>
      <c r="D7" s="52">
        <v>93</v>
      </c>
      <c r="E7" s="52">
        <v>103</v>
      </c>
      <c r="F7" s="52">
        <v>110</v>
      </c>
      <c r="G7" s="52">
        <v>109</v>
      </c>
      <c r="H7" s="52">
        <v>108</v>
      </c>
      <c r="I7" s="52">
        <v>121</v>
      </c>
      <c r="J7" s="52">
        <v>144</v>
      </c>
      <c r="K7" s="52">
        <v>146</v>
      </c>
      <c r="L7" s="52">
        <v>138</v>
      </c>
      <c r="M7" s="52">
        <v>142</v>
      </c>
      <c r="N7" s="52">
        <v>145</v>
      </c>
    </row>
    <row r="8" spans="2:14" x14ac:dyDescent="0.2">
      <c r="B8" s="113" t="s">
        <v>1075</v>
      </c>
      <c r="C8" s="52">
        <v>328</v>
      </c>
      <c r="D8" s="52">
        <v>378</v>
      </c>
      <c r="E8" s="52">
        <v>380</v>
      </c>
      <c r="F8" s="52">
        <v>336</v>
      </c>
      <c r="G8" s="52">
        <v>417</v>
      </c>
      <c r="H8" s="52">
        <v>327</v>
      </c>
      <c r="I8" s="52">
        <v>338</v>
      </c>
      <c r="J8" s="52">
        <v>429</v>
      </c>
      <c r="K8" s="52">
        <v>432</v>
      </c>
      <c r="L8" s="52">
        <v>403</v>
      </c>
      <c r="M8" s="52">
        <v>411</v>
      </c>
      <c r="N8" s="52">
        <v>416</v>
      </c>
    </row>
    <row r="9" spans="2:14" x14ac:dyDescent="0.2">
      <c r="B9" s="109" t="s">
        <v>562</v>
      </c>
      <c r="C9" s="104">
        <v>196.2</v>
      </c>
      <c r="D9" s="104">
        <v>263.2</v>
      </c>
      <c r="E9" s="104">
        <v>323.89999999999998</v>
      </c>
      <c r="F9" s="104">
        <v>388.3</v>
      </c>
      <c r="G9" s="104">
        <v>362.8</v>
      </c>
      <c r="H9" s="104">
        <v>608.79999999999995</v>
      </c>
      <c r="I9" s="104">
        <v>312.2</v>
      </c>
      <c r="J9" s="104">
        <v>677</v>
      </c>
      <c r="K9" s="104">
        <v>551</v>
      </c>
      <c r="L9" s="104">
        <v>743.7</v>
      </c>
      <c r="M9" s="104">
        <v>980.5</v>
      </c>
      <c r="N9" s="104">
        <v>883.16132854</v>
      </c>
    </row>
    <row r="10" spans="2:14" x14ac:dyDescent="0.2">
      <c r="B10" s="71" t="s">
        <v>563</v>
      </c>
      <c r="C10" s="66"/>
      <c r="D10" s="66"/>
      <c r="E10" s="66"/>
      <c r="F10" s="66"/>
      <c r="G10" s="66"/>
      <c r="H10" s="66"/>
      <c r="I10" s="66"/>
      <c r="J10" s="66"/>
      <c r="K10" s="66"/>
    </row>
    <row r="11" spans="2:14" ht="15" x14ac:dyDescent="0.2">
      <c r="B11" s="109" t="s">
        <v>559</v>
      </c>
      <c r="C11" s="119">
        <v>1069.8</v>
      </c>
      <c r="D11" s="119">
        <v>1142.4000000000001</v>
      </c>
      <c r="E11" s="119">
        <v>1031</v>
      </c>
      <c r="F11" s="119">
        <v>1089.2</v>
      </c>
      <c r="G11" s="119">
        <v>1057.0999999999999</v>
      </c>
      <c r="H11" s="119">
        <v>1164.9000000000001</v>
      </c>
      <c r="I11" s="104">
        <v>720</v>
      </c>
      <c r="J11" s="119">
        <v>673.7</v>
      </c>
      <c r="K11" s="104">
        <v>655.78</v>
      </c>
      <c r="L11" s="104">
        <v>835.69600000000003</v>
      </c>
      <c r="M11" s="104">
        <v>789.60699999999997</v>
      </c>
      <c r="N11" s="104" t="s">
        <v>1302</v>
      </c>
    </row>
    <row r="12" spans="2:14" x14ac:dyDescent="0.2">
      <c r="B12" s="109" t="s">
        <v>560</v>
      </c>
      <c r="C12" s="52">
        <v>0</v>
      </c>
      <c r="D12" s="52">
        <v>0</v>
      </c>
      <c r="E12" s="52">
        <v>0</v>
      </c>
      <c r="F12" s="52">
        <v>0</v>
      </c>
      <c r="G12" s="99">
        <v>0</v>
      </c>
      <c r="H12" s="52">
        <v>0</v>
      </c>
      <c r="I12" s="52">
        <v>0</v>
      </c>
      <c r="J12" s="52">
        <v>0</v>
      </c>
      <c r="K12" s="52">
        <v>37</v>
      </c>
      <c r="L12" s="52">
        <v>62</v>
      </c>
      <c r="M12" s="52">
        <v>38</v>
      </c>
      <c r="N12" s="52">
        <v>42</v>
      </c>
    </row>
    <row r="13" spans="2:14" ht="15" x14ac:dyDescent="0.2">
      <c r="B13" s="109" t="s">
        <v>561</v>
      </c>
      <c r="C13" s="52">
        <v>23</v>
      </c>
      <c r="D13" s="52">
        <v>24</v>
      </c>
      <c r="E13" s="52">
        <v>20</v>
      </c>
      <c r="F13" s="52">
        <v>28</v>
      </c>
      <c r="G13" s="52">
        <v>23</v>
      </c>
      <c r="H13" s="52">
        <v>24</v>
      </c>
      <c r="I13" s="52">
        <v>33</v>
      </c>
      <c r="J13" s="52">
        <v>35</v>
      </c>
      <c r="K13" s="52" t="s">
        <v>1293</v>
      </c>
      <c r="L13" s="52" t="s">
        <v>1293</v>
      </c>
      <c r="M13" s="52" t="s">
        <v>1294</v>
      </c>
      <c r="N13" s="52" t="s">
        <v>1303</v>
      </c>
    </row>
    <row r="14" spans="2:14" ht="15" x14ac:dyDescent="0.2">
      <c r="B14" s="113" t="s">
        <v>1075</v>
      </c>
      <c r="C14" s="69">
        <v>1627</v>
      </c>
      <c r="D14" s="69">
        <v>1611</v>
      </c>
      <c r="E14" s="69">
        <v>1448</v>
      </c>
      <c r="F14" s="69">
        <v>1430</v>
      </c>
      <c r="G14" s="69">
        <v>1486</v>
      </c>
      <c r="H14" s="69">
        <v>1471</v>
      </c>
      <c r="I14" s="69">
        <v>1173</v>
      </c>
      <c r="J14" s="69">
        <v>1410</v>
      </c>
      <c r="K14" s="69" t="s">
        <v>1295</v>
      </c>
      <c r="L14" s="69" t="s">
        <v>1296</v>
      </c>
      <c r="M14" s="69" t="s">
        <v>1297</v>
      </c>
      <c r="N14" s="69" t="s">
        <v>1304</v>
      </c>
    </row>
    <row r="15" spans="2:14" ht="15" x14ac:dyDescent="0.2">
      <c r="B15" s="109" t="s">
        <v>562</v>
      </c>
      <c r="C15" s="52">
        <v>465</v>
      </c>
      <c r="D15" s="52">
        <v>532</v>
      </c>
      <c r="E15" s="52">
        <v>456</v>
      </c>
      <c r="F15" s="52">
        <v>694</v>
      </c>
      <c r="G15" s="52">
        <v>716</v>
      </c>
      <c r="H15" s="69">
        <v>1367</v>
      </c>
      <c r="I15" s="52">
        <v>593</v>
      </c>
      <c r="J15" s="69">
        <v>751</v>
      </c>
      <c r="K15" s="52" t="s">
        <v>1298</v>
      </c>
      <c r="L15" s="52" t="s">
        <v>1305</v>
      </c>
      <c r="M15" s="52" t="s">
        <v>1306</v>
      </c>
      <c r="N15" s="104" t="s">
        <v>1307</v>
      </c>
    </row>
    <row r="16" spans="2:14" x14ac:dyDescent="0.2">
      <c r="B16" s="71" t="s">
        <v>564</v>
      </c>
      <c r="C16" s="66"/>
      <c r="D16" s="66"/>
      <c r="E16" s="66"/>
      <c r="F16" s="66"/>
      <c r="G16" s="66"/>
      <c r="H16" s="66"/>
      <c r="I16" s="66"/>
      <c r="J16" s="66"/>
      <c r="K16" s="66"/>
    </row>
    <row r="17" spans="2:21" ht="15" x14ac:dyDescent="0.2">
      <c r="B17" s="109" t="s">
        <v>559</v>
      </c>
      <c r="C17" s="99" t="s">
        <v>270</v>
      </c>
      <c r="D17" s="68" t="s">
        <v>565</v>
      </c>
      <c r="E17" s="68" t="s">
        <v>565</v>
      </c>
      <c r="F17" s="68" t="s">
        <v>565</v>
      </c>
      <c r="G17" s="68" t="s">
        <v>565</v>
      </c>
      <c r="H17" s="104">
        <v>82.3</v>
      </c>
      <c r="I17" s="104">
        <v>36.200000000000003</v>
      </c>
      <c r="J17" s="104">
        <v>32.9</v>
      </c>
      <c r="K17" s="104" t="s">
        <v>1299</v>
      </c>
      <c r="L17" s="104" t="s">
        <v>1314</v>
      </c>
      <c r="M17" s="104" t="s">
        <v>1315</v>
      </c>
      <c r="N17" s="104" t="s">
        <v>1315</v>
      </c>
    </row>
    <row r="18" spans="2:21" ht="15" x14ac:dyDescent="0.2">
      <c r="B18" s="109" t="s">
        <v>560</v>
      </c>
      <c r="C18" s="104">
        <v>2.2999999999999998</v>
      </c>
      <c r="D18" s="104">
        <v>2.1</v>
      </c>
      <c r="E18" s="104">
        <v>1.8</v>
      </c>
      <c r="F18" s="104">
        <v>1.8</v>
      </c>
      <c r="G18" s="104">
        <v>1.7</v>
      </c>
      <c r="H18" s="104">
        <v>1.7</v>
      </c>
      <c r="I18" s="104">
        <v>1.2</v>
      </c>
      <c r="J18" s="104">
        <v>1</v>
      </c>
      <c r="K18" s="334" t="s">
        <v>1300</v>
      </c>
      <c r="L18" s="104">
        <v>1.52</v>
      </c>
      <c r="M18" s="104">
        <v>1.282</v>
      </c>
      <c r="N18" s="104">
        <v>1.282</v>
      </c>
    </row>
    <row r="19" spans="2:21" x14ac:dyDescent="0.2">
      <c r="B19" s="109" t="s">
        <v>561</v>
      </c>
      <c r="C19" s="52">
        <v>12</v>
      </c>
      <c r="D19" s="52">
        <v>13</v>
      </c>
      <c r="E19" s="52">
        <v>13</v>
      </c>
      <c r="F19" s="52">
        <v>13</v>
      </c>
      <c r="G19" s="52">
        <v>12</v>
      </c>
      <c r="H19" s="52">
        <v>15</v>
      </c>
      <c r="I19" s="52">
        <v>15</v>
      </c>
      <c r="J19" s="52">
        <v>14</v>
      </c>
      <c r="K19" s="52">
        <v>15</v>
      </c>
      <c r="L19" s="52">
        <v>11</v>
      </c>
      <c r="M19" s="52">
        <v>11</v>
      </c>
      <c r="N19" s="52">
        <v>10</v>
      </c>
    </row>
    <row r="20" spans="2:21" x14ac:dyDescent="0.2">
      <c r="B20" s="113" t="s">
        <v>1075</v>
      </c>
      <c r="C20" s="52">
        <v>67</v>
      </c>
      <c r="D20" s="52">
        <v>87</v>
      </c>
      <c r="E20" s="52">
        <v>92</v>
      </c>
      <c r="F20" s="52">
        <v>74</v>
      </c>
      <c r="G20" s="52">
        <v>65</v>
      </c>
      <c r="H20" s="52">
        <v>82</v>
      </c>
      <c r="I20" s="52">
        <v>65</v>
      </c>
      <c r="J20" s="52">
        <v>67</v>
      </c>
      <c r="K20" s="52">
        <v>61</v>
      </c>
      <c r="L20" s="52">
        <v>57</v>
      </c>
      <c r="M20" s="52">
        <v>56</v>
      </c>
      <c r="N20" s="52">
        <v>54</v>
      </c>
      <c r="S20" s="120"/>
      <c r="T20" s="120"/>
      <c r="U20" s="16"/>
    </row>
    <row r="21" spans="2:21" x14ac:dyDescent="0.2">
      <c r="B21" s="109" t="s">
        <v>562</v>
      </c>
      <c r="C21" s="104">
        <v>66.2</v>
      </c>
      <c r="D21" s="104">
        <v>87.1</v>
      </c>
      <c r="E21" s="104">
        <v>91.2</v>
      </c>
      <c r="F21" s="104">
        <v>250</v>
      </c>
      <c r="G21" s="104">
        <v>107.1</v>
      </c>
      <c r="H21" s="104">
        <v>100.1</v>
      </c>
      <c r="I21" s="104">
        <v>119.2</v>
      </c>
      <c r="J21" s="104">
        <v>128.57</v>
      </c>
      <c r="K21" s="104">
        <v>127.44265253</v>
      </c>
      <c r="L21" s="104">
        <v>127.55</v>
      </c>
      <c r="M21" s="104">
        <v>143.44</v>
      </c>
      <c r="N21" s="104">
        <v>170.84</v>
      </c>
      <c r="S21" s="120"/>
      <c r="T21" s="120"/>
      <c r="U21" s="120"/>
    </row>
    <row r="22" spans="2:21" x14ac:dyDescent="0.2">
      <c r="B22" s="383" t="s">
        <v>1190</v>
      </c>
      <c r="C22" s="66"/>
      <c r="D22" s="66"/>
      <c r="E22" s="66"/>
      <c r="F22" s="66"/>
      <c r="G22" s="66"/>
      <c r="H22" s="66"/>
      <c r="I22" s="66"/>
      <c r="J22" s="66"/>
      <c r="K22" s="66"/>
      <c r="L22" s="66"/>
      <c r="M22" s="66"/>
      <c r="T22" s="120"/>
    </row>
    <row r="23" spans="2:21" x14ac:dyDescent="0.2">
      <c r="B23" s="109" t="s">
        <v>559</v>
      </c>
      <c r="C23" s="104">
        <v>162.9</v>
      </c>
      <c r="D23" s="104">
        <v>216.5</v>
      </c>
      <c r="E23" s="104">
        <v>140.9</v>
      </c>
      <c r="F23" s="104">
        <v>131.5</v>
      </c>
      <c r="G23" s="104">
        <v>146.30000000000001</v>
      </c>
      <c r="H23" s="104">
        <v>174.2</v>
      </c>
      <c r="I23" s="104">
        <v>117.6</v>
      </c>
      <c r="J23" s="104">
        <v>82.236000000000004</v>
      </c>
      <c r="K23" s="104">
        <v>105.78</v>
      </c>
      <c r="L23" s="104">
        <v>171.167</v>
      </c>
      <c r="M23" s="104">
        <v>214.18700000000001</v>
      </c>
      <c r="N23" s="104">
        <v>200.048</v>
      </c>
      <c r="S23" s="16"/>
      <c r="T23" s="120"/>
      <c r="U23" s="120"/>
    </row>
    <row r="24" spans="2:21" x14ac:dyDescent="0.2">
      <c r="B24" s="109" t="s">
        <v>566</v>
      </c>
      <c r="C24" s="104">
        <v>4.3</v>
      </c>
      <c r="D24" s="104">
        <v>4.7</v>
      </c>
      <c r="E24" s="104">
        <v>4.0999999999999996</v>
      </c>
      <c r="F24" s="104">
        <v>4.4000000000000004</v>
      </c>
      <c r="G24" s="104">
        <v>4.5999999999999996</v>
      </c>
      <c r="H24" s="104">
        <v>4.8</v>
      </c>
      <c r="I24" s="333">
        <v>4.17</v>
      </c>
      <c r="J24" s="104">
        <v>3.8820000000000001</v>
      </c>
      <c r="K24" s="104">
        <v>4.6159999999999997</v>
      </c>
      <c r="L24" s="104">
        <v>5.36</v>
      </c>
      <c r="M24" s="104">
        <v>5.3129999999999997</v>
      </c>
      <c r="N24" s="104">
        <v>5.0940000000000003</v>
      </c>
      <c r="S24" s="121"/>
      <c r="T24" s="121"/>
      <c r="U24" s="121"/>
    </row>
    <row r="25" spans="2:21" x14ac:dyDescent="0.2">
      <c r="B25" s="109" t="s">
        <v>561</v>
      </c>
      <c r="C25" s="52">
        <v>39</v>
      </c>
      <c r="D25" s="52">
        <v>47</v>
      </c>
      <c r="E25" s="52">
        <v>51</v>
      </c>
      <c r="F25" s="52">
        <v>44</v>
      </c>
      <c r="G25" s="52">
        <v>40</v>
      </c>
      <c r="H25" s="52">
        <v>40</v>
      </c>
      <c r="I25" s="52">
        <v>36</v>
      </c>
      <c r="J25" s="52">
        <v>43</v>
      </c>
      <c r="K25" s="52">
        <v>32</v>
      </c>
      <c r="L25" s="52">
        <v>41</v>
      </c>
      <c r="M25" s="52">
        <v>41</v>
      </c>
      <c r="N25" s="52">
        <v>44</v>
      </c>
    </row>
    <row r="26" spans="2:21" x14ac:dyDescent="0.2">
      <c r="B26" s="113" t="s">
        <v>1075</v>
      </c>
      <c r="C26" s="52">
        <v>153</v>
      </c>
      <c r="D26" s="52">
        <v>136</v>
      </c>
      <c r="E26" s="52">
        <v>147</v>
      </c>
      <c r="F26" s="52">
        <v>147</v>
      </c>
      <c r="G26" s="52">
        <v>161</v>
      </c>
      <c r="H26" s="52">
        <v>167</v>
      </c>
      <c r="I26" s="52">
        <v>213</v>
      </c>
      <c r="J26" s="52">
        <v>222</v>
      </c>
      <c r="K26" s="52">
        <v>213</v>
      </c>
      <c r="L26" s="52">
        <v>204</v>
      </c>
      <c r="M26" s="52">
        <v>195</v>
      </c>
      <c r="N26" s="52">
        <v>192</v>
      </c>
      <c r="S26" s="122"/>
      <c r="T26" s="122"/>
      <c r="U26" s="122"/>
    </row>
    <row r="27" spans="2:21" ht="15" x14ac:dyDescent="0.2">
      <c r="B27" s="109" t="s">
        <v>562</v>
      </c>
      <c r="C27" s="104">
        <v>289</v>
      </c>
      <c r="D27" s="104">
        <v>267.3</v>
      </c>
      <c r="E27" s="104">
        <v>264</v>
      </c>
      <c r="F27" s="104">
        <v>224</v>
      </c>
      <c r="G27" s="104">
        <v>257</v>
      </c>
      <c r="H27" s="104">
        <v>353</v>
      </c>
      <c r="I27" s="104">
        <v>336.8</v>
      </c>
      <c r="J27" s="104" t="s">
        <v>1309</v>
      </c>
      <c r="K27" s="104" t="s">
        <v>1310</v>
      </c>
      <c r="L27" s="334" t="s">
        <v>1313</v>
      </c>
      <c r="M27" s="104" t="s">
        <v>1312</v>
      </c>
      <c r="N27" s="104" t="s">
        <v>1311</v>
      </c>
    </row>
    <row r="28" spans="2:21" x14ac:dyDescent="0.2">
      <c r="B28" s="71" t="s">
        <v>567</v>
      </c>
      <c r="C28" s="66"/>
      <c r="D28" s="66"/>
      <c r="E28" s="66"/>
      <c r="F28" s="66"/>
      <c r="G28" s="66"/>
      <c r="H28" s="66"/>
      <c r="I28" s="66"/>
      <c r="J28" s="66"/>
      <c r="K28" s="66"/>
      <c r="L28" s="66"/>
      <c r="M28" s="66"/>
    </row>
    <row r="29" spans="2:21" x14ac:dyDescent="0.2">
      <c r="B29" s="109" t="s">
        <v>559</v>
      </c>
      <c r="C29" s="104">
        <v>344.9</v>
      </c>
      <c r="D29" s="104">
        <v>337.9</v>
      </c>
      <c r="E29" s="104">
        <v>372.4</v>
      </c>
      <c r="F29" s="104">
        <v>330.8</v>
      </c>
      <c r="G29" s="104">
        <v>465.6</v>
      </c>
      <c r="H29" s="104">
        <v>622.1</v>
      </c>
      <c r="I29" s="104">
        <v>220.6</v>
      </c>
      <c r="J29" s="104">
        <v>126.279</v>
      </c>
      <c r="K29" s="104">
        <v>336.322</v>
      </c>
      <c r="L29" s="104">
        <v>544.33900000000006</v>
      </c>
      <c r="M29" s="104">
        <v>569.24599999999998</v>
      </c>
      <c r="N29" s="104">
        <v>562.23500000000001</v>
      </c>
    </row>
    <row r="30" spans="2:21" x14ac:dyDescent="0.2">
      <c r="B30" s="109" t="s">
        <v>560</v>
      </c>
      <c r="C30" s="104">
        <v>0.2</v>
      </c>
      <c r="D30" s="104">
        <v>0.1</v>
      </c>
      <c r="E30" s="104">
        <v>0.2</v>
      </c>
      <c r="F30" s="104">
        <v>0.1</v>
      </c>
      <c r="G30" s="104">
        <v>0.1</v>
      </c>
      <c r="H30" s="104">
        <v>0.2</v>
      </c>
      <c r="I30" s="104">
        <v>0.1</v>
      </c>
      <c r="J30" s="104">
        <v>7.9000000000000001E-2</v>
      </c>
      <c r="K30" s="104">
        <v>0.04</v>
      </c>
      <c r="L30" s="104">
        <v>3.2000000000000001E-2</v>
      </c>
      <c r="M30" s="104">
        <v>2.7E-2</v>
      </c>
      <c r="N30" s="104">
        <v>3.4000000000000002E-2</v>
      </c>
      <c r="S30" s="123"/>
      <c r="T30" s="123"/>
      <c r="U30" s="123"/>
    </row>
    <row r="31" spans="2:21" ht="15" x14ac:dyDescent="0.2">
      <c r="B31" s="113" t="s">
        <v>1316</v>
      </c>
      <c r="C31" s="52">
        <v>10</v>
      </c>
      <c r="D31" s="52">
        <v>4</v>
      </c>
      <c r="E31" s="52">
        <v>4</v>
      </c>
      <c r="F31" s="52">
        <v>4</v>
      </c>
      <c r="G31" s="99" t="s">
        <v>1318</v>
      </c>
      <c r="H31" s="99" t="s">
        <v>1319</v>
      </c>
      <c r="I31" s="52">
        <v>5</v>
      </c>
      <c r="J31" s="66">
        <v>7</v>
      </c>
      <c r="K31" s="52">
        <v>8</v>
      </c>
      <c r="L31" s="52">
        <v>4</v>
      </c>
      <c r="M31" s="52">
        <v>7</v>
      </c>
      <c r="N31" s="52">
        <v>5</v>
      </c>
    </row>
    <row r="32" spans="2:21" ht="15" x14ac:dyDescent="0.2">
      <c r="B32" s="308" t="s">
        <v>1317</v>
      </c>
      <c r="C32" s="52">
        <v>25</v>
      </c>
      <c r="D32" s="52">
        <v>25</v>
      </c>
      <c r="E32" s="52">
        <v>28</v>
      </c>
      <c r="F32" s="52">
        <v>28</v>
      </c>
      <c r="G32" s="52">
        <v>34</v>
      </c>
      <c r="H32" s="52">
        <v>34</v>
      </c>
      <c r="I32" s="52">
        <v>31</v>
      </c>
      <c r="J32" s="52">
        <v>30</v>
      </c>
      <c r="K32" s="52">
        <v>30</v>
      </c>
      <c r="L32" s="52">
        <v>27</v>
      </c>
      <c r="M32" s="52">
        <v>27</v>
      </c>
      <c r="N32" s="52">
        <v>24</v>
      </c>
    </row>
    <row r="33" spans="1:19" x14ac:dyDescent="0.2">
      <c r="B33" s="124" t="s">
        <v>562</v>
      </c>
      <c r="C33" s="125">
        <v>38.799999999999997</v>
      </c>
      <c r="D33" s="125">
        <v>34.799999999999997</v>
      </c>
      <c r="E33" s="125">
        <v>50.7</v>
      </c>
      <c r="F33" s="125">
        <v>35.6</v>
      </c>
      <c r="G33" s="125">
        <v>15.6</v>
      </c>
      <c r="H33" s="125">
        <v>5.9</v>
      </c>
      <c r="I33" s="125">
        <v>8.8000000000000007</v>
      </c>
      <c r="J33" s="125">
        <v>44</v>
      </c>
      <c r="K33" s="125">
        <v>5.89</v>
      </c>
      <c r="L33" s="125">
        <v>12.89</v>
      </c>
      <c r="M33" s="125">
        <v>12.2</v>
      </c>
      <c r="N33" s="125">
        <v>10</v>
      </c>
    </row>
    <row r="35" spans="1:19" x14ac:dyDescent="0.2">
      <c r="A35" s="10" t="s">
        <v>283</v>
      </c>
      <c r="B35" s="10" t="s">
        <v>291</v>
      </c>
      <c r="S35" s="120"/>
    </row>
    <row r="36" spans="1:19" x14ac:dyDescent="0.2">
      <c r="A36" s="10" t="s">
        <v>284</v>
      </c>
      <c r="B36" s="10" t="s">
        <v>289</v>
      </c>
    </row>
    <row r="37" spans="1:19" ht="24.95" customHeight="1" x14ac:dyDescent="0.2">
      <c r="A37" s="10" t="s">
        <v>285</v>
      </c>
      <c r="B37" s="442" t="s">
        <v>1301</v>
      </c>
      <c r="C37" s="442"/>
      <c r="D37" s="442"/>
      <c r="E37" s="442"/>
      <c r="F37" s="442"/>
      <c r="G37" s="442"/>
      <c r="H37" s="442"/>
      <c r="I37" s="442"/>
      <c r="J37" s="442"/>
      <c r="K37" s="442"/>
      <c r="L37" s="442"/>
      <c r="M37" s="442"/>
      <c r="N37" s="442"/>
    </row>
    <row r="38" spans="1:19" x14ac:dyDescent="0.2">
      <c r="A38" s="10" t="s">
        <v>286</v>
      </c>
      <c r="B38" s="10" t="s">
        <v>1082</v>
      </c>
    </row>
    <row r="39" spans="1:19" x14ac:dyDescent="0.2">
      <c r="A39" s="10" t="s">
        <v>287</v>
      </c>
      <c r="B39" s="10" t="s">
        <v>1081</v>
      </c>
    </row>
    <row r="40" spans="1:19" x14ac:dyDescent="0.2">
      <c r="A40" s="10" t="s">
        <v>288</v>
      </c>
      <c r="B40" s="10" t="s">
        <v>1308</v>
      </c>
    </row>
    <row r="41" spans="1:19" x14ac:dyDescent="0.2">
      <c r="A41" s="10" t="s">
        <v>282</v>
      </c>
      <c r="B41" s="10" t="s">
        <v>941</v>
      </c>
    </row>
    <row r="42" spans="1:19" x14ac:dyDescent="0.2">
      <c r="A42" s="10" t="s">
        <v>310</v>
      </c>
      <c r="B42" s="10" t="s">
        <v>296</v>
      </c>
    </row>
    <row r="43" spans="1:19" x14ac:dyDescent="0.2">
      <c r="A43" s="10" t="s">
        <v>333</v>
      </c>
      <c r="B43" s="10" t="s">
        <v>297</v>
      </c>
    </row>
    <row r="44" spans="1:19" x14ac:dyDescent="0.2">
      <c r="A44" s="20" t="s">
        <v>28</v>
      </c>
      <c r="B44" s="20"/>
    </row>
    <row r="45" spans="1:19" x14ac:dyDescent="0.2">
      <c r="A45" s="20"/>
      <c r="B45" s="20"/>
    </row>
    <row r="46" spans="1:19" x14ac:dyDescent="0.2">
      <c r="A46" s="74" t="s">
        <v>990</v>
      </c>
      <c r="B46" s="20"/>
    </row>
    <row r="47" spans="1:19" x14ac:dyDescent="0.2">
      <c r="A47" s="20" t="s">
        <v>1047</v>
      </c>
      <c r="B47" s="74"/>
    </row>
    <row r="48" spans="1:19" x14ac:dyDescent="0.2">
      <c r="A48" s="10" t="s">
        <v>245</v>
      </c>
      <c r="B48" s="43"/>
    </row>
    <row r="49" spans="1:2" x14ac:dyDescent="0.2">
      <c r="A49" s="20" t="s">
        <v>243</v>
      </c>
      <c r="B49" s="74"/>
    </row>
    <row r="50" spans="1:2" x14ac:dyDescent="0.2">
      <c r="A50" s="20" t="s">
        <v>246</v>
      </c>
      <c r="B50" s="74"/>
    </row>
    <row r="51" spans="1:2" x14ac:dyDescent="0.2">
      <c r="A51" s="10" t="s">
        <v>247</v>
      </c>
      <c r="B51" s="43"/>
    </row>
    <row r="52" spans="1:2" x14ac:dyDescent="0.2">
      <c r="B52" s="15"/>
    </row>
  </sheetData>
  <mergeCells count="2">
    <mergeCell ref="B2:N2"/>
    <mergeCell ref="B37:N37"/>
  </mergeCells>
  <pageMargins left="0.7" right="0.7" top="0.75" bottom="0.75" header="0.3" footer="0.3"/>
  <pageSetup paperSize="8" orientation="landscape" r:id="rId1"/>
  <headerFooter>
    <oddHeader>&amp;L&amp;"Calibri"&amp;10&amp;K000000 [Limited Sharing]&amp;1#_x000D_</oddHead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Sheet47">
    <tabColor theme="7" tint="-0.499984740745262"/>
  </sheetPr>
  <dimension ref="A1:O54"/>
  <sheetViews>
    <sheetView zoomScaleNormal="100" workbookViewId="0">
      <pane xSplit="2" ySplit="3" topLeftCell="C24"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3.83203125" style="10" customWidth="1"/>
    <col min="2" max="2" width="41" style="10" customWidth="1"/>
    <col min="3" max="6" width="10.33203125" style="10" bestFit="1" customWidth="1"/>
    <col min="7" max="7" width="11.83203125" style="10" bestFit="1" customWidth="1"/>
    <col min="8" max="8" width="8.83203125" style="10" bestFit="1" customWidth="1"/>
    <col min="9" max="9" width="10.33203125" style="10" bestFit="1" customWidth="1"/>
    <col min="10" max="10" width="11.83203125" style="10" bestFit="1" customWidth="1"/>
    <col min="11" max="11" width="10.33203125" style="10" bestFit="1" customWidth="1"/>
    <col min="12" max="13" width="8.83203125" style="10" bestFit="1" customWidth="1"/>
    <col min="14" max="14" width="9.33203125" style="10"/>
    <col min="15" max="15" width="10" style="10" customWidth="1"/>
    <col min="16" max="16384" width="9.33203125" style="10"/>
  </cols>
  <sheetData>
    <row r="1" spans="2:15" s="4" customFormat="1" ht="46.5" customHeight="1" x14ac:dyDescent="0.2">
      <c r="B1" s="1" t="s">
        <v>381</v>
      </c>
      <c r="C1" s="2"/>
      <c r="D1" s="2"/>
      <c r="E1" s="2"/>
      <c r="F1" s="2"/>
      <c r="G1" s="2"/>
      <c r="H1" s="2"/>
      <c r="I1" s="2"/>
      <c r="J1" s="2"/>
      <c r="K1" s="2"/>
      <c r="L1" s="2"/>
      <c r="M1" s="3"/>
      <c r="N1" s="3"/>
      <c r="O1" s="3" t="s">
        <v>418</v>
      </c>
    </row>
    <row r="2" spans="2:15" s="5" customFormat="1" ht="15" x14ac:dyDescent="0.25">
      <c r="B2" s="490" t="s">
        <v>248</v>
      </c>
      <c r="C2" s="490"/>
      <c r="D2" s="490"/>
      <c r="E2" s="490"/>
      <c r="F2" s="490"/>
      <c r="G2" s="490"/>
      <c r="H2" s="490"/>
      <c r="I2" s="490"/>
      <c r="J2" s="490"/>
      <c r="K2" s="490"/>
      <c r="L2" s="490"/>
      <c r="M2" s="490"/>
      <c r="N2" s="490"/>
      <c r="O2" s="490"/>
    </row>
    <row r="3" spans="2:15" s="28" customFormat="1" ht="15" x14ac:dyDescent="0.25">
      <c r="B3" s="97" t="s">
        <v>22</v>
      </c>
      <c r="C3" s="59">
        <v>2013</v>
      </c>
      <c r="D3" s="59">
        <v>2014</v>
      </c>
      <c r="E3" s="59">
        <v>2015</v>
      </c>
      <c r="F3" s="59">
        <v>2016</v>
      </c>
      <c r="G3" s="59">
        <v>2017</v>
      </c>
      <c r="H3" s="59">
        <v>2018</v>
      </c>
      <c r="I3" s="59">
        <v>2019</v>
      </c>
      <c r="J3" s="59">
        <v>2020</v>
      </c>
      <c r="K3" s="98">
        <v>2021</v>
      </c>
      <c r="L3" s="98">
        <v>2022</v>
      </c>
      <c r="M3" s="98">
        <v>2023</v>
      </c>
      <c r="N3" s="98">
        <v>2024</v>
      </c>
      <c r="O3" s="98">
        <v>2025</v>
      </c>
    </row>
    <row r="4" spans="2:15" x14ac:dyDescent="0.2">
      <c r="B4" s="107" t="s">
        <v>957</v>
      </c>
      <c r="C4" s="108">
        <v>651</v>
      </c>
      <c r="D4" s="108">
        <v>653</v>
      </c>
      <c r="E4" s="108">
        <v>653</v>
      </c>
      <c r="F4" s="108">
        <v>652</v>
      </c>
      <c r="G4" s="108">
        <v>653</v>
      </c>
      <c r="H4" s="108">
        <v>653</v>
      </c>
      <c r="I4" s="108">
        <v>653</v>
      </c>
      <c r="J4" s="108">
        <v>653</v>
      </c>
      <c r="K4" s="108">
        <v>654</v>
      </c>
      <c r="L4" s="108">
        <v>653</v>
      </c>
      <c r="M4" s="108">
        <v>652</v>
      </c>
      <c r="N4" s="108">
        <v>652</v>
      </c>
      <c r="O4" s="108">
        <v>648</v>
      </c>
    </row>
    <row r="5" spans="2:15" x14ac:dyDescent="0.2">
      <c r="B5" s="109" t="s">
        <v>544</v>
      </c>
      <c r="C5" s="69">
        <v>3375</v>
      </c>
      <c r="D5" s="69">
        <v>3410</v>
      </c>
      <c r="E5" s="69">
        <v>3410</v>
      </c>
      <c r="F5" s="69">
        <v>3410</v>
      </c>
      <c r="G5" s="69">
        <v>3409</v>
      </c>
      <c r="H5" s="69">
        <v>3410</v>
      </c>
      <c r="I5" s="69">
        <v>3409</v>
      </c>
      <c r="J5" s="69">
        <v>3409</v>
      </c>
      <c r="K5" s="69">
        <v>3409</v>
      </c>
      <c r="L5" s="69">
        <v>3342</v>
      </c>
      <c r="M5" s="69">
        <v>3354</v>
      </c>
      <c r="N5" s="69">
        <v>3354</v>
      </c>
      <c r="O5" s="69">
        <v>3285</v>
      </c>
    </row>
    <row r="6" spans="2:15" x14ac:dyDescent="0.2">
      <c r="B6" s="109" t="s">
        <v>545</v>
      </c>
      <c r="C6" s="52">
        <v>602</v>
      </c>
      <c r="D6" s="52">
        <v>629</v>
      </c>
      <c r="E6" s="52">
        <v>629</v>
      </c>
      <c r="F6" s="52">
        <v>629</v>
      </c>
      <c r="G6" s="52">
        <v>628</v>
      </c>
      <c r="H6" s="52">
        <v>412</v>
      </c>
      <c r="I6" s="52">
        <v>412</v>
      </c>
      <c r="J6" s="52">
        <v>134</v>
      </c>
      <c r="K6" s="52">
        <v>130</v>
      </c>
      <c r="L6" s="52">
        <v>140</v>
      </c>
      <c r="M6" s="52">
        <v>139</v>
      </c>
      <c r="N6" s="52">
        <v>132</v>
      </c>
      <c r="O6" s="52">
        <v>132</v>
      </c>
    </row>
    <row r="7" spans="2:15" x14ac:dyDescent="0.2">
      <c r="B7" s="109" t="s">
        <v>546</v>
      </c>
      <c r="C7" s="69">
        <v>6729</v>
      </c>
      <c r="D7" s="69">
        <v>6729</v>
      </c>
      <c r="E7" s="69">
        <v>6729</v>
      </c>
      <c r="F7" s="69">
        <v>6729</v>
      </c>
      <c r="G7" s="69">
        <v>6729</v>
      </c>
      <c r="H7" s="69">
        <v>6729</v>
      </c>
      <c r="I7" s="69">
        <v>6729</v>
      </c>
      <c r="J7" s="69">
        <v>6729</v>
      </c>
      <c r="K7" s="69">
        <v>8157</v>
      </c>
      <c r="L7" s="69">
        <v>8157</v>
      </c>
      <c r="M7" s="69">
        <v>8157</v>
      </c>
      <c r="N7" s="69">
        <v>8157</v>
      </c>
      <c r="O7" s="69">
        <v>8175</v>
      </c>
    </row>
    <row r="8" spans="2:15" x14ac:dyDescent="0.2">
      <c r="B8" s="110" t="s">
        <v>249</v>
      </c>
      <c r="C8" s="52">
        <v>14</v>
      </c>
      <c r="D8" s="52">
        <v>14</v>
      </c>
      <c r="E8" s="52">
        <v>14</v>
      </c>
      <c r="F8" s="52">
        <v>14</v>
      </c>
      <c r="G8" s="52">
        <v>15</v>
      </c>
      <c r="H8" s="52">
        <v>15</v>
      </c>
      <c r="I8" s="52">
        <v>15</v>
      </c>
      <c r="J8" s="52">
        <v>16</v>
      </c>
      <c r="K8" s="52">
        <v>16</v>
      </c>
      <c r="L8" s="52">
        <v>16</v>
      </c>
      <c r="M8" s="52">
        <v>15.83</v>
      </c>
      <c r="N8" s="52">
        <v>15.83</v>
      </c>
      <c r="O8" s="52">
        <v>16.14</v>
      </c>
    </row>
    <row r="9" spans="2:15" x14ac:dyDescent="0.2">
      <c r="B9" s="110" t="s">
        <v>250</v>
      </c>
      <c r="C9" s="69">
        <v>4378</v>
      </c>
      <c r="D9" s="69">
        <v>4332</v>
      </c>
      <c r="E9" s="69">
        <v>4332</v>
      </c>
      <c r="F9" s="69">
        <v>4428</v>
      </c>
      <c r="G9" s="69">
        <v>4572</v>
      </c>
      <c r="H9" s="69">
        <v>4791</v>
      </c>
      <c r="I9" s="69">
        <v>4872</v>
      </c>
      <c r="J9" s="69">
        <v>5222</v>
      </c>
      <c r="K9" s="69">
        <v>5282</v>
      </c>
      <c r="L9" s="69">
        <v>5365</v>
      </c>
      <c r="M9" s="69">
        <v>5316.53</v>
      </c>
      <c r="N9" s="69">
        <v>5296.28</v>
      </c>
      <c r="O9" s="69">
        <v>5352.02</v>
      </c>
    </row>
    <row r="10" spans="2:15" x14ac:dyDescent="0.2">
      <c r="B10" s="109" t="s">
        <v>547</v>
      </c>
      <c r="C10" s="52">
        <v>13</v>
      </c>
      <c r="D10" s="52">
        <v>16</v>
      </c>
      <c r="E10" s="52">
        <v>16</v>
      </c>
      <c r="F10" s="52">
        <v>17</v>
      </c>
      <c r="G10" s="52">
        <v>17</v>
      </c>
      <c r="H10" s="52">
        <v>18</v>
      </c>
      <c r="I10" s="52">
        <v>18</v>
      </c>
      <c r="J10" s="52">
        <v>15</v>
      </c>
      <c r="K10" s="52">
        <v>15</v>
      </c>
      <c r="L10" s="52">
        <v>15</v>
      </c>
      <c r="M10" s="52">
        <v>5.49</v>
      </c>
      <c r="N10" s="52">
        <v>5.82</v>
      </c>
      <c r="O10" s="52">
        <v>12.7</v>
      </c>
    </row>
    <row r="11" spans="2:15" ht="15" x14ac:dyDescent="0.2">
      <c r="B11" s="109" t="s">
        <v>1276</v>
      </c>
      <c r="C11" s="111"/>
      <c r="D11" s="111"/>
      <c r="E11" s="111"/>
      <c r="F11" s="111"/>
      <c r="G11" s="111"/>
      <c r="H11" s="111"/>
      <c r="I11" s="111"/>
      <c r="J11" s="111"/>
      <c r="K11" s="111"/>
      <c r="L11" s="111"/>
      <c r="M11" s="111"/>
      <c r="N11" s="111"/>
      <c r="O11" s="111"/>
    </row>
    <row r="12" spans="2:15" x14ac:dyDescent="0.2">
      <c r="B12" s="67" t="s">
        <v>548</v>
      </c>
      <c r="C12" s="69">
        <v>272729</v>
      </c>
      <c r="D12" s="69">
        <v>341225</v>
      </c>
      <c r="E12" s="69">
        <v>365249</v>
      </c>
      <c r="F12" s="69">
        <v>369445</v>
      </c>
      <c r="G12" s="69">
        <v>373096</v>
      </c>
      <c r="H12" s="69">
        <v>382771</v>
      </c>
      <c r="I12" s="69">
        <v>388804</v>
      </c>
      <c r="J12" s="69">
        <v>324003</v>
      </c>
      <c r="K12" s="69">
        <v>343043</v>
      </c>
      <c r="L12" s="69">
        <v>186092</v>
      </c>
      <c r="M12" s="69">
        <v>82330</v>
      </c>
      <c r="N12" s="69">
        <v>88754</v>
      </c>
      <c r="O12" s="69">
        <v>162043</v>
      </c>
    </row>
    <row r="13" spans="2:15" x14ac:dyDescent="0.2">
      <c r="B13" s="67" t="s">
        <v>549</v>
      </c>
      <c r="C13" s="69">
        <v>10992</v>
      </c>
      <c r="D13" s="69">
        <v>9538</v>
      </c>
      <c r="E13" s="69">
        <v>10024</v>
      </c>
      <c r="F13" s="69">
        <v>10005</v>
      </c>
      <c r="G13" s="69">
        <v>9504</v>
      </c>
      <c r="H13" s="69">
        <v>9351</v>
      </c>
      <c r="I13" s="69">
        <v>9828</v>
      </c>
      <c r="J13" s="69">
        <v>8190</v>
      </c>
      <c r="K13" s="69">
        <v>17988</v>
      </c>
      <c r="L13" s="69">
        <v>5504</v>
      </c>
      <c r="M13" s="69">
        <v>599</v>
      </c>
      <c r="N13" s="69">
        <v>604</v>
      </c>
      <c r="O13" s="69">
        <v>8911</v>
      </c>
    </row>
    <row r="14" spans="2:15" x14ac:dyDescent="0.2">
      <c r="B14" s="90" t="s">
        <v>251</v>
      </c>
      <c r="C14" s="69">
        <v>15356</v>
      </c>
      <c r="D14" s="69">
        <v>13101</v>
      </c>
      <c r="E14" s="69">
        <v>13769</v>
      </c>
      <c r="F14" s="69">
        <v>14457</v>
      </c>
      <c r="G14" s="69">
        <v>15179</v>
      </c>
      <c r="H14" s="69">
        <v>15261</v>
      </c>
      <c r="I14" s="69">
        <v>14679</v>
      </c>
      <c r="J14" s="69">
        <v>12230</v>
      </c>
      <c r="K14" s="69">
        <v>9948</v>
      </c>
      <c r="L14" s="69">
        <v>10211</v>
      </c>
      <c r="M14" s="69">
        <v>1945</v>
      </c>
      <c r="N14" s="69">
        <v>1957</v>
      </c>
      <c r="O14" s="69">
        <v>20748</v>
      </c>
    </row>
    <row r="15" spans="2:15" x14ac:dyDescent="0.2">
      <c r="B15" s="67" t="s">
        <v>550</v>
      </c>
      <c r="C15" s="52">
        <v>86</v>
      </c>
      <c r="D15" s="52">
        <v>82</v>
      </c>
      <c r="E15" s="52">
        <v>86</v>
      </c>
      <c r="F15" s="52">
        <v>87</v>
      </c>
      <c r="G15" s="52">
        <v>110</v>
      </c>
      <c r="H15" s="52">
        <v>139</v>
      </c>
      <c r="I15" s="52">
        <v>181</v>
      </c>
      <c r="J15" s="52">
        <v>728</v>
      </c>
      <c r="K15" s="52">
        <v>443</v>
      </c>
      <c r="L15" s="52">
        <v>653</v>
      </c>
      <c r="M15" s="52" t="s">
        <v>264</v>
      </c>
      <c r="N15" s="52" t="s">
        <v>264</v>
      </c>
      <c r="O15" s="52" t="s">
        <v>264</v>
      </c>
    </row>
    <row r="16" spans="2:15" x14ac:dyDescent="0.2">
      <c r="B16" s="67" t="s">
        <v>551</v>
      </c>
      <c r="C16" s="52">
        <v>31</v>
      </c>
      <c r="D16" s="52">
        <v>83</v>
      </c>
      <c r="E16" s="52">
        <v>87</v>
      </c>
      <c r="F16" s="52">
        <v>96</v>
      </c>
      <c r="G16" s="52">
        <v>94</v>
      </c>
      <c r="H16" s="52">
        <v>296</v>
      </c>
      <c r="I16" s="52">
        <v>290</v>
      </c>
      <c r="J16" s="52">
        <v>458</v>
      </c>
      <c r="K16" s="52">
        <v>29</v>
      </c>
      <c r="L16" s="52">
        <v>55</v>
      </c>
      <c r="M16" s="52">
        <v>43</v>
      </c>
      <c r="N16" s="52">
        <v>38</v>
      </c>
      <c r="O16" s="52">
        <v>831</v>
      </c>
    </row>
    <row r="17" spans="2:15" x14ac:dyDescent="0.2">
      <c r="B17" s="67" t="s">
        <v>552</v>
      </c>
      <c r="C17" s="69">
        <v>21418</v>
      </c>
      <c r="D17" s="69">
        <v>35183</v>
      </c>
      <c r="E17" s="69">
        <v>36987</v>
      </c>
      <c r="F17" s="69">
        <v>29596</v>
      </c>
      <c r="G17" s="69">
        <v>25603</v>
      </c>
      <c r="H17" s="69">
        <v>20682</v>
      </c>
      <c r="I17" s="69">
        <v>21348</v>
      </c>
      <c r="J17" s="69">
        <v>15500</v>
      </c>
      <c r="K17" s="69">
        <v>32007</v>
      </c>
      <c r="L17" s="69">
        <v>24042</v>
      </c>
      <c r="M17" s="69">
        <v>34570</v>
      </c>
      <c r="N17" s="69">
        <v>34817</v>
      </c>
      <c r="O17" s="69">
        <v>35332</v>
      </c>
    </row>
    <row r="18" spans="2:15" x14ac:dyDescent="0.2">
      <c r="B18" s="110" t="s">
        <v>1273</v>
      </c>
      <c r="C18" s="111"/>
      <c r="D18" s="111"/>
      <c r="E18" s="111"/>
      <c r="F18" s="111"/>
      <c r="G18" s="111"/>
      <c r="H18" s="111"/>
      <c r="I18" s="111"/>
      <c r="J18" s="111"/>
      <c r="K18" s="111"/>
      <c r="L18" s="111"/>
      <c r="M18" s="111"/>
      <c r="N18" s="111"/>
      <c r="O18" s="111"/>
    </row>
    <row r="19" spans="2:15" x14ac:dyDescent="0.2">
      <c r="B19" s="94" t="s">
        <v>553</v>
      </c>
      <c r="C19" s="52">
        <v>202</v>
      </c>
      <c r="D19" s="52">
        <v>294</v>
      </c>
      <c r="E19" s="52">
        <v>261</v>
      </c>
      <c r="F19" s="52">
        <v>162</v>
      </c>
      <c r="G19" s="52">
        <v>113</v>
      </c>
      <c r="H19" s="52">
        <v>120</v>
      </c>
      <c r="I19" s="52">
        <v>120</v>
      </c>
      <c r="J19" s="52">
        <v>102</v>
      </c>
      <c r="K19" s="52">
        <v>279</v>
      </c>
      <c r="L19" s="52">
        <v>580</v>
      </c>
      <c r="M19" s="52">
        <v>756</v>
      </c>
      <c r="N19" s="52">
        <v>564</v>
      </c>
      <c r="O19" s="52">
        <v>685</v>
      </c>
    </row>
    <row r="20" spans="2:15" x14ac:dyDescent="0.2">
      <c r="B20" s="112" t="s">
        <v>252</v>
      </c>
      <c r="C20" s="52">
        <v>125</v>
      </c>
      <c r="D20" s="52">
        <v>134</v>
      </c>
      <c r="E20" s="52">
        <v>75</v>
      </c>
      <c r="F20" s="52">
        <v>61</v>
      </c>
      <c r="G20" s="52">
        <v>75</v>
      </c>
      <c r="H20" s="52">
        <v>53</v>
      </c>
      <c r="I20" s="52">
        <v>50</v>
      </c>
      <c r="J20" s="52">
        <v>42</v>
      </c>
      <c r="K20" s="52">
        <v>112</v>
      </c>
      <c r="L20" s="52">
        <v>849</v>
      </c>
      <c r="M20" s="52">
        <v>15</v>
      </c>
      <c r="N20" s="52">
        <v>12</v>
      </c>
      <c r="O20" s="52">
        <v>5</v>
      </c>
    </row>
    <row r="21" spans="2:15" x14ac:dyDescent="0.2">
      <c r="B21" s="113" t="s">
        <v>253</v>
      </c>
      <c r="C21" s="111"/>
      <c r="D21" s="111"/>
      <c r="E21" s="111"/>
      <c r="F21" s="111"/>
      <c r="G21" s="111"/>
      <c r="H21" s="111"/>
      <c r="I21" s="111"/>
      <c r="J21" s="111"/>
      <c r="K21" s="111"/>
      <c r="L21" s="111"/>
      <c r="M21" s="111"/>
      <c r="N21" s="111"/>
      <c r="O21" s="111"/>
    </row>
    <row r="22" spans="2:15" x14ac:dyDescent="0.2">
      <c r="B22" s="67" t="s">
        <v>554</v>
      </c>
      <c r="C22" s="111"/>
      <c r="D22" s="111"/>
      <c r="E22" s="111"/>
      <c r="F22" s="111"/>
      <c r="G22" s="111"/>
      <c r="H22" s="111"/>
      <c r="I22" s="111"/>
      <c r="J22" s="111"/>
      <c r="K22" s="111"/>
      <c r="L22" s="111"/>
      <c r="M22" s="111"/>
      <c r="N22" s="111"/>
      <c r="O22" s="111"/>
    </row>
    <row r="23" spans="2:15" x14ac:dyDescent="0.2">
      <c r="B23" s="94" t="s">
        <v>548</v>
      </c>
      <c r="C23" s="52">
        <v>72</v>
      </c>
      <c r="D23" s="52">
        <v>80</v>
      </c>
      <c r="E23" s="52">
        <v>64</v>
      </c>
      <c r="F23" s="52">
        <v>65</v>
      </c>
      <c r="G23" s="52">
        <v>65</v>
      </c>
      <c r="H23" s="52">
        <v>27</v>
      </c>
      <c r="I23" s="52">
        <v>20</v>
      </c>
      <c r="J23" s="52">
        <v>11</v>
      </c>
      <c r="K23" s="52">
        <v>8</v>
      </c>
      <c r="L23" s="52">
        <v>6</v>
      </c>
      <c r="M23" s="52">
        <v>1</v>
      </c>
      <c r="N23" s="52" t="s">
        <v>264</v>
      </c>
      <c r="O23" s="52" t="s">
        <v>264</v>
      </c>
    </row>
    <row r="24" spans="2:15" x14ac:dyDescent="0.2">
      <c r="B24" s="94" t="s">
        <v>549</v>
      </c>
      <c r="C24" s="52">
        <v>25</v>
      </c>
      <c r="D24" s="52">
        <v>20</v>
      </c>
      <c r="E24" s="52">
        <v>11</v>
      </c>
      <c r="F24" s="52">
        <v>11</v>
      </c>
      <c r="G24" s="52">
        <v>11</v>
      </c>
      <c r="H24" s="52">
        <v>4</v>
      </c>
      <c r="I24" s="52">
        <v>1</v>
      </c>
      <c r="J24" s="52">
        <v>1</v>
      </c>
      <c r="K24" s="52">
        <v>1</v>
      </c>
      <c r="L24" s="52">
        <v>3</v>
      </c>
      <c r="M24" s="104">
        <v>0.378</v>
      </c>
      <c r="N24" s="52" t="s">
        <v>264</v>
      </c>
      <c r="O24" s="52" t="s">
        <v>264</v>
      </c>
    </row>
    <row r="25" spans="2:15" x14ac:dyDescent="0.2">
      <c r="B25" s="112" t="s">
        <v>1274</v>
      </c>
      <c r="C25" s="52">
        <v>43</v>
      </c>
      <c r="D25" s="52">
        <v>55</v>
      </c>
      <c r="E25" s="52">
        <v>41</v>
      </c>
      <c r="F25" s="52">
        <v>41</v>
      </c>
      <c r="G25" s="52">
        <v>42</v>
      </c>
      <c r="H25" s="52">
        <v>17</v>
      </c>
      <c r="I25" s="52">
        <v>17</v>
      </c>
      <c r="J25" s="52">
        <v>9</v>
      </c>
      <c r="K25" s="52">
        <v>11</v>
      </c>
      <c r="L25" s="52">
        <v>1</v>
      </c>
      <c r="M25" s="104">
        <v>0.12</v>
      </c>
      <c r="N25" s="52" t="s">
        <v>264</v>
      </c>
      <c r="O25" s="52" t="s">
        <v>264</v>
      </c>
    </row>
    <row r="26" spans="2:15" x14ac:dyDescent="0.2">
      <c r="B26" s="94" t="s">
        <v>555</v>
      </c>
      <c r="C26" s="52">
        <v>6</v>
      </c>
      <c r="D26" s="52">
        <v>16</v>
      </c>
      <c r="E26" s="52">
        <v>9</v>
      </c>
      <c r="F26" s="52">
        <v>9</v>
      </c>
      <c r="G26" s="52">
        <v>9</v>
      </c>
      <c r="H26" s="52">
        <v>5</v>
      </c>
      <c r="I26" s="52">
        <v>5</v>
      </c>
      <c r="J26" s="52">
        <v>3</v>
      </c>
      <c r="K26" s="52">
        <v>4</v>
      </c>
      <c r="L26" s="52">
        <v>6</v>
      </c>
      <c r="M26" s="52" t="s">
        <v>264</v>
      </c>
      <c r="N26" s="198">
        <v>4.2000000000000003E-2</v>
      </c>
      <c r="O26" s="198">
        <v>6.2E-2</v>
      </c>
    </row>
    <row r="27" spans="2:15" x14ac:dyDescent="0.2">
      <c r="B27" s="67" t="s">
        <v>556</v>
      </c>
      <c r="C27" s="111"/>
      <c r="D27" s="111"/>
      <c r="E27" s="111"/>
      <c r="F27" s="111"/>
      <c r="G27" s="111"/>
      <c r="H27" s="111"/>
      <c r="I27" s="111"/>
      <c r="J27" s="111"/>
      <c r="K27" s="111"/>
      <c r="L27" s="111"/>
      <c r="M27" s="111"/>
      <c r="N27" s="111"/>
      <c r="O27" s="111"/>
    </row>
    <row r="28" spans="2:15" ht="15" x14ac:dyDescent="0.2">
      <c r="B28" s="112" t="s">
        <v>1145</v>
      </c>
      <c r="C28" s="69">
        <v>2122</v>
      </c>
      <c r="D28" s="52">
        <v>63</v>
      </c>
      <c r="E28" s="52">
        <v>42</v>
      </c>
      <c r="F28" s="52">
        <v>42</v>
      </c>
      <c r="G28" s="52">
        <v>42</v>
      </c>
      <c r="H28" s="52">
        <v>17</v>
      </c>
      <c r="I28" s="114" t="s">
        <v>942</v>
      </c>
      <c r="J28" s="52">
        <v>7</v>
      </c>
      <c r="K28" s="52">
        <v>8</v>
      </c>
      <c r="L28" s="52">
        <v>1</v>
      </c>
      <c r="M28" s="52" t="s">
        <v>264</v>
      </c>
      <c r="N28" s="52" t="s">
        <v>264</v>
      </c>
      <c r="O28" s="52" t="s">
        <v>264</v>
      </c>
    </row>
    <row r="29" spans="2:15" x14ac:dyDescent="0.2">
      <c r="B29" s="94" t="s">
        <v>548</v>
      </c>
      <c r="C29" s="69">
        <v>4885</v>
      </c>
      <c r="D29" s="69">
        <v>2020</v>
      </c>
      <c r="E29" s="69">
        <v>1587</v>
      </c>
      <c r="F29" s="69">
        <v>1603</v>
      </c>
      <c r="G29" s="69">
        <v>1618</v>
      </c>
      <c r="H29" s="52">
        <v>677</v>
      </c>
      <c r="I29" s="52">
        <v>394</v>
      </c>
      <c r="J29" s="52">
        <v>223</v>
      </c>
      <c r="K29" s="52">
        <v>260</v>
      </c>
      <c r="L29" s="52">
        <v>621</v>
      </c>
      <c r="M29" s="52">
        <v>899</v>
      </c>
      <c r="N29" s="52">
        <v>740</v>
      </c>
      <c r="O29" s="52">
        <v>796</v>
      </c>
    </row>
    <row r="30" spans="2:15" x14ac:dyDescent="0.2">
      <c r="B30" s="94" t="s">
        <v>1275</v>
      </c>
      <c r="C30" s="69">
        <v>7041</v>
      </c>
      <c r="D30" s="52">
        <v>829</v>
      </c>
      <c r="E30" s="52">
        <v>862</v>
      </c>
      <c r="F30" s="52">
        <v>871</v>
      </c>
      <c r="G30" s="52">
        <v>878</v>
      </c>
      <c r="H30" s="52">
        <v>367</v>
      </c>
      <c r="I30" s="52">
        <v>50</v>
      </c>
      <c r="J30" s="52">
        <v>28</v>
      </c>
      <c r="K30" s="52">
        <v>32</v>
      </c>
      <c r="L30" s="52">
        <v>202</v>
      </c>
      <c r="M30" s="52">
        <v>291</v>
      </c>
      <c r="N30" s="52">
        <v>438</v>
      </c>
      <c r="O30" s="52">
        <v>594</v>
      </c>
    </row>
    <row r="31" spans="2:15" x14ac:dyDescent="0.2">
      <c r="B31" s="112" t="s">
        <v>1274</v>
      </c>
      <c r="C31" s="52">
        <v>144</v>
      </c>
      <c r="D31" s="52">
        <v>219</v>
      </c>
      <c r="E31" s="52">
        <v>196</v>
      </c>
      <c r="F31" s="52">
        <v>198</v>
      </c>
      <c r="G31" s="52">
        <v>199</v>
      </c>
      <c r="H31" s="52">
        <v>83</v>
      </c>
      <c r="I31" s="52">
        <v>91</v>
      </c>
      <c r="J31" s="52">
        <v>52</v>
      </c>
      <c r="K31" s="52">
        <v>59</v>
      </c>
      <c r="L31" s="52">
        <v>85</v>
      </c>
      <c r="M31" s="52">
        <v>64</v>
      </c>
      <c r="N31" s="52">
        <v>22</v>
      </c>
      <c r="O31" s="52">
        <v>27</v>
      </c>
    </row>
    <row r="32" spans="2:15" x14ac:dyDescent="0.2">
      <c r="B32" s="94" t="s">
        <v>555</v>
      </c>
      <c r="C32" s="52">
        <v>5</v>
      </c>
      <c r="D32" s="52">
        <v>8</v>
      </c>
      <c r="E32" s="52">
        <v>6</v>
      </c>
      <c r="F32" s="52">
        <v>6</v>
      </c>
      <c r="G32" s="52">
        <v>6</v>
      </c>
      <c r="H32" s="52">
        <v>4</v>
      </c>
      <c r="I32" s="52">
        <v>5</v>
      </c>
      <c r="J32" s="52">
        <v>3</v>
      </c>
      <c r="K32" s="52">
        <v>4</v>
      </c>
      <c r="L32" s="52">
        <v>21</v>
      </c>
      <c r="M32" s="52" t="s">
        <v>264</v>
      </c>
      <c r="N32" s="52" t="s">
        <v>264</v>
      </c>
      <c r="O32" s="52" t="s">
        <v>264</v>
      </c>
    </row>
    <row r="33" spans="2:15" x14ac:dyDescent="0.2">
      <c r="B33" s="94" t="s">
        <v>1204</v>
      </c>
      <c r="C33" s="52" t="s">
        <v>264</v>
      </c>
      <c r="D33" s="52" t="s">
        <v>264</v>
      </c>
      <c r="E33" s="52" t="s">
        <v>264</v>
      </c>
      <c r="F33" s="52" t="s">
        <v>264</v>
      </c>
      <c r="G33" s="52" t="s">
        <v>264</v>
      </c>
      <c r="H33" s="52" t="s">
        <v>264</v>
      </c>
      <c r="I33" s="52" t="s">
        <v>264</v>
      </c>
      <c r="J33" s="52" t="s">
        <v>264</v>
      </c>
      <c r="K33" s="52" t="s">
        <v>264</v>
      </c>
      <c r="L33" s="52" t="s">
        <v>264</v>
      </c>
      <c r="M33" s="52" t="s">
        <v>264</v>
      </c>
      <c r="N33" s="52">
        <v>186</v>
      </c>
      <c r="O33" s="52">
        <v>123</v>
      </c>
    </row>
    <row r="34" spans="2:15" x14ac:dyDescent="0.2">
      <c r="B34" s="109" t="s">
        <v>557</v>
      </c>
      <c r="C34" s="111"/>
      <c r="D34" s="111"/>
      <c r="E34" s="111"/>
      <c r="F34" s="111"/>
      <c r="G34" s="111"/>
      <c r="H34" s="111"/>
      <c r="I34" s="111"/>
      <c r="J34" s="111"/>
      <c r="K34" s="111"/>
      <c r="L34" s="111"/>
      <c r="M34" s="111"/>
      <c r="N34" s="111"/>
      <c r="O34" s="111"/>
    </row>
    <row r="35" spans="2:15" x14ac:dyDescent="0.2">
      <c r="B35" s="67" t="s">
        <v>554</v>
      </c>
      <c r="C35" s="111"/>
      <c r="D35" s="111"/>
      <c r="E35" s="111"/>
      <c r="F35" s="111"/>
      <c r="G35" s="111"/>
      <c r="H35" s="111"/>
      <c r="I35" s="111"/>
      <c r="J35" s="111"/>
      <c r="K35" s="111"/>
      <c r="L35" s="111"/>
      <c r="M35" s="111"/>
      <c r="N35" s="111"/>
      <c r="O35" s="111"/>
    </row>
    <row r="36" spans="2:15" ht="15" x14ac:dyDescent="0.2">
      <c r="B36" s="94" t="s">
        <v>548</v>
      </c>
      <c r="C36" s="52">
        <v>62</v>
      </c>
      <c r="D36" s="52">
        <v>210</v>
      </c>
      <c r="E36" s="52">
        <v>187</v>
      </c>
      <c r="F36" s="52">
        <v>190</v>
      </c>
      <c r="G36" s="52">
        <v>192</v>
      </c>
      <c r="H36" s="52">
        <v>128</v>
      </c>
      <c r="I36" s="114" t="s">
        <v>943</v>
      </c>
      <c r="J36" s="52">
        <v>84</v>
      </c>
      <c r="K36" s="52">
        <v>46</v>
      </c>
      <c r="L36" s="52">
        <v>4</v>
      </c>
      <c r="M36" s="52">
        <v>3</v>
      </c>
      <c r="N36" s="52">
        <v>0.81200000000000006</v>
      </c>
      <c r="O36" s="104">
        <v>0.43099999999999999</v>
      </c>
    </row>
    <row r="37" spans="2:15" x14ac:dyDescent="0.2">
      <c r="B37" s="94" t="s">
        <v>549</v>
      </c>
      <c r="C37" s="52">
        <v>34</v>
      </c>
      <c r="D37" s="52">
        <v>3</v>
      </c>
      <c r="E37" s="52">
        <v>1</v>
      </c>
      <c r="F37" s="52">
        <v>1</v>
      </c>
      <c r="G37" s="52">
        <v>1</v>
      </c>
      <c r="H37" s="52">
        <v>1</v>
      </c>
      <c r="I37" s="52">
        <v>2</v>
      </c>
      <c r="J37" s="52">
        <v>1</v>
      </c>
      <c r="K37" s="52">
        <v>2</v>
      </c>
      <c r="L37" s="52">
        <v>1</v>
      </c>
      <c r="M37" s="52" t="s">
        <v>264</v>
      </c>
      <c r="N37" s="52" t="s">
        <v>264</v>
      </c>
      <c r="O37" s="52" t="s">
        <v>264</v>
      </c>
    </row>
    <row r="38" spans="2:15" x14ac:dyDescent="0.2">
      <c r="B38" s="112" t="s">
        <v>1274</v>
      </c>
      <c r="C38" s="52">
        <v>47</v>
      </c>
      <c r="D38" s="52">
        <v>91</v>
      </c>
      <c r="E38" s="52">
        <v>74</v>
      </c>
      <c r="F38" s="52">
        <v>75</v>
      </c>
      <c r="G38" s="52">
        <v>76</v>
      </c>
      <c r="H38" s="52">
        <v>114</v>
      </c>
      <c r="I38" s="52">
        <v>132</v>
      </c>
      <c r="J38" s="52">
        <v>75</v>
      </c>
      <c r="K38" s="52">
        <v>86</v>
      </c>
      <c r="L38" s="52">
        <v>4</v>
      </c>
      <c r="M38" s="52">
        <v>0.78200000000000003</v>
      </c>
      <c r="N38" s="104">
        <v>0.377</v>
      </c>
      <c r="O38" s="104" t="s">
        <v>264</v>
      </c>
    </row>
    <row r="39" spans="2:15" x14ac:dyDescent="0.2">
      <c r="B39" s="94" t="s">
        <v>555</v>
      </c>
      <c r="C39" s="52">
        <v>5</v>
      </c>
      <c r="D39" s="52">
        <v>8</v>
      </c>
      <c r="E39" s="52">
        <v>6</v>
      </c>
      <c r="F39" s="52">
        <v>5</v>
      </c>
      <c r="G39" s="52">
        <v>5</v>
      </c>
      <c r="H39" s="52">
        <v>34</v>
      </c>
      <c r="I39" s="52">
        <v>39</v>
      </c>
      <c r="J39" s="52">
        <v>22</v>
      </c>
      <c r="K39" s="52">
        <v>25</v>
      </c>
      <c r="L39" s="52">
        <v>8</v>
      </c>
      <c r="M39" s="104">
        <v>5.2999999999999999E-2</v>
      </c>
      <c r="N39" s="52" t="s">
        <v>264</v>
      </c>
      <c r="O39" s="52" t="s">
        <v>264</v>
      </c>
    </row>
    <row r="40" spans="2:15" x14ac:dyDescent="0.2">
      <c r="B40" s="115" t="s">
        <v>556</v>
      </c>
      <c r="C40" s="111"/>
      <c r="D40" s="111"/>
      <c r="E40" s="111"/>
      <c r="F40" s="111"/>
      <c r="G40" s="111"/>
      <c r="H40" s="111"/>
      <c r="I40" s="111"/>
      <c r="J40" s="111"/>
      <c r="K40" s="111"/>
      <c r="L40" s="111"/>
      <c r="M40" s="111"/>
      <c r="N40" s="111"/>
      <c r="O40" s="111"/>
    </row>
    <row r="41" spans="2:15" ht="15" x14ac:dyDescent="0.2">
      <c r="B41" s="94" t="s">
        <v>548</v>
      </c>
      <c r="C41" s="69">
        <v>20642</v>
      </c>
      <c r="D41" s="69">
        <v>1805</v>
      </c>
      <c r="E41" s="69">
        <v>1346</v>
      </c>
      <c r="F41" s="69">
        <v>1359</v>
      </c>
      <c r="G41" s="69">
        <v>1372</v>
      </c>
      <c r="H41" s="69">
        <v>1384</v>
      </c>
      <c r="I41" s="111" t="s">
        <v>558</v>
      </c>
      <c r="J41" s="52">
        <v>912</v>
      </c>
      <c r="K41" s="69">
        <v>1095</v>
      </c>
      <c r="L41" s="52">
        <v>577</v>
      </c>
      <c r="M41" s="52">
        <v>625</v>
      </c>
      <c r="N41" s="52">
        <v>545</v>
      </c>
      <c r="O41" s="52">
        <v>570</v>
      </c>
    </row>
    <row r="42" spans="2:15" x14ac:dyDescent="0.2">
      <c r="B42" s="94" t="s">
        <v>549</v>
      </c>
      <c r="C42" s="69">
        <v>2687</v>
      </c>
      <c r="D42" s="52">
        <v>25</v>
      </c>
      <c r="E42" s="52">
        <v>27</v>
      </c>
      <c r="F42" s="52">
        <v>27</v>
      </c>
      <c r="G42" s="52">
        <v>27</v>
      </c>
      <c r="H42" s="52">
        <v>27</v>
      </c>
      <c r="I42" s="52">
        <v>31</v>
      </c>
      <c r="J42" s="52">
        <v>17</v>
      </c>
      <c r="K42" s="52">
        <v>21</v>
      </c>
      <c r="L42" s="52">
        <v>51</v>
      </c>
      <c r="M42" s="52">
        <v>40</v>
      </c>
      <c r="N42" s="52">
        <v>14</v>
      </c>
      <c r="O42" s="52">
        <v>110</v>
      </c>
    </row>
    <row r="43" spans="2:15" x14ac:dyDescent="0.2">
      <c r="B43" s="112" t="s">
        <v>1274</v>
      </c>
      <c r="C43" s="69">
        <v>1559</v>
      </c>
      <c r="D43" s="52">
        <v>225</v>
      </c>
      <c r="E43" s="52">
        <v>187</v>
      </c>
      <c r="F43" s="52">
        <v>189</v>
      </c>
      <c r="G43" s="52">
        <v>190</v>
      </c>
      <c r="H43" s="52">
        <v>191</v>
      </c>
      <c r="I43" s="52">
        <v>221</v>
      </c>
      <c r="J43" s="52">
        <v>125</v>
      </c>
      <c r="K43" s="52">
        <v>143</v>
      </c>
      <c r="L43" s="52">
        <v>128</v>
      </c>
      <c r="M43" s="52">
        <v>93</v>
      </c>
      <c r="N43" s="52">
        <v>47</v>
      </c>
      <c r="O43" s="52">
        <v>56</v>
      </c>
    </row>
    <row r="44" spans="2:15" x14ac:dyDescent="0.2">
      <c r="B44" s="112" t="s">
        <v>1205</v>
      </c>
      <c r="C44" s="69">
        <v>25</v>
      </c>
      <c r="D44" s="52">
        <v>840</v>
      </c>
      <c r="E44" s="52">
        <v>2011</v>
      </c>
      <c r="F44" s="52">
        <v>2031</v>
      </c>
      <c r="G44" s="52">
        <v>2051</v>
      </c>
      <c r="H44" s="52">
        <v>2071</v>
      </c>
      <c r="I44" s="52">
        <v>2405</v>
      </c>
      <c r="J44" s="52">
        <v>1366</v>
      </c>
      <c r="K44" s="52">
        <v>1566</v>
      </c>
      <c r="L44" s="52">
        <v>1870</v>
      </c>
      <c r="M44" s="52">
        <v>1805</v>
      </c>
      <c r="N44" s="52" t="s">
        <v>264</v>
      </c>
      <c r="O44" s="52" t="s">
        <v>264</v>
      </c>
    </row>
    <row r="45" spans="2:15" x14ac:dyDescent="0.2">
      <c r="B45" s="112" t="s">
        <v>1206</v>
      </c>
      <c r="C45" s="69" t="s">
        <v>264</v>
      </c>
      <c r="D45" s="52" t="s">
        <v>264</v>
      </c>
      <c r="E45" s="52" t="s">
        <v>264</v>
      </c>
      <c r="F45" s="52" t="s">
        <v>264</v>
      </c>
      <c r="G45" s="52" t="s">
        <v>264</v>
      </c>
      <c r="H45" s="52" t="s">
        <v>264</v>
      </c>
      <c r="I45" s="52" t="s">
        <v>264</v>
      </c>
      <c r="J45" s="52" t="s">
        <v>264</v>
      </c>
      <c r="K45" s="52" t="s">
        <v>264</v>
      </c>
      <c r="L45" s="52" t="s">
        <v>264</v>
      </c>
      <c r="M45" s="52" t="s">
        <v>264</v>
      </c>
      <c r="N45" s="52">
        <v>0.90100000000000002</v>
      </c>
      <c r="O45" s="104">
        <v>0.159</v>
      </c>
    </row>
    <row r="46" spans="2:15" x14ac:dyDescent="0.2">
      <c r="B46" s="112" t="s">
        <v>1207</v>
      </c>
      <c r="C46" s="69" t="s">
        <v>264</v>
      </c>
      <c r="D46" s="52" t="s">
        <v>264</v>
      </c>
      <c r="E46" s="52" t="s">
        <v>264</v>
      </c>
      <c r="F46" s="52" t="s">
        <v>264</v>
      </c>
      <c r="G46" s="52" t="s">
        <v>264</v>
      </c>
      <c r="H46" s="52" t="s">
        <v>264</v>
      </c>
      <c r="I46" s="52" t="s">
        <v>264</v>
      </c>
      <c r="J46" s="52" t="s">
        <v>264</v>
      </c>
      <c r="K46" s="52" t="s">
        <v>264</v>
      </c>
      <c r="L46" s="52" t="s">
        <v>264</v>
      </c>
      <c r="M46" s="52" t="s">
        <v>264</v>
      </c>
      <c r="N46" s="52">
        <v>5</v>
      </c>
      <c r="O46" s="52">
        <v>41</v>
      </c>
    </row>
    <row r="47" spans="2:15" x14ac:dyDescent="0.2">
      <c r="B47" s="116" t="s">
        <v>1204</v>
      </c>
      <c r="C47" s="101" t="s">
        <v>264</v>
      </c>
      <c r="D47" s="101" t="s">
        <v>264</v>
      </c>
      <c r="E47" s="117" t="s">
        <v>264</v>
      </c>
      <c r="F47" s="117" t="s">
        <v>264</v>
      </c>
      <c r="G47" s="117" t="s">
        <v>264</v>
      </c>
      <c r="H47" s="117" t="s">
        <v>264</v>
      </c>
      <c r="I47" s="117" t="s">
        <v>264</v>
      </c>
      <c r="J47" s="117" t="s">
        <v>264</v>
      </c>
      <c r="K47" s="117" t="s">
        <v>264</v>
      </c>
      <c r="L47" s="117" t="s">
        <v>264</v>
      </c>
      <c r="M47" s="117" t="s">
        <v>264</v>
      </c>
      <c r="N47" s="117">
        <v>2767</v>
      </c>
      <c r="O47" s="117">
        <v>864</v>
      </c>
    </row>
    <row r="48" spans="2:15" x14ac:dyDescent="0.2">
      <c r="N48" s="40"/>
    </row>
    <row r="49" spans="1:2" x14ac:dyDescent="0.2">
      <c r="A49" s="10" t="s">
        <v>283</v>
      </c>
      <c r="B49" s="10" t="s">
        <v>1053</v>
      </c>
    </row>
    <row r="51" spans="1:2" x14ac:dyDescent="0.2">
      <c r="A51" s="43" t="s">
        <v>1027</v>
      </c>
    </row>
    <row r="52" spans="1:2" x14ac:dyDescent="0.2">
      <c r="A52" s="20" t="s">
        <v>1048</v>
      </c>
      <c r="B52" s="106"/>
    </row>
    <row r="53" spans="1:2" x14ac:dyDescent="0.2">
      <c r="B53" s="15"/>
    </row>
    <row r="54" spans="1:2" x14ac:dyDescent="0.2">
      <c r="B54" s="15"/>
    </row>
  </sheetData>
  <mergeCells count="1">
    <mergeCell ref="B2:O2"/>
  </mergeCells>
  <pageMargins left="0.7" right="0.7" top="0.75" bottom="0.75" header="0.3" footer="0.3"/>
  <pageSetup paperSize="8" orientation="landscape" r:id="rId1"/>
  <headerFooter>
    <oddHeader>&amp;L&amp;"Calibri"&amp;10&amp;K000000 [Limited Sharing]&amp;1#_x000D_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sheetPr codeName="Sheet48">
    <tabColor theme="7" tint="-0.499984740745262"/>
  </sheetPr>
  <dimension ref="A1:O29"/>
  <sheetViews>
    <sheetView workbookViewId="0">
      <pane ySplit="3" topLeftCell="A4" activePane="bottomLeft" state="frozen"/>
      <selection activeCell="B2" sqref="B2:AD2"/>
      <selection pane="bottomLeft" activeCell="B2" sqref="B2:AD2"/>
    </sheetView>
  </sheetViews>
  <sheetFormatPr defaultRowHeight="12.75" x14ac:dyDescent="0.2"/>
  <cols>
    <col min="1" max="1" width="3.6640625" style="10" customWidth="1"/>
    <col min="2" max="2" width="53" style="10" customWidth="1"/>
    <col min="3" max="14" width="11.1640625" style="10" customWidth="1"/>
    <col min="15" max="15" width="11.33203125" style="10" customWidth="1"/>
    <col min="16" max="16384" width="9.33203125" style="10"/>
  </cols>
  <sheetData>
    <row r="1" spans="2:15" s="4" customFormat="1" ht="46.5" customHeight="1" x14ac:dyDescent="0.2">
      <c r="B1" s="1" t="s">
        <v>381</v>
      </c>
      <c r="C1" s="2"/>
      <c r="D1" s="2"/>
      <c r="E1" s="2"/>
      <c r="F1" s="2"/>
      <c r="G1" s="2"/>
      <c r="H1" s="2"/>
      <c r="I1" s="2"/>
      <c r="J1" s="2"/>
      <c r="K1" s="2"/>
      <c r="L1" s="2"/>
      <c r="M1" s="3"/>
      <c r="N1" s="3"/>
      <c r="O1" s="3" t="s">
        <v>419</v>
      </c>
    </row>
    <row r="2" spans="2:15" s="102" customFormat="1" ht="15.75" x14ac:dyDescent="0.25">
      <c r="B2" s="579" t="s">
        <v>254</v>
      </c>
      <c r="C2" s="579"/>
      <c r="D2" s="579"/>
      <c r="E2" s="579"/>
      <c r="F2" s="579"/>
      <c r="G2" s="579"/>
      <c r="H2" s="579"/>
      <c r="I2" s="579"/>
      <c r="J2" s="579"/>
      <c r="K2" s="579"/>
      <c r="L2" s="579"/>
      <c r="M2" s="579"/>
      <c r="N2" s="579"/>
      <c r="O2" s="579"/>
    </row>
    <row r="3" spans="2:15" s="5" customFormat="1" ht="17.25" x14ac:dyDescent="0.25">
      <c r="B3" s="88" t="s">
        <v>22</v>
      </c>
      <c r="C3" s="59">
        <v>2013</v>
      </c>
      <c r="D3" s="59">
        <v>2014</v>
      </c>
      <c r="E3" s="59">
        <v>2015</v>
      </c>
      <c r="F3" s="59">
        <v>2016</v>
      </c>
      <c r="G3" s="59">
        <v>2017</v>
      </c>
      <c r="H3" s="59">
        <v>2018</v>
      </c>
      <c r="I3" s="59">
        <v>2019</v>
      </c>
      <c r="J3" s="59">
        <v>2020</v>
      </c>
      <c r="K3" s="60">
        <v>2021</v>
      </c>
      <c r="L3" s="103">
        <v>2022</v>
      </c>
      <c r="M3" s="103">
        <v>2023</v>
      </c>
      <c r="N3" s="103" t="s">
        <v>1235</v>
      </c>
      <c r="O3" s="103" t="s">
        <v>1236</v>
      </c>
    </row>
    <row r="4" spans="2:15" x14ac:dyDescent="0.2">
      <c r="B4" s="414" t="s">
        <v>956</v>
      </c>
      <c r="C4" s="65"/>
      <c r="D4" s="65"/>
      <c r="E4" s="65"/>
      <c r="F4" s="65"/>
      <c r="G4" s="65"/>
      <c r="H4" s="65"/>
      <c r="I4" s="65"/>
      <c r="J4" s="65"/>
      <c r="K4" s="65"/>
      <c r="L4" s="65"/>
      <c r="M4" s="66"/>
    </row>
    <row r="5" spans="2:15" x14ac:dyDescent="0.2">
      <c r="B5" s="70" t="s">
        <v>538</v>
      </c>
      <c r="C5" s="368">
        <v>2707</v>
      </c>
      <c r="D5" s="368">
        <v>2710</v>
      </c>
      <c r="E5" s="368">
        <v>2601</v>
      </c>
      <c r="F5" s="368">
        <v>2550</v>
      </c>
      <c r="G5" s="368">
        <v>2603</v>
      </c>
      <c r="H5" s="368">
        <v>2485</v>
      </c>
      <c r="I5" s="368">
        <v>2300</v>
      </c>
      <c r="J5" s="368">
        <v>2613</v>
      </c>
      <c r="K5" s="368">
        <v>2852</v>
      </c>
      <c r="L5" s="368">
        <v>2651</v>
      </c>
      <c r="M5" s="368">
        <v>2308</v>
      </c>
      <c r="N5" s="368">
        <v>3436</v>
      </c>
      <c r="O5" s="368">
        <v>2627</v>
      </c>
    </row>
    <row r="6" spans="2:15" x14ac:dyDescent="0.2">
      <c r="B6" s="67" t="s">
        <v>539</v>
      </c>
      <c r="C6" s="369">
        <v>1062</v>
      </c>
      <c r="D6" s="369">
        <v>1123</v>
      </c>
      <c r="E6" s="369">
        <v>1128</v>
      </c>
      <c r="F6" s="369">
        <v>1166</v>
      </c>
      <c r="G6" s="369">
        <v>1198</v>
      </c>
      <c r="H6" s="369">
        <v>1216</v>
      </c>
      <c r="I6" s="369">
        <v>1245</v>
      </c>
      <c r="J6" s="369">
        <v>1246</v>
      </c>
      <c r="K6" s="369">
        <v>1264</v>
      </c>
      <c r="L6" s="369">
        <v>1263</v>
      </c>
      <c r="M6" s="369">
        <v>1145</v>
      </c>
      <c r="N6" s="369">
        <v>1075</v>
      </c>
      <c r="O6" s="369">
        <v>1063</v>
      </c>
    </row>
    <row r="7" spans="2:15" ht="15" x14ac:dyDescent="0.2">
      <c r="B7" s="67" t="s">
        <v>540</v>
      </c>
      <c r="C7" s="369">
        <v>1645</v>
      </c>
      <c r="D7" s="369">
        <v>1587</v>
      </c>
      <c r="E7" s="369">
        <v>1473</v>
      </c>
      <c r="F7" s="369">
        <v>1384</v>
      </c>
      <c r="G7" s="369">
        <v>1405</v>
      </c>
      <c r="H7" s="369">
        <v>1269</v>
      </c>
      <c r="I7" s="369">
        <v>1055</v>
      </c>
      <c r="J7" s="369">
        <v>1367</v>
      </c>
      <c r="K7" s="369">
        <v>1587</v>
      </c>
      <c r="L7" s="369">
        <v>1388</v>
      </c>
      <c r="M7" s="369">
        <v>1163</v>
      </c>
      <c r="N7" s="369" t="s">
        <v>1241</v>
      </c>
      <c r="O7" s="369">
        <v>1564</v>
      </c>
    </row>
    <row r="8" spans="2:15" x14ac:dyDescent="0.2">
      <c r="B8" s="67" t="s">
        <v>541</v>
      </c>
      <c r="C8" s="372">
        <v>-21.5</v>
      </c>
      <c r="D8" s="372">
        <v>0.1</v>
      </c>
      <c r="E8" s="372">
        <v>-4</v>
      </c>
      <c r="F8" s="372">
        <v>-2</v>
      </c>
      <c r="G8" s="372">
        <v>2.1</v>
      </c>
      <c r="H8" s="372">
        <v>-4.5999999999999996</v>
      </c>
      <c r="I8" s="372">
        <v>-7.4</v>
      </c>
      <c r="J8" s="372">
        <v>13.6</v>
      </c>
      <c r="K8" s="372">
        <v>9.1</v>
      </c>
      <c r="L8" s="372">
        <v>-7</v>
      </c>
      <c r="M8" s="372">
        <v>-13</v>
      </c>
      <c r="N8" s="372">
        <v>48.9</v>
      </c>
      <c r="O8" s="372">
        <v>-23.6</v>
      </c>
    </row>
    <row r="9" spans="2:15" ht="12" customHeight="1" x14ac:dyDescent="0.2">
      <c r="B9" s="105" t="s">
        <v>1242</v>
      </c>
      <c r="C9" s="372">
        <v>13.2</v>
      </c>
      <c r="D9" s="372">
        <v>13</v>
      </c>
      <c r="E9" s="372">
        <v>12.4</v>
      </c>
      <c r="F9" s="372">
        <v>12</v>
      </c>
      <c r="G9" s="372">
        <v>12.1</v>
      </c>
      <c r="H9" s="372">
        <v>11.5</v>
      </c>
      <c r="I9" s="372" t="s">
        <v>1238</v>
      </c>
      <c r="J9" s="372" t="s">
        <v>1237</v>
      </c>
      <c r="K9" s="372">
        <v>12.9</v>
      </c>
      <c r="L9" s="372">
        <v>12</v>
      </c>
      <c r="M9" s="372">
        <v>10.5</v>
      </c>
      <c r="N9" s="372">
        <v>15.7</v>
      </c>
      <c r="O9" s="372">
        <v>12.1</v>
      </c>
    </row>
    <row r="10" spans="2:15" x14ac:dyDescent="0.2">
      <c r="B10" s="71" t="s">
        <v>1292</v>
      </c>
      <c r="C10" s="370"/>
      <c r="D10" s="370"/>
      <c r="E10" s="370"/>
      <c r="F10" s="370"/>
      <c r="G10" s="370"/>
      <c r="H10" s="370"/>
      <c r="I10" s="370"/>
      <c r="J10" s="370"/>
      <c r="K10" s="370"/>
      <c r="L10" s="370"/>
      <c r="M10" s="370"/>
      <c r="N10" s="370"/>
      <c r="O10" s="370"/>
    </row>
    <row r="11" spans="2:15" x14ac:dyDescent="0.2">
      <c r="B11" s="67" t="s">
        <v>542</v>
      </c>
      <c r="C11" s="369">
        <v>20315</v>
      </c>
      <c r="D11" s="369">
        <v>22123</v>
      </c>
      <c r="E11" s="369">
        <v>24385</v>
      </c>
      <c r="F11" s="369">
        <v>26228</v>
      </c>
      <c r="G11" s="369">
        <v>28199</v>
      </c>
      <c r="H11" s="369">
        <v>32528</v>
      </c>
      <c r="I11" s="369">
        <v>32884</v>
      </c>
      <c r="J11" s="369">
        <v>28739</v>
      </c>
      <c r="K11" s="369">
        <v>29959</v>
      </c>
      <c r="L11" s="369">
        <v>28838</v>
      </c>
      <c r="M11" s="369">
        <v>28986</v>
      </c>
      <c r="N11" s="369">
        <v>28820</v>
      </c>
      <c r="O11" s="369">
        <v>29490</v>
      </c>
    </row>
    <row r="12" spans="2:15" ht="15" x14ac:dyDescent="0.2">
      <c r="B12" s="90" t="s">
        <v>1137</v>
      </c>
      <c r="C12" s="372">
        <v>98.7</v>
      </c>
      <c r="D12" s="372">
        <v>106.5</v>
      </c>
      <c r="E12" s="372">
        <v>116.3</v>
      </c>
      <c r="F12" s="372">
        <v>123.7</v>
      </c>
      <c r="G12" s="372">
        <v>131.5</v>
      </c>
      <c r="H12" s="372">
        <v>150.1</v>
      </c>
      <c r="I12" s="372" t="s">
        <v>1239</v>
      </c>
      <c r="J12" s="372" t="s">
        <v>1240</v>
      </c>
      <c r="K12" s="372">
        <v>135.19999999999999</v>
      </c>
      <c r="L12" s="372">
        <v>130</v>
      </c>
      <c r="M12" s="372">
        <v>131.5</v>
      </c>
      <c r="N12" s="372">
        <v>131.5</v>
      </c>
      <c r="O12" s="372">
        <v>135.6</v>
      </c>
    </row>
    <row r="13" spans="2:15" x14ac:dyDescent="0.2">
      <c r="B13" s="67" t="s">
        <v>543</v>
      </c>
      <c r="C13" s="369">
        <v>6773</v>
      </c>
      <c r="D13" s="369">
        <v>6642</v>
      </c>
      <c r="E13" s="369">
        <v>5809</v>
      </c>
      <c r="F13" s="369">
        <v>5301</v>
      </c>
      <c r="G13" s="369">
        <v>5137</v>
      </c>
      <c r="H13" s="369">
        <v>2135</v>
      </c>
      <c r="I13" s="369">
        <v>476</v>
      </c>
      <c r="J13" s="369">
        <v>461</v>
      </c>
      <c r="K13" s="371" t="s">
        <v>270</v>
      </c>
      <c r="L13" s="371" t="s">
        <v>270</v>
      </c>
      <c r="M13" s="371" t="s">
        <v>270</v>
      </c>
      <c r="N13" s="371" t="s">
        <v>270</v>
      </c>
      <c r="O13" s="371" t="s">
        <v>270</v>
      </c>
    </row>
    <row r="14" spans="2:15" ht="15" x14ac:dyDescent="0.2">
      <c r="B14" s="424" t="s">
        <v>1234</v>
      </c>
      <c r="C14" s="425">
        <v>2009.4559999999999</v>
      </c>
      <c r="D14" s="425">
        <v>3396.2950000000001</v>
      </c>
      <c r="E14" s="425">
        <v>4090.92</v>
      </c>
      <c r="F14" s="425">
        <v>4920.5540000000001</v>
      </c>
      <c r="G14" s="425">
        <v>6747.1540000000005</v>
      </c>
      <c r="H14" s="425">
        <v>10562.674999999999</v>
      </c>
      <c r="I14" s="425">
        <v>13408.403</v>
      </c>
      <c r="J14" s="425">
        <v>17524.047999999999</v>
      </c>
      <c r="K14" s="425">
        <v>22106.398000000001</v>
      </c>
      <c r="L14" s="425">
        <v>21667.616000000002</v>
      </c>
      <c r="M14" s="425">
        <v>22864.172999999999</v>
      </c>
      <c r="N14" s="425">
        <v>23149.38</v>
      </c>
      <c r="O14" s="425">
        <v>23854.859</v>
      </c>
    </row>
    <row r="15" spans="2:15" x14ac:dyDescent="0.2">
      <c r="B15" s="20"/>
      <c r="C15" s="66"/>
      <c r="D15" s="66"/>
      <c r="E15" s="66"/>
      <c r="F15" s="66"/>
      <c r="G15" s="66"/>
      <c r="H15" s="66"/>
      <c r="I15" s="66"/>
      <c r="J15" s="66"/>
      <c r="K15" s="66"/>
      <c r="L15" s="66"/>
      <c r="M15" s="66"/>
    </row>
    <row r="16" spans="2:15" x14ac:dyDescent="0.2">
      <c r="B16" s="20"/>
    </row>
    <row r="17" spans="1:3" x14ac:dyDescent="0.2">
      <c r="A17" s="82" t="s">
        <v>283</v>
      </c>
      <c r="B17" s="20" t="s">
        <v>291</v>
      </c>
      <c r="C17" s="18"/>
    </row>
    <row r="18" spans="1:3" x14ac:dyDescent="0.2">
      <c r="A18" s="82" t="s">
        <v>284</v>
      </c>
      <c r="B18" s="20" t="s">
        <v>289</v>
      </c>
    </row>
    <row r="19" spans="1:3" x14ac:dyDescent="0.2">
      <c r="A19" s="82" t="s">
        <v>285</v>
      </c>
      <c r="B19" s="20" t="s">
        <v>1243</v>
      </c>
    </row>
    <row r="20" spans="1:3" x14ac:dyDescent="0.2">
      <c r="A20" s="82" t="s">
        <v>286</v>
      </c>
      <c r="B20" s="20" t="s">
        <v>294</v>
      </c>
    </row>
    <row r="21" spans="1:3" x14ac:dyDescent="0.2">
      <c r="A21" s="82" t="s">
        <v>287</v>
      </c>
      <c r="B21" s="20" t="s">
        <v>1244</v>
      </c>
    </row>
    <row r="22" spans="1:3" x14ac:dyDescent="0.2">
      <c r="A22" s="82" t="s">
        <v>288</v>
      </c>
      <c r="B22" s="20" t="s">
        <v>295</v>
      </c>
    </row>
    <row r="23" spans="1:3" x14ac:dyDescent="0.2">
      <c r="A23" s="20" t="s">
        <v>147</v>
      </c>
    </row>
    <row r="24" spans="1:3" x14ac:dyDescent="0.2">
      <c r="A24" s="20"/>
    </row>
    <row r="25" spans="1:3" x14ac:dyDescent="0.2">
      <c r="A25" s="74" t="s">
        <v>945</v>
      </c>
    </row>
    <row r="26" spans="1:3" x14ac:dyDescent="0.2">
      <c r="A26" s="20" t="s">
        <v>952</v>
      </c>
    </row>
    <row r="27" spans="1:3" x14ac:dyDescent="0.2">
      <c r="A27" s="20" t="s">
        <v>953</v>
      </c>
      <c r="B27" s="106"/>
    </row>
    <row r="28" spans="1:3" s="74" customFormat="1" x14ac:dyDescent="0.2">
      <c r="A28" s="20" t="s">
        <v>954</v>
      </c>
    </row>
    <row r="29" spans="1:3" x14ac:dyDescent="0.2">
      <c r="B29" s="15"/>
    </row>
  </sheetData>
  <mergeCells count="1">
    <mergeCell ref="B2:O2"/>
  </mergeCells>
  <phoneticPr fontId="14" type="noConversion"/>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codeName="Sheet49">
    <tabColor theme="7" tint="-0.499984740745262"/>
  </sheetPr>
  <dimension ref="A1:O25"/>
  <sheetViews>
    <sheetView workbookViewId="0">
      <pane ySplit="3" topLeftCell="A4" activePane="bottomLeft" state="frozen"/>
      <selection activeCell="B2" sqref="B2:AD2"/>
      <selection pane="bottomLeft" activeCell="B2" sqref="B2:AD2"/>
    </sheetView>
  </sheetViews>
  <sheetFormatPr defaultRowHeight="12.75" x14ac:dyDescent="0.2"/>
  <cols>
    <col min="1" max="1" width="3.5" style="10" customWidth="1"/>
    <col min="2" max="2" width="35.33203125" style="10" bestFit="1" customWidth="1"/>
    <col min="3" max="13" width="8.33203125" style="10" customWidth="1"/>
    <col min="14" max="14" width="9.33203125" style="10"/>
    <col min="15" max="15" width="10.1640625" style="10" customWidth="1"/>
    <col min="16" max="16384" width="9.33203125" style="10"/>
  </cols>
  <sheetData>
    <row r="1" spans="2:15" s="4" customFormat="1" ht="46.5" customHeight="1" x14ac:dyDescent="0.2">
      <c r="B1" s="1" t="s">
        <v>381</v>
      </c>
      <c r="C1" s="2"/>
      <c r="D1" s="2"/>
      <c r="E1" s="2"/>
      <c r="F1" s="2"/>
      <c r="G1" s="2"/>
      <c r="H1" s="2"/>
      <c r="I1" s="2"/>
      <c r="J1" s="2"/>
      <c r="K1" s="2"/>
      <c r="L1" s="2"/>
      <c r="M1" s="3"/>
      <c r="N1" s="3"/>
      <c r="O1" s="3" t="s">
        <v>420</v>
      </c>
    </row>
    <row r="2" spans="2:15" s="5" customFormat="1" ht="15" x14ac:dyDescent="0.25">
      <c r="B2" s="511" t="s">
        <v>256</v>
      </c>
      <c r="C2" s="511"/>
      <c r="D2" s="511"/>
      <c r="E2" s="511"/>
      <c r="F2" s="511"/>
      <c r="G2" s="511"/>
      <c r="H2" s="511"/>
      <c r="I2" s="511"/>
      <c r="J2" s="511"/>
      <c r="K2" s="511"/>
      <c r="L2" s="511"/>
      <c r="M2" s="511"/>
      <c r="N2" s="511"/>
      <c r="O2" s="511"/>
    </row>
    <row r="3" spans="2:15" s="5" customFormat="1" ht="17.25" x14ac:dyDescent="0.25">
      <c r="B3" s="97" t="s">
        <v>22</v>
      </c>
      <c r="C3" s="59">
        <v>2013</v>
      </c>
      <c r="D3" s="59">
        <v>2014</v>
      </c>
      <c r="E3" s="59">
        <v>2015</v>
      </c>
      <c r="F3" s="59">
        <v>2016</v>
      </c>
      <c r="G3" s="59">
        <v>2017</v>
      </c>
      <c r="H3" s="59">
        <v>2018</v>
      </c>
      <c r="I3" s="59">
        <v>2019</v>
      </c>
      <c r="J3" s="59">
        <v>2020</v>
      </c>
      <c r="K3" s="59">
        <v>2021</v>
      </c>
      <c r="L3" s="98">
        <v>2022</v>
      </c>
      <c r="M3" s="59">
        <v>2023</v>
      </c>
      <c r="N3" s="59" t="s">
        <v>1076</v>
      </c>
      <c r="O3" s="59" t="s">
        <v>1177</v>
      </c>
    </row>
    <row r="4" spans="2:15" ht="15" x14ac:dyDescent="0.2">
      <c r="B4" s="426" t="s">
        <v>1269</v>
      </c>
      <c r="C4" s="65"/>
      <c r="D4" s="65"/>
      <c r="E4" s="65"/>
      <c r="F4" s="65"/>
      <c r="G4" s="65"/>
      <c r="H4" s="65"/>
      <c r="I4" s="65"/>
      <c r="J4" s="65"/>
      <c r="K4" s="65"/>
      <c r="L4" s="65"/>
      <c r="M4" s="66"/>
    </row>
    <row r="5" spans="2:15" x14ac:dyDescent="0.2">
      <c r="B5" s="67" t="s">
        <v>532</v>
      </c>
      <c r="C5" s="66"/>
      <c r="D5" s="66"/>
      <c r="E5" s="66"/>
      <c r="F5" s="66"/>
      <c r="G5" s="66"/>
      <c r="H5" s="66"/>
      <c r="I5" s="66"/>
      <c r="J5" s="66"/>
      <c r="K5" s="66"/>
      <c r="L5" s="66"/>
      <c r="M5" s="66"/>
    </row>
    <row r="6" spans="2:15" x14ac:dyDescent="0.2">
      <c r="B6" s="94" t="s">
        <v>533</v>
      </c>
      <c r="C6" s="52">
        <v>5</v>
      </c>
      <c r="D6" s="52">
        <v>6</v>
      </c>
      <c r="E6" s="52">
        <v>7</v>
      </c>
      <c r="F6" s="52">
        <v>3</v>
      </c>
      <c r="G6" s="52">
        <v>6</v>
      </c>
      <c r="H6" s="52">
        <v>3</v>
      </c>
      <c r="I6" s="52">
        <v>4</v>
      </c>
      <c r="J6" s="52">
        <v>6</v>
      </c>
      <c r="K6" s="52">
        <v>6</v>
      </c>
      <c r="L6" s="52">
        <v>4</v>
      </c>
      <c r="M6" s="66">
        <v>5</v>
      </c>
      <c r="N6" s="66">
        <v>6</v>
      </c>
      <c r="O6" s="66">
        <v>7</v>
      </c>
    </row>
    <row r="7" spans="2:15" x14ac:dyDescent="0.2">
      <c r="B7" s="94" t="s">
        <v>464</v>
      </c>
      <c r="C7" s="52">
        <v>5</v>
      </c>
      <c r="D7" s="52">
        <v>6</v>
      </c>
      <c r="E7" s="52">
        <v>5</v>
      </c>
      <c r="F7" s="52">
        <v>5</v>
      </c>
      <c r="G7" s="52">
        <v>5</v>
      </c>
      <c r="H7" s="52">
        <v>3</v>
      </c>
      <c r="I7" s="52">
        <v>3</v>
      </c>
      <c r="J7" s="52">
        <v>4</v>
      </c>
      <c r="K7" s="52">
        <v>8</v>
      </c>
      <c r="L7" s="52">
        <v>7</v>
      </c>
      <c r="M7" s="66">
        <v>7</v>
      </c>
      <c r="N7" s="66">
        <v>8</v>
      </c>
      <c r="O7" s="66">
        <v>7</v>
      </c>
    </row>
    <row r="8" spans="2:15" x14ac:dyDescent="0.2">
      <c r="B8" s="94" t="s">
        <v>534</v>
      </c>
      <c r="C8" s="52">
        <v>4</v>
      </c>
      <c r="D8" s="52">
        <v>4</v>
      </c>
      <c r="E8" s="52">
        <v>6</v>
      </c>
      <c r="F8" s="52">
        <v>4</v>
      </c>
      <c r="G8" s="52">
        <v>5</v>
      </c>
      <c r="H8" s="52">
        <v>4</v>
      </c>
      <c r="I8" s="52">
        <v>6</v>
      </c>
      <c r="J8" s="52">
        <v>7</v>
      </c>
      <c r="K8" s="52">
        <v>7</v>
      </c>
      <c r="L8" s="52">
        <v>6</v>
      </c>
      <c r="M8" s="66">
        <v>7</v>
      </c>
      <c r="N8" s="66">
        <v>7</v>
      </c>
      <c r="O8" s="66">
        <v>7</v>
      </c>
    </row>
    <row r="9" spans="2:15" x14ac:dyDescent="0.2">
      <c r="B9" s="67" t="s">
        <v>535</v>
      </c>
      <c r="C9" s="66"/>
      <c r="D9" s="66"/>
      <c r="E9" s="66"/>
      <c r="F9" s="66"/>
      <c r="G9" s="66"/>
      <c r="H9" s="66"/>
      <c r="I9" s="66"/>
      <c r="J9" s="66"/>
      <c r="K9" s="66"/>
      <c r="L9" s="66"/>
      <c r="M9" s="66"/>
      <c r="N9" s="66"/>
      <c r="O9" s="66"/>
    </row>
    <row r="10" spans="2:15" x14ac:dyDescent="0.2">
      <c r="B10" s="94" t="s">
        <v>533</v>
      </c>
      <c r="C10" s="52">
        <v>31</v>
      </c>
      <c r="D10" s="52">
        <v>33</v>
      </c>
      <c r="E10" s="52">
        <v>44</v>
      </c>
      <c r="F10" s="52">
        <v>20</v>
      </c>
      <c r="G10" s="52">
        <v>24</v>
      </c>
      <c r="H10" s="52">
        <v>17</v>
      </c>
      <c r="I10" s="52">
        <v>21</v>
      </c>
      <c r="J10" s="52">
        <v>29</v>
      </c>
      <c r="K10" s="99">
        <v>27</v>
      </c>
      <c r="L10" s="52">
        <v>17</v>
      </c>
      <c r="M10" s="66">
        <v>16</v>
      </c>
      <c r="N10" s="66">
        <v>19</v>
      </c>
      <c r="O10" s="66">
        <v>21</v>
      </c>
    </row>
    <row r="11" spans="2:15" x14ac:dyDescent="0.2">
      <c r="B11" s="94" t="s">
        <v>464</v>
      </c>
      <c r="C11" s="52">
        <v>12</v>
      </c>
      <c r="D11" s="52">
        <v>15</v>
      </c>
      <c r="E11" s="52">
        <v>10</v>
      </c>
      <c r="F11" s="52">
        <v>11</v>
      </c>
      <c r="G11" s="52">
        <v>11</v>
      </c>
      <c r="H11" s="52">
        <v>8</v>
      </c>
      <c r="I11" s="52">
        <v>6</v>
      </c>
      <c r="J11" s="52">
        <v>5</v>
      </c>
      <c r="K11" s="52">
        <v>9</v>
      </c>
      <c r="L11" s="52">
        <v>10</v>
      </c>
      <c r="M11" s="66">
        <v>11</v>
      </c>
      <c r="N11" s="66">
        <v>11</v>
      </c>
      <c r="O11" s="66">
        <v>9</v>
      </c>
    </row>
    <row r="12" spans="2:15" x14ac:dyDescent="0.2">
      <c r="B12" s="94" t="s">
        <v>534</v>
      </c>
      <c r="C12" s="52">
        <v>6</v>
      </c>
      <c r="D12" s="52">
        <v>8</v>
      </c>
      <c r="E12" s="52">
        <v>9</v>
      </c>
      <c r="F12" s="52">
        <v>5</v>
      </c>
      <c r="G12" s="52">
        <v>5</v>
      </c>
      <c r="H12" s="52">
        <v>3</v>
      </c>
      <c r="I12" s="52">
        <v>7</v>
      </c>
      <c r="J12" s="52">
        <v>9</v>
      </c>
      <c r="K12" s="52">
        <v>9</v>
      </c>
      <c r="L12" s="52">
        <v>7</v>
      </c>
      <c r="M12" s="66">
        <v>7</v>
      </c>
      <c r="N12" s="66">
        <v>8</v>
      </c>
      <c r="O12" s="66">
        <v>8</v>
      </c>
    </row>
    <row r="13" spans="2:15" x14ac:dyDescent="0.2">
      <c r="B13" s="383" t="s">
        <v>1270</v>
      </c>
      <c r="C13" s="66"/>
      <c r="D13" s="66"/>
      <c r="E13" s="66"/>
      <c r="F13" s="66"/>
      <c r="G13" s="66"/>
      <c r="H13" s="66"/>
      <c r="I13" s="66"/>
      <c r="J13" s="66"/>
      <c r="K13" s="66"/>
      <c r="L13" s="66"/>
      <c r="M13" s="66"/>
      <c r="N13" s="66"/>
    </row>
    <row r="14" spans="2:15" x14ac:dyDescent="0.2">
      <c r="B14" s="67" t="s">
        <v>536</v>
      </c>
      <c r="C14" s="52">
        <v>25</v>
      </c>
      <c r="D14" s="52">
        <v>25</v>
      </c>
      <c r="E14" s="52">
        <v>25</v>
      </c>
      <c r="F14" s="52">
        <v>24</v>
      </c>
      <c r="G14" s="52">
        <v>24</v>
      </c>
      <c r="H14" s="52">
        <v>24</v>
      </c>
      <c r="I14" s="52">
        <v>25</v>
      </c>
      <c r="J14" s="52">
        <v>25</v>
      </c>
      <c r="K14" s="52">
        <v>25</v>
      </c>
      <c r="L14" s="52">
        <v>24</v>
      </c>
      <c r="M14" s="52">
        <v>24</v>
      </c>
      <c r="N14" s="52">
        <v>25</v>
      </c>
      <c r="O14" s="52">
        <v>25</v>
      </c>
    </row>
    <row r="15" spans="2:15" x14ac:dyDescent="0.2">
      <c r="B15" s="383" t="s">
        <v>1271</v>
      </c>
      <c r="C15" s="66"/>
      <c r="D15" s="66"/>
      <c r="E15" s="66"/>
      <c r="F15" s="66"/>
      <c r="G15" s="66"/>
      <c r="H15" s="66"/>
      <c r="I15" s="66"/>
      <c r="J15" s="66"/>
      <c r="K15" s="66"/>
      <c r="L15" s="66"/>
      <c r="M15" s="66"/>
      <c r="N15" s="66"/>
    </row>
    <row r="16" spans="2:15" x14ac:dyDescent="0.2">
      <c r="B16" s="100" t="s">
        <v>537</v>
      </c>
      <c r="C16" s="101">
        <v>54</v>
      </c>
      <c r="D16" s="101">
        <v>54</v>
      </c>
      <c r="E16" s="101">
        <v>54</v>
      </c>
      <c r="F16" s="101">
        <v>54</v>
      </c>
      <c r="G16" s="101">
        <v>54</v>
      </c>
      <c r="H16" s="101">
        <v>57</v>
      </c>
      <c r="I16" s="101">
        <v>58</v>
      </c>
      <c r="J16" s="101">
        <v>51</v>
      </c>
      <c r="K16" s="101">
        <v>51</v>
      </c>
      <c r="L16" s="101">
        <v>51</v>
      </c>
      <c r="M16" s="101">
        <v>51</v>
      </c>
      <c r="N16" s="101">
        <v>51</v>
      </c>
      <c r="O16" s="101">
        <v>51</v>
      </c>
    </row>
    <row r="17" spans="1:13" x14ac:dyDescent="0.2">
      <c r="B17" s="20"/>
      <c r="C17" s="99"/>
      <c r="D17" s="66"/>
      <c r="E17" s="66"/>
      <c r="F17" s="66"/>
      <c r="G17" s="66"/>
      <c r="H17" s="66"/>
      <c r="I17" s="66"/>
      <c r="J17" s="66"/>
      <c r="K17" s="66"/>
      <c r="L17" s="66"/>
      <c r="M17" s="66"/>
    </row>
    <row r="18" spans="1:13" x14ac:dyDescent="0.2">
      <c r="A18" s="10" t="s">
        <v>283</v>
      </c>
      <c r="B18" s="20" t="s">
        <v>291</v>
      </c>
      <c r="C18" s="99"/>
      <c r="D18" s="66"/>
      <c r="E18" s="66"/>
      <c r="F18" s="66"/>
      <c r="G18" s="66"/>
      <c r="H18" s="66"/>
      <c r="I18" s="66"/>
      <c r="J18" s="66"/>
      <c r="K18" s="66"/>
      <c r="L18" s="66"/>
      <c r="M18" s="66"/>
    </row>
    <row r="19" spans="1:13" x14ac:dyDescent="0.2">
      <c r="A19" s="20" t="s">
        <v>284</v>
      </c>
      <c r="B19" s="20" t="s">
        <v>289</v>
      </c>
      <c r="C19" s="20"/>
      <c r="D19" s="20"/>
      <c r="E19" s="20"/>
      <c r="F19" s="20"/>
      <c r="G19" s="20"/>
      <c r="H19" s="20"/>
      <c r="I19" s="20"/>
      <c r="J19" s="20"/>
      <c r="K19" s="20"/>
      <c r="L19" s="20"/>
      <c r="M19" s="20"/>
    </row>
    <row r="20" spans="1:13" x14ac:dyDescent="0.2">
      <c r="A20" s="20" t="s">
        <v>285</v>
      </c>
      <c r="B20" s="20" t="s">
        <v>376</v>
      </c>
      <c r="C20" s="20"/>
      <c r="D20" s="20"/>
      <c r="E20" s="20"/>
      <c r="F20" s="20"/>
      <c r="G20" s="20"/>
      <c r="H20" s="20"/>
      <c r="I20" s="20"/>
      <c r="J20" s="20"/>
      <c r="K20" s="20"/>
      <c r="L20" s="20"/>
      <c r="M20" s="20"/>
    </row>
    <row r="21" spans="1:13" x14ac:dyDescent="0.2">
      <c r="A21" s="20"/>
      <c r="B21" s="20"/>
      <c r="C21" s="20"/>
      <c r="D21" s="20"/>
      <c r="E21" s="20"/>
      <c r="F21" s="20"/>
      <c r="G21" s="20"/>
      <c r="H21" s="20"/>
      <c r="I21" s="20"/>
      <c r="J21" s="20"/>
      <c r="K21" s="20"/>
      <c r="L21" s="20"/>
      <c r="M21" s="20"/>
    </row>
    <row r="22" spans="1:13" x14ac:dyDescent="0.2">
      <c r="A22" s="74" t="s">
        <v>945</v>
      </c>
      <c r="B22" s="20"/>
      <c r="C22" s="20"/>
      <c r="D22" s="20"/>
      <c r="E22" s="20"/>
      <c r="F22" s="20"/>
      <c r="G22" s="20"/>
      <c r="H22" s="20"/>
      <c r="I22" s="20"/>
      <c r="J22" s="20"/>
      <c r="K22" s="20"/>
      <c r="L22" s="20"/>
      <c r="M22" s="20"/>
    </row>
    <row r="23" spans="1:13" x14ac:dyDescent="0.2">
      <c r="A23" s="20" t="s">
        <v>1052</v>
      </c>
      <c r="B23" s="74"/>
      <c r="C23" s="20"/>
      <c r="D23" s="20"/>
      <c r="E23" s="20"/>
      <c r="F23" s="20"/>
      <c r="G23" s="20"/>
      <c r="H23" s="20"/>
      <c r="I23" s="20"/>
      <c r="J23" s="20"/>
      <c r="K23" s="20"/>
      <c r="L23" s="20"/>
      <c r="M23" s="20"/>
    </row>
    <row r="24" spans="1:13" x14ac:dyDescent="0.2">
      <c r="A24" s="20" t="s">
        <v>255</v>
      </c>
      <c r="B24" s="74"/>
      <c r="C24" s="20"/>
      <c r="D24" s="20"/>
      <c r="E24" s="20"/>
      <c r="F24" s="20"/>
      <c r="G24" s="20"/>
      <c r="H24" s="20"/>
      <c r="I24" s="20"/>
      <c r="J24" s="20"/>
      <c r="K24" s="20"/>
      <c r="L24" s="20"/>
      <c r="M24" s="20"/>
    </row>
    <row r="25" spans="1:13" x14ac:dyDescent="0.2">
      <c r="B25" s="41"/>
      <c r="C25" s="20"/>
      <c r="D25" s="20"/>
      <c r="E25" s="20"/>
      <c r="F25" s="20"/>
      <c r="G25" s="20"/>
      <c r="H25" s="20"/>
      <c r="I25" s="20"/>
      <c r="J25" s="20"/>
      <c r="K25" s="20"/>
      <c r="L25" s="20"/>
      <c r="M25" s="20"/>
    </row>
  </sheetData>
  <mergeCells count="1">
    <mergeCell ref="B2:O2"/>
  </mergeCells>
  <pageMargins left="0.7" right="0.7" top="0.75" bottom="0.75" header="0.3" footer="0.3"/>
  <pageSetup paperSize="8" orientation="landscape" r:id="rId1"/>
  <headerFooter>
    <oddHeader>&amp;L&amp;"Calibri"&amp;10&amp;K000000 [Limited Sharing]&amp;1#_x000D_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codeName="Sheet50">
    <tabColor theme="7" tint="-0.499984740745262"/>
  </sheetPr>
  <dimension ref="A1:Z59"/>
  <sheetViews>
    <sheetView zoomScaleNormal="100" workbookViewId="0">
      <pane xSplit="2" ySplit="3" topLeftCell="C16"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3.6640625" style="10" customWidth="1"/>
    <col min="2" max="2" width="73" style="10" customWidth="1"/>
    <col min="3" max="3" width="10.6640625" style="10" bestFit="1" customWidth="1"/>
    <col min="4" max="6" width="9.1640625" style="10" bestFit="1" customWidth="1"/>
    <col min="7" max="7" width="7.6640625" style="10" bestFit="1" customWidth="1"/>
    <col min="8" max="8" width="10.6640625" style="10" bestFit="1" customWidth="1"/>
    <col min="9" max="9" width="7.6640625" style="10" bestFit="1" customWidth="1"/>
    <col min="10" max="10" width="9.1640625" style="10" bestFit="1" customWidth="1"/>
    <col min="11" max="13" width="7.6640625" style="10" bestFit="1" customWidth="1"/>
    <col min="14" max="14" width="9.33203125" style="10"/>
    <col min="15" max="15" width="9.83203125" style="10" customWidth="1"/>
    <col min="16" max="16384" width="9.33203125" style="10"/>
  </cols>
  <sheetData>
    <row r="1" spans="2:26" s="4" customFormat="1" ht="46.5" customHeight="1" x14ac:dyDescent="0.2">
      <c r="B1" s="1" t="s">
        <v>381</v>
      </c>
      <c r="C1" s="2"/>
      <c r="D1" s="2"/>
      <c r="E1" s="2"/>
      <c r="F1" s="2"/>
      <c r="G1" s="2"/>
      <c r="H1" s="2"/>
      <c r="I1" s="2"/>
      <c r="J1" s="2"/>
      <c r="K1" s="2"/>
      <c r="L1" s="2"/>
      <c r="M1" s="3"/>
      <c r="N1" s="3"/>
      <c r="O1" s="3" t="s">
        <v>421</v>
      </c>
    </row>
    <row r="2" spans="2:26" s="5" customFormat="1" ht="15" x14ac:dyDescent="0.25">
      <c r="B2" s="490" t="s">
        <v>257</v>
      </c>
      <c r="C2" s="490"/>
      <c r="D2" s="490"/>
      <c r="E2" s="490"/>
      <c r="F2" s="490"/>
      <c r="G2" s="490"/>
      <c r="H2" s="490"/>
      <c r="I2" s="490"/>
      <c r="J2" s="490"/>
      <c r="K2" s="490"/>
      <c r="L2" s="490"/>
      <c r="M2" s="490"/>
      <c r="N2" s="490"/>
      <c r="O2" s="490"/>
    </row>
    <row r="3" spans="2:26" s="5" customFormat="1" ht="17.25" x14ac:dyDescent="0.25">
      <c r="B3" s="88" t="s">
        <v>22</v>
      </c>
      <c r="C3" s="59">
        <v>2013</v>
      </c>
      <c r="D3" s="59">
        <v>2014</v>
      </c>
      <c r="E3" s="59">
        <v>2015</v>
      </c>
      <c r="F3" s="59">
        <v>2016</v>
      </c>
      <c r="G3" s="59">
        <v>2017</v>
      </c>
      <c r="H3" s="59">
        <v>2018</v>
      </c>
      <c r="I3" s="59">
        <v>2019</v>
      </c>
      <c r="J3" s="59">
        <v>2020</v>
      </c>
      <c r="K3" s="59">
        <v>2021</v>
      </c>
      <c r="L3" s="60">
        <v>2022</v>
      </c>
      <c r="M3" s="60">
        <v>2023</v>
      </c>
      <c r="N3" s="60">
        <v>2024</v>
      </c>
      <c r="O3" s="60" t="s">
        <v>1220</v>
      </c>
    </row>
    <row r="4" spans="2:26" x14ac:dyDescent="0.2">
      <c r="B4" s="414" t="s">
        <v>955</v>
      </c>
      <c r="C4" s="89"/>
      <c r="D4" s="89"/>
      <c r="E4" s="89"/>
      <c r="F4" s="89"/>
      <c r="G4" s="89"/>
      <c r="H4" s="89"/>
      <c r="I4" s="89"/>
      <c r="J4" s="89"/>
      <c r="K4" s="89"/>
      <c r="L4" s="89"/>
      <c r="M4" s="89"/>
      <c r="N4" s="20"/>
    </row>
    <row r="5" spans="2:26" x14ac:dyDescent="0.2">
      <c r="B5" s="67" t="s">
        <v>502</v>
      </c>
      <c r="C5" s="52">
        <v>29</v>
      </c>
      <c r="D5" s="52">
        <v>16</v>
      </c>
      <c r="E5" s="52">
        <v>21</v>
      </c>
      <c r="F5" s="52">
        <v>14</v>
      </c>
      <c r="G5" s="52">
        <v>22</v>
      </c>
      <c r="H5" s="52">
        <v>28</v>
      </c>
      <c r="I5" s="52">
        <v>30</v>
      </c>
      <c r="J5" s="52">
        <v>6</v>
      </c>
      <c r="K5" s="52">
        <v>7</v>
      </c>
      <c r="L5" s="52">
        <v>3</v>
      </c>
      <c r="M5" s="52">
        <v>7</v>
      </c>
      <c r="N5" s="52">
        <v>5</v>
      </c>
      <c r="O5" s="52">
        <v>3</v>
      </c>
    </row>
    <row r="6" spans="2:26" x14ac:dyDescent="0.2">
      <c r="B6" s="67" t="s">
        <v>503</v>
      </c>
      <c r="C6" s="52">
        <v>57</v>
      </c>
      <c r="D6" s="52">
        <v>37</v>
      </c>
      <c r="E6" s="52">
        <v>40</v>
      </c>
      <c r="F6" s="52">
        <v>41</v>
      </c>
      <c r="G6" s="52">
        <v>39</v>
      </c>
      <c r="H6" s="52">
        <v>30</v>
      </c>
      <c r="I6" s="52">
        <v>30</v>
      </c>
      <c r="J6" s="52">
        <v>32</v>
      </c>
      <c r="K6" s="52">
        <v>21</v>
      </c>
      <c r="L6" s="52">
        <v>16</v>
      </c>
      <c r="M6" s="52">
        <v>12</v>
      </c>
      <c r="N6" s="52">
        <v>7</v>
      </c>
      <c r="O6" s="52">
        <v>10</v>
      </c>
    </row>
    <row r="7" spans="2:26" x14ac:dyDescent="0.2">
      <c r="B7" s="71" t="s">
        <v>504</v>
      </c>
      <c r="C7" s="20"/>
      <c r="D7" s="20"/>
      <c r="E7" s="20"/>
      <c r="F7" s="20"/>
      <c r="G7" s="20"/>
      <c r="H7" s="20"/>
      <c r="I7" s="20"/>
      <c r="J7" s="20"/>
      <c r="K7" s="20"/>
      <c r="L7" s="20"/>
      <c r="M7" s="20"/>
      <c r="N7" s="20"/>
      <c r="O7" s="20"/>
    </row>
    <row r="8" spans="2:26" x14ac:dyDescent="0.2">
      <c r="B8" s="67" t="s">
        <v>505</v>
      </c>
      <c r="C8" s="52">
        <v>118</v>
      </c>
      <c r="D8" s="52">
        <v>136</v>
      </c>
      <c r="E8" s="52">
        <v>175</v>
      </c>
      <c r="F8" s="52">
        <v>174</v>
      </c>
      <c r="G8" s="52">
        <v>211</v>
      </c>
      <c r="H8" s="52">
        <v>155</v>
      </c>
      <c r="I8" s="52">
        <v>129</v>
      </c>
      <c r="J8" s="52">
        <v>48</v>
      </c>
      <c r="K8" s="52">
        <v>31</v>
      </c>
      <c r="L8" s="52">
        <v>53</v>
      </c>
      <c r="M8" s="52">
        <v>99</v>
      </c>
      <c r="N8" s="52">
        <v>78</v>
      </c>
      <c r="O8" s="52">
        <v>123</v>
      </c>
      <c r="V8" s="40"/>
      <c r="W8" s="40"/>
      <c r="X8" s="40"/>
      <c r="Y8" s="40"/>
      <c r="Z8" s="40"/>
    </row>
    <row r="9" spans="2:26" x14ac:dyDescent="0.2">
      <c r="B9" s="67" t="s">
        <v>506</v>
      </c>
      <c r="C9" s="52">
        <v>115</v>
      </c>
      <c r="D9" s="52">
        <v>95</v>
      </c>
      <c r="E9" s="52">
        <v>74</v>
      </c>
      <c r="F9" s="52">
        <v>94</v>
      </c>
      <c r="G9" s="52">
        <v>110</v>
      </c>
      <c r="H9" s="52">
        <v>112</v>
      </c>
      <c r="I9" s="52">
        <v>120</v>
      </c>
      <c r="J9" s="52">
        <v>57</v>
      </c>
      <c r="K9" s="52">
        <v>34</v>
      </c>
      <c r="L9" s="52">
        <v>58</v>
      </c>
      <c r="M9" s="52">
        <v>79</v>
      </c>
      <c r="N9" s="52">
        <v>39</v>
      </c>
      <c r="O9" s="52">
        <v>57</v>
      </c>
      <c r="V9" s="40"/>
      <c r="W9" s="40"/>
      <c r="X9" s="40"/>
      <c r="Y9" s="40"/>
      <c r="Z9" s="40"/>
    </row>
    <row r="10" spans="2:26" x14ac:dyDescent="0.2">
      <c r="B10" s="67" t="s">
        <v>507</v>
      </c>
      <c r="C10" s="68" t="s">
        <v>264</v>
      </c>
      <c r="D10" s="68" t="s">
        <v>264</v>
      </c>
      <c r="E10" s="68" t="s">
        <v>264</v>
      </c>
      <c r="F10" s="52">
        <v>64</v>
      </c>
      <c r="G10" s="52">
        <v>88</v>
      </c>
      <c r="H10" s="52">
        <v>57</v>
      </c>
      <c r="I10" s="52">
        <v>69</v>
      </c>
      <c r="J10" s="52">
        <v>25</v>
      </c>
      <c r="K10" s="52">
        <v>25</v>
      </c>
      <c r="L10" s="52">
        <v>10</v>
      </c>
      <c r="M10" s="52">
        <v>37</v>
      </c>
      <c r="N10" s="52">
        <v>30</v>
      </c>
      <c r="O10" s="52">
        <v>29</v>
      </c>
      <c r="V10" s="40"/>
      <c r="W10" s="40"/>
      <c r="X10" s="40"/>
      <c r="Y10" s="40"/>
      <c r="Z10" s="40"/>
    </row>
    <row r="11" spans="2:26" x14ac:dyDescent="0.2">
      <c r="B11" s="67" t="s">
        <v>508</v>
      </c>
      <c r="C11" s="52">
        <v>228</v>
      </c>
      <c r="D11" s="52">
        <v>200</v>
      </c>
      <c r="E11" s="52">
        <v>136</v>
      </c>
      <c r="F11" s="52">
        <v>125</v>
      </c>
      <c r="G11" s="52">
        <v>110</v>
      </c>
      <c r="H11" s="52">
        <v>86</v>
      </c>
      <c r="I11" s="52">
        <v>124</v>
      </c>
      <c r="J11" s="52">
        <v>30</v>
      </c>
      <c r="K11" s="52">
        <v>33</v>
      </c>
      <c r="L11" s="52">
        <v>34</v>
      </c>
      <c r="M11" s="52">
        <v>61</v>
      </c>
      <c r="N11" s="52">
        <v>23</v>
      </c>
      <c r="O11" s="52">
        <v>40</v>
      </c>
      <c r="V11" s="40"/>
      <c r="W11" s="40"/>
      <c r="X11" s="40"/>
      <c r="Y11" s="40"/>
      <c r="Z11" s="40"/>
    </row>
    <row r="12" spans="2:26" x14ac:dyDescent="0.2">
      <c r="B12" s="67" t="s">
        <v>509</v>
      </c>
      <c r="C12" s="52">
        <v>14</v>
      </c>
      <c r="D12" s="52">
        <v>43</v>
      </c>
      <c r="E12" s="52">
        <v>6</v>
      </c>
      <c r="F12" s="52">
        <v>7</v>
      </c>
      <c r="G12" s="52">
        <v>10</v>
      </c>
      <c r="H12" s="52">
        <v>23</v>
      </c>
      <c r="I12" s="52">
        <v>14</v>
      </c>
      <c r="J12" s="52">
        <v>7</v>
      </c>
      <c r="K12" s="52">
        <v>15</v>
      </c>
      <c r="L12" s="52">
        <v>13</v>
      </c>
      <c r="M12" s="52">
        <v>32</v>
      </c>
      <c r="N12" s="52">
        <v>18</v>
      </c>
      <c r="O12" s="52">
        <v>13</v>
      </c>
      <c r="V12" s="40"/>
      <c r="W12" s="40"/>
      <c r="X12" s="40"/>
      <c r="Y12" s="40"/>
      <c r="Z12" s="40"/>
    </row>
    <row r="13" spans="2:26" x14ac:dyDescent="0.2">
      <c r="B13" s="67" t="s">
        <v>510</v>
      </c>
      <c r="C13" s="52">
        <v>244</v>
      </c>
      <c r="D13" s="52">
        <v>281</v>
      </c>
      <c r="E13" s="52">
        <v>211</v>
      </c>
      <c r="F13" s="52">
        <v>199</v>
      </c>
      <c r="G13" s="52">
        <v>148</v>
      </c>
      <c r="H13" s="52">
        <v>201</v>
      </c>
      <c r="I13" s="52">
        <v>230</v>
      </c>
      <c r="J13" s="52">
        <v>87</v>
      </c>
      <c r="K13" s="52">
        <v>122</v>
      </c>
      <c r="L13" s="52">
        <v>162</v>
      </c>
      <c r="M13" s="52">
        <v>221</v>
      </c>
      <c r="N13" s="52">
        <v>320</v>
      </c>
      <c r="O13" s="52">
        <v>148</v>
      </c>
      <c r="V13" s="40"/>
      <c r="W13" s="40"/>
      <c r="X13" s="40"/>
      <c r="Y13" s="40"/>
      <c r="Z13" s="40"/>
    </row>
    <row r="14" spans="2:26" x14ac:dyDescent="0.2">
      <c r="B14" s="67" t="s">
        <v>511</v>
      </c>
      <c r="C14" s="52">
        <v>307</v>
      </c>
      <c r="D14" s="52">
        <v>301</v>
      </c>
      <c r="E14" s="52">
        <v>374</v>
      </c>
      <c r="F14" s="52">
        <v>348</v>
      </c>
      <c r="G14" s="52">
        <v>233</v>
      </c>
      <c r="H14" s="52">
        <v>264</v>
      </c>
      <c r="I14" s="52">
        <v>231</v>
      </c>
      <c r="J14" s="52">
        <v>175</v>
      </c>
      <c r="K14" s="52">
        <v>102</v>
      </c>
      <c r="L14" s="52">
        <v>161</v>
      </c>
      <c r="M14" s="52">
        <v>212</v>
      </c>
      <c r="N14" s="52">
        <v>271</v>
      </c>
      <c r="O14" s="52">
        <v>253</v>
      </c>
      <c r="V14" s="40"/>
      <c r="W14" s="40"/>
      <c r="X14" s="40"/>
      <c r="Y14" s="40"/>
      <c r="Z14" s="40"/>
    </row>
    <row r="15" spans="2:26" x14ac:dyDescent="0.2">
      <c r="B15" s="67" t="s">
        <v>512</v>
      </c>
      <c r="C15" s="52">
        <v>21</v>
      </c>
      <c r="D15" s="52">
        <v>29</v>
      </c>
      <c r="E15" s="52">
        <v>50</v>
      </c>
      <c r="F15" s="52">
        <v>50</v>
      </c>
      <c r="G15" s="52">
        <v>18</v>
      </c>
      <c r="H15" s="52">
        <v>19</v>
      </c>
      <c r="I15" s="52">
        <v>11</v>
      </c>
      <c r="J15" s="52">
        <v>38</v>
      </c>
      <c r="K15" s="52">
        <v>11</v>
      </c>
      <c r="L15" s="52">
        <v>18</v>
      </c>
      <c r="M15" s="52">
        <v>32</v>
      </c>
      <c r="N15" s="52">
        <v>12</v>
      </c>
      <c r="O15" s="52">
        <v>3</v>
      </c>
      <c r="V15" s="40"/>
      <c r="W15" s="40"/>
      <c r="X15" s="40"/>
      <c r="Y15" s="40"/>
      <c r="Z15" s="40"/>
    </row>
    <row r="16" spans="2:26" x14ac:dyDescent="0.2">
      <c r="B16" s="67" t="s">
        <v>513</v>
      </c>
      <c r="C16" s="52">
        <v>33</v>
      </c>
      <c r="D16" s="52">
        <v>14</v>
      </c>
      <c r="E16" s="52">
        <v>35</v>
      </c>
      <c r="F16" s="52">
        <v>18</v>
      </c>
      <c r="G16" s="52">
        <v>28</v>
      </c>
      <c r="H16" s="52">
        <v>11</v>
      </c>
      <c r="I16" s="52">
        <v>3</v>
      </c>
      <c r="J16" s="52">
        <v>9</v>
      </c>
      <c r="K16" s="52">
        <v>3</v>
      </c>
      <c r="L16" s="68">
        <v>0</v>
      </c>
      <c r="M16" s="68">
        <v>5</v>
      </c>
      <c r="N16" s="68">
        <v>2</v>
      </c>
      <c r="O16" s="68">
        <v>1</v>
      </c>
      <c r="V16" s="40"/>
      <c r="W16" s="40"/>
      <c r="X16" s="40"/>
      <c r="Y16" s="40"/>
      <c r="Z16" s="40"/>
    </row>
    <row r="17" spans="2:26" x14ac:dyDescent="0.2">
      <c r="B17" s="67" t="s">
        <v>514</v>
      </c>
      <c r="C17" s="52">
        <v>3</v>
      </c>
      <c r="D17" s="52">
        <v>15</v>
      </c>
      <c r="E17" s="52">
        <v>9</v>
      </c>
      <c r="F17" s="52">
        <v>13</v>
      </c>
      <c r="G17" s="52">
        <v>13</v>
      </c>
      <c r="H17" s="68" t="s">
        <v>433</v>
      </c>
      <c r="I17" s="52">
        <v>1</v>
      </c>
      <c r="J17" s="52">
        <v>3</v>
      </c>
      <c r="K17" s="52">
        <v>1</v>
      </c>
      <c r="L17" s="52">
        <v>2</v>
      </c>
      <c r="M17" s="68">
        <v>0</v>
      </c>
      <c r="N17" s="68">
        <v>0</v>
      </c>
      <c r="O17" s="68">
        <v>0</v>
      </c>
      <c r="V17" s="40"/>
      <c r="W17" s="40"/>
      <c r="X17" s="40"/>
      <c r="Y17" s="40"/>
      <c r="Z17" s="40"/>
    </row>
    <row r="18" spans="2:26" x14ac:dyDescent="0.2">
      <c r="B18" s="67" t="s">
        <v>515</v>
      </c>
      <c r="C18" s="69">
        <v>1536</v>
      </c>
      <c r="D18" s="69">
        <v>1422</v>
      </c>
      <c r="E18" s="52">
        <v>910</v>
      </c>
      <c r="F18" s="52">
        <v>937</v>
      </c>
      <c r="G18" s="52">
        <v>944</v>
      </c>
      <c r="H18" s="52">
        <v>606</v>
      </c>
      <c r="I18" s="52">
        <v>824</v>
      </c>
      <c r="J18" s="52">
        <v>717</v>
      </c>
      <c r="K18" s="52">
        <v>316</v>
      </c>
      <c r="L18" s="69">
        <v>2149</v>
      </c>
      <c r="M18" s="69">
        <v>1805</v>
      </c>
      <c r="N18" s="69">
        <v>920</v>
      </c>
      <c r="O18" s="69">
        <v>761</v>
      </c>
      <c r="V18" s="40"/>
      <c r="W18" s="40"/>
      <c r="X18" s="40"/>
      <c r="Y18" s="40"/>
      <c r="Z18" s="40"/>
    </row>
    <row r="19" spans="2:26" x14ac:dyDescent="0.2">
      <c r="B19" s="90" t="s">
        <v>259</v>
      </c>
      <c r="C19" s="52">
        <v>656</v>
      </c>
      <c r="D19" s="52">
        <v>606</v>
      </c>
      <c r="E19" s="52">
        <v>485</v>
      </c>
      <c r="F19" s="52">
        <v>536</v>
      </c>
      <c r="G19" s="52">
        <v>479</v>
      </c>
      <c r="H19" s="52">
        <v>74</v>
      </c>
      <c r="I19" s="52">
        <v>41</v>
      </c>
      <c r="J19" s="52">
        <v>384</v>
      </c>
      <c r="K19" s="52">
        <v>169</v>
      </c>
      <c r="L19" s="52">
        <v>230</v>
      </c>
      <c r="M19" s="52">
        <v>979</v>
      </c>
      <c r="N19" s="52">
        <v>717</v>
      </c>
      <c r="O19" s="52">
        <v>666</v>
      </c>
      <c r="V19" s="40"/>
      <c r="W19" s="40"/>
      <c r="X19" s="40"/>
      <c r="Y19" s="40"/>
      <c r="Z19" s="40"/>
    </row>
    <row r="20" spans="2:26" x14ac:dyDescent="0.2">
      <c r="B20" s="67" t="s">
        <v>516</v>
      </c>
      <c r="C20" s="69">
        <v>1065</v>
      </c>
      <c r="D20" s="52">
        <v>603</v>
      </c>
      <c r="E20" s="52">
        <v>504</v>
      </c>
      <c r="F20" s="52">
        <v>671</v>
      </c>
      <c r="G20" s="52">
        <v>312</v>
      </c>
      <c r="H20" s="52">
        <v>331</v>
      </c>
      <c r="I20" s="52">
        <v>382</v>
      </c>
      <c r="J20" s="52">
        <v>284</v>
      </c>
      <c r="K20" s="52">
        <v>256</v>
      </c>
      <c r="L20" s="52">
        <v>249</v>
      </c>
      <c r="M20" s="52">
        <v>442</v>
      </c>
      <c r="N20" s="52">
        <v>687</v>
      </c>
      <c r="O20" s="52">
        <v>492</v>
      </c>
      <c r="V20" s="40"/>
      <c r="W20" s="40"/>
      <c r="X20" s="40"/>
      <c r="Y20" s="40"/>
      <c r="Z20" s="40"/>
    </row>
    <row r="21" spans="2:26" x14ac:dyDescent="0.2">
      <c r="B21" s="67" t="s">
        <v>517</v>
      </c>
      <c r="C21" s="52">
        <v>885</v>
      </c>
      <c r="D21" s="52">
        <v>513</v>
      </c>
      <c r="E21" s="52">
        <v>369</v>
      </c>
      <c r="F21" s="52">
        <v>379</v>
      </c>
      <c r="G21" s="52">
        <v>485</v>
      </c>
      <c r="H21" s="52">
        <v>267</v>
      </c>
      <c r="I21" s="52">
        <v>467</v>
      </c>
      <c r="J21" s="52">
        <v>350</v>
      </c>
      <c r="K21" s="52">
        <v>109</v>
      </c>
      <c r="L21" s="69">
        <v>187</v>
      </c>
      <c r="M21" s="69">
        <v>295</v>
      </c>
      <c r="N21" s="69">
        <v>286</v>
      </c>
      <c r="O21" s="69">
        <v>184</v>
      </c>
      <c r="V21" s="40"/>
      <c r="W21" s="40"/>
      <c r="X21" s="40"/>
      <c r="Y21" s="40"/>
      <c r="Z21" s="40"/>
    </row>
    <row r="22" spans="2:26" x14ac:dyDescent="0.2">
      <c r="B22" s="67" t="s">
        <v>518</v>
      </c>
      <c r="C22" s="69">
        <v>1780</v>
      </c>
      <c r="D22" s="69">
        <v>1689</v>
      </c>
      <c r="E22" s="69">
        <v>1218</v>
      </c>
      <c r="F22" s="69">
        <v>1220</v>
      </c>
      <c r="G22" s="69">
        <v>1278</v>
      </c>
      <c r="H22" s="69">
        <v>1075</v>
      </c>
      <c r="I22" s="69">
        <v>1799</v>
      </c>
      <c r="J22" s="52">
        <v>811</v>
      </c>
      <c r="K22" s="69">
        <v>471</v>
      </c>
      <c r="L22" s="69">
        <v>1330</v>
      </c>
      <c r="M22" s="69">
        <v>2544</v>
      </c>
      <c r="N22" s="69">
        <v>1932</v>
      </c>
      <c r="O22" s="69">
        <v>1958</v>
      </c>
      <c r="V22" s="40"/>
      <c r="W22" s="40"/>
      <c r="X22" s="40"/>
      <c r="Y22" s="40"/>
      <c r="Z22" s="40"/>
    </row>
    <row r="23" spans="2:26" x14ac:dyDescent="0.2">
      <c r="B23" s="67" t="s">
        <v>519</v>
      </c>
      <c r="C23" s="69">
        <v>23755</v>
      </c>
      <c r="D23" s="69">
        <v>21641</v>
      </c>
      <c r="E23" s="69">
        <v>19530</v>
      </c>
      <c r="F23" s="69">
        <v>19225</v>
      </c>
      <c r="G23" s="69">
        <v>18366</v>
      </c>
      <c r="H23" s="69">
        <v>21571</v>
      </c>
      <c r="I23" s="69">
        <v>24719</v>
      </c>
      <c r="J23" s="69">
        <v>16831</v>
      </c>
      <c r="K23" s="69">
        <v>12821</v>
      </c>
      <c r="L23" s="69">
        <v>25675</v>
      </c>
      <c r="M23" s="69">
        <v>40096</v>
      </c>
      <c r="N23" s="69">
        <v>42448</v>
      </c>
      <c r="O23" s="69">
        <v>39678</v>
      </c>
      <c r="V23" s="40"/>
      <c r="W23" s="40"/>
      <c r="X23" s="40"/>
      <c r="Y23" s="40"/>
      <c r="Z23" s="40"/>
    </row>
    <row r="24" spans="2:26" x14ac:dyDescent="0.2">
      <c r="B24" s="70" t="s">
        <v>501</v>
      </c>
      <c r="C24" s="91">
        <v>30760</v>
      </c>
      <c r="D24" s="91">
        <v>27588</v>
      </c>
      <c r="E24" s="91">
        <v>24086</v>
      </c>
      <c r="F24" s="91">
        <v>24060</v>
      </c>
      <c r="G24" s="91">
        <v>22833</v>
      </c>
      <c r="H24" s="91">
        <v>24852</v>
      </c>
      <c r="I24" s="91">
        <v>29164</v>
      </c>
      <c r="J24" s="91">
        <v>19856</v>
      </c>
      <c r="K24" s="91">
        <v>14547</v>
      </c>
      <c r="L24" s="91">
        <v>30331</v>
      </c>
      <c r="M24" s="91">
        <v>46939</v>
      </c>
      <c r="N24" s="91">
        <v>47783</v>
      </c>
      <c r="O24" s="91">
        <v>44406</v>
      </c>
    </row>
    <row r="25" spans="2:26" x14ac:dyDescent="0.2">
      <c r="B25" s="71" t="s">
        <v>520</v>
      </c>
      <c r="C25" s="20"/>
      <c r="D25" s="20"/>
      <c r="E25" s="20"/>
      <c r="F25" s="20"/>
      <c r="G25" s="20"/>
      <c r="H25" s="20"/>
      <c r="I25" s="20"/>
      <c r="J25" s="20"/>
      <c r="K25" s="20"/>
      <c r="L25" s="20"/>
      <c r="M25" s="20"/>
      <c r="N25" s="20"/>
    </row>
    <row r="26" spans="2:26" x14ac:dyDescent="0.2">
      <c r="B26" s="67" t="s">
        <v>521</v>
      </c>
      <c r="C26" s="69">
        <v>2961</v>
      </c>
      <c r="D26" s="69">
        <v>3518</v>
      </c>
      <c r="E26" s="69">
        <v>2243</v>
      </c>
      <c r="F26" s="69">
        <v>4774</v>
      </c>
      <c r="G26" s="69">
        <v>4316</v>
      </c>
      <c r="H26" s="69">
        <v>4082</v>
      </c>
      <c r="I26" s="69">
        <v>5934</v>
      </c>
      <c r="J26" s="69">
        <v>4677</v>
      </c>
      <c r="K26" s="69">
        <v>3845</v>
      </c>
      <c r="L26" s="69">
        <v>4600</v>
      </c>
      <c r="M26" s="69">
        <v>10737</v>
      </c>
      <c r="N26" s="69">
        <v>5120</v>
      </c>
      <c r="O26" s="69">
        <v>5535</v>
      </c>
    </row>
    <row r="27" spans="2:26" x14ac:dyDescent="0.2">
      <c r="B27" s="67" t="s">
        <v>522</v>
      </c>
      <c r="C27" s="69">
        <v>15013</v>
      </c>
      <c r="D27" s="69">
        <v>12559</v>
      </c>
      <c r="E27" s="69">
        <v>12317</v>
      </c>
      <c r="F27" s="69">
        <v>11780</v>
      </c>
      <c r="G27" s="69">
        <v>11479</v>
      </c>
      <c r="H27" s="69">
        <v>12937</v>
      </c>
      <c r="I27" s="69">
        <v>16652</v>
      </c>
      <c r="J27" s="69">
        <v>10958</v>
      </c>
      <c r="K27" s="69">
        <v>7272</v>
      </c>
      <c r="L27" s="69">
        <v>16563</v>
      </c>
      <c r="M27" s="69">
        <v>23974</v>
      </c>
      <c r="N27" s="69">
        <v>28756</v>
      </c>
      <c r="O27" s="69">
        <v>29869</v>
      </c>
    </row>
    <row r="28" spans="2:26" x14ac:dyDescent="0.2">
      <c r="B28" s="67" t="s">
        <v>523</v>
      </c>
      <c r="C28" s="69">
        <v>6003</v>
      </c>
      <c r="D28" s="69">
        <v>5421</v>
      </c>
      <c r="E28" s="69">
        <v>5509</v>
      </c>
      <c r="F28" s="69">
        <v>3214</v>
      </c>
      <c r="G28" s="69">
        <v>3195</v>
      </c>
      <c r="H28" s="69">
        <v>3199</v>
      </c>
      <c r="I28" s="69">
        <v>3071</v>
      </c>
      <c r="J28" s="69">
        <v>2464</v>
      </c>
      <c r="K28" s="69">
        <v>2287</v>
      </c>
      <c r="L28" s="69">
        <v>4017</v>
      </c>
      <c r="M28" s="69">
        <v>8065</v>
      </c>
      <c r="N28" s="69">
        <v>9248</v>
      </c>
      <c r="O28" s="69">
        <v>5408</v>
      </c>
    </row>
    <row r="29" spans="2:26" x14ac:dyDescent="0.2">
      <c r="B29" s="67" t="s">
        <v>524</v>
      </c>
      <c r="C29" s="69">
        <v>4104</v>
      </c>
      <c r="D29" s="69">
        <v>3651</v>
      </c>
      <c r="E29" s="69">
        <v>2322</v>
      </c>
      <c r="F29" s="69">
        <v>2502</v>
      </c>
      <c r="G29" s="69">
        <v>2251</v>
      </c>
      <c r="H29" s="69">
        <v>2620</v>
      </c>
      <c r="I29" s="69">
        <v>1767</v>
      </c>
      <c r="J29" s="69">
        <v>1132</v>
      </c>
      <c r="K29" s="52">
        <v>648</v>
      </c>
      <c r="L29" s="69">
        <v>3335</v>
      </c>
      <c r="M29" s="69">
        <v>2443</v>
      </c>
      <c r="N29" s="69">
        <v>2205</v>
      </c>
      <c r="O29" s="69">
        <v>2337</v>
      </c>
    </row>
    <row r="30" spans="2:26" x14ac:dyDescent="0.2">
      <c r="B30" s="67" t="s">
        <v>525</v>
      </c>
      <c r="C30" s="69">
        <v>2024</v>
      </c>
      <c r="D30" s="69">
        <v>1783</v>
      </c>
      <c r="E30" s="69">
        <v>1043</v>
      </c>
      <c r="F30" s="69">
        <v>1203</v>
      </c>
      <c r="G30" s="52">
        <v>989</v>
      </c>
      <c r="H30" s="69">
        <v>1435</v>
      </c>
      <c r="I30" s="69">
        <v>1107</v>
      </c>
      <c r="J30" s="52">
        <v>289</v>
      </c>
      <c r="K30" s="52">
        <v>277</v>
      </c>
      <c r="L30" s="69">
        <v>1242</v>
      </c>
      <c r="M30" s="69">
        <v>1116</v>
      </c>
      <c r="N30" s="69">
        <v>1696</v>
      </c>
      <c r="O30" s="69">
        <v>790</v>
      </c>
    </row>
    <row r="31" spans="2:26" x14ac:dyDescent="0.2">
      <c r="B31" s="67" t="s">
        <v>526</v>
      </c>
      <c r="C31" s="52">
        <v>352</v>
      </c>
      <c r="D31" s="52">
        <v>311</v>
      </c>
      <c r="E31" s="52">
        <v>205</v>
      </c>
      <c r="F31" s="52">
        <v>226</v>
      </c>
      <c r="G31" s="52">
        <v>213</v>
      </c>
      <c r="H31" s="52">
        <v>216</v>
      </c>
      <c r="I31" s="52">
        <v>255</v>
      </c>
      <c r="J31" s="52">
        <v>106</v>
      </c>
      <c r="K31" s="52">
        <v>68</v>
      </c>
      <c r="L31" s="52">
        <v>256</v>
      </c>
      <c r="M31" s="52">
        <v>239</v>
      </c>
      <c r="N31" s="52">
        <v>394</v>
      </c>
      <c r="O31" s="52">
        <v>168</v>
      </c>
    </row>
    <row r="32" spans="2:26" x14ac:dyDescent="0.2">
      <c r="B32" s="67" t="s">
        <v>527</v>
      </c>
      <c r="C32" s="52">
        <v>303</v>
      </c>
      <c r="D32" s="52">
        <v>345</v>
      </c>
      <c r="E32" s="52">
        <v>447</v>
      </c>
      <c r="F32" s="52">
        <v>361</v>
      </c>
      <c r="G32" s="52">
        <v>390</v>
      </c>
      <c r="H32" s="52">
        <v>363</v>
      </c>
      <c r="I32" s="52">
        <v>378</v>
      </c>
      <c r="J32" s="52">
        <v>230</v>
      </c>
      <c r="K32" s="52">
        <v>150</v>
      </c>
      <c r="L32" s="52">
        <v>318</v>
      </c>
      <c r="M32" s="52">
        <v>365</v>
      </c>
      <c r="N32" s="52">
        <v>364</v>
      </c>
      <c r="O32" s="52">
        <v>299</v>
      </c>
    </row>
    <row r="33" spans="1:15" x14ac:dyDescent="0.2">
      <c r="B33" s="70" t="s">
        <v>501</v>
      </c>
      <c r="C33" s="91">
        <v>30760</v>
      </c>
      <c r="D33" s="91">
        <v>27588</v>
      </c>
      <c r="E33" s="91">
        <v>24086</v>
      </c>
      <c r="F33" s="91">
        <v>24060</v>
      </c>
      <c r="G33" s="91">
        <v>22833</v>
      </c>
      <c r="H33" s="91">
        <v>24852</v>
      </c>
      <c r="I33" s="91">
        <v>29164</v>
      </c>
      <c r="J33" s="91">
        <v>19856</v>
      </c>
      <c r="K33" s="91">
        <v>14547</v>
      </c>
      <c r="L33" s="91">
        <v>30331</v>
      </c>
      <c r="M33" s="91">
        <v>46939</v>
      </c>
      <c r="N33" s="91">
        <v>47783</v>
      </c>
      <c r="O33" s="91">
        <v>44406</v>
      </c>
    </row>
    <row r="34" spans="1:15" x14ac:dyDescent="0.2">
      <c r="B34" s="71" t="s">
        <v>528</v>
      </c>
      <c r="C34" s="20"/>
      <c r="D34" s="20"/>
      <c r="E34" s="20"/>
      <c r="F34" s="20"/>
      <c r="G34" s="20"/>
      <c r="H34" s="20"/>
      <c r="I34" s="20"/>
      <c r="J34" s="20"/>
      <c r="K34" s="20"/>
      <c r="L34" s="20"/>
      <c r="M34" s="20"/>
      <c r="N34" s="20"/>
    </row>
    <row r="35" spans="1:15" x14ac:dyDescent="0.2">
      <c r="B35" s="92" t="s">
        <v>529</v>
      </c>
      <c r="C35" s="93">
        <v>124</v>
      </c>
      <c r="D35" s="93">
        <v>153</v>
      </c>
      <c r="E35" s="93">
        <v>186</v>
      </c>
      <c r="F35" s="93">
        <v>180</v>
      </c>
      <c r="G35" s="93">
        <v>217</v>
      </c>
      <c r="H35" s="93">
        <v>168</v>
      </c>
      <c r="I35" s="93">
        <v>144</v>
      </c>
      <c r="J35" s="93">
        <v>93</v>
      </c>
      <c r="K35" s="93">
        <v>33</v>
      </c>
      <c r="L35" s="93">
        <v>47</v>
      </c>
      <c r="M35" s="93">
        <v>101</v>
      </c>
      <c r="N35" s="93">
        <v>79</v>
      </c>
      <c r="O35" s="93">
        <v>123</v>
      </c>
    </row>
    <row r="36" spans="1:15" x14ac:dyDescent="0.2">
      <c r="B36" s="94" t="s">
        <v>530</v>
      </c>
      <c r="C36" s="95" t="s">
        <v>264</v>
      </c>
      <c r="D36" s="95" t="s">
        <v>264</v>
      </c>
      <c r="E36" s="95" t="s">
        <v>264</v>
      </c>
      <c r="F36" s="95" t="s">
        <v>264</v>
      </c>
      <c r="G36" s="95" t="s">
        <v>264</v>
      </c>
      <c r="H36" s="95" t="s">
        <v>264</v>
      </c>
      <c r="I36" s="95" t="s">
        <v>264</v>
      </c>
      <c r="J36" s="95" t="s">
        <v>264</v>
      </c>
      <c r="K36" s="95" t="s">
        <v>264</v>
      </c>
      <c r="L36" s="95" t="s">
        <v>264</v>
      </c>
      <c r="M36" s="95" t="s">
        <v>264</v>
      </c>
      <c r="N36" s="95" t="s">
        <v>264</v>
      </c>
      <c r="O36" s="95" t="s">
        <v>264</v>
      </c>
    </row>
    <row r="37" spans="1:15" x14ac:dyDescent="0.2">
      <c r="B37" s="94" t="s">
        <v>531</v>
      </c>
      <c r="C37" s="52">
        <v>124</v>
      </c>
      <c r="D37" s="52">
        <v>153</v>
      </c>
      <c r="E37" s="52">
        <v>186</v>
      </c>
      <c r="F37" s="52">
        <v>180</v>
      </c>
      <c r="G37" s="52">
        <v>217</v>
      </c>
      <c r="H37" s="52">
        <v>168</v>
      </c>
      <c r="I37" s="52">
        <v>144</v>
      </c>
      <c r="J37" s="52">
        <v>93</v>
      </c>
      <c r="K37" s="52">
        <v>33</v>
      </c>
      <c r="L37" s="52">
        <v>47</v>
      </c>
      <c r="M37" s="52">
        <v>101</v>
      </c>
      <c r="N37" s="52">
        <v>79</v>
      </c>
      <c r="O37" s="52">
        <v>123</v>
      </c>
    </row>
    <row r="38" spans="1:15" x14ac:dyDescent="0.2">
      <c r="B38" s="383" t="s">
        <v>1272</v>
      </c>
      <c r="C38" s="73">
        <v>151</v>
      </c>
      <c r="D38" s="73">
        <v>133</v>
      </c>
      <c r="E38" s="73">
        <v>115</v>
      </c>
      <c r="F38" s="73">
        <v>114</v>
      </c>
      <c r="G38" s="73">
        <v>107</v>
      </c>
      <c r="H38" s="73">
        <v>115</v>
      </c>
      <c r="I38" s="73">
        <v>134</v>
      </c>
      <c r="J38" s="73">
        <v>91</v>
      </c>
      <c r="K38" s="73">
        <v>65.7</v>
      </c>
      <c r="L38" s="73">
        <v>136.69999999999999</v>
      </c>
      <c r="M38" s="73">
        <v>211.6</v>
      </c>
      <c r="N38" s="73">
        <v>218</v>
      </c>
      <c r="O38" s="73">
        <v>204.1</v>
      </c>
    </row>
    <row r="39" spans="1:15" ht="9.75" customHeight="1" x14ac:dyDescent="0.2">
      <c r="B39" s="20"/>
      <c r="C39" s="20"/>
      <c r="D39" s="20"/>
      <c r="E39" s="20"/>
      <c r="F39" s="20"/>
      <c r="G39" s="20"/>
      <c r="H39" s="20"/>
      <c r="I39" s="20"/>
      <c r="J39" s="20"/>
      <c r="K39" s="20"/>
      <c r="L39" s="20"/>
      <c r="M39" s="20"/>
      <c r="N39" s="20"/>
    </row>
    <row r="40" spans="1:15" x14ac:dyDescent="0.2">
      <c r="A40" s="10" t="s">
        <v>283</v>
      </c>
      <c r="B40" s="20" t="s">
        <v>289</v>
      </c>
      <c r="C40" s="20"/>
      <c r="D40" s="20"/>
      <c r="E40" s="20"/>
      <c r="F40" s="20"/>
      <c r="G40" s="20"/>
      <c r="H40" s="20"/>
      <c r="I40" s="20"/>
      <c r="J40" s="20"/>
      <c r="K40" s="20"/>
      <c r="L40" s="20"/>
      <c r="M40" s="20"/>
      <c r="N40" s="20"/>
    </row>
    <row r="41" spans="1:15" ht="13.5" customHeight="1" x14ac:dyDescent="0.2">
      <c r="A41" s="20"/>
      <c r="B41" s="20"/>
      <c r="C41" s="20"/>
      <c r="D41" s="20"/>
      <c r="E41" s="20"/>
      <c r="F41" s="20"/>
      <c r="G41" s="20"/>
      <c r="H41" s="20"/>
      <c r="I41" s="20"/>
      <c r="J41" s="20"/>
      <c r="K41" s="20"/>
      <c r="L41" s="20"/>
      <c r="M41" s="20"/>
      <c r="N41" s="20"/>
    </row>
    <row r="42" spans="1:15" ht="17.25" customHeight="1" x14ac:dyDescent="0.2">
      <c r="A42" s="74" t="s">
        <v>993</v>
      </c>
      <c r="B42" s="20"/>
      <c r="C42" s="20"/>
      <c r="D42" s="20"/>
      <c r="E42" s="20"/>
      <c r="F42" s="20"/>
      <c r="G42" s="20"/>
      <c r="H42" s="20"/>
      <c r="I42" s="20"/>
      <c r="J42" s="20"/>
      <c r="K42" s="20"/>
      <c r="L42" s="20"/>
      <c r="M42" s="20"/>
      <c r="N42" s="20"/>
    </row>
    <row r="43" spans="1:15" x14ac:dyDescent="0.2">
      <c r="A43" s="20" t="s">
        <v>1049</v>
      </c>
      <c r="B43" s="74"/>
      <c r="C43" s="20"/>
      <c r="D43" s="20"/>
      <c r="E43" s="20"/>
      <c r="F43" s="20"/>
      <c r="G43" s="20"/>
      <c r="H43" s="20"/>
      <c r="I43" s="20"/>
      <c r="J43" s="20"/>
      <c r="K43" s="20"/>
      <c r="L43" s="20"/>
      <c r="M43" s="20"/>
      <c r="N43" s="20"/>
    </row>
    <row r="44" spans="1:15" x14ac:dyDescent="0.2">
      <c r="B44" s="41"/>
      <c r="C44" s="20"/>
      <c r="D44" s="20"/>
      <c r="E44" s="20"/>
      <c r="F44" s="20"/>
      <c r="G44" s="20"/>
      <c r="H44" s="20"/>
      <c r="I44" s="20"/>
      <c r="J44" s="20"/>
      <c r="K44" s="20"/>
      <c r="L44" s="20"/>
      <c r="M44" s="20"/>
      <c r="N44" s="20"/>
    </row>
    <row r="45" spans="1:15" x14ac:dyDescent="0.2">
      <c r="B45" s="20"/>
      <c r="C45" s="20"/>
      <c r="D45" s="20"/>
      <c r="E45" s="20"/>
      <c r="F45" s="20"/>
      <c r="G45" s="20"/>
      <c r="H45" s="20"/>
      <c r="I45" s="20"/>
      <c r="J45" s="20"/>
      <c r="K45" s="20"/>
      <c r="L45" s="20"/>
      <c r="M45" s="20"/>
      <c r="N45" s="20"/>
    </row>
    <row r="46" spans="1:15" x14ac:dyDescent="0.2">
      <c r="B46" s="20"/>
      <c r="C46" s="20"/>
      <c r="D46" s="20"/>
      <c r="E46" s="20"/>
      <c r="F46" s="20"/>
      <c r="G46" s="20"/>
      <c r="H46" s="20"/>
      <c r="I46" s="20"/>
      <c r="J46" s="20"/>
      <c r="K46" s="20"/>
      <c r="L46" s="20"/>
      <c r="M46" s="20"/>
      <c r="N46" s="20"/>
    </row>
    <row r="47" spans="1:15" x14ac:dyDescent="0.2">
      <c r="C47" s="20"/>
      <c r="D47" s="20"/>
      <c r="E47" s="20"/>
      <c r="F47" s="20"/>
      <c r="G47" s="20"/>
      <c r="H47" s="20"/>
      <c r="I47" s="20"/>
      <c r="J47" s="20"/>
      <c r="K47" s="20"/>
      <c r="L47" s="20"/>
      <c r="M47" s="20"/>
      <c r="N47" s="20"/>
    </row>
    <row r="50" spans="11:15" x14ac:dyDescent="0.2">
      <c r="K50" s="16"/>
      <c r="L50" s="16"/>
      <c r="M50" s="16"/>
      <c r="N50" s="16"/>
      <c r="O50" s="16"/>
    </row>
    <row r="51" spans="11:15" x14ac:dyDescent="0.2">
      <c r="K51" s="16"/>
      <c r="L51" s="16"/>
      <c r="M51" s="16"/>
      <c r="N51" s="16"/>
      <c r="O51" s="16"/>
    </row>
    <row r="52" spans="11:15" x14ac:dyDescent="0.2">
      <c r="K52" s="16"/>
      <c r="L52" s="16"/>
      <c r="M52" s="16"/>
      <c r="N52" s="16"/>
      <c r="O52" s="16"/>
    </row>
    <row r="53" spans="11:15" x14ac:dyDescent="0.2">
      <c r="K53" s="16"/>
      <c r="L53" s="16"/>
      <c r="M53" s="16"/>
      <c r="N53" s="16"/>
      <c r="O53" s="16"/>
    </row>
    <row r="54" spans="11:15" x14ac:dyDescent="0.2">
      <c r="K54" s="16"/>
      <c r="L54" s="16"/>
      <c r="M54" s="16"/>
      <c r="N54" s="16"/>
      <c r="O54" s="16"/>
    </row>
    <row r="55" spans="11:15" x14ac:dyDescent="0.2">
      <c r="K55" s="16"/>
      <c r="L55" s="16"/>
      <c r="M55" s="16"/>
      <c r="N55" s="16"/>
      <c r="O55" s="16"/>
    </row>
    <row r="56" spans="11:15" x14ac:dyDescent="0.2">
      <c r="K56" s="16"/>
      <c r="L56" s="16"/>
      <c r="M56" s="16"/>
      <c r="N56" s="16"/>
      <c r="O56" s="16"/>
    </row>
    <row r="57" spans="11:15" x14ac:dyDescent="0.2">
      <c r="K57" s="16"/>
      <c r="L57" s="16"/>
      <c r="M57" s="16"/>
      <c r="N57" s="16"/>
      <c r="O57" s="16"/>
    </row>
    <row r="58" spans="11:15" x14ac:dyDescent="0.2">
      <c r="K58" s="16"/>
      <c r="L58" s="16"/>
      <c r="M58" s="16"/>
      <c r="N58" s="16"/>
      <c r="O58" s="16"/>
    </row>
    <row r="59" spans="11:15" x14ac:dyDescent="0.2">
      <c r="K59" s="16"/>
      <c r="L59" s="16"/>
      <c r="M59" s="16"/>
      <c r="N59" s="16"/>
    </row>
  </sheetData>
  <mergeCells count="1">
    <mergeCell ref="B2:O2"/>
  </mergeCells>
  <pageMargins left="0.7" right="0.7" top="0.75" bottom="0.75" header="0.3" footer="0.3"/>
  <pageSetup paperSize="8" orientation="landscape" horizontalDpi="300" verticalDpi="300" r:id="rId1"/>
  <headerFooter>
    <oddHeader>&amp;L&amp;"Calibri"&amp;10&amp;K000000 [Limited Sharing]&amp;1#_x000D_</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codeName="Sheet51">
    <tabColor theme="7" tint="-0.499984740745262"/>
  </sheetPr>
  <dimension ref="A1:Z49"/>
  <sheetViews>
    <sheetView workbookViewId="0">
      <pane xSplit="2" ySplit="4" topLeftCell="M5"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3.6640625" style="10" customWidth="1"/>
    <col min="2" max="2" width="22.1640625" style="10" customWidth="1"/>
    <col min="3" max="3" width="7.6640625" style="10" bestFit="1" customWidth="1"/>
    <col min="4" max="4" width="8.83203125" style="10" bestFit="1" customWidth="1"/>
    <col min="5" max="6" width="7.6640625" style="10" bestFit="1" customWidth="1"/>
    <col min="7" max="7" width="8.83203125" style="10" bestFit="1" customWidth="1"/>
    <col min="8" max="9" width="7.6640625" style="10" bestFit="1" customWidth="1"/>
    <col min="10" max="10" width="8.83203125" style="10" bestFit="1" customWidth="1"/>
    <col min="11" max="12" width="7.6640625" style="10" bestFit="1" customWidth="1"/>
    <col min="13" max="13" width="8.83203125" style="10" bestFit="1" customWidth="1"/>
    <col min="14" max="15" width="7.6640625" style="10" bestFit="1" customWidth="1"/>
    <col min="16" max="16" width="8.83203125" style="10" bestFit="1" customWidth="1"/>
    <col min="17" max="17" width="7.6640625" style="10" bestFit="1" customWidth="1"/>
    <col min="18" max="20" width="9.1640625" style="10" customWidth="1"/>
    <col min="21" max="16384" width="9.33203125" style="10"/>
  </cols>
  <sheetData>
    <row r="1" spans="2:26" s="4" customFormat="1" ht="46.5" customHeight="1" x14ac:dyDescent="0.2">
      <c r="B1" s="1" t="s">
        <v>381</v>
      </c>
      <c r="C1" s="2"/>
      <c r="D1" s="2"/>
      <c r="E1" s="2"/>
      <c r="F1" s="2"/>
      <c r="G1" s="2"/>
      <c r="H1" s="2"/>
      <c r="I1" s="2"/>
      <c r="J1" s="2"/>
      <c r="K1" s="2"/>
      <c r="L1" s="2"/>
      <c r="M1" s="2"/>
      <c r="N1" s="2"/>
      <c r="O1" s="2"/>
      <c r="P1" s="2"/>
      <c r="Q1" s="2"/>
      <c r="R1" s="2"/>
      <c r="S1" s="2"/>
      <c r="T1" s="3"/>
      <c r="U1" s="3"/>
      <c r="V1" s="3"/>
      <c r="W1" s="3"/>
      <c r="X1" s="3"/>
      <c r="Y1" s="3"/>
      <c r="Z1" s="3" t="s">
        <v>430</v>
      </c>
    </row>
    <row r="2" spans="2:26" s="5" customFormat="1" ht="15" x14ac:dyDescent="0.2">
      <c r="B2" s="581" t="s">
        <v>258</v>
      </c>
      <c r="C2" s="581"/>
      <c r="D2" s="581"/>
      <c r="E2" s="581"/>
      <c r="F2" s="581"/>
      <c r="G2" s="581"/>
      <c r="H2" s="581"/>
      <c r="I2" s="581"/>
      <c r="J2" s="581"/>
      <c r="K2" s="581"/>
      <c r="L2" s="581"/>
      <c r="M2" s="581"/>
      <c r="N2" s="581"/>
      <c r="O2" s="581"/>
      <c r="P2" s="581"/>
      <c r="Q2" s="581"/>
      <c r="R2" s="581"/>
      <c r="S2" s="581"/>
      <c r="T2" s="581"/>
      <c r="U2" s="581"/>
      <c r="V2" s="581"/>
      <c r="W2" s="581"/>
      <c r="X2" s="581"/>
      <c r="Y2" s="581"/>
      <c r="Z2" s="581"/>
    </row>
    <row r="3" spans="2:26" s="28" customFormat="1" ht="17.25" x14ac:dyDescent="0.25">
      <c r="B3" s="527" t="s">
        <v>188</v>
      </c>
      <c r="C3" s="580">
        <v>2018</v>
      </c>
      <c r="D3" s="580"/>
      <c r="E3" s="580"/>
      <c r="F3" s="580">
        <v>2019</v>
      </c>
      <c r="G3" s="580"/>
      <c r="H3" s="580"/>
      <c r="I3" s="580">
        <v>2020</v>
      </c>
      <c r="J3" s="580"/>
      <c r="K3" s="580"/>
      <c r="L3" s="580">
        <v>2021</v>
      </c>
      <c r="M3" s="580"/>
      <c r="N3" s="580"/>
      <c r="O3" s="560">
        <v>2022</v>
      </c>
      <c r="P3" s="560"/>
      <c r="Q3" s="560"/>
      <c r="R3" s="580">
        <v>2023</v>
      </c>
      <c r="S3" s="580"/>
      <c r="T3" s="580"/>
      <c r="U3" s="580">
        <v>2024</v>
      </c>
      <c r="V3" s="580"/>
      <c r="W3" s="580"/>
      <c r="X3" s="580" t="s">
        <v>1221</v>
      </c>
      <c r="Y3" s="580"/>
      <c r="Z3" s="580"/>
    </row>
    <row r="4" spans="2:26" s="28" customFormat="1" ht="15" x14ac:dyDescent="0.25">
      <c r="B4" s="529"/>
      <c r="C4" s="62" t="s">
        <v>119</v>
      </c>
      <c r="D4" s="61" t="s">
        <v>1050</v>
      </c>
      <c r="E4" s="77" t="s">
        <v>195</v>
      </c>
      <c r="F4" s="62" t="s">
        <v>119</v>
      </c>
      <c r="G4" s="62" t="s">
        <v>118</v>
      </c>
      <c r="H4" s="63" t="s">
        <v>1</v>
      </c>
      <c r="I4" s="61" t="s">
        <v>1051</v>
      </c>
      <c r="J4" s="61" t="s">
        <v>1050</v>
      </c>
      <c r="K4" s="63" t="s">
        <v>1</v>
      </c>
      <c r="L4" s="61" t="s">
        <v>1051</v>
      </c>
      <c r="M4" s="61" t="s">
        <v>1050</v>
      </c>
      <c r="N4" s="63" t="s">
        <v>1</v>
      </c>
      <c r="O4" s="61" t="s">
        <v>1051</v>
      </c>
      <c r="P4" s="61" t="s">
        <v>1050</v>
      </c>
      <c r="Q4" s="77" t="s">
        <v>195</v>
      </c>
      <c r="R4" s="61" t="s">
        <v>1051</v>
      </c>
      <c r="S4" s="61" t="s">
        <v>1050</v>
      </c>
      <c r="T4" s="77" t="s">
        <v>1</v>
      </c>
      <c r="U4" s="61" t="s">
        <v>1051</v>
      </c>
      <c r="V4" s="61" t="s">
        <v>1050</v>
      </c>
      <c r="W4" s="77" t="s">
        <v>1</v>
      </c>
      <c r="X4" s="61" t="s">
        <v>1051</v>
      </c>
      <c r="Y4" s="61" t="s">
        <v>1050</v>
      </c>
      <c r="Z4" s="77" t="s">
        <v>1</v>
      </c>
    </row>
    <row r="5" spans="2:26" x14ac:dyDescent="0.2">
      <c r="B5" s="79" t="s">
        <v>476</v>
      </c>
      <c r="C5" s="429">
        <v>8622</v>
      </c>
      <c r="D5" s="429">
        <v>199</v>
      </c>
      <c r="E5" s="430">
        <v>8821</v>
      </c>
      <c r="F5" s="429">
        <v>8944</v>
      </c>
      <c r="G5" s="429">
        <v>204</v>
      </c>
      <c r="H5" s="430">
        <v>9148</v>
      </c>
      <c r="I5" s="429">
        <v>5822</v>
      </c>
      <c r="J5" s="429">
        <v>151</v>
      </c>
      <c r="K5" s="430">
        <v>5973</v>
      </c>
      <c r="L5" s="429">
        <v>4773</v>
      </c>
      <c r="M5" s="429">
        <v>76</v>
      </c>
      <c r="N5" s="430">
        <v>4849</v>
      </c>
      <c r="O5" s="429">
        <v>10911</v>
      </c>
      <c r="P5" s="429">
        <v>128</v>
      </c>
      <c r="Q5" s="430">
        <v>11039</v>
      </c>
      <c r="R5" s="429">
        <v>17200</v>
      </c>
      <c r="S5" s="429">
        <v>227</v>
      </c>
      <c r="T5" s="430">
        <v>17427</v>
      </c>
      <c r="U5" s="429">
        <v>20457</v>
      </c>
      <c r="V5" s="429">
        <v>337</v>
      </c>
      <c r="W5" s="430">
        <v>20794</v>
      </c>
      <c r="X5" s="429">
        <v>17736</v>
      </c>
      <c r="Y5" s="429">
        <v>317</v>
      </c>
      <c r="Z5" s="430">
        <v>18053</v>
      </c>
    </row>
    <row r="6" spans="2:26" x14ac:dyDescent="0.2">
      <c r="B6" s="83" t="s">
        <v>477</v>
      </c>
      <c r="C6" s="431">
        <v>2088</v>
      </c>
      <c r="D6" s="431">
        <v>86</v>
      </c>
      <c r="E6" s="432">
        <v>2174</v>
      </c>
      <c r="F6" s="431">
        <v>3957</v>
      </c>
      <c r="G6" s="431">
        <v>59</v>
      </c>
      <c r="H6" s="432">
        <v>4016</v>
      </c>
      <c r="I6" s="431">
        <v>2906</v>
      </c>
      <c r="J6" s="431">
        <v>39</v>
      </c>
      <c r="K6" s="432">
        <v>2945</v>
      </c>
      <c r="L6" s="431">
        <v>2345</v>
      </c>
      <c r="M6" s="431">
        <v>16</v>
      </c>
      <c r="N6" s="432">
        <v>2361</v>
      </c>
      <c r="O6" s="431">
        <v>5390</v>
      </c>
      <c r="P6" s="431">
        <v>47</v>
      </c>
      <c r="Q6" s="432">
        <v>5437</v>
      </c>
      <c r="R6" s="431">
        <v>8128</v>
      </c>
      <c r="S6" s="431">
        <v>76</v>
      </c>
      <c r="T6" s="432">
        <v>8204</v>
      </c>
      <c r="U6" s="431">
        <v>4683</v>
      </c>
      <c r="V6" s="431">
        <v>96</v>
      </c>
      <c r="W6" s="432">
        <v>4779</v>
      </c>
      <c r="X6" s="431">
        <v>5100</v>
      </c>
      <c r="Y6" s="431">
        <v>82</v>
      </c>
      <c r="Z6" s="432">
        <v>5182</v>
      </c>
    </row>
    <row r="7" spans="2:26" x14ac:dyDescent="0.2">
      <c r="B7" s="83" t="s">
        <v>478</v>
      </c>
      <c r="C7" s="431">
        <v>1694</v>
      </c>
      <c r="D7" s="431">
        <v>30</v>
      </c>
      <c r="E7" s="432">
        <v>1724</v>
      </c>
      <c r="F7" s="431">
        <v>2174</v>
      </c>
      <c r="G7" s="431">
        <v>57</v>
      </c>
      <c r="H7" s="432">
        <v>2231</v>
      </c>
      <c r="I7" s="431">
        <v>1674</v>
      </c>
      <c r="J7" s="431">
        <v>26</v>
      </c>
      <c r="K7" s="432">
        <v>1700</v>
      </c>
      <c r="L7" s="431">
        <v>1318</v>
      </c>
      <c r="M7" s="431">
        <v>29</v>
      </c>
      <c r="N7" s="432">
        <v>1347</v>
      </c>
      <c r="O7" s="431">
        <v>2746</v>
      </c>
      <c r="P7" s="431">
        <v>29</v>
      </c>
      <c r="Q7" s="432">
        <v>2775</v>
      </c>
      <c r="R7" s="431">
        <v>4117</v>
      </c>
      <c r="S7" s="431">
        <v>66</v>
      </c>
      <c r="T7" s="432">
        <v>4183</v>
      </c>
      <c r="U7" s="431">
        <v>4065</v>
      </c>
      <c r="V7" s="431">
        <v>78</v>
      </c>
      <c r="W7" s="432">
        <v>4143</v>
      </c>
      <c r="X7" s="431">
        <v>3303</v>
      </c>
      <c r="Y7" s="431">
        <v>46</v>
      </c>
      <c r="Z7" s="432">
        <v>3349</v>
      </c>
    </row>
    <row r="8" spans="2:26" x14ac:dyDescent="0.2">
      <c r="B8" s="83" t="s">
        <v>479</v>
      </c>
      <c r="C8" s="431">
        <v>818</v>
      </c>
      <c r="D8" s="431">
        <v>12</v>
      </c>
      <c r="E8" s="432">
        <v>830</v>
      </c>
      <c r="F8" s="431">
        <v>712</v>
      </c>
      <c r="G8" s="431">
        <v>31</v>
      </c>
      <c r="H8" s="432">
        <v>743</v>
      </c>
      <c r="I8" s="431">
        <v>967</v>
      </c>
      <c r="J8" s="431">
        <v>35</v>
      </c>
      <c r="K8" s="432">
        <v>1002</v>
      </c>
      <c r="L8" s="431">
        <v>498</v>
      </c>
      <c r="M8" s="431">
        <v>15</v>
      </c>
      <c r="N8" s="432">
        <v>513</v>
      </c>
      <c r="O8" s="431">
        <v>966</v>
      </c>
      <c r="P8" s="431">
        <v>12</v>
      </c>
      <c r="Q8" s="432">
        <v>978</v>
      </c>
      <c r="R8" s="431">
        <v>1301</v>
      </c>
      <c r="S8" s="431">
        <v>33</v>
      </c>
      <c r="T8" s="432">
        <v>1334</v>
      </c>
      <c r="U8" s="431">
        <v>1194</v>
      </c>
      <c r="V8" s="431">
        <v>30</v>
      </c>
      <c r="W8" s="432">
        <v>1224</v>
      </c>
      <c r="X8" s="431">
        <v>1849</v>
      </c>
      <c r="Y8" s="431">
        <v>29</v>
      </c>
      <c r="Z8" s="432">
        <v>1878</v>
      </c>
    </row>
    <row r="9" spans="2:26" x14ac:dyDescent="0.2">
      <c r="B9" s="83" t="s">
        <v>480</v>
      </c>
      <c r="C9" s="431">
        <v>297</v>
      </c>
      <c r="D9" s="431">
        <v>5</v>
      </c>
      <c r="E9" s="432">
        <v>302</v>
      </c>
      <c r="F9" s="431">
        <v>733</v>
      </c>
      <c r="G9" s="431">
        <v>34</v>
      </c>
      <c r="H9" s="432">
        <v>767</v>
      </c>
      <c r="I9" s="431">
        <v>309</v>
      </c>
      <c r="J9" s="431">
        <v>2</v>
      </c>
      <c r="K9" s="432">
        <v>311</v>
      </c>
      <c r="L9" s="431">
        <v>241</v>
      </c>
      <c r="M9" s="431">
        <v>1</v>
      </c>
      <c r="N9" s="432">
        <v>242</v>
      </c>
      <c r="O9" s="431">
        <v>359</v>
      </c>
      <c r="P9" s="431">
        <v>10</v>
      </c>
      <c r="Q9" s="432">
        <v>369</v>
      </c>
      <c r="R9" s="431">
        <v>924</v>
      </c>
      <c r="S9" s="431">
        <v>7</v>
      </c>
      <c r="T9" s="432">
        <v>931</v>
      </c>
      <c r="U9" s="431">
        <v>343</v>
      </c>
      <c r="V9" s="431">
        <v>8</v>
      </c>
      <c r="W9" s="432">
        <v>351</v>
      </c>
      <c r="X9" s="431">
        <v>470</v>
      </c>
      <c r="Y9" s="431">
        <v>9</v>
      </c>
      <c r="Z9" s="432">
        <v>479</v>
      </c>
    </row>
    <row r="10" spans="2:26" x14ac:dyDescent="0.2">
      <c r="B10" s="83" t="s">
        <v>481</v>
      </c>
      <c r="C10" s="431">
        <v>230</v>
      </c>
      <c r="D10" s="431">
        <v>1</v>
      </c>
      <c r="E10" s="432">
        <v>231</v>
      </c>
      <c r="F10" s="431">
        <v>512</v>
      </c>
      <c r="G10" s="431">
        <v>10</v>
      </c>
      <c r="H10" s="432">
        <v>522</v>
      </c>
      <c r="I10" s="431">
        <v>201</v>
      </c>
      <c r="J10" s="431">
        <v>1</v>
      </c>
      <c r="K10" s="432">
        <v>202</v>
      </c>
      <c r="L10" s="431">
        <v>133</v>
      </c>
      <c r="M10" s="433">
        <v>0</v>
      </c>
      <c r="N10" s="432">
        <v>133</v>
      </c>
      <c r="O10" s="431">
        <v>260</v>
      </c>
      <c r="P10" s="431">
        <v>14</v>
      </c>
      <c r="Q10" s="432">
        <v>274</v>
      </c>
      <c r="R10" s="431">
        <v>386</v>
      </c>
      <c r="S10" s="431">
        <v>6</v>
      </c>
      <c r="T10" s="432">
        <v>392</v>
      </c>
      <c r="U10" s="431">
        <v>222</v>
      </c>
      <c r="V10" s="431">
        <v>11</v>
      </c>
      <c r="W10" s="432">
        <v>233</v>
      </c>
      <c r="X10" s="431">
        <v>245</v>
      </c>
      <c r="Y10" s="431">
        <v>2</v>
      </c>
      <c r="Z10" s="432">
        <v>247</v>
      </c>
    </row>
    <row r="11" spans="2:26" x14ac:dyDescent="0.2">
      <c r="B11" s="83" t="s">
        <v>482</v>
      </c>
      <c r="C11" s="431">
        <v>1359</v>
      </c>
      <c r="D11" s="431">
        <v>20</v>
      </c>
      <c r="E11" s="432">
        <v>1379</v>
      </c>
      <c r="F11" s="431">
        <v>1463</v>
      </c>
      <c r="G11" s="431">
        <v>39</v>
      </c>
      <c r="H11" s="432">
        <v>1502</v>
      </c>
      <c r="I11" s="431">
        <v>821</v>
      </c>
      <c r="J11" s="431">
        <v>13</v>
      </c>
      <c r="K11" s="432">
        <v>834</v>
      </c>
      <c r="L11" s="431">
        <v>710</v>
      </c>
      <c r="M11" s="431">
        <v>5</v>
      </c>
      <c r="N11" s="432">
        <v>715</v>
      </c>
      <c r="O11" s="431">
        <v>1058</v>
      </c>
      <c r="P11" s="431">
        <v>12</v>
      </c>
      <c r="Q11" s="432">
        <v>1070</v>
      </c>
      <c r="R11" s="431">
        <v>1370</v>
      </c>
      <c r="S11" s="431">
        <v>17</v>
      </c>
      <c r="T11" s="432">
        <v>1387</v>
      </c>
      <c r="U11" s="431">
        <v>1704</v>
      </c>
      <c r="V11" s="431">
        <v>13</v>
      </c>
      <c r="W11" s="432">
        <v>1717</v>
      </c>
      <c r="X11" s="431">
        <v>1580</v>
      </c>
      <c r="Y11" s="431">
        <v>9</v>
      </c>
      <c r="Z11" s="432">
        <v>1589</v>
      </c>
    </row>
    <row r="12" spans="2:26" x14ac:dyDescent="0.2">
      <c r="B12" s="83" t="s">
        <v>483</v>
      </c>
      <c r="C12" s="431">
        <v>362</v>
      </c>
      <c r="D12" s="431">
        <v>20</v>
      </c>
      <c r="E12" s="432">
        <v>382</v>
      </c>
      <c r="F12" s="431">
        <v>480</v>
      </c>
      <c r="G12" s="431">
        <v>10</v>
      </c>
      <c r="H12" s="432">
        <v>490</v>
      </c>
      <c r="I12" s="431">
        <v>352</v>
      </c>
      <c r="J12" s="431">
        <v>11</v>
      </c>
      <c r="K12" s="432">
        <v>363</v>
      </c>
      <c r="L12" s="431">
        <v>347</v>
      </c>
      <c r="M12" s="431">
        <v>9</v>
      </c>
      <c r="N12" s="432">
        <v>356</v>
      </c>
      <c r="O12" s="431">
        <v>500</v>
      </c>
      <c r="P12" s="431">
        <v>5</v>
      </c>
      <c r="Q12" s="432">
        <v>505</v>
      </c>
      <c r="R12" s="431">
        <v>722</v>
      </c>
      <c r="S12" s="431">
        <v>7</v>
      </c>
      <c r="T12" s="432">
        <v>729</v>
      </c>
      <c r="U12" s="431">
        <v>858</v>
      </c>
      <c r="V12" s="431">
        <v>19</v>
      </c>
      <c r="W12" s="432">
        <v>877</v>
      </c>
      <c r="X12" s="431">
        <v>1059</v>
      </c>
      <c r="Y12" s="431">
        <v>19</v>
      </c>
      <c r="Z12" s="432">
        <v>1078</v>
      </c>
    </row>
    <row r="13" spans="2:26" x14ac:dyDescent="0.2">
      <c r="B13" s="83" t="s">
        <v>484</v>
      </c>
      <c r="C13" s="431">
        <v>286</v>
      </c>
      <c r="D13" s="431">
        <v>4</v>
      </c>
      <c r="E13" s="432">
        <v>290</v>
      </c>
      <c r="F13" s="431">
        <v>398</v>
      </c>
      <c r="G13" s="431">
        <v>11</v>
      </c>
      <c r="H13" s="432">
        <v>409</v>
      </c>
      <c r="I13" s="431">
        <v>256</v>
      </c>
      <c r="J13" s="431">
        <v>5</v>
      </c>
      <c r="K13" s="432">
        <v>261</v>
      </c>
      <c r="L13" s="431">
        <v>243</v>
      </c>
      <c r="M13" s="431">
        <v>2</v>
      </c>
      <c r="N13" s="432">
        <v>245</v>
      </c>
      <c r="O13" s="431">
        <v>399</v>
      </c>
      <c r="P13" s="431">
        <v>2</v>
      </c>
      <c r="Q13" s="432">
        <v>401</v>
      </c>
      <c r="R13" s="431">
        <v>641</v>
      </c>
      <c r="S13" s="431">
        <v>6</v>
      </c>
      <c r="T13" s="432">
        <v>647</v>
      </c>
      <c r="U13" s="431">
        <v>724</v>
      </c>
      <c r="V13" s="431">
        <v>19</v>
      </c>
      <c r="W13" s="432">
        <v>743</v>
      </c>
      <c r="X13" s="431">
        <v>526</v>
      </c>
      <c r="Y13" s="431">
        <v>17</v>
      </c>
      <c r="Z13" s="432">
        <v>543</v>
      </c>
    </row>
    <row r="14" spans="2:26" x14ac:dyDescent="0.2">
      <c r="B14" s="83" t="s">
        <v>485</v>
      </c>
      <c r="C14" s="431">
        <v>409</v>
      </c>
      <c r="D14" s="431">
        <v>12</v>
      </c>
      <c r="E14" s="432">
        <v>421</v>
      </c>
      <c r="F14" s="431">
        <v>321</v>
      </c>
      <c r="G14" s="431">
        <v>7</v>
      </c>
      <c r="H14" s="432">
        <v>328</v>
      </c>
      <c r="I14" s="431">
        <v>311</v>
      </c>
      <c r="J14" s="431">
        <v>4</v>
      </c>
      <c r="K14" s="432">
        <v>315</v>
      </c>
      <c r="L14" s="431">
        <v>193</v>
      </c>
      <c r="M14" s="431">
        <v>4</v>
      </c>
      <c r="N14" s="432">
        <v>197</v>
      </c>
      <c r="O14" s="431">
        <v>575</v>
      </c>
      <c r="P14" s="431">
        <v>8</v>
      </c>
      <c r="Q14" s="432">
        <v>583</v>
      </c>
      <c r="R14" s="431">
        <v>769</v>
      </c>
      <c r="S14" s="431">
        <v>16</v>
      </c>
      <c r="T14" s="432">
        <v>785</v>
      </c>
      <c r="U14" s="431">
        <v>835</v>
      </c>
      <c r="V14" s="431">
        <v>19</v>
      </c>
      <c r="W14" s="432">
        <v>854</v>
      </c>
      <c r="X14" s="431">
        <v>947</v>
      </c>
      <c r="Y14" s="431">
        <v>16</v>
      </c>
      <c r="Z14" s="432">
        <v>963</v>
      </c>
    </row>
    <row r="15" spans="2:26" x14ac:dyDescent="0.2">
      <c r="B15" s="83" t="s">
        <v>486</v>
      </c>
      <c r="C15" s="431">
        <v>116</v>
      </c>
      <c r="D15" s="431">
        <v>1</v>
      </c>
      <c r="E15" s="432">
        <v>117</v>
      </c>
      <c r="F15" s="431">
        <v>124</v>
      </c>
      <c r="G15" s="431">
        <v>3</v>
      </c>
      <c r="H15" s="432">
        <v>127</v>
      </c>
      <c r="I15" s="431">
        <v>31</v>
      </c>
      <c r="J15" s="431">
        <v>1</v>
      </c>
      <c r="K15" s="432">
        <v>32</v>
      </c>
      <c r="L15" s="431">
        <v>16</v>
      </c>
      <c r="M15" s="433">
        <v>0</v>
      </c>
      <c r="N15" s="432">
        <v>16</v>
      </c>
      <c r="O15" s="431">
        <v>194</v>
      </c>
      <c r="P15" s="431">
        <v>2</v>
      </c>
      <c r="Q15" s="432">
        <v>196</v>
      </c>
      <c r="R15" s="431">
        <v>340</v>
      </c>
      <c r="S15" s="431">
        <v>3</v>
      </c>
      <c r="T15" s="432">
        <v>343</v>
      </c>
      <c r="U15" s="431">
        <v>324</v>
      </c>
      <c r="V15" s="431">
        <v>2</v>
      </c>
      <c r="W15" s="432">
        <v>326</v>
      </c>
      <c r="X15" s="431">
        <v>272</v>
      </c>
      <c r="Y15" s="431">
        <v>1</v>
      </c>
      <c r="Z15" s="432">
        <v>273</v>
      </c>
    </row>
    <row r="16" spans="2:26" x14ac:dyDescent="0.2">
      <c r="B16" s="83" t="s">
        <v>487</v>
      </c>
      <c r="C16" s="431">
        <v>298</v>
      </c>
      <c r="D16" s="431">
        <v>7</v>
      </c>
      <c r="E16" s="432">
        <v>305</v>
      </c>
      <c r="F16" s="431">
        <v>229</v>
      </c>
      <c r="G16" s="431">
        <v>10</v>
      </c>
      <c r="H16" s="432">
        <v>239</v>
      </c>
      <c r="I16" s="431">
        <v>66</v>
      </c>
      <c r="J16" s="431">
        <v>3</v>
      </c>
      <c r="K16" s="432">
        <v>69</v>
      </c>
      <c r="L16" s="431">
        <v>82</v>
      </c>
      <c r="M16" s="431">
        <v>0</v>
      </c>
      <c r="N16" s="432">
        <v>82</v>
      </c>
      <c r="O16" s="431">
        <v>175</v>
      </c>
      <c r="P16" s="433">
        <v>2</v>
      </c>
      <c r="Q16" s="432">
        <v>177</v>
      </c>
      <c r="R16" s="431">
        <v>302</v>
      </c>
      <c r="S16" s="433">
        <v>4</v>
      </c>
      <c r="T16" s="432">
        <v>306</v>
      </c>
      <c r="U16" s="431">
        <v>432</v>
      </c>
      <c r="V16" s="433">
        <v>7</v>
      </c>
      <c r="W16" s="432">
        <v>439</v>
      </c>
      <c r="X16" s="431">
        <v>599</v>
      </c>
      <c r="Y16" s="433">
        <v>17</v>
      </c>
      <c r="Z16" s="432">
        <v>616</v>
      </c>
    </row>
    <row r="17" spans="1:26" x14ac:dyDescent="0.2">
      <c r="B17" s="83" t="s">
        <v>488</v>
      </c>
      <c r="C17" s="431">
        <v>138</v>
      </c>
      <c r="D17" s="431">
        <v>2</v>
      </c>
      <c r="E17" s="432">
        <v>140</v>
      </c>
      <c r="F17" s="431">
        <v>150</v>
      </c>
      <c r="G17" s="431">
        <v>4</v>
      </c>
      <c r="H17" s="432">
        <v>154</v>
      </c>
      <c r="I17" s="431">
        <v>165</v>
      </c>
      <c r="J17" s="431">
        <v>5</v>
      </c>
      <c r="K17" s="432">
        <v>170</v>
      </c>
      <c r="L17" s="431">
        <v>28</v>
      </c>
      <c r="M17" s="433">
        <v>1</v>
      </c>
      <c r="N17" s="432">
        <v>29</v>
      </c>
      <c r="O17" s="431">
        <v>84</v>
      </c>
      <c r="P17" s="431">
        <v>0</v>
      </c>
      <c r="Q17" s="432">
        <v>84</v>
      </c>
      <c r="R17" s="431">
        <v>170</v>
      </c>
      <c r="S17" s="431">
        <v>2</v>
      </c>
      <c r="T17" s="432">
        <v>172</v>
      </c>
      <c r="U17" s="431">
        <v>225</v>
      </c>
      <c r="V17" s="431">
        <v>5</v>
      </c>
      <c r="W17" s="432">
        <v>230</v>
      </c>
      <c r="X17" s="431">
        <v>301</v>
      </c>
      <c r="Y17" s="431">
        <v>3</v>
      </c>
      <c r="Z17" s="432">
        <v>304</v>
      </c>
    </row>
    <row r="18" spans="1:26" x14ac:dyDescent="0.2">
      <c r="B18" s="83" t="s">
        <v>489</v>
      </c>
      <c r="C18" s="431">
        <v>204</v>
      </c>
      <c r="D18" s="431">
        <v>10</v>
      </c>
      <c r="E18" s="432">
        <v>214</v>
      </c>
      <c r="F18" s="431">
        <v>225</v>
      </c>
      <c r="G18" s="431">
        <v>4</v>
      </c>
      <c r="H18" s="432">
        <v>229</v>
      </c>
      <c r="I18" s="431">
        <v>230</v>
      </c>
      <c r="J18" s="431">
        <v>1</v>
      </c>
      <c r="K18" s="432">
        <v>231</v>
      </c>
      <c r="L18" s="431">
        <v>165</v>
      </c>
      <c r="M18" s="431">
        <v>2</v>
      </c>
      <c r="N18" s="432">
        <v>167</v>
      </c>
      <c r="O18" s="431">
        <v>384</v>
      </c>
      <c r="P18" s="431">
        <v>1</v>
      </c>
      <c r="Q18" s="432">
        <v>385</v>
      </c>
      <c r="R18" s="431">
        <v>450</v>
      </c>
      <c r="S18" s="431">
        <v>0</v>
      </c>
      <c r="T18" s="432">
        <v>450</v>
      </c>
      <c r="U18" s="431">
        <v>503</v>
      </c>
      <c r="V18" s="431">
        <v>2</v>
      </c>
      <c r="W18" s="432">
        <v>505</v>
      </c>
      <c r="X18" s="431">
        <v>458</v>
      </c>
      <c r="Y18" s="431">
        <v>14</v>
      </c>
      <c r="Z18" s="432">
        <v>472</v>
      </c>
    </row>
    <row r="19" spans="1:26" x14ac:dyDescent="0.2">
      <c r="B19" s="83" t="s">
        <v>490</v>
      </c>
      <c r="C19" s="431">
        <v>318</v>
      </c>
      <c r="D19" s="431">
        <v>8</v>
      </c>
      <c r="E19" s="432">
        <v>326</v>
      </c>
      <c r="F19" s="431">
        <v>352</v>
      </c>
      <c r="G19" s="431">
        <v>18</v>
      </c>
      <c r="H19" s="432">
        <v>370</v>
      </c>
      <c r="I19" s="431">
        <v>240</v>
      </c>
      <c r="J19" s="431">
        <v>10</v>
      </c>
      <c r="K19" s="432">
        <v>250</v>
      </c>
      <c r="L19" s="431">
        <v>221</v>
      </c>
      <c r="M19" s="431">
        <v>5</v>
      </c>
      <c r="N19" s="432">
        <v>226</v>
      </c>
      <c r="O19" s="431">
        <v>360</v>
      </c>
      <c r="P19" s="431">
        <v>16</v>
      </c>
      <c r="Q19" s="432">
        <v>376</v>
      </c>
      <c r="R19" s="431">
        <v>727</v>
      </c>
      <c r="S19" s="431">
        <v>24</v>
      </c>
      <c r="T19" s="432">
        <v>751</v>
      </c>
      <c r="U19" s="431">
        <v>666</v>
      </c>
      <c r="V19" s="431">
        <v>19</v>
      </c>
      <c r="W19" s="432">
        <v>685</v>
      </c>
      <c r="X19" s="431">
        <v>574</v>
      </c>
      <c r="Y19" s="431">
        <v>0</v>
      </c>
      <c r="Z19" s="432">
        <v>574</v>
      </c>
    </row>
    <row r="20" spans="1:26" x14ac:dyDescent="0.2">
      <c r="B20" s="83" t="s">
        <v>491</v>
      </c>
      <c r="C20" s="431">
        <v>377</v>
      </c>
      <c r="D20" s="431">
        <v>7</v>
      </c>
      <c r="E20" s="432">
        <v>384</v>
      </c>
      <c r="F20" s="431">
        <v>430</v>
      </c>
      <c r="G20" s="431">
        <v>20</v>
      </c>
      <c r="H20" s="432">
        <v>450</v>
      </c>
      <c r="I20" s="431">
        <v>367</v>
      </c>
      <c r="J20" s="431">
        <v>5</v>
      </c>
      <c r="K20" s="432">
        <v>372</v>
      </c>
      <c r="L20" s="431">
        <v>217</v>
      </c>
      <c r="M20" s="431">
        <v>3</v>
      </c>
      <c r="N20" s="432">
        <v>220</v>
      </c>
      <c r="O20" s="431">
        <v>441</v>
      </c>
      <c r="P20" s="431">
        <v>11</v>
      </c>
      <c r="Q20" s="432">
        <v>452</v>
      </c>
      <c r="R20" s="431">
        <v>812</v>
      </c>
      <c r="S20" s="431">
        <v>20</v>
      </c>
      <c r="T20" s="432">
        <v>832</v>
      </c>
      <c r="U20" s="431">
        <v>620</v>
      </c>
      <c r="V20" s="431">
        <v>21</v>
      </c>
      <c r="W20" s="432">
        <v>641</v>
      </c>
      <c r="X20" s="431">
        <v>686</v>
      </c>
      <c r="Y20" s="431">
        <v>3</v>
      </c>
      <c r="Z20" s="432">
        <v>689</v>
      </c>
    </row>
    <row r="21" spans="1:26" x14ac:dyDescent="0.2">
      <c r="B21" s="83" t="s">
        <v>492</v>
      </c>
      <c r="C21" s="431">
        <v>220</v>
      </c>
      <c r="D21" s="431">
        <v>8</v>
      </c>
      <c r="E21" s="432">
        <v>228</v>
      </c>
      <c r="F21" s="431">
        <v>318</v>
      </c>
      <c r="G21" s="431">
        <v>14</v>
      </c>
      <c r="H21" s="432">
        <v>332</v>
      </c>
      <c r="I21" s="431">
        <v>234</v>
      </c>
      <c r="J21" s="431">
        <v>1</v>
      </c>
      <c r="K21" s="432">
        <v>235</v>
      </c>
      <c r="L21" s="431">
        <v>130</v>
      </c>
      <c r="M21" s="431">
        <v>6</v>
      </c>
      <c r="N21" s="432">
        <v>136</v>
      </c>
      <c r="O21" s="431">
        <v>217</v>
      </c>
      <c r="P21" s="431">
        <v>13</v>
      </c>
      <c r="Q21" s="432">
        <v>230</v>
      </c>
      <c r="R21" s="431">
        <v>381</v>
      </c>
      <c r="S21" s="431">
        <v>5</v>
      </c>
      <c r="T21" s="432">
        <v>386</v>
      </c>
      <c r="U21" s="431">
        <v>440</v>
      </c>
      <c r="V21" s="431">
        <v>11</v>
      </c>
      <c r="W21" s="432">
        <v>451</v>
      </c>
      <c r="X21" s="431">
        <v>588</v>
      </c>
      <c r="Y21" s="431">
        <v>8</v>
      </c>
      <c r="Z21" s="432">
        <v>596</v>
      </c>
    </row>
    <row r="22" spans="1:26" x14ac:dyDescent="0.2">
      <c r="B22" s="83" t="s">
        <v>493</v>
      </c>
      <c r="C22" s="431">
        <v>1776</v>
      </c>
      <c r="D22" s="431">
        <v>28</v>
      </c>
      <c r="E22" s="432">
        <v>1804</v>
      </c>
      <c r="F22" s="431">
        <v>1822</v>
      </c>
      <c r="G22" s="431">
        <v>34</v>
      </c>
      <c r="H22" s="432">
        <v>1856</v>
      </c>
      <c r="I22" s="431">
        <v>958</v>
      </c>
      <c r="J22" s="431">
        <v>21</v>
      </c>
      <c r="K22" s="432">
        <v>979</v>
      </c>
      <c r="L22" s="431">
        <v>718</v>
      </c>
      <c r="M22" s="431">
        <v>8</v>
      </c>
      <c r="N22" s="432">
        <v>726</v>
      </c>
      <c r="O22" s="431">
        <v>1632</v>
      </c>
      <c r="P22" s="431">
        <v>25</v>
      </c>
      <c r="Q22" s="432">
        <v>1657</v>
      </c>
      <c r="R22" s="431">
        <v>2558</v>
      </c>
      <c r="S22" s="431">
        <v>29</v>
      </c>
      <c r="T22" s="432">
        <v>2587</v>
      </c>
      <c r="U22" s="431">
        <v>2104</v>
      </c>
      <c r="V22" s="431">
        <v>43</v>
      </c>
      <c r="W22" s="432">
        <v>2147</v>
      </c>
      <c r="X22" s="431">
        <v>2360</v>
      </c>
      <c r="Y22" s="431">
        <v>44</v>
      </c>
      <c r="Z22" s="432">
        <v>2404</v>
      </c>
    </row>
    <row r="23" spans="1:26" x14ac:dyDescent="0.2">
      <c r="B23" s="83" t="s">
        <v>494</v>
      </c>
      <c r="C23" s="431">
        <v>1025</v>
      </c>
      <c r="D23" s="431">
        <v>11</v>
      </c>
      <c r="E23" s="432">
        <v>1036</v>
      </c>
      <c r="F23" s="431">
        <v>1182</v>
      </c>
      <c r="G23" s="431">
        <v>9</v>
      </c>
      <c r="H23" s="432">
        <v>1191</v>
      </c>
      <c r="I23" s="431">
        <v>757</v>
      </c>
      <c r="J23" s="431">
        <v>14</v>
      </c>
      <c r="K23" s="432">
        <v>771</v>
      </c>
      <c r="L23" s="431">
        <v>441</v>
      </c>
      <c r="M23" s="431">
        <v>5</v>
      </c>
      <c r="N23" s="432">
        <v>446</v>
      </c>
      <c r="O23" s="431">
        <v>769</v>
      </c>
      <c r="P23" s="431">
        <v>15</v>
      </c>
      <c r="Q23" s="432">
        <v>784</v>
      </c>
      <c r="R23" s="431">
        <v>890</v>
      </c>
      <c r="S23" s="431">
        <v>31</v>
      </c>
      <c r="T23" s="432">
        <v>921</v>
      </c>
      <c r="U23" s="431">
        <v>1672</v>
      </c>
      <c r="V23" s="431">
        <v>50</v>
      </c>
      <c r="W23" s="432">
        <v>1722</v>
      </c>
      <c r="X23" s="431">
        <v>888</v>
      </c>
      <c r="Y23" s="431">
        <v>13</v>
      </c>
      <c r="Z23" s="432">
        <v>901</v>
      </c>
    </row>
    <row r="24" spans="1:26" x14ac:dyDescent="0.2">
      <c r="B24" s="83" t="s">
        <v>495</v>
      </c>
      <c r="C24" s="431">
        <v>904</v>
      </c>
      <c r="D24" s="431">
        <v>15</v>
      </c>
      <c r="E24" s="432">
        <v>919</v>
      </c>
      <c r="F24" s="431">
        <v>1056</v>
      </c>
      <c r="G24" s="431">
        <v>10</v>
      </c>
      <c r="H24" s="432">
        <v>1066</v>
      </c>
      <c r="I24" s="431">
        <v>550</v>
      </c>
      <c r="J24" s="431">
        <v>8</v>
      </c>
      <c r="K24" s="432">
        <v>558</v>
      </c>
      <c r="L24" s="431">
        <v>415</v>
      </c>
      <c r="M24" s="431">
        <v>4</v>
      </c>
      <c r="N24" s="432">
        <v>419</v>
      </c>
      <c r="O24" s="431">
        <v>669</v>
      </c>
      <c r="P24" s="431">
        <v>4</v>
      </c>
      <c r="Q24" s="432">
        <v>673</v>
      </c>
      <c r="R24" s="431">
        <v>1218</v>
      </c>
      <c r="S24" s="431">
        <v>22</v>
      </c>
      <c r="T24" s="432">
        <v>1240</v>
      </c>
      <c r="U24" s="431">
        <v>1254</v>
      </c>
      <c r="V24" s="431">
        <v>26</v>
      </c>
      <c r="W24" s="432">
        <v>1280</v>
      </c>
      <c r="X24" s="431">
        <v>1267</v>
      </c>
      <c r="Y24" s="431">
        <v>26</v>
      </c>
      <c r="Z24" s="432">
        <v>1293</v>
      </c>
    </row>
    <row r="25" spans="1:26" x14ac:dyDescent="0.2">
      <c r="B25" s="83" t="s">
        <v>496</v>
      </c>
      <c r="C25" s="431">
        <v>560</v>
      </c>
      <c r="D25" s="431">
        <v>4</v>
      </c>
      <c r="E25" s="432">
        <v>564</v>
      </c>
      <c r="F25" s="431">
        <v>655</v>
      </c>
      <c r="G25" s="431">
        <v>13</v>
      </c>
      <c r="H25" s="432">
        <v>668</v>
      </c>
      <c r="I25" s="431">
        <v>609</v>
      </c>
      <c r="J25" s="431">
        <v>7</v>
      </c>
      <c r="K25" s="432">
        <v>616</v>
      </c>
      <c r="L25" s="431">
        <v>191</v>
      </c>
      <c r="M25" s="431">
        <v>2</v>
      </c>
      <c r="N25" s="432">
        <v>193</v>
      </c>
      <c r="O25" s="431">
        <v>367</v>
      </c>
      <c r="P25" s="431">
        <v>4</v>
      </c>
      <c r="Q25" s="432">
        <v>371</v>
      </c>
      <c r="R25" s="431">
        <v>456</v>
      </c>
      <c r="S25" s="431">
        <v>7</v>
      </c>
      <c r="T25" s="432">
        <v>463</v>
      </c>
      <c r="U25" s="431">
        <v>490</v>
      </c>
      <c r="V25" s="431">
        <v>18</v>
      </c>
      <c r="W25" s="432">
        <v>508</v>
      </c>
      <c r="X25" s="431">
        <v>390</v>
      </c>
      <c r="Y25" s="431">
        <v>8</v>
      </c>
      <c r="Z25" s="432">
        <v>398</v>
      </c>
    </row>
    <row r="26" spans="1:26" x14ac:dyDescent="0.2">
      <c r="B26" s="83" t="s">
        <v>497</v>
      </c>
      <c r="C26" s="431">
        <v>352</v>
      </c>
      <c r="D26" s="431">
        <v>12</v>
      </c>
      <c r="E26" s="432">
        <v>364</v>
      </c>
      <c r="F26" s="431">
        <v>390</v>
      </c>
      <c r="G26" s="431">
        <v>15</v>
      </c>
      <c r="H26" s="432">
        <v>405</v>
      </c>
      <c r="I26" s="431">
        <v>268</v>
      </c>
      <c r="J26" s="431">
        <v>3</v>
      </c>
      <c r="K26" s="432">
        <v>271</v>
      </c>
      <c r="L26" s="431">
        <v>149</v>
      </c>
      <c r="M26" s="431">
        <v>6</v>
      </c>
      <c r="N26" s="432">
        <v>155</v>
      </c>
      <c r="O26" s="431">
        <v>270</v>
      </c>
      <c r="P26" s="431">
        <v>6</v>
      </c>
      <c r="Q26" s="432">
        <v>276</v>
      </c>
      <c r="R26" s="431">
        <v>428</v>
      </c>
      <c r="S26" s="431">
        <v>11</v>
      </c>
      <c r="T26" s="432">
        <v>439</v>
      </c>
      <c r="U26" s="431">
        <v>495</v>
      </c>
      <c r="V26" s="431">
        <v>10</v>
      </c>
      <c r="W26" s="432">
        <v>505</v>
      </c>
      <c r="X26" s="431">
        <v>345</v>
      </c>
      <c r="Y26" s="431">
        <v>2</v>
      </c>
      <c r="Z26" s="432">
        <v>347</v>
      </c>
    </row>
    <row r="27" spans="1:26" x14ac:dyDescent="0.2">
      <c r="B27" s="83" t="s">
        <v>498</v>
      </c>
      <c r="C27" s="431">
        <v>238</v>
      </c>
      <c r="D27" s="431">
        <v>6</v>
      </c>
      <c r="E27" s="432">
        <v>244</v>
      </c>
      <c r="F27" s="431">
        <v>192</v>
      </c>
      <c r="G27" s="431">
        <v>5</v>
      </c>
      <c r="H27" s="432">
        <v>197</v>
      </c>
      <c r="I27" s="431">
        <v>273</v>
      </c>
      <c r="J27" s="431">
        <v>6</v>
      </c>
      <c r="K27" s="432">
        <v>279</v>
      </c>
      <c r="L27" s="431">
        <v>144</v>
      </c>
      <c r="M27" s="433">
        <v>0</v>
      </c>
      <c r="N27" s="432">
        <v>144</v>
      </c>
      <c r="O27" s="431">
        <v>279</v>
      </c>
      <c r="P27" s="431">
        <v>5</v>
      </c>
      <c r="Q27" s="432">
        <v>284</v>
      </c>
      <c r="R27" s="431">
        <v>556</v>
      </c>
      <c r="S27" s="431">
        <v>8</v>
      </c>
      <c r="T27" s="432">
        <v>564</v>
      </c>
      <c r="U27" s="431">
        <v>503</v>
      </c>
      <c r="V27" s="431">
        <v>10</v>
      </c>
      <c r="W27" s="432">
        <v>513</v>
      </c>
      <c r="X27" s="431">
        <v>516</v>
      </c>
      <c r="Y27" s="431">
        <v>3</v>
      </c>
      <c r="Z27" s="432">
        <v>519</v>
      </c>
    </row>
    <row r="28" spans="1:26" x14ac:dyDescent="0.2">
      <c r="B28" s="83" t="s">
        <v>499</v>
      </c>
      <c r="C28" s="431">
        <v>930</v>
      </c>
      <c r="D28" s="431">
        <v>17</v>
      </c>
      <c r="E28" s="432">
        <v>947</v>
      </c>
      <c r="F28" s="431">
        <v>929</v>
      </c>
      <c r="G28" s="431">
        <v>28</v>
      </c>
      <c r="H28" s="432">
        <v>957</v>
      </c>
      <c r="I28" s="431">
        <v>568</v>
      </c>
      <c r="J28" s="431">
        <v>14</v>
      </c>
      <c r="K28" s="432">
        <v>582</v>
      </c>
      <c r="L28" s="431">
        <v>316</v>
      </c>
      <c r="M28" s="431">
        <v>14</v>
      </c>
      <c r="N28" s="432">
        <v>330</v>
      </c>
      <c r="O28" s="431">
        <v>457</v>
      </c>
      <c r="P28" s="431">
        <v>8</v>
      </c>
      <c r="Q28" s="432">
        <v>465</v>
      </c>
      <c r="R28" s="431">
        <v>788</v>
      </c>
      <c r="S28" s="431">
        <v>8</v>
      </c>
      <c r="T28" s="432">
        <v>796</v>
      </c>
      <c r="U28" s="431">
        <v>1301</v>
      </c>
      <c r="V28" s="431">
        <v>18</v>
      </c>
      <c r="W28" s="432">
        <v>1319</v>
      </c>
      <c r="X28" s="431">
        <v>1016</v>
      </c>
      <c r="Y28" s="431">
        <v>16</v>
      </c>
      <c r="Z28" s="432">
        <v>1032</v>
      </c>
    </row>
    <row r="29" spans="1:26" x14ac:dyDescent="0.2">
      <c r="B29" s="83" t="s">
        <v>500</v>
      </c>
      <c r="C29" s="431">
        <v>690</v>
      </c>
      <c r="D29" s="431">
        <v>16</v>
      </c>
      <c r="E29" s="432">
        <v>706</v>
      </c>
      <c r="F29" s="431">
        <v>762</v>
      </c>
      <c r="G29" s="431">
        <v>5</v>
      </c>
      <c r="H29" s="432">
        <v>767</v>
      </c>
      <c r="I29" s="431">
        <v>526</v>
      </c>
      <c r="J29" s="431">
        <v>9</v>
      </c>
      <c r="K29" s="432">
        <v>535</v>
      </c>
      <c r="L29" s="431">
        <v>298</v>
      </c>
      <c r="M29" s="431">
        <v>2</v>
      </c>
      <c r="N29" s="432">
        <v>300</v>
      </c>
      <c r="O29" s="431">
        <v>479</v>
      </c>
      <c r="P29" s="431">
        <v>11</v>
      </c>
      <c r="Q29" s="432">
        <v>490</v>
      </c>
      <c r="R29" s="431">
        <v>661</v>
      </c>
      <c r="S29" s="431">
        <v>9</v>
      </c>
      <c r="T29" s="432">
        <v>670</v>
      </c>
      <c r="U29" s="431">
        <v>784</v>
      </c>
      <c r="V29" s="431">
        <v>13</v>
      </c>
      <c r="W29" s="432">
        <v>797</v>
      </c>
      <c r="X29" s="431">
        <v>616</v>
      </c>
      <c r="Y29" s="431">
        <v>11</v>
      </c>
      <c r="Z29" s="432">
        <v>627</v>
      </c>
    </row>
    <row r="30" spans="1:26" x14ac:dyDescent="0.2">
      <c r="B30" s="84" t="s">
        <v>501</v>
      </c>
      <c r="C30" s="434">
        <v>24311</v>
      </c>
      <c r="D30" s="434">
        <v>541</v>
      </c>
      <c r="E30" s="435">
        <v>24852</v>
      </c>
      <c r="F30" s="434">
        <v>28510</v>
      </c>
      <c r="G30" s="434">
        <v>654</v>
      </c>
      <c r="H30" s="435">
        <v>29164</v>
      </c>
      <c r="I30" s="434">
        <v>19461</v>
      </c>
      <c r="J30" s="434">
        <v>395</v>
      </c>
      <c r="K30" s="435">
        <v>19856</v>
      </c>
      <c r="L30" s="434">
        <v>14332</v>
      </c>
      <c r="M30" s="434">
        <v>215</v>
      </c>
      <c r="N30" s="435">
        <v>14547</v>
      </c>
      <c r="O30" s="434">
        <v>29941</v>
      </c>
      <c r="P30" s="434">
        <v>390</v>
      </c>
      <c r="Q30" s="435">
        <v>30331</v>
      </c>
      <c r="R30" s="434">
        <v>46295</v>
      </c>
      <c r="S30" s="434">
        <v>644</v>
      </c>
      <c r="T30" s="435">
        <v>46939</v>
      </c>
      <c r="U30" s="434">
        <v>46898</v>
      </c>
      <c r="V30" s="434">
        <v>885</v>
      </c>
      <c r="W30" s="435">
        <v>47783</v>
      </c>
      <c r="X30" s="434">
        <v>43691</v>
      </c>
      <c r="Y30" s="434">
        <v>715</v>
      </c>
      <c r="Z30" s="435">
        <v>44406</v>
      </c>
    </row>
    <row r="31" spans="1:26" x14ac:dyDescent="0.2">
      <c r="B31" s="82"/>
      <c r="C31" s="82"/>
      <c r="D31" s="82"/>
      <c r="E31" s="82"/>
      <c r="F31" s="82"/>
      <c r="G31" s="82"/>
      <c r="H31" s="82"/>
      <c r="I31" s="82"/>
      <c r="J31" s="82"/>
      <c r="K31" s="82"/>
      <c r="L31" s="82"/>
      <c r="M31" s="82"/>
      <c r="N31" s="82"/>
      <c r="O31" s="82"/>
      <c r="P31" s="82"/>
      <c r="Q31" s="82"/>
      <c r="R31" s="82"/>
      <c r="S31" s="82"/>
      <c r="T31" s="82"/>
      <c r="U31" s="82"/>
    </row>
    <row r="32" spans="1:26" x14ac:dyDescent="0.2">
      <c r="A32" s="10" t="s">
        <v>283</v>
      </c>
      <c r="B32" s="82" t="s">
        <v>289</v>
      </c>
      <c r="C32" s="82"/>
      <c r="D32" s="82"/>
      <c r="E32" s="82"/>
      <c r="F32" s="82"/>
      <c r="G32" s="82"/>
      <c r="H32" s="82"/>
      <c r="I32" s="82"/>
      <c r="J32" s="82"/>
      <c r="K32" s="82"/>
      <c r="L32" s="82"/>
      <c r="M32" s="82"/>
      <c r="N32" s="82"/>
      <c r="O32" s="82"/>
      <c r="P32" s="82"/>
      <c r="Q32" s="82"/>
      <c r="R32" s="82"/>
      <c r="S32" s="82"/>
      <c r="T32" s="82"/>
      <c r="U32" s="82"/>
    </row>
    <row r="33" spans="1:21" x14ac:dyDescent="0.2">
      <c r="B33" s="82"/>
      <c r="C33" s="82"/>
      <c r="D33" s="82"/>
      <c r="E33" s="82"/>
      <c r="F33" s="82"/>
      <c r="G33" s="82"/>
      <c r="H33" s="82"/>
      <c r="I33" s="82"/>
      <c r="J33" s="82"/>
      <c r="K33" s="82"/>
      <c r="L33" s="82"/>
      <c r="M33" s="82"/>
      <c r="N33" s="82"/>
      <c r="O33" s="82"/>
      <c r="P33" s="82"/>
      <c r="Q33" s="82"/>
      <c r="R33" s="82"/>
      <c r="S33" s="82"/>
      <c r="T33" s="82"/>
      <c r="U33" s="82"/>
    </row>
    <row r="34" spans="1:21" x14ac:dyDescent="0.2">
      <c r="A34" s="74" t="s">
        <v>993</v>
      </c>
      <c r="B34" s="82"/>
      <c r="C34" s="82"/>
      <c r="D34" s="82"/>
      <c r="E34" s="82"/>
      <c r="F34" s="82"/>
      <c r="G34" s="82"/>
      <c r="H34" s="82"/>
      <c r="I34" s="82"/>
      <c r="J34" s="82"/>
      <c r="K34" s="82"/>
      <c r="L34" s="82"/>
      <c r="M34" s="82"/>
      <c r="N34" s="82"/>
      <c r="O34" s="82"/>
      <c r="P34" s="82"/>
      <c r="Q34" s="82"/>
      <c r="R34" s="82"/>
      <c r="S34" s="82"/>
      <c r="T34" s="82"/>
      <c r="U34" s="82"/>
    </row>
    <row r="35" spans="1:21" x14ac:dyDescent="0.2">
      <c r="A35" s="20" t="s">
        <v>1049</v>
      </c>
      <c r="B35" s="87"/>
      <c r="C35" s="82"/>
      <c r="D35" s="82"/>
      <c r="E35" s="82"/>
      <c r="F35" s="82"/>
      <c r="G35" s="82"/>
      <c r="H35" s="82"/>
      <c r="I35" s="82"/>
      <c r="J35" s="82"/>
      <c r="K35" s="82"/>
      <c r="L35" s="82"/>
      <c r="M35" s="82"/>
      <c r="N35" s="82"/>
      <c r="O35" s="82"/>
      <c r="P35" s="82"/>
      <c r="Q35" s="82"/>
      <c r="R35" s="82"/>
      <c r="S35" s="82"/>
      <c r="T35" s="82"/>
      <c r="U35" s="82"/>
    </row>
    <row r="36" spans="1:21" x14ac:dyDescent="0.2">
      <c r="B36" s="87"/>
      <c r="C36" s="82"/>
      <c r="D36" s="82"/>
      <c r="E36" s="82"/>
      <c r="F36" s="82"/>
      <c r="G36" s="82"/>
      <c r="H36" s="82"/>
      <c r="I36" s="82"/>
      <c r="J36" s="82"/>
      <c r="K36" s="82"/>
      <c r="L36" s="82"/>
      <c r="M36" s="82"/>
      <c r="N36" s="82"/>
      <c r="O36" s="82"/>
      <c r="P36" s="82"/>
      <c r="Q36" s="82"/>
      <c r="R36" s="82"/>
      <c r="S36" s="82"/>
      <c r="T36" s="82"/>
      <c r="U36" s="82"/>
    </row>
    <row r="37" spans="1:21" x14ac:dyDescent="0.2">
      <c r="B37" s="87"/>
      <c r="C37" s="82"/>
      <c r="D37" s="82"/>
      <c r="E37" s="82"/>
      <c r="F37" s="82"/>
      <c r="G37" s="82"/>
      <c r="H37" s="82"/>
      <c r="I37" s="82"/>
      <c r="J37" s="82"/>
      <c r="K37" s="82"/>
      <c r="L37" s="82"/>
      <c r="M37" s="82"/>
      <c r="N37" s="82"/>
      <c r="O37" s="82"/>
      <c r="P37" s="82"/>
      <c r="Q37" s="82"/>
      <c r="R37" s="82"/>
      <c r="S37" s="82"/>
      <c r="T37" s="82"/>
      <c r="U37" s="82"/>
    </row>
    <row r="38" spans="1:21" x14ac:dyDescent="0.2">
      <c r="B38" s="82"/>
      <c r="C38" s="82"/>
      <c r="D38" s="82"/>
      <c r="E38" s="82"/>
      <c r="F38" s="82"/>
      <c r="G38" s="82"/>
      <c r="H38" s="82"/>
      <c r="I38" s="82"/>
      <c r="J38" s="82"/>
      <c r="K38" s="82"/>
      <c r="L38" s="82"/>
      <c r="M38" s="82"/>
      <c r="N38" s="82"/>
      <c r="O38" s="82"/>
      <c r="P38" s="82"/>
      <c r="Q38" s="82"/>
      <c r="R38" s="82"/>
      <c r="S38" s="82"/>
      <c r="T38" s="82"/>
      <c r="U38" s="82"/>
    </row>
    <row r="39" spans="1:21" x14ac:dyDescent="0.2">
      <c r="B39" s="82"/>
      <c r="C39" s="82"/>
      <c r="D39" s="82"/>
      <c r="E39" s="82"/>
      <c r="F39" s="82"/>
      <c r="G39" s="82"/>
      <c r="H39" s="82"/>
      <c r="I39" s="82"/>
      <c r="J39" s="82"/>
      <c r="K39" s="82"/>
      <c r="L39" s="82"/>
      <c r="M39" s="82"/>
      <c r="N39" s="82"/>
      <c r="O39" s="82"/>
      <c r="P39" s="82"/>
      <c r="Q39" s="82"/>
      <c r="R39" s="82"/>
      <c r="S39" s="82"/>
      <c r="T39" s="82"/>
      <c r="U39" s="82"/>
    </row>
    <row r="40" spans="1:21" x14ac:dyDescent="0.2">
      <c r="B40" s="82"/>
      <c r="C40" s="82"/>
      <c r="D40" s="82"/>
      <c r="E40" s="82"/>
      <c r="F40" s="82"/>
      <c r="G40" s="82"/>
      <c r="H40" s="82"/>
      <c r="I40" s="82"/>
      <c r="J40" s="82"/>
      <c r="K40" s="82"/>
      <c r="L40" s="82"/>
      <c r="M40" s="82"/>
      <c r="N40" s="82"/>
      <c r="O40" s="82"/>
      <c r="P40" s="82"/>
      <c r="Q40" s="82"/>
      <c r="R40" s="82"/>
      <c r="S40" s="82"/>
      <c r="T40" s="82"/>
      <c r="U40" s="82"/>
    </row>
    <row r="41" spans="1:21" x14ac:dyDescent="0.2">
      <c r="B41" s="82"/>
      <c r="C41" s="82"/>
      <c r="D41" s="82"/>
      <c r="E41" s="82"/>
      <c r="F41" s="82"/>
      <c r="G41" s="82"/>
      <c r="H41" s="82"/>
      <c r="I41" s="82"/>
      <c r="J41" s="82"/>
      <c r="K41" s="82"/>
      <c r="L41" s="82"/>
      <c r="M41" s="82"/>
      <c r="N41" s="82"/>
      <c r="O41" s="82"/>
      <c r="P41" s="82"/>
      <c r="Q41" s="82"/>
      <c r="R41" s="82"/>
      <c r="S41" s="82"/>
      <c r="T41" s="82"/>
      <c r="U41" s="82"/>
    </row>
    <row r="42" spans="1:21" x14ac:dyDescent="0.2">
      <c r="B42" s="82"/>
      <c r="C42" s="82"/>
      <c r="D42" s="82"/>
      <c r="E42" s="82"/>
      <c r="F42" s="82"/>
      <c r="G42" s="82"/>
      <c r="H42" s="82"/>
      <c r="I42" s="82"/>
      <c r="J42" s="82"/>
      <c r="K42" s="82"/>
      <c r="L42" s="82"/>
      <c r="M42" s="82"/>
      <c r="N42" s="82"/>
      <c r="O42" s="82"/>
      <c r="P42" s="82"/>
      <c r="Q42" s="82"/>
      <c r="R42" s="82"/>
      <c r="S42" s="82"/>
      <c r="T42" s="82"/>
      <c r="U42" s="82"/>
    </row>
    <row r="43" spans="1:21" x14ac:dyDescent="0.2">
      <c r="B43" s="82"/>
      <c r="C43" s="82"/>
      <c r="D43" s="82"/>
      <c r="E43" s="82"/>
      <c r="F43" s="82"/>
      <c r="G43" s="82"/>
      <c r="H43" s="82"/>
      <c r="I43" s="82"/>
      <c r="J43" s="82"/>
      <c r="K43" s="82"/>
      <c r="L43" s="82"/>
      <c r="M43" s="82"/>
      <c r="N43" s="82"/>
      <c r="O43" s="82"/>
      <c r="P43" s="82"/>
      <c r="Q43" s="82"/>
      <c r="R43" s="82"/>
      <c r="S43" s="82"/>
      <c r="T43" s="82"/>
      <c r="U43" s="82"/>
    </row>
    <row r="44" spans="1:21" x14ac:dyDescent="0.2">
      <c r="B44" s="82"/>
      <c r="C44" s="82"/>
      <c r="D44" s="82"/>
      <c r="E44" s="82"/>
      <c r="F44" s="82"/>
      <c r="G44" s="82"/>
      <c r="H44" s="82"/>
      <c r="I44" s="82"/>
      <c r="J44" s="82"/>
      <c r="K44" s="82"/>
      <c r="L44" s="82"/>
      <c r="M44" s="82"/>
      <c r="N44" s="82"/>
      <c r="O44" s="82"/>
      <c r="P44" s="82"/>
      <c r="Q44" s="82"/>
      <c r="R44" s="82"/>
      <c r="S44" s="82"/>
      <c r="T44" s="82"/>
      <c r="U44" s="82"/>
    </row>
    <row r="45" spans="1:21" x14ac:dyDescent="0.2">
      <c r="B45" s="82"/>
      <c r="C45" s="82"/>
      <c r="D45" s="82"/>
      <c r="E45" s="82"/>
      <c r="F45" s="82"/>
      <c r="G45" s="82"/>
      <c r="H45" s="82"/>
      <c r="I45" s="82"/>
      <c r="J45" s="82"/>
      <c r="K45" s="82"/>
      <c r="L45" s="82"/>
      <c r="M45" s="82"/>
      <c r="N45" s="82"/>
      <c r="O45" s="82"/>
      <c r="P45" s="82"/>
      <c r="Q45" s="82"/>
      <c r="R45" s="82"/>
      <c r="S45" s="82"/>
      <c r="T45" s="82"/>
      <c r="U45" s="82"/>
    </row>
    <row r="46" spans="1:21" x14ac:dyDescent="0.2">
      <c r="B46" s="82"/>
      <c r="C46" s="82"/>
      <c r="D46" s="82"/>
      <c r="E46" s="82"/>
      <c r="F46" s="82"/>
      <c r="G46" s="82"/>
      <c r="H46" s="82"/>
      <c r="I46" s="82"/>
      <c r="J46" s="82"/>
      <c r="K46" s="82"/>
      <c r="L46" s="82"/>
      <c r="M46" s="82"/>
      <c r="N46" s="82"/>
      <c r="O46" s="82"/>
      <c r="P46" s="82"/>
      <c r="Q46" s="82"/>
      <c r="R46" s="82"/>
      <c r="S46" s="82"/>
      <c r="T46" s="82"/>
      <c r="U46" s="82"/>
    </row>
    <row r="47" spans="1:21" x14ac:dyDescent="0.2">
      <c r="B47" s="82"/>
      <c r="C47" s="82"/>
      <c r="D47" s="82"/>
      <c r="E47" s="82"/>
      <c r="F47" s="82"/>
      <c r="G47" s="82"/>
      <c r="H47" s="82"/>
      <c r="I47" s="82"/>
      <c r="J47" s="82"/>
      <c r="K47" s="82"/>
      <c r="L47" s="82"/>
      <c r="M47" s="82"/>
      <c r="N47" s="82"/>
      <c r="O47" s="82"/>
      <c r="P47" s="82"/>
      <c r="Q47" s="82"/>
      <c r="R47" s="82"/>
      <c r="S47" s="82"/>
      <c r="T47" s="82"/>
      <c r="U47" s="82"/>
    </row>
    <row r="48" spans="1:21" x14ac:dyDescent="0.2">
      <c r="B48" s="82"/>
      <c r="C48" s="82"/>
      <c r="D48" s="82"/>
      <c r="E48" s="82"/>
      <c r="F48" s="82"/>
      <c r="G48" s="82"/>
      <c r="H48" s="82"/>
      <c r="I48" s="82"/>
      <c r="J48" s="82"/>
      <c r="K48" s="82"/>
      <c r="L48" s="82"/>
      <c r="M48" s="82"/>
      <c r="N48" s="82"/>
      <c r="O48" s="82"/>
      <c r="P48" s="82"/>
      <c r="Q48" s="82"/>
      <c r="R48" s="82"/>
      <c r="S48" s="82"/>
      <c r="T48" s="82"/>
      <c r="U48" s="82"/>
    </row>
    <row r="49" spans="2:21" x14ac:dyDescent="0.2">
      <c r="B49" s="82"/>
      <c r="C49" s="82"/>
      <c r="D49" s="82"/>
      <c r="E49" s="82"/>
      <c r="F49" s="82"/>
      <c r="G49" s="82"/>
      <c r="H49" s="82"/>
      <c r="I49" s="82"/>
      <c r="J49" s="82"/>
      <c r="K49" s="82"/>
      <c r="L49" s="82"/>
      <c r="M49" s="82"/>
      <c r="N49" s="82"/>
      <c r="O49" s="82"/>
      <c r="P49" s="82"/>
      <c r="Q49" s="82"/>
      <c r="R49" s="82"/>
      <c r="S49" s="82"/>
      <c r="T49" s="82"/>
      <c r="U49" s="82"/>
    </row>
  </sheetData>
  <mergeCells count="10">
    <mergeCell ref="X3:Z3"/>
    <mergeCell ref="B2:Z2"/>
    <mergeCell ref="R3:T3"/>
    <mergeCell ref="U3:W3"/>
    <mergeCell ref="B3:B4"/>
    <mergeCell ref="O3:Q3"/>
    <mergeCell ref="L3:N3"/>
    <mergeCell ref="I3:K3"/>
    <mergeCell ref="F3:H3"/>
    <mergeCell ref="C3:E3"/>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codeName="Sheet52">
    <tabColor theme="7" tint="-0.499984740745262"/>
  </sheetPr>
  <dimension ref="A1:W45"/>
  <sheetViews>
    <sheetView workbookViewId="0">
      <pane xSplit="2" ySplit="4" topLeftCell="C20"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4.1640625" style="10" customWidth="1"/>
    <col min="2" max="2" width="34.6640625" style="10" bestFit="1" customWidth="1"/>
    <col min="3" max="23" width="9.33203125" style="10" customWidth="1"/>
    <col min="24" max="16384" width="9.33203125" style="10"/>
  </cols>
  <sheetData>
    <row r="1" spans="2:23" s="4" customFormat="1" ht="46.5" customHeight="1" x14ac:dyDescent="0.2">
      <c r="B1" s="1" t="s">
        <v>381</v>
      </c>
      <c r="C1" s="2"/>
      <c r="D1" s="2"/>
      <c r="E1" s="2"/>
      <c r="F1" s="2"/>
      <c r="G1" s="2"/>
      <c r="H1" s="2"/>
      <c r="I1" s="2"/>
      <c r="J1" s="2"/>
      <c r="K1" s="2"/>
      <c r="L1" s="2"/>
      <c r="M1" s="2"/>
      <c r="N1" s="2"/>
      <c r="O1" s="2"/>
      <c r="P1" s="2"/>
      <c r="Q1" s="3"/>
      <c r="R1" s="2"/>
      <c r="S1" s="2"/>
      <c r="T1" s="2"/>
      <c r="U1" s="2"/>
      <c r="V1" s="2"/>
      <c r="W1" s="3" t="s">
        <v>431</v>
      </c>
    </row>
    <row r="2" spans="2:23" s="5" customFormat="1" ht="15" x14ac:dyDescent="0.25">
      <c r="B2" s="490" t="s">
        <v>260</v>
      </c>
      <c r="C2" s="490"/>
      <c r="D2" s="490"/>
      <c r="E2" s="490"/>
      <c r="F2" s="490"/>
      <c r="G2" s="490"/>
      <c r="H2" s="490"/>
      <c r="I2" s="490"/>
      <c r="J2" s="490"/>
      <c r="K2" s="490"/>
      <c r="L2" s="490"/>
      <c r="M2" s="490"/>
      <c r="N2" s="490"/>
      <c r="O2" s="490"/>
      <c r="P2" s="490"/>
      <c r="Q2" s="490"/>
      <c r="R2" s="490"/>
      <c r="S2" s="490"/>
      <c r="T2" s="490"/>
      <c r="U2" s="490"/>
      <c r="V2" s="490"/>
      <c r="W2" s="490"/>
    </row>
    <row r="3" spans="2:23" s="28" customFormat="1" ht="17.25" x14ac:dyDescent="0.25">
      <c r="B3" s="527" t="s">
        <v>22</v>
      </c>
      <c r="C3" s="497">
        <v>2019</v>
      </c>
      <c r="D3" s="497"/>
      <c r="E3" s="498"/>
      <c r="F3" s="497">
        <v>2020</v>
      </c>
      <c r="G3" s="497"/>
      <c r="H3" s="498"/>
      <c r="I3" s="497">
        <v>2021</v>
      </c>
      <c r="J3" s="497"/>
      <c r="K3" s="498"/>
      <c r="L3" s="537">
        <v>2022</v>
      </c>
      <c r="M3" s="537"/>
      <c r="N3" s="538"/>
      <c r="O3" s="497">
        <v>2023</v>
      </c>
      <c r="P3" s="497"/>
      <c r="Q3" s="498"/>
      <c r="R3" s="497">
        <v>2024</v>
      </c>
      <c r="S3" s="497"/>
      <c r="T3" s="498"/>
      <c r="U3" s="497" t="s">
        <v>1221</v>
      </c>
      <c r="V3" s="497"/>
      <c r="W3" s="498"/>
    </row>
    <row r="4" spans="2:23" s="28" customFormat="1" ht="15" x14ac:dyDescent="0.25">
      <c r="B4" s="529"/>
      <c r="C4" s="62" t="s">
        <v>119</v>
      </c>
      <c r="D4" s="61" t="s">
        <v>1050</v>
      </c>
      <c r="E4" s="63" t="s">
        <v>1</v>
      </c>
      <c r="F4" s="61" t="s">
        <v>1051</v>
      </c>
      <c r="G4" s="61" t="s">
        <v>1050</v>
      </c>
      <c r="H4" s="63" t="s">
        <v>1</v>
      </c>
      <c r="I4" s="61" t="s">
        <v>1051</v>
      </c>
      <c r="J4" s="61" t="s">
        <v>1050</v>
      </c>
      <c r="K4" s="63" t="s">
        <v>1</v>
      </c>
      <c r="L4" s="61" t="s">
        <v>1051</v>
      </c>
      <c r="M4" s="61" t="s">
        <v>1050</v>
      </c>
      <c r="N4" s="63" t="s">
        <v>1</v>
      </c>
      <c r="O4" s="61" t="s">
        <v>1051</v>
      </c>
      <c r="P4" s="61" t="s">
        <v>1050</v>
      </c>
      <c r="Q4" s="63" t="s">
        <v>1</v>
      </c>
      <c r="R4" s="61" t="s">
        <v>1051</v>
      </c>
      <c r="S4" s="61" t="s">
        <v>1050</v>
      </c>
      <c r="T4" s="63" t="s">
        <v>1</v>
      </c>
      <c r="U4" s="61" t="s">
        <v>1051</v>
      </c>
      <c r="V4" s="61" t="s">
        <v>1050</v>
      </c>
      <c r="W4" s="77" t="s">
        <v>195</v>
      </c>
    </row>
    <row r="5" spans="2:23" x14ac:dyDescent="0.2">
      <c r="B5" s="414" t="s">
        <v>443</v>
      </c>
      <c r="C5" s="65"/>
      <c r="D5" s="65"/>
      <c r="E5" s="65"/>
      <c r="F5" s="65"/>
      <c r="G5" s="65"/>
      <c r="H5" s="65"/>
      <c r="I5" s="65"/>
      <c r="J5" s="65"/>
      <c r="K5" s="65"/>
      <c r="L5" s="65"/>
      <c r="M5" s="65"/>
      <c r="N5" s="65"/>
      <c r="O5" s="65"/>
      <c r="P5" s="65"/>
      <c r="Q5" s="65"/>
      <c r="R5" s="65"/>
      <c r="S5" s="65"/>
      <c r="T5" s="65"/>
      <c r="U5" s="65"/>
      <c r="V5" s="65"/>
      <c r="W5" s="65"/>
    </row>
    <row r="6" spans="2:23" x14ac:dyDescent="0.2">
      <c r="B6" s="67" t="s">
        <v>444</v>
      </c>
      <c r="C6" s="99" t="s">
        <v>264</v>
      </c>
      <c r="D6" s="68" t="s">
        <v>264</v>
      </c>
      <c r="E6" s="99" t="s">
        <v>264</v>
      </c>
      <c r="F6" s="68" t="s">
        <v>264</v>
      </c>
      <c r="G6" s="68" t="s">
        <v>264</v>
      </c>
      <c r="H6" s="68" t="s">
        <v>264</v>
      </c>
      <c r="I6" s="68" t="s">
        <v>264</v>
      </c>
      <c r="J6" s="68" t="s">
        <v>264</v>
      </c>
      <c r="K6" s="68" t="s">
        <v>264</v>
      </c>
      <c r="L6" s="68" t="s">
        <v>264</v>
      </c>
      <c r="M6" s="68" t="s">
        <v>264</v>
      </c>
      <c r="N6" s="68" t="s">
        <v>264</v>
      </c>
      <c r="O6" s="68" t="s">
        <v>264</v>
      </c>
      <c r="P6" s="68" t="s">
        <v>264</v>
      </c>
      <c r="Q6" s="68" t="s">
        <v>264</v>
      </c>
      <c r="R6" s="68" t="s">
        <v>264</v>
      </c>
      <c r="S6" s="68" t="s">
        <v>264</v>
      </c>
      <c r="T6" s="68" t="s">
        <v>264</v>
      </c>
      <c r="U6" s="68" t="s">
        <v>264</v>
      </c>
      <c r="V6" s="68" t="s">
        <v>264</v>
      </c>
      <c r="W6" s="68" t="s">
        <v>264</v>
      </c>
    </row>
    <row r="7" spans="2:23" x14ac:dyDescent="0.2">
      <c r="B7" s="67" t="s">
        <v>445</v>
      </c>
      <c r="C7" s="69">
        <v>16342</v>
      </c>
      <c r="D7" s="52">
        <v>339</v>
      </c>
      <c r="E7" s="69">
        <v>16681</v>
      </c>
      <c r="F7" s="69">
        <v>12166</v>
      </c>
      <c r="G7" s="52">
        <v>209</v>
      </c>
      <c r="H7" s="69">
        <v>12375</v>
      </c>
      <c r="I7" s="69">
        <v>9412</v>
      </c>
      <c r="J7" s="52">
        <v>136</v>
      </c>
      <c r="K7" s="69">
        <v>9548</v>
      </c>
      <c r="L7" s="69">
        <v>19204</v>
      </c>
      <c r="M7" s="52">
        <v>221</v>
      </c>
      <c r="N7" s="69">
        <v>19425</v>
      </c>
      <c r="O7" s="69">
        <v>27727</v>
      </c>
      <c r="P7" s="52">
        <v>398</v>
      </c>
      <c r="Q7" s="69">
        <v>28125</v>
      </c>
      <c r="R7" s="69">
        <v>27902</v>
      </c>
      <c r="S7" s="52">
        <v>514</v>
      </c>
      <c r="T7" s="69">
        <v>28416</v>
      </c>
      <c r="U7" s="69">
        <v>23630</v>
      </c>
      <c r="V7" s="52">
        <v>436</v>
      </c>
      <c r="W7" s="69">
        <v>24066</v>
      </c>
    </row>
    <row r="8" spans="2:23" x14ac:dyDescent="0.2">
      <c r="B8" s="67" t="s">
        <v>446</v>
      </c>
      <c r="C8" s="69">
        <v>10763</v>
      </c>
      <c r="D8" s="52">
        <v>260</v>
      </c>
      <c r="E8" s="69">
        <v>11023</v>
      </c>
      <c r="F8" s="69">
        <v>6590</v>
      </c>
      <c r="G8" s="52">
        <v>173</v>
      </c>
      <c r="H8" s="69">
        <v>6763</v>
      </c>
      <c r="I8" s="69">
        <v>4560</v>
      </c>
      <c r="J8" s="52">
        <v>69</v>
      </c>
      <c r="K8" s="69">
        <v>4629</v>
      </c>
      <c r="L8" s="69">
        <v>9927</v>
      </c>
      <c r="M8" s="52">
        <v>147</v>
      </c>
      <c r="N8" s="69">
        <v>10074</v>
      </c>
      <c r="O8" s="69">
        <v>17247</v>
      </c>
      <c r="P8" s="52">
        <v>224</v>
      </c>
      <c r="Q8" s="69">
        <v>17471</v>
      </c>
      <c r="R8" s="69">
        <v>17620</v>
      </c>
      <c r="S8" s="52">
        <v>323</v>
      </c>
      <c r="T8" s="69">
        <v>17943</v>
      </c>
      <c r="U8" s="69">
        <v>17377</v>
      </c>
      <c r="V8" s="52">
        <v>259</v>
      </c>
      <c r="W8" s="69">
        <v>17636</v>
      </c>
    </row>
    <row r="9" spans="2:23" x14ac:dyDescent="0.2">
      <c r="B9" s="67" t="s">
        <v>447</v>
      </c>
      <c r="C9" s="69">
        <v>1405</v>
      </c>
      <c r="D9" s="52">
        <v>55</v>
      </c>
      <c r="E9" s="69">
        <v>1460</v>
      </c>
      <c r="F9" s="52">
        <v>705</v>
      </c>
      <c r="G9" s="52">
        <v>13</v>
      </c>
      <c r="H9" s="52">
        <v>718</v>
      </c>
      <c r="I9" s="52">
        <v>360</v>
      </c>
      <c r="J9" s="52">
        <v>10</v>
      </c>
      <c r="K9" s="52">
        <v>370</v>
      </c>
      <c r="L9" s="52">
        <v>810</v>
      </c>
      <c r="M9" s="52">
        <v>22</v>
      </c>
      <c r="N9" s="52">
        <v>832</v>
      </c>
      <c r="O9" s="52">
        <v>1321</v>
      </c>
      <c r="P9" s="52">
        <v>22</v>
      </c>
      <c r="Q9" s="52">
        <v>1343</v>
      </c>
      <c r="R9" s="52">
        <v>1376</v>
      </c>
      <c r="S9" s="52">
        <v>48</v>
      </c>
      <c r="T9" s="52">
        <v>1424</v>
      </c>
      <c r="U9" s="52">
        <v>2684</v>
      </c>
      <c r="V9" s="52">
        <v>20</v>
      </c>
      <c r="W9" s="52">
        <v>2704</v>
      </c>
    </row>
    <row r="10" spans="2:23" x14ac:dyDescent="0.2">
      <c r="B10" s="71" t="s">
        <v>448</v>
      </c>
      <c r="C10" s="66"/>
      <c r="D10" s="66"/>
      <c r="E10" s="66"/>
      <c r="F10" s="66"/>
      <c r="G10" s="66"/>
      <c r="H10" s="66"/>
      <c r="I10" s="66"/>
      <c r="J10" s="66"/>
      <c r="K10" s="66"/>
      <c r="L10" s="66"/>
      <c r="M10" s="66"/>
      <c r="N10" s="66"/>
      <c r="O10" s="66"/>
      <c r="P10" s="66"/>
      <c r="Q10" s="66"/>
      <c r="R10" s="66"/>
      <c r="S10" s="66"/>
      <c r="T10" s="66"/>
      <c r="U10" s="66"/>
      <c r="V10" s="66"/>
      <c r="W10" s="66"/>
    </row>
    <row r="11" spans="2:23" x14ac:dyDescent="0.2">
      <c r="B11" s="67" t="s">
        <v>449</v>
      </c>
      <c r="C11" s="69">
        <v>2141</v>
      </c>
      <c r="D11" s="52">
        <v>54</v>
      </c>
      <c r="E11" s="69">
        <v>2195</v>
      </c>
      <c r="F11" s="52">
        <v>491</v>
      </c>
      <c r="G11" s="52">
        <v>99</v>
      </c>
      <c r="H11" s="52">
        <v>590</v>
      </c>
      <c r="I11" s="52">
        <v>249</v>
      </c>
      <c r="J11" s="52">
        <v>26</v>
      </c>
      <c r="K11" s="52">
        <v>275</v>
      </c>
      <c r="L11" s="52">
        <v>796</v>
      </c>
      <c r="M11" s="52">
        <v>40</v>
      </c>
      <c r="N11" s="52">
        <v>836</v>
      </c>
      <c r="O11" s="52">
        <v>2495</v>
      </c>
      <c r="P11" s="52">
        <v>74</v>
      </c>
      <c r="Q11" s="52">
        <v>2569</v>
      </c>
      <c r="R11" s="52">
        <v>2415</v>
      </c>
      <c r="S11" s="52">
        <v>102</v>
      </c>
      <c r="T11" s="52">
        <v>2517</v>
      </c>
      <c r="U11" s="52">
        <v>2768</v>
      </c>
      <c r="V11" s="52">
        <v>57</v>
      </c>
      <c r="W11" s="52">
        <v>2825</v>
      </c>
    </row>
    <row r="12" spans="2:23" x14ac:dyDescent="0.2">
      <c r="B12" s="67" t="s">
        <v>450</v>
      </c>
      <c r="C12" s="69">
        <v>3929</v>
      </c>
      <c r="D12" s="52">
        <v>136</v>
      </c>
      <c r="E12" s="69">
        <v>4065</v>
      </c>
      <c r="F12" s="69">
        <v>2378</v>
      </c>
      <c r="G12" s="52">
        <v>39</v>
      </c>
      <c r="H12" s="69">
        <v>2417</v>
      </c>
      <c r="I12" s="69">
        <v>2004</v>
      </c>
      <c r="J12" s="52">
        <v>15</v>
      </c>
      <c r="K12" s="69">
        <v>2019</v>
      </c>
      <c r="L12" s="69">
        <v>4631</v>
      </c>
      <c r="M12" s="52">
        <v>40</v>
      </c>
      <c r="N12" s="69">
        <v>4671</v>
      </c>
      <c r="O12" s="69">
        <v>4024</v>
      </c>
      <c r="P12" s="52">
        <v>48</v>
      </c>
      <c r="Q12" s="69">
        <v>4072</v>
      </c>
      <c r="R12" s="69">
        <v>6879</v>
      </c>
      <c r="S12" s="52">
        <v>90</v>
      </c>
      <c r="T12" s="69">
        <v>6969</v>
      </c>
      <c r="U12" s="69">
        <v>8640</v>
      </c>
      <c r="V12" s="52">
        <v>45</v>
      </c>
      <c r="W12" s="69">
        <v>8685</v>
      </c>
    </row>
    <row r="13" spans="2:23" x14ac:dyDescent="0.2">
      <c r="B13" s="67" t="s">
        <v>271</v>
      </c>
      <c r="C13" s="69">
        <v>5473</v>
      </c>
      <c r="D13" s="52">
        <v>122</v>
      </c>
      <c r="E13" s="69">
        <v>5595</v>
      </c>
      <c r="F13" s="69">
        <v>4369</v>
      </c>
      <c r="G13" s="52">
        <v>60</v>
      </c>
      <c r="H13" s="69">
        <v>4429</v>
      </c>
      <c r="I13" s="69">
        <v>2651</v>
      </c>
      <c r="J13" s="52">
        <v>28</v>
      </c>
      <c r="K13" s="69">
        <v>2679</v>
      </c>
      <c r="L13" s="69">
        <v>6695</v>
      </c>
      <c r="M13" s="52">
        <v>52</v>
      </c>
      <c r="N13" s="69">
        <v>6747</v>
      </c>
      <c r="O13" s="69">
        <v>7107</v>
      </c>
      <c r="P13" s="52">
        <v>64</v>
      </c>
      <c r="Q13" s="69">
        <v>7171</v>
      </c>
      <c r="R13" s="69">
        <v>7380</v>
      </c>
      <c r="S13" s="52">
        <v>112</v>
      </c>
      <c r="T13" s="69">
        <v>7492</v>
      </c>
      <c r="U13" s="69">
        <v>9326</v>
      </c>
      <c r="V13" s="52">
        <v>81</v>
      </c>
      <c r="W13" s="69">
        <v>9407</v>
      </c>
    </row>
    <row r="14" spans="2:23" x14ac:dyDescent="0.2">
      <c r="B14" s="67" t="s">
        <v>451</v>
      </c>
      <c r="C14" s="69">
        <v>8621</v>
      </c>
      <c r="D14" s="52">
        <v>139</v>
      </c>
      <c r="E14" s="69">
        <v>8760</v>
      </c>
      <c r="F14" s="69">
        <v>7269</v>
      </c>
      <c r="G14" s="52">
        <v>83</v>
      </c>
      <c r="H14" s="69">
        <v>7352</v>
      </c>
      <c r="I14" s="69">
        <v>3698</v>
      </c>
      <c r="J14" s="52">
        <v>80</v>
      </c>
      <c r="K14" s="69">
        <v>3778</v>
      </c>
      <c r="L14" s="69">
        <v>7051</v>
      </c>
      <c r="M14" s="52">
        <v>117</v>
      </c>
      <c r="N14" s="69">
        <v>7168</v>
      </c>
      <c r="O14" s="69">
        <v>15427</v>
      </c>
      <c r="P14" s="52">
        <v>219</v>
      </c>
      <c r="Q14" s="69">
        <v>15646</v>
      </c>
      <c r="R14" s="69">
        <v>11695</v>
      </c>
      <c r="S14" s="52">
        <v>254</v>
      </c>
      <c r="T14" s="69">
        <v>11949</v>
      </c>
      <c r="U14" s="69">
        <v>12547</v>
      </c>
      <c r="V14" s="52">
        <v>251</v>
      </c>
      <c r="W14" s="69">
        <v>12798</v>
      </c>
    </row>
    <row r="15" spans="2:23" x14ac:dyDescent="0.2">
      <c r="B15" s="67" t="s">
        <v>452</v>
      </c>
      <c r="C15" s="69">
        <v>6675</v>
      </c>
      <c r="D15" s="52">
        <v>175</v>
      </c>
      <c r="E15" s="69">
        <v>6850</v>
      </c>
      <c r="F15" s="69">
        <v>3761</v>
      </c>
      <c r="G15" s="52">
        <v>84</v>
      </c>
      <c r="H15" s="69">
        <v>3845</v>
      </c>
      <c r="I15" s="69">
        <v>4394</v>
      </c>
      <c r="J15" s="52">
        <v>53</v>
      </c>
      <c r="K15" s="69">
        <v>4447</v>
      </c>
      <c r="L15" s="69">
        <v>8321</v>
      </c>
      <c r="M15" s="52">
        <v>99</v>
      </c>
      <c r="N15" s="69">
        <v>8420</v>
      </c>
      <c r="O15" s="69">
        <v>11479</v>
      </c>
      <c r="P15" s="52">
        <v>179</v>
      </c>
      <c r="Q15" s="69">
        <v>11658</v>
      </c>
      <c r="R15" s="69">
        <v>13502</v>
      </c>
      <c r="S15" s="52">
        <v>249</v>
      </c>
      <c r="T15" s="69">
        <v>13751</v>
      </c>
      <c r="U15" s="69">
        <v>8094</v>
      </c>
      <c r="V15" s="52">
        <v>223</v>
      </c>
      <c r="W15" s="69">
        <v>8317</v>
      </c>
    </row>
    <row r="16" spans="2:23" x14ac:dyDescent="0.2">
      <c r="B16" s="67" t="s">
        <v>453</v>
      </c>
      <c r="C16" s="69">
        <v>1533</v>
      </c>
      <c r="D16" s="52">
        <v>26</v>
      </c>
      <c r="E16" s="69">
        <v>1559</v>
      </c>
      <c r="F16" s="69">
        <v>1139</v>
      </c>
      <c r="G16" s="52">
        <v>26</v>
      </c>
      <c r="H16" s="69">
        <v>1165</v>
      </c>
      <c r="I16" s="69">
        <v>1244</v>
      </c>
      <c r="J16" s="52">
        <v>13</v>
      </c>
      <c r="K16" s="69">
        <v>1257</v>
      </c>
      <c r="L16" s="69">
        <v>2299</v>
      </c>
      <c r="M16" s="52">
        <v>41</v>
      </c>
      <c r="N16" s="69">
        <v>2340</v>
      </c>
      <c r="O16" s="69">
        <v>5658</v>
      </c>
      <c r="P16" s="52">
        <v>58</v>
      </c>
      <c r="Q16" s="69">
        <v>5716</v>
      </c>
      <c r="R16" s="69">
        <v>4448</v>
      </c>
      <c r="S16" s="52">
        <v>62</v>
      </c>
      <c r="T16" s="69">
        <v>4510</v>
      </c>
      <c r="U16" s="69">
        <v>2152</v>
      </c>
      <c r="V16" s="52">
        <v>48</v>
      </c>
      <c r="W16" s="69">
        <v>2200</v>
      </c>
    </row>
    <row r="17" spans="2:23" x14ac:dyDescent="0.2">
      <c r="B17" s="67" t="s">
        <v>454</v>
      </c>
      <c r="C17" s="52">
        <v>80</v>
      </c>
      <c r="D17" s="52">
        <v>2</v>
      </c>
      <c r="E17" s="52">
        <v>82</v>
      </c>
      <c r="F17" s="69">
        <v>52</v>
      </c>
      <c r="G17" s="52">
        <v>4</v>
      </c>
      <c r="H17" s="69">
        <v>56</v>
      </c>
      <c r="I17" s="69">
        <v>87</v>
      </c>
      <c r="J17" s="52">
        <v>0</v>
      </c>
      <c r="K17" s="69">
        <v>87</v>
      </c>
      <c r="L17" s="69">
        <v>121</v>
      </c>
      <c r="M17" s="52">
        <v>0</v>
      </c>
      <c r="N17" s="69">
        <v>121</v>
      </c>
      <c r="O17" s="69">
        <v>64</v>
      </c>
      <c r="P17" s="52">
        <v>2</v>
      </c>
      <c r="Q17" s="69">
        <v>66</v>
      </c>
      <c r="R17" s="69">
        <v>427</v>
      </c>
      <c r="S17" s="52">
        <v>7</v>
      </c>
      <c r="T17" s="69">
        <v>434</v>
      </c>
      <c r="U17" s="69">
        <v>101</v>
      </c>
      <c r="V17" s="52">
        <v>8</v>
      </c>
      <c r="W17" s="69">
        <v>109</v>
      </c>
    </row>
    <row r="18" spans="2:23" x14ac:dyDescent="0.2">
      <c r="B18" s="67" t="s">
        <v>455</v>
      </c>
      <c r="C18" s="52">
        <v>58</v>
      </c>
      <c r="D18" s="68" t="s">
        <v>264</v>
      </c>
      <c r="E18" s="52">
        <v>58</v>
      </c>
      <c r="F18" s="52">
        <v>2</v>
      </c>
      <c r="G18" s="52" t="s">
        <v>264</v>
      </c>
      <c r="H18" s="52">
        <v>2</v>
      </c>
      <c r="I18" s="52">
        <v>5</v>
      </c>
      <c r="J18" s="68">
        <v>0</v>
      </c>
      <c r="K18" s="52">
        <v>5</v>
      </c>
      <c r="L18" s="52">
        <v>27</v>
      </c>
      <c r="M18" s="68">
        <v>1</v>
      </c>
      <c r="N18" s="52">
        <v>28</v>
      </c>
      <c r="O18" s="52">
        <v>41</v>
      </c>
      <c r="P18" s="68">
        <v>0</v>
      </c>
      <c r="Q18" s="52">
        <v>41</v>
      </c>
      <c r="R18" s="52">
        <v>152</v>
      </c>
      <c r="S18" s="68">
        <v>9</v>
      </c>
      <c r="T18" s="52">
        <v>161</v>
      </c>
      <c r="U18" s="52">
        <v>63</v>
      </c>
      <c r="V18" s="68">
        <v>2</v>
      </c>
      <c r="W18" s="52">
        <v>65</v>
      </c>
    </row>
    <row r="19" spans="2:23" x14ac:dyDescent="0.2">
      <c r="B19" s="71" t="s">
        <v>456</v>
      </c>
      <c r="C19" s="66"/>
      <c r="D19" s="66"/>
      <c r="E19" s="66"/>
      <c r="F19" s="52"/>
      <c r="G19" s="68"/>
      <c r="H19" s="52"/>
      <c r="I19" s="52"/>
      <c r="J19" s="68"/>
      <c r="K19" s="52"/>
      <c r="L19" s="52"/>
      <c r="M19" s="52"/>
      <c r="N19" s="52"/>
      <c r="O19" s="52"/>
      <c r="P19" s="52"/>
      <c r="Q19" s="52"/>
      <c r="R19" s="52"/>
      <c r="S19" s="52"/>
      <c r="T19" s="52"/>
      <c r="U19" s="52"/>
      <c r="V19" s="52"/>
      <c r="W19" s="52"/>
    </row>
    <row r="20" spans="2:23" x14ac:dyDescent="0.2">
      <c r="B20" s="67" t="s">
        <v>457</v>
      </c>
      <c r="C20" s="69">
        <v>9939</v>
      </c>
      <c r="D20" s="52">
        <v>83</v>
      </c>
      <c r="E20" s="69">
        <v>10022</v>
      </c>
      <c r="F20" s="69">
        <v>5861</v>
      </c>
      <c r="G20" s="52">
        <v>59</v>
      </c>
      <c r="H20" s="69">
        <v>5920</v>
      </c>
      <c r="I20" s="69">
        <v>3572</v>
      </c>
      <c r="J20" s="52">
        <v>37</v>
      </c>
      <c r="K20" s="69">
        <v>3609</v>
      </c>
      <c r="L20" s="69">
        <v>8269</v>
      </c>
      <c r="M20" s="52">
        <v>81</v>
      </c>
      <c r="N20" s="69">
        <v>8350</v>
      </c>
      <c r="O20" s="69">
        <v>11079</v>
      </c>
      <c r="P20" s="52">
        <v>100</v>
      </c>
      <c r="Q20" s="69">
        <v>11179</v>
      </c>
      <c r="R20" s="69">
        <v>10916</v>
      </c>
      <c r="S20" s="52">
        <v>98</v>
      </c>
      <c r="T20" s="69">
        <v>11014</v>
      </c>
      <c r="U20" s="69">
        <v>16460</v>
      </c>
      <c r="V20" s="52">
        <v>78</v>
      </c>
      <c r="W20" s="69">
        <v>16538</v>
      </c>
    </row>
    <row r="21" spans="2:23" x14ac:dyDescent="0.2">
      <c r="B21" s="67" t="s">
        <v>458</v>
      </c>
      <c r="C21" s="69">
        <v>16607</v>
      </c>
      <c r="D21" s="52">
        <v>477</v>
      </c>
      <c r="E21" s="69">
        <v>17084</v>
      </c>
      <c r="F21" s="69">
        <v>12573</v>
      </c>
      <c r="G21" s="52">
        <v>272</v>
      </c>
      <c r="H21" s="69">
        <v>12845</v>
      </c>
      <c r="I21" s="69">
        <v>9991</v>
      </c>
      <c r="J21" s="52">
        <v>146</v>
      </c>
      <c r="K21" s="69">
        <v>10137</v>
      </c>
      <c r="L21" s="69">
        <v>20586</v>
      </c>
      <c r="M21" s="52">
        <v>258</v>
      </c>
      <c r="N21" s="69">
        <v>20844</v>
      </c>
      <c r="O21" s="69">
        <v>33750</v>
      </c>
      <c r="P21" s="52">
        <v>490</v>
      </c>
      <c r="Q21" s="69">
        <v>34240</v>
      </c>
      <c r="R21" s="69">
        <v>33056</v>
      </c>
      <c r="S21" s="52">
        <v>655</v>
      </c>
      <c r="T21" s="69">
        <v>33711</v>
      </c>
      <c r="U21" s="69">
        <v>25082</v>
      </c>
      <c r="V21" s="52">
        <v>541</v>
      </c>
      <c r="W21" s="69">
        <v>25623</v>
      </c>
    </row>
    <row r="22" spans="2:23" x14ac:dyDescent="0.2">
      <c r="B22" s="67" t="s">
        <v>459</v>
      </c>
      <c r="C22" s="52">
        <v>659</v>
      </c>
      <c r="D22" s="52">
        <v>39</v>
      </c>
      <c r="E22" s="52">
        <v>698</v>
      </c>
      <c r="F22" s="52">
        <v>259</v>
      </c>
      <c r="G22" s="52">
        <v>20</v>
      </c>
      <c r="H22" s="52">
        <v>279</v>
      </c>
      <c r="I22" s="52">
        <v>243</v>
      </c>
      <c r="J22" s="52">
        <v>21</v>
      </c>
      <c r="K22" s="52">
        <v>264</v>
      </c>
      <c r="L22" s="52">
        <v>291</v>
      </c>
      <c r="M22" s="52">
        <v>17</v>
      </c>
      <c r="N22" s="52">
        <v>308</v>
      </c>
      <c r="O22" s="52">
        <v>311</v>
      </c>
      <c r="P22" s="52">
        <v>17</v>
      </c>
      <c r="Q22" s="52">
        <v>328</v>
      </c>
      <c r="R22" s="52">
        <v>404</v>
      </c>
      <c r="S22" s="52">
        <v>50</v>
      </c>
      <c r="T22" s="52">
        <v>454</v>
      </c>
      <c r="U22" s="52">
        <v>371</v>
      </c>
      <c r="V22" s="52">
        <v>27</v>
      </c>
      <c r="W22" s="52">
        <v>398</v>
      </c>
    </row>
    <row r="23" spans="2:23" x14ac:dyDescent="0.2">
      <c r="B23" s="67" t="s">
        <v>460</v>
      </c>
      <c r="C23" s="52">
        <v>879</v>
      </c>
      <c r="D23" s="52">
        <v>26</v>
      </c>
      <c r="E23" s="52">
        <v>905</v>
      </c>
      <c r="F23" s="52">
        <v>489</v>
      </c>
      <c r="G23" s="52">
        <v>16</v>
      </c>
      <c r="H23" s="52">
        <v>505</v>
      </c>
      <c r="I23" s="52">
        <v>315</v>
      </c>
      <c r="J23" s="52">
        <v>3</v>
      </c>
      <c r="K23" s="52">
        <v>318</v>
      </c>
      <c r="L23" s="52">
        <v>502</v>
      </c>
      <c r="M23" s="52">
        <v>10</v>
      </c>
      <c r="N23" s="52">
        <v>512</v>
      </c>
      <c r="O23" s="52">
        <v>797</v>
      </c>
      <c r="P23" s="52">
        <v>12</v>
      </c>
      <c r="Q23" s="52">
        <v>809</v>
      </c>
      <c r="R23" s="52">
        <v>1793</v>
      </c>
      <c r="S23" s="52">
        <v>16</v>
      </c>
      <c r="T23" s="52">
        <v>1809</v>
      </c>
      <c r="U23" s="52">
        <v>610</v>
      </c>
      <c r="V23" s="52">
        <v>40</v>
      </c>
      <c r="W23" s="52">
        <v>650</v>
      </c>
    </row>
    <row r="24" spans="2:23" x14ac:dyDescent="0.2">
      <c r="B24" s="67" t="s">
        <v>461</v>
      </c>
      <c r="C24" s="52">
        <v>426</v>
      </c>
      <c r="D24" s="52">
        <v>29</v>
      </c>
      <c r="E24" s="52">
        <v>455</v>
      </c>
      <c r="F24" s="52">
        <v>279</v>
      </c>
      <c r="G24" s="52">
        <v>28</v>
      </c>
      <c r="H24" s="52">
        <v>307</v>
      </c>
      <c r="I24" s="52">
        <v>211</v>
      </c>
      <c r="J24" s="52">
        <v>8</v>
      </c>
      <c r="K24" s="52">
        <v>219</v>
      </c>
      <c r="L24" s="52">
        <v>293</v>
      </c>
      <c r="M24" s="52">
        <v>24</v>
      </c>
      <c r="N24" s="52">
        <v>317</v>
      </c>
      <c r="O24" s="52">
        <v>358</v>
      </c>
      <c r="P24" s="52">
        <v>25</v>
      </c>
      <c r="Q24" s="52">
        <v>383</v>
      </c>
      <c r="R24" s="52">
        <v>729</v>
      </c>
      <c r="S24" s="52">
        <v>66</v>
      </c>
      <c r="T24" s="52">
        <v>795</v>
      </c>
      <c r="U24" s="52">
        <v>1168</v>
      </c>
      <c r="V24" s="52">
        <v>29</v>
      </c>
      <c r="W24" s="52">
        <v>1197</v>
      </c>
    </row>
    <row r="25" spans="2:23" x14ac:dyDescent="0.2">
      <c r="B25" s="71" t="s">
        <v>462</v>
      </c>
      <c r="C25" s="66"/>
      <c r="D25" s="66"/>
      <c r="E25" s="66"/>
      <c r="F25" s="66"/>
      <c r="G25" s="66"/>
      <c r="H25" s="66"/>
      <c r="I25" s="66"/>
      <c r="J25" s="66"/>
      <c r="K25" s="66"/>
      <c r="L25" s="66"/>
      <c r="M25" s="66"/>
      <c r="N25" s="66"/>
      <c r="O25" s="66"/>
      <c r="P25" s="66"/>
      <c r="Q25" s="66"/>
      <c r="R25" s="66"/>
      <c r="S25" s="66"/>
      <c r="T25" s="66"/>
      <c r="U25" s="66"/>
      <c r="V25" s="66"/>
      <c r="W25" s="66"/>
    </row>
    <row r="26" spans="2:23" x14ac:dyDescent="0.2">
      <c r="B26" s="67" t="s">
        <v>463</v>
      </c>
      <c r="C26" s="69">
        <v>19484</v>
      </c>
      <c r="D26" s="52">
        <v>445</v>
      </c>
      <c r="E26" s="69">
        <v>19929</v>
      </c>
      <c r="F26" s="69">
        <v>13093</v>
      </c>
      <c r="G26" s="52">
        <v>275</v>
      </c>
      <c r="H26" s="69">
        <v>13368</v>
      </c>
      <c r="I26" s="69">
        <v>9577</v>
      </c>
      <c r="J26" s="52">
        <v>154</v>
      </c>
      <c r="K26" s="69">
        <v>9731</v>
      </c>
      <c r="L26" s="69">
        <v>16400</v>
      </c>
      <c r="M26" s="52">
        <v>276</v>
      </c>
      <c r="N26" s="69">
        <v>16676</v>
      </c>
      <c r="O26" s="69">
        <v>30485</v>
      </c>
      <c r="P26" s="52">
        <v>461</v>
      </c>
      <c r="Q26" s="69">
        <v>30946</v>
      </c>
      <c r="R26" s="69">
        <v>22228</v>
      </c>
      <c r="S26" s="52">
        <v>658</v>
      </c>
      <c r="T26" s="69">
        <v>22886</v>
      </c>
      <c r="U26" s="69">
        <v>28535</v>
      </c>
      <c r="V26" s="52">
        <v>478</v>
      </c>
      <c r="W26" s="69">
        <v>29013</v>
      </c>
    </row>
    <row r="27" spans="2:23" x14ac:dyDescent="0.2">
      <c r="B27" s="67" t="s">
        <v>464</v>
      </c>
      <c r="C27" s="69">
        <v>4740</v>
      </c>
      <c r="D27" s="52">
        <v>110</v>
      </c>
      <c r="E27" s="69">
        <v>4850</v>
      </c>
      <c r="F27" s="69">
        <v>3521</v>
      </c>
      <c r="G27" s="52">
        <v>80</v>
      </c>
      <c r="H27" s="69">
        <v>3601</v>
      </c>
      <c r="I27" s="69">
        <v>3086</v>
      </c>
      <c r="J27" s="52">
        <v>35</v>
      </c>
      <c r="K27" s="69">
        <v>3121</v>
      </c>
      <c r="L27" s="69">
        <v>7046</v>
      </c>
      <c r="M27" s="52">
        <v>70</v>
      </c>
      <c r="N27" s="69">
        <v>7116</v>
      </c>
      <c r="O27" s="69">
        <v>7857</v>
      </c>
      <c r="P27" s="52">
        <v>127</v>
      </c>
      <c r="Q27" s="69">
        <v>7984</v>
      </c>
      <c r="R27" s="69">
        <v>10867</v>
      </c>
      <c r="S27" s="52">
        <v>148</v>
      </c>
      <c r="T27" s="69">
        <v>11015</v>
      </c>
      <c r="U27" s="69">
        <v>8324</v>
      </c>
      <c r="V27" s="52">
        <v>148</v>
      </c>
      <c r="W27" s="69">
        <v>8472</v>
      </c>
    </row>
    <row r="28" spans="2:23" x14ac:dyDescent="0.2">
      <c r="B28" s="67" t="s">
        <v>465</v>
      </c>
      <c r="C28" s="69">
        <v>4095</v>
      </c>
      <c r="D28" s="52">
        <v>82</v>
      </c>
      <c r="E28" s="69">
        <v>4177</v>
      </c>
      <c r="F28" s="69">
        <v>2799</v>
      </c>
      <c r="G28" s="52">
        <v>28</v>
      </c>
      <c r="H28" s="69">
        <v>2827</v>
      </c>
      <c r="I28" s="69">
        <v>1646</v>
      </c>
      <c r="J28" s="52">
        <v>22</v>
      </c>
      <c r="K28" s="69">
        <v>1668</v>
      </c>
      <c r="L28" s="69">
        <v>6457</v>
      </c>
      <c r="M28" s="52">
        <v>41</v>
      </c>
      <c r="N28" s="69">
        <v>6498</v>
      </c>
      <c r="O28" s="69">
        <v>7922</v>
      </c>
      <c r="P28" s="52">
        <v>51</v>
      </c>
      <c r="Q28" s="69">
        <v>7973</v>
      </c>
      <c r="R28" s="69">
        <v>13421</v>
      </c>
      <c r="S28" s="52">
        <v>72</v>
      </c>
      <c r="T28" s="69">
        <v>13493</v>
      </c>
      <c r="U28" s="69">
        <v>6733</v>
      </c>
      <c r="V28" s="52">
        <v>88</v>
      </c>
      <c r="W28" s="69">
        <v>6821</v>
      </c>
    </row>
    <row r="29" spans="2:23" x14ac:dyDescent="0.2">
      <c r="B29" s="67" t="s">
        <v>466</v>
      </c>
      <c r="C29" s="52">
        <v>38</v>
      </c>
      <c r="D29" s="68" t="s">
        <v>264</v>
      </c>
      <c r="E29" s="52">
        <v>38</v>
      </c>
      <c r="F29" s="52">
        <v>28</v>
      </c>
      <c r="G29" s="68" t="s">
        <v>264</v>
      </c>
      <c r="H29" s="52">
        <v>28</v>
      </c>
      <c r="I29" s="52">
        <v>8</v>
      </c>
      <c r="J29" s="68">
        <v>0</v>
      </c>
      <c r="K29" s="52">
        <v>8</v>
      </c>
      <c r="L29" s="52">
        <v>1</v>
      </c>
      <c r="M29" s="68">
        <v>0</v>
      </c>
      <c r="N29" s="52">
        <v>1</v>
      </c>
      <c r="O29" s="52">
        <v>1</v>
      </c>
      <c r="P29" s="68">
        <v>2</v>
      </c>
      <c r="Q29" s="52">
        <v>3</v>
      </c>
      <c r="R29" s="52">
        <v>4</v>
      </c>
      <c r="S29" s="68">
        <v>0</v>
      </c>
      <c r="T29" s="52">
        <v>4</v>
      </c>
      <c r="U29" s="52">
        <v>0</v>
      </c>
      <c r="V29" s="68">
        <v>0</v>
      </c>
      <c r="W29" s="52">
        <v>0</v>
      </c>
    </row>
    <row r="30" spans="2:23" x14ac:dyDescent="0.2">
      <c r="B30" s="67" t="s">
        <v>467</v>
      </c>
      <c r="C30" s="52">
        <v>28</v>
      </c>
      <c r="D30" s="68" t="s">
        <v>264</v>
      </c>
      <c r="E30" s="52">
        <v>28</v>
      </c>
      <c r="F30" s="52">
        <v>4</v>
      </c>
      <c r="G30" s="68" t="s">
        <v>264</v>
      </c>
      <c r="H30" s="52">
        <v>4</v>
      </c>
      <c r="I30" s="52">
        <v>1</v>
      </c>
      <c r="J30" s="52">
        <v>1</v>
      </c>
      <c r="K30" s="52">
        <v>2</v>
      </c>
      <c r="L30" s="52">
        <v>1</v>
      </c>
      <c r="M30" s="68">
        <v>0</v>
      </c>
      <c r="N30" s="52">
        <v>1</v>
      </c>
      <c r="O30" s="52">
        <v>0</v>
      </c>
      <c r="P30" s="68">
        <v>0</v>
      </c>
      <c r="Q30" s="52">
        <v>0</v>
      </c>
      <c r="R30" s="52">
        <v>2</v>
      </c>
      <c r="S30" s="68">
        <v>0</v>
      </c>
      <c r="T30" s="52">
        <v>2</v>
      </c>
      <c r="U30" s="52">
        <v>0</v>
      </c>
      <c r="V30" s="68">
        <v>0</v>
      </c>
      <c r="W30" s="52">
        <v>0</v>
      </c>
    </row>
    <row r="31" spans="2:23" x14ac:dyDescent="0.2">
      <c r="B31" s="67" t="s">
        <v>455</v>
      </c>
      <c r="C31" s="52">
        <v>125</v>
      </c>
      <c r="D31" s="52">
        <v>17</v>
      </c>
      <c r="E31" s="52">
        <v>142</v>
      </c>
      <c r="F31" s="52">
        <v>16</v>
      </c>
      <c r="G31" s="52">
        <v>12</v>
      </c>
      <c r="H31" s="52">
        <v>28</v>
      </c>
      <c r="I31" s="52">
        <v>14</v>
      </c>
      <c r="J31" s="52">
        <v>3</v>
      </c>
      <c r="K31" s="52">
        <v>17</v>
      </c>
      <c r="L31" s="52">
        <v>36</v>
      </c>
      <c r="M31" s="52">
        <v>3</v>
      </c>
      <c r="N31" s="52">
        <v>39</v>
      </c>
      <c r="O31" s="52">
        <v>30</v>
      </c>
      <c r="P31" s="52">
        <v>3</v>
      </c>
      <c r="Q31" s="52">
        <v>33</v>
      </c>
      <c r="R31" s="52">
        <v>376</v>
      </c>
      <c r="S31" s="52">
        <v>7</v>
      </c>
      <c r="T31" s="52">
        <v>383</v>
      </c>
      <c r="U31" s="52">
        <v>99</v>
      </c>
      <c r="V31" s="52">
        <v>1</v>
      </c>
      <c r="W31" s="52">
        <v>100</v>
      </c>
    </row>
    <row r="32" spans="2:23" x14ac:dyDescent="0.2">
      <c r="B32" s="71" t="s">
        <v>468</v>
      </c>
      <c r="C32" s="66"/>
      <c r="D32" s="66"/>
      <c r="E32" s="66"/>
      <c r="F32" s="66"/>
      <c r="G32" s="66"/>
      <c r="H32" s="66"/>
      <c r="I32" s="66"/>
      <c r="J32" s="66"/>
      <c r="K32" s="66"/>
      <c r="L32" s="66"/>
      <c r="M32" s="66"/>
      <c r="N32" s="66"/>
      <c r="O32" s="66"/>
      <c r="P32" s="66"/>
      <c r="Q32" s="66"/>
      <c r="R32" s="66"/>
      <c r="S32" s="66"/>
      <c r="T32" s="66"/>
      <c r="U32" s="66"/>
      <c r="V32" s="66"/>
      <c r="W32" s="66"/>
    </row>
    <row r="33" spans="1:23" x14ac:dyDescent="0.2">
      <c r="B33" s="67" t="s">
        <v>469</v>
      </c>
      <c r="C33" s="69">
        <v>17953</v>
      </c>
      <c r="D33" s="52">
        <v>398</v>
      </c>
      <c r="E33" s="69">
        <v>18351</v>
      </c>
      <c r="F33" s="69">
        <v>11824</v>
      </c>
      <c r="G33" s="52">
        <v>258</v>
      </c>
      <c r="H33" s="69">
        <v>12082</v>
      </c>
      <c r="I33" s="69">
        <v>8721</v>
      </c>
      <c r="J33" s="52">
        <v>138</v>
      </c>
      <c r="K33" s="69">
        <v>8859</v>
      </c>
      <c r="L33" s="69">
        <v>14479</v>
      </c>
      <c r="M33" s="52">
        <v>232</v>
      </c>
      <c r="N33" s="69">
        <v>14711</v>
      </c>
      <c r="O33" s="69">
        <v>27539</v>
      </c>
      <c r="P33" s="52">
        <v>380</v>
      </c>
      <c r="Q33" s="69">
        <v>27919</v>
      </c>
      <c r="R33" s="69">
        <v>21140</v>
      </c>
      <c r="S33" s="52">
        <v>563</v>
      </c>
      <c r="T33" s="69">
        <v>21703</v>
      </c>
      <c r="U33" s="69">
        <v>26871</v>
      </c>
      <c r="V33" s="52">
        <v>406</v>
      </c>
      <c r="W33" s="69">
        <v>27277</v>
      </c>
    </row>
    <row r="34" spans="1:23" x14ac:dyDescent="0.2">
      <c r="B34" s="67" t="s">
        <v>470</v>
      </c>
      <c r="C34" s="69">
        <v>3978</v>
      </c>
      <c r="D34" s="52">
        <v>97</v>
      </c>
      <c r="E34" s="69">
        <v>4075</v>
      </c>
      <c r="F34" s="69">
        <v>2674</v>
      </c>
      <c r="G34" s="52">
        <v>67</v>
      </c>
      <c r="H34" s="69">
        <v>2741</v>
      </c>
      <c r="I34" s="69">
        <v>2718</v>
      </c>
      <c r="J34" s="52">
        <v>32</v>
      </c>
      <c r="K34" s="69">
        <v>2750</v>
      </c>
      <c r="L34" s="69">
        <v>6000</v>
      </c>
      <c r="M34" s="52">
        <v>62</v>
      </c>
      <c r="N34" s="69">
        <v>6062</v>
      </c>
      <c r="O34" s="69">
        <v>6186</v>
      </c>
      <c r="P34" s="52">
        <v>89</v>
      </c>
      <c r="Q34" s="69">
        <v>6275</v>
      </c>
      <c r="R34" s="69">
        <v>9783</v>
      </c>
      <c r="S34" s="52">
        <v>113</v>
      </c>
      <c r="T34" s="69">
        <v>9896</v>
      </c>
      <c r="U34" s="69">
        <v>6200</v>
      </c>
      <c r="V34" s="52">
        <v>119</v>
      </c>
      <c r="W34" s="69">
        <v>6319</v>
      </c>
    </row>
    <row r="35" spans="1:23" x14ac:dyDescent="0.2">
      <c r="B35" s="67" t="s">
        <v>471</v>
      </c>
      <c r="C35" s="69">
        <v>4126</v>
      </c>
      <c r="D35" s="52">
        <v>77</v>
      </c>
      <c r="E35" s="69">
        <v>4203</v>
      </c>
      <c r="F35" s="69">
        <v>2862</v>
      </c>
      <c r="G35" s="52">
        <v>30</v>
      </c>
      <c r="H35" s="69">
        <v>2892</v>
      </c>
      <c r="I35" s="69">
        <v>1591</v>
      </c>
      <c r="J35" s="52">
        <v>22</v>
      </c>
      <c r="K35" s="69">
        <v>1613</v>
      </c>
      <c r="L35" s="69">
        <v>6458</v>
      </c>
      <c r="M35" s="52">
        <v>41</v>
      </c>
      <c r="N35" s="69">
        <v>6499</v>
      </c>
      <c r="O35" s="69">
        <v>7939</v>
      </c>
      <c r="P35" s="52">
        <v>66</v>
      </c>
      <c r="Q35" s="69">
        <v>8005</v>
      </c>
      <c r="R35" s="69">
        <v>13439</v>
      </c>
      <c r="S35" s="52">
        <v>65</v>
      </c>
      <c r="T35" s="69">
        <v>13504</v>
      </c>
      <c r="U35" s="69">
        <v>7125</v>
      </c>
      <c r="V35" s="52">
        <v>105</v>
      </c>
      <c r="W35" s="69">
        <v>7230</v>
      </c>
    </row>
    <row r="36" spans="1:23" x14ac:dyDescent="0.2">
      <c r="B36" s="67" t="s">
        <v>472</v>
      </c>
      <c r="C36" s="69">
        <v>1978</v>
      </c>
      <c r="D36" s="52">
        <v>48</v>
      </c>
      <c r="E36" s="69">
        <v>2026</v>
      </c>
      <c r="F36" s="69">
        <v>1528</v>
      </c>
      <c r="G36" s="52">
        <v>20</v>
      </c>
      <c r="H36" s="69">
        <v>1548</v>
      </c>
      <c r="I36" s="69">
        <v>1199</v>
      </c>
      <c r="J36" s="52">
        <v>17</v>
      </c>
      <c r="K36" s="69">
        <v>1216</v>
      </c>
      <c r="L36" s="69">
        <v>2340</v>
      </c>
      <c r="M36" s="52">
        <v>37</v>
      </c>
      <c r="N36" s="69">
        <v>2377</v>
      </c>
      <c r="O36" s="69">
        <v>3269</v>
      </c>
      <c r="P36" s="52">
        <v>91</v>
      </c>
      <c r="Q36" s="69">
        <v>3360</v>
      </c>
      <c r="R36" s="69">
        <v>1686</v>
      </c>
      <c r="S36" s="52">
        <v>93</v>
      </c>
      <c r="T36" s="69">
        <v>1779</v>
      </c>
      <c r="U36" s="69">
        <v>2023</v>
      </c>
      <c r="V36" s="52">
        <v>75</v>
      </c>
      <c r="W36" s="69">
        <v>2098</v>
      </c>
    </row>
    <row r="37" spans="1:23" x14ac:dyDescent="0.2">
      <c r="B37" s="67" t="s">
        <v>473</v>
      </c>
      <c r="C37" s="52">
        <v>431</v>
      </c>
      <c r="D37" s="52">
        <v>19</v>
      </c>
      <c r="E37" s="52">
        <v>450</v>
      </c>
      <c r="F37" s="52">
        <v>558</v>
      </c>
      <c r="G37" s="52">
        <v>19</v>
      </c>
      <c r="H37" s="52">
        <v>577</v>
      </c>
      <c r="I37" s="52">
        <v>103</v>
      </c>
      <c r="J37" s="52">
        <v>5</v>
      </c>
      <c r="K37" s="52">
        <v>108</v>
      </c>
      <c r="L37" s="52">
        <v>648</v>
      </c>
      <c r="M37" s="52">
        <v>15</v>
      </c>
      <c r="N37" s="52">
        <v>663</v>
      </c>
      <c r="O37" s="52">
        <v>1358</v>
      </c>
      <c r="P37" s="52">
        <v>15</v>
      </c>
      <c r="Q37" s="52">
        <v>1373</v>
      </c>
      <c r="R37" s="52">
        <v>577</v>
      </c>
      <c r="S37" s="52">
        <v>46</v>
      </c>
      <c r="T37" s="52">
        <v>623</v>
      </c>
      <c r="U37" s="52">
        <v>1388</v>
      </c>
      <c r="V37" s="52">
        <v>9</v>
      </c>
      <c r="W37" s="52">
        <v>1397</v>
      </c>
    </row>
    <row r="38" spans="1:23" x14ac:dyDescent="0.2">
      <c r="B38" s="67" t="s">
        <v>474</v>
      </c>
      <c r="C38" s="52">
        <v>44</v>
      </c>
      <c r="D38" s="52">
        <v>15</v>
      </c>
      <c r="E38" s="52">
        <v>59</v>
      </c>
      <c r="F38" s="52">
        <v>15</v>
      </c>
      <c r="G38" s="52">
        <v>1</v>
      </c>
      <c r="H38" s="52">
        <v>16</v>
      </c>
      <c r="I38" s="68">
        <v>0</v>
      </c>
      <c r="J38" s="52">
        <v>1</v>
      </c>
      <c r="K38" s="52">
        <v>1</v>
      </c>
      <c r="L38" s="52">
        <v>16</v>
      </c>
      <c r="M38" s="52">
        <v>3</v>
      </c>
      <c r="N38" s="52">
        <v>19</v>
      </c>
      <c r="O38" s="52">
        <v>4</v>
      </c>
      <c r="P38" s="52">
        <v>3</v>
      </c>
      <c r="Q38" s="52">
        <v>7</v>
      </c>
      <c r="R38" s="52">
        <v>273</v>
      </c>
      <c r="S38" s="52">
        <v>5</v>
      </c>
      <c r="T38" s="52">
        <v>278</v>
      </c>
      <c r="U38" s="52">
        <v>84</v>
      </c>
      <c r="V38" s="52">
        <v>1</v>
      </c>
      <c r="W38" s="52">
        <v>85</v>
      </c>
    </row>
    <row r="39" spans="1:23" x14ac:dyDescent="0.2">
      <c r="B39" s="71" t="s">
        <v>475</v>
      </c>
      <c r="C39" s="72">
        <v>28510</v>
      </c>
      <c r="D39" s="73">
        <v>654</v>
      </c>
      <c r="E39" s="72">
        <v>29164</v>
      </c>
      <c r="F39" s="72">
        <v>19461</v>
      </c>
      <c r="G39" s="73">
        <v>395</v>
      </c>
      <c r="H39" s="72">
        <v>19856</v>
      </c>
      <c r="I39" s="72">
        <v>14332</v>
      </c>
      <c r="J39" s="73">
        <v>215</v>
      </c>
      <c r="K39" s="72">
        <v>14547</v>
      </c>
      <c r="L39" s="72">
        <v>29941</v>
      </c>
      <c r="M39" s="73">
        <v>390</v>
      </c>
      <c r="N39" s="72">
        <v>30331</v>
      </c>
      <c r="O39" s="72">
        <v>46295</v>
      </c>
      <c r="P39" s="73">
        <v>644</v>
      </c>
      <c r="Q39" s="72">
        <v>46939</v>
      </c>
      <c r="R39" s="72">
        <v>46898</v>
      </c>
      <c r="S39" s="73">
        <v>885</v>
      </c>
      <c r="T39" s="72">
        <v>47783</v>
      </c>
      <c r="U39" s="72">
        <v>43691</v>
      </c>
      <c r="V39" s="73">
        <v>715</v>
      </c>
      <c r="W39" s="72">
        <v>44406</v>
      </c>
    </row>
    <row r="40" spans="1:23" ht="9.75" customHeight="1" x14ac:dyDescent="0.2">
      <c r="B40" s="20"/>
      <c r="C40" s="66"/>
      <c r="D40" s="66"/>
      <c r="E40" s="66"/>
      <c r="F40" s="66"/>
      <c r="G40" s="66"/>
      <c r="H40" s="66"/>
      <c r="I40" s="66"/>
      <c r="J40" s="66"/>
      <c r="K40" s="66"/>
      <c r="L40" s="66"/>
      <c r="M40" s="66"/>
      <c r="N40" s="66"/>
      <c r="O40" s="66"/>
      <c r="P40" s="66"/>
      <c r="Q40" s="66"/>
    </row>
    <row r="41" spans="1:23" x14ac:dyDescent="0.2">
      <c r="A41" s="10" t="s">
        <v>283</v>
      </c>
      <c r="B41" s="15" t="s">
        <v>289</v>
      </c>
      <c r="C41" s="66"/>
      <c r="D41" s="66"/>
      <c r="E41" s="66"/>
      <c r="F41" s="66"/>
      <c r="G41" s="66"/>
      <c r="H41" s="66"/>
      <c r="I41" s="66"/>
      <c r="J41" s="66"/>
      <c r="K41" s="66"/>
      <c r="L41" s="66"/>
      <c r="M41" s="66"/>
      <c r="N41" s="66"/>
      <c r="O41" s="66"/>
      <c r="P41" s="66"/>
      <c r="Q41" s="66"/>
    </row>
    <row r="42" spans="1:23" ht="10.5" customHeight="1" x14ac:dyDescent="0.2">
      <c r="B42" s="15"/>
      <c r="C42" s="66"/>
      <c r="D42" s="66"/>
      <c r="E42" s="66"/>
      <c r="F42" s="66"/>
      <c r="G42" s="66"/>
      <c r="H42" s="66"/>
      <c r="I42" s="66"/>
      <c r="J42" s="66"/>
      <c r="K42" s="66"/>
      <c r="L42" s="66"/>
      <c r="M42" s="66"/>
      <c r="N42" s="66"/>
      <c r="O42" s="66"/>
      <c r="P42" s="66"/>
      <c r="Q42" s="66"/>
    </row>
    <row r="43" spans="1:23" x14ac:dyDescent="0.2">
      <c r="A43" s="74" t="s">
        <v>993</v>
      </c>
      <c r="B43" s="75"/>
    </row>
    <row r="44" spans="1:23" x14ac:dyDescent="0.2">
      <c r="A44" s="20" t="s">
        <v>1049</v>
      </c>
      <c r="B44" s="15"/>
    </row>
    <row r="45" spans="1:23" x14ac:dyDescent="0.2">
      <c r="B45" s="15"/>
    </row>
  </sheetData>
  <mergeCells count="9">
    <mergeCell ref="U3:W3"/>
    <mergeCell ref="B2:W2"/>
    <mergeCell ref="R3:T3"/>
    <mergeCell ref="B3:B4"/>
    <mergeCell ref="O3:Q3"/>
    <mergeCell ref="L3:N3"/>
    <mergeCell ref="I3:K3"/>
    <mergeCell ref="F3:H3"/>
    <mergeCell ref="C3:E3"/>
  </mergeCells>
  <pageMargins left="0.7" right="0.7" top="0.75" bottom="0.75" header="0.3" footer="0.3"/>
  <pageSetup paperSize="8" orientation="landscape" r:id="rId1"/>
  <headerFooter>
    <oddHeader>&amp;L&amp;"Calibri"&amp;10&amp;K000000 [Limited Sharing]&amp;1#_x000D_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
    <tabColor theme="7" tint="-0.499984740745262"/>
  </sheetPr>
  <dimension ref="A1:M93"/>
  <sheetViews>
    <sheetView zoomScale="85" zoomScaleNormal="85" workbookViewId="0">
      <pane xSplit="2" ySplit="4" topLeftCell="F5" activePane="bottomRight" state="frozen"/>
      <selection activeCell="B2" sqref="B2:AD2"/>
      <selection pane="topRight" activeCell="B2" sqref="B2:AD2"/>
      <selection pane="bottomLeft" activeCell="B2" sqref="B2:AD2"/>
      <selection pane="bottomRight" activeCell="B2" sqref="B2:AD2"/>
    </sheetView>
  </sheetViews>
  <sheetFormatPr defaultRowHeight="12.75" outlineLevelRow="1" x14ac:dyDescent="0.2"/>
  <cols>
    <col min="1" max="1" width="3.33203125" style="10" customWidth="1"/>
    <col min="2" max="2" width="33" style="82" bestFit="1" customWidth="1"/>
    <col min="3" max="12" width="17.1640625" style="82" customWidth="1"/>
    <col min="13" max="16384" width="9.33203125" style="10"/>
  </cols>
  <sheetData>
    <row r="1" spans="2:13" s="4" customFormat="1" ht="46.5" customHeight="1" x14ac:dyDescent="0.2">
      <c r="B1" s="1" t="s">
        <v>381</v>
      </c>
      <c r="C1" s="2"/>
      <c r="D1" s="2"/>
      <c r="E1" s="2"/>
      <c r="F1" s="2"/>
      <c r="G1" s="2"/>
      <c r="H1" s="2"/>
      <c r="I1" s="2"/>
      <c r="J1" s="2"/>
      <c r="K1" s="2"/>
      <c r="L1" s="3" t="s">
        <v>385</v>
      </c>
    </row>
    <row r="2" spans="2:13" s="5" customFormat="1" ht="17.25" x14ac:dyDescent="0.25">
      <c r="B2" s="451" t="s">
        <v>1054</v>
      </c>
      <c r="C2" s="451"/>
      <c r="D2" s="451"/>
      <c r="E2" s="451"/>
      <c r="F2" s="451"/>
      <c r="G2" s="451"/>
      <c r="H2" s="451"/>
      <c r="I2" s="451"/>
      <c r="J2" s="451"/>
      <c r="K2" s="451"/>
      <c r="L2" s="451"/>
      <c r="M2" s="28"/>
    </row>
    <row r="3" spans="2:13" s="28" customFormat="1" ht="15" x14ac:dyDescent="0.25">
      <c r="B3" s="450" t="s">
        <v>25</v>
      </c>
      <c r="C3" s="450"/>
      <c r="D3" s="450"/>
      <c r="E3" s="450"/>
      <c r="F3" s="450"/>
      <c r="G3" s="450"/>
      <c r="H3" s="450"/>
      <c r="I3" s="450"/>
      <c r="J3" s="450"/>
      <c r="K3" s="450"/>
      <c r="L3" s="450"/>
    </row>
    <row r="4" spans="2:13" s="28" customFormat="1" ht="15" x14ac:dyDescent="0.25">
      <c r="B4" s="146" t="s">
        <v>991</v>
      </c>
      <c r="C4" s="146" t="s">
        <v>10</v>
      </c>
      <c r="D4" s="146" t="s">
        <v>11</v>
      </c>
      <c r="E4" s="146" t="s">
        <v>12</v>
      </c>
      <c r="F4" s="146" t="s">
        <v>13</v>
      </c>
      <c r="G4" s="146" t="s">
        <v>14</v>
      </c>
      <c r="H4" s="146" t="s">
        <v>15</v>
      </c>
      <c r="I4" s="146" t="s">
        <v>16</v>
      </c>
      <c r="J4" s="146" t="s">
        <v>17</v>
      </c>
      <c r="K4" s="149" t="s">
        <v>139</v>
      </c>
      <c r="L4" s="146" t="s">
        <v>18</v>
      </c>
    </row>
    <row r="5" spans="2:13" s="28" customFormat="1" ht="15" x14ac:dyDescent="0.25">
      <c r="B5" s="366"/>
      <c r="C5" s="366"/>
      <c r="D5" s="366"/>
      <c r="E5" s="366"/>
      <c r="F5" s="366"/>
      <c r="G5" s="366"/>
      <c r="H5" s="366"/>
      <c r="I5" s="366"/>
      <c r="J5" s="366"/>
      <c r="K5" s="367"/>
      <c r="L5" s="366"/>
    </row>
    <row r="6" spans="2:13" ht="16.5" customHeight="1" x14ac:dyDescent="0.2">
      <c r="B6" s="444" t="s">
        <v>928</v>
      </c>
      <c r="C6" s="444"/>
      <c r="D6" s="444"/>
      <c r="E6" s="444"/>
      <c r="F6" s="444"/>
      <c r="G6" s="444"/>
      <c r="H6" s="444"/>
      <c r="I6" s="444"/>
      <c r="J6" s="444"/>
      <c r="K6" s="444"/>
      <c r="L6" s="444"/>
    </row>
    <row r="7" spans="2:13" ht="15" hidden="1" outlineLevel="1" x14ac:dyDescent="0.2">
      <c r="B7" s="87" t="s">
        <v>929</v>
      </c>
      <c r="C7" s="51">
        <v>9935</v>
      </c>
      <c r="D7" s="51">
        <v>2727</v>
      </c>
      <c r="E7" s="51">
        <v>1993</v>
      </c>
      <c r="F7" s="51">
        <v>1013</v>
      </c>
      <c r="G7" s="50">
        <v>633</v>
      </c>
      <c r="H7" s="51">
        <v>2108</v>
      </c>
      <c r="I7" s="50">
        <v>870</v>
      </c>
      <c r="J7" s="51">
        <v>1161</v>
      </c>
      <c r="K7" s="51">
        <v>1959</v>
      </c>
      <c r="L7" s="51">
        <v>22401</v>
      </c>
    </row>
    <row r="8" spans="2:13" ht="15" hidden="1" outlineLevel="1" x14ac:dyDescent="0.2">
      <c r="B8" s="87" t="s">
        <v>930</v>
      </c>
      <c r="C8" s="51">
        <v>18071</v>
      </c>
      <c r="D8" s="51">
        <v>2926</v>
      </c>
      <c r="E8" s="51">
        <v>4116</v>
      </c>
      <c r="F8" s="50">
        <v>978</v>
      </c>
      <c r="G8" s="50">
        <v>798</v>
      </c>
      <c r="H8" s="51">
        <v>4404</v>
      </c>
      <c r="I8" s="51">
        <v>1253</v>
      </c>
      <c r="J8" s="51">
        <v>1378</v>
      </c>
      <c r="K8" s="51">
        <v>3188</v>
      </c>
      <c r="L8" s="51">
        <v>37134</v>
      </c>
    </row>
    <row r="9" spans="2:13" hidden="1" outlineLevel="1" x14ac:dyDescent="0.2">
      <c r="B9" s="49" t="s">
        <v>922</v>
      </c>
      <c r="C9" s="51">
        <v>156681</v>
      </c>
      <c r="D9" s="51">
        <v>41466</v>
      </c>
      <c r="E9" s="51">
        <v>42247</v>
      </c>
      <c r="F9" s="51">
        <v>10912</v>
      </c>
      <c r="G9" s="51">
        <v>15476</v>
      </c>
      <c r="H9" s="51">
        <v>59085</v>
      </c>
      <c r="I9" s="51">
        <v>26320</v>
      </c>
      <c r="J9" s="51">
        <v>21289</v>
      </c>
      <c r="K9" s="51">
        <v>27968</v>
      </c>
      <c r="L9" s="51">
        <v>401085</v>
      </c>
    </row>
    <row r="10" spans="2:13" hidden="1" outlineLevel="1" x14ac:dyDescent="0.2">
      <c r="B10" s="49" t="s">
        <v>918</v>
      </c>
      <c r="C10" s="51">
        <v>413420</v>
      </c>
      <c r="D10" s="51">
        <v>70595</v>
      </c>
      <c r="E10" s="51">
        <v>63050</v>
      </c>
      <c r="F10" s="51">
        <v>7791</v>
      </c>
      <c r="G10" s="51">
        <v>15589</v>
      </c>
      <c r="H10" s="51">
        <v>65215</v>
      </c>
      <c r="I10" s="51">
        <v>25096</v>
      </c>
      <c r="J10" s="51">
        <v>21981</v>
      </c>
      <c r="K10" s="51">
        <v>43974</v>
      </c>
      <c r="L10" s="51">
        <v>722811</v>
      </c>
    </row>
    <row r="11" spans="2:13" hidden="1" outlineLevel="1" x14ac:dyDescent="0.2">
      <c r="B11" s="49" t="s">
        <v>931</v>
      </c>
      <c r="C11" s="51">
        <v>15431</v>
      </c>
      <c r="D11" s="51">
        <v>3659</v>
      </c>
      <c r="E11" s="51">
        <v>13589</v>
      </c>
      <c r="F11" s="51">
        <v>16794</v>
      </c>
      <c r="G11" s="51">
        <v>23262</v>
      </c>
      <c r="H11" s="51">
        <v>15483</v>
      </c>
      <c r="I11" s="51">
        <v>11599</v>
      </c>
      <c r="J11" s="51">
        <v>11350</v>
      </c>
      <c r="K11" s="51">
        <v>3131</v>
      </c>
      <c r="L11" s="51">
        <v>114273</v>
      </c>
    </row>
    <row r="12" spans="2:13" hidden="1" outlineLevel="1" x14ac:dyDescent="0.2">
      <c r="B12" s="49" t="s">
        <v>932</v>
      </c>
      <c r="C12" s="51">
        <v>95445</v>
      </c>
      <c r="D12" s="51">
        <v>24048</v>
      </c>
      <c r="E12" s="51">
        <v>22325</v>
      </c>
      <c r="F12" s="51">
        <v>4929</v>
      </c>
      <c r="G12" s="51">
        <v>7190</v>
      </c>
      <c r="H12" s="51">
        <v>34092</v>
      </c>
      <c r="I12" s="51">
        <v>12520</v>
      </c>
      <c r="J12" s="51">
        <v>12557</v>
      </c>
      <c r="K12" s="51">
        <v>18829</v>
      </c>
      <c r="L12" s="51">
        <v>232189</v>
      </c>
    </row>
    <row r="13" spans="2:13" hidden="1" outlineLevel="1" x14ac:dyDescent="0.2">
      <c r="B13" s="49" t="s">
        <v>919</v>
      </c>
      <c r="C13" s="51">
        <v>847929</v>
      </c>
      <c r="D13" s="51">
        <v>185029</v>
      </c>
      <c r="E13" s="51">
        <v>414247</v>
      </c>
      <c r="F13" s="51">
        <v>229268</v>
      </c>
      <c r="G13" s="51">
        <v>286081</v>
      </c>
      <c r="H13" s="51">
        <v>473667</v>
      </c>
      <c r="I13" s="51">
        <v>260771</v>
      </c>
      <c r="J13" s="51">
        <v>137859</v>
      </c>
      <c r="K13" s="51">
        <v>188453</v>
      </c>
      <c r="L13" s="51">
        <v>3021389</v>
      </c>
    </row>
    <row r="14" spans="2:13" hidden="1" outlineLevel="1" x14ac:dyDescent="0.2">
      <c r="B14" s="284" t="s">
        <v>1159</v>
      </c>
      <c r="C14" s="51">
        <v>324996</v>
      </c>
      <c r="D14" s="51">
        <v>138622</v>
      </c>
      <c r="E14" s="51">
        <v>136634</v>
      </c>
      <c r="F14" s="51">
        <v>22531</v>
      </c>
      <c r="G14" s="51">
        <v>53288</v>
      </c>
      <c r="H14" s="51">
        <v>102283</v>
      </c>
      <c r="I14" s="51">
        <v>59453</v>
      </c>
      <c r="J14" s="51">
        <v>79003</v>
      </c>
      <c r="K14" s="51">
        <v>124380</v>
      </c>
      <c r="L14" s="51">
        <v>1041662</v>
      </c>
    </row>
    <row r="15" spans="2:13" hidden="1" outlineLevel="1" x14ac:dyDescent="0.2">
      <c r="B15" s="49" t="s">
        <v>474</v>
      </c>
      <c r="C15" s="51">
        <v>2074</v>
      </c>
      <c r="D15" s="50">
        <v>365</v>
      </c>
      <c r="E15" s="50">
        <v>301</v>
      </c>
      <c r="F15" s="50">
        <v>151</v>
      </c>
      <c r="G15" s="50">
        <v>222</v>
      </c>
      <c r="H15" s="50">
        <v>309</v>
      </c>
      <c r="I15" s="50">
        <v>195</v>
      </c>
      <c r="J15" s="50">
        <v>320</v>
      </c>
      <c r="K15" s="53" t="s">
        <v>433</v>
      </c>
      <c r="L15" s="51">
        <v>5703</v>
      </c>
    </row>
    <row r="16" spans="2:13" hidden="1" outlineLevel="1" x14ac:dyDescent="0.2">
      <c r="B16" s="29" t="s">
        <v>501</v>
      </c>
      <c r="C16" s="54">
        <v>1883982</v>
      </c>
      <c r="D16" s="54">
        <v>469437</v>
      </c>
      <c r="E16" s="54">
        <v>698502</v>
      </c>
      <c r="F16" s="54">
        <v>294367</v>
      </c>
      <c r="G16" s="54">
        <v>402539</v>
      </c>
      <c r="H16" s="54">
        <v>756646</v>
      </c>
      <c r="I16" s="54">
        <v>398077</v>
      </c>
      <c r="J16" s="54">
        <v>286898</v>
      </c>
      <c r="K16" s="54">
        <v>410632</v>
      </c>
      <c r="L16" s="54">
        <v>5598647</v>
      </c>
    </row>
    <row r="17" spans="2:12" ht="18" customHeight="1" collapsed="1" x14ac:dyDescent="0.2">
      <c r="B17" s="447" t="s">
        <v>933</v>
      </c>
      <c r="C17" s="447"/>
      <c r="D17" s="447"/>
      <c r="E17" s="447"/>
      <c r="F17" s="447"/>
      <c r="G17" s="447"/>
      <c r="H17" s="447"/>
      <c r="I17" s="447"/>
      <c r="J17" s="447"/>
      <c r="K17" s="447"/>
      <c r="L17" s="447"/>
    </row>
    <row r="18" spans="2:12" ht="15" hidden="1" outlineLevel="1" x14ac:dyDescent="0.2">
      <c r="B18" s="87" t="s">
        <v>929</v>
      </c>
      <c r="C18" s="51">
        <v>7823</v>
      </c>
      <c r="D18" s="51">
        <v>2547</v>
      </c>
      <c r="E18" s="51">
        <v>1770</v>
      </c>
      <c r="F18" s="50">
        <v>942</v>
      </c>
      <c r="G18" s="50">
        <v>580</v>
      </c>
      <c r="H18" s="51">
        <v>1827</v>
      </c>
      <c r="I18" s="50">
        <v>781</v>
      </c>
      <c r="J18" s="51">
        <v>1033</v>
      </c>
      <c r="K18" s="51">
        <v>1663</v>
      </c>
      <c r="L18" s="51">
        <v>18966</v>
      </c>
    </row>
    <row r="19" spans="2:12" ht="15" hidden="1" outlineLevel="1" x14ac:dyDescent="0.2">
      <c r="B19" s="87" t="s">
        <v>930</v>
      </c>
      <c r="C19" s="51">
        <v>15111</v>
      </c>
      <c r="D19" s="51">
        <v>2852</v>
      </c>
      <c r="E19" s="51">
        <v>3587</v>
      </c>
      <c r="F19" s="50">
        <v>907</v>
      </c>
      <c r="G19" s="50">
        <v>707</v>
      </c>
      <c r="H19" s="51">
        <v>3939</v>
      </c>
      <c r="I19" s="51">
        <v>1147</v>
      </c>
      <c r="J19" s="51">
        <v>1077</v>
      </c>
      <c r="K19" s="51">
        <v>2732</v>
      </c>
      <c r="L19" s="51">
        <v>32059</v>
      </c>
    </row>
    <row r="20" spans="2:12" hidden="1" outlineLevel="1" x14ac:dyDescent="0.2">
      <c r="B20" s="49" t="s">
        <v>922</v>
      </c>
      <c r="C20" s="51">
        <v>147231</v>
      </c>
      <c r="D20" s="51">
        <v>43585</v>
      </c>
      <c r="E20" s="51">
        <v>42181</v>
      </c>
      <c r="F20" s="51">
        <v>11241</v>
      </c>
      <c r="G20" s="51">
        <v>15458</v>
      </c>
      <c r="H20" s="51">
        <v>58815</v>
      </c>
      <c r="I20" s="51">
        <v>26438</v>
      </c>
      <c r="J20" s="51">
        <v>20253</v>
      </c>
      <c r="K20" s="51">
        <v>27535</v>
      </c>
      <c r="L20" s="51">
        <v>392737</v>
      </c>
    </row>
    <row r="21" spans="2:12" hidden="1" outlineLevel="1" x14ac:dyDescent="0.2">
      <c r="B21" s="49" t="s">
        <v>918</v>
      </c>
      <c r="C21" s="51">
        <v>391269</v>
      </c>
      <c r="D21" s="51">
        <v>68062</v>
      </c>
      <c r="E21" s="51">
        <v>63634</v>
      </c>
      <c r="F21" s="51">
        <v>8348</v>
      </c>
      <c r="G21" s="51">
        <v>16492</v>
      </c>
      <c r="H21" s="51">
        <v>65024</v>
      </c>
      <c r="I21" s="51">
        <v>26029</v>
      </c>
      <c r="J21" s="51">
        <v>21777</v>
      </c>
      <c r="K21" s="51">
        <v>43924</v>
      </c>
      <c r="L21" s="51">
        <v>704559</v>
      </c>
    </row>
    <row r="22" spans="2:12" hidden="1" outlineLevel="1" x14ac:dyDescent="0.2">
      <c r="B22" s="49" t="s">
        <v>931</v>
      </c>
      <c r="C22" s="51">
        <v>13580</v>
      </c>
      <c r="D22" s="51">
        <v>3636</v>
      </c>
      <c r="E22" s="51">
        <v>13460</v>
      </c>
      <c r="F22" s="51">
        <v>17319</v>
      </c>
      <c r="G22" s="51">
        <v>23800</v>
      </c>
      <c r="H22" s="51">
        <v>15333</v>
      </c>
      <c r="I22" s="51">
        <v>12235</v>
      </c>
      <c r="J22" s="51">
        <v>11728</v>
      </c>
      <c r="K22" s="51">
        <v>2774</v>
      </c>
      <c r="L22" s="51">
        <v>113865</v>
      </c>
    </row>
    <row r="23" spans="2:12" hidden="1" outlineLevel="1" x14ac:dyDescent="0.2">
      <c r="B23" s="49" t="s">
        <v>932</v>
      </c>
      <c r="C23" s="51">
        <v>87269</v>
      </c>
      <c r="D23" s="51">
        <v>24814</v>
      </c>
      <c r="E23" s="51">
        <v>22260</v>
      </c>
      <c r="F23" s="51">
        <v>5214</v>
      </c>
      <c r="G23" s="51">
        <v>7468</v>
      </c>
      <c r="H23" s="51">
        <v>33669</v>
      </c>
      <c r="I23" s="51">
        <v>12744</v>
      </c>
      <c r="J23" s="51">
        <v>11869</v>
      </c>
      <c r="K23" s="51">
        <v>18304</v>
      </c>
      <c r="L23" s="51">
        <v>223611</v>
      </c>
    </row>
    <row r="24" spans="2:12" hidden="1" outlineLevel="1" x14ac:dyDescent="0.2">
      <c r="B24" s="49" t="s">
        <v>919</v>
      </c>
      <c r="C24" s="51">
        <v>797077</v>
      </c>
      <c r="D24" s="51">
        <v>195016</v>
      </c>
      <c r="E24" s="51">
        <v>424054</v>
      </c>
      <c r="F24" s="51">
        <v>233144</v>
      </c>
      <c r="G24" s="51">
        <v>283691</v>
      </c>
      <c r="H24" s="51">
        <v>458568</v>
      </c>
      <c r="I24" s="51">
        <v>266919</v>
      </c>
      <c r="J24" s="51">
        <v>152113</v>
      </c>
      <c r="K24" s="51">
        <v>187807</v>
      </c>
      <c r="L24" s="51">
        <v>2998389</v>
      </c>
    </row>
    <row r="25" spans="2:12" hidden="1" outlineLevel="1" x14ac:dyDescent="0.2">
      <c r="B25" s="284" t="s">
        <v>1159</v>
      </c>
      <c r="C25" s="51">
        <v>296204</v>
      </c>
      <c r="D25" s="51">
        <v>145207</v>
      </c>
      <c r="E25" s="51">
        <v>132873</v>
      </c>
      <c r="F25" s="51">
        <v>22628</v>
      </c>
      <c r="G25" s="51">
        <v>51542</v>
      </c>
      <c r="H25" s="51">
        <v>96094</v>
      </c>
      <c r="I25" s="51">
        <v>57002</v>
      </c>
      <c r="J25" s="51">
        <v>75794</v>
      </c>
      <c r="K25" s="51">
        <v>120245</v>
      </c>
      <c r="L25" s="51">
        <v>997589</v>
      </c>
    </row>
    <row r="26" spans="2:12" hidden="1" outlineLevel="1" x14ac:dyDescent="0.2">
      <c r="B26" s="49" t="s">
        <v>474</v>
      </c>
      <c r="C26" s="51">
        <v>2062</v>
      </c>
      <c r="D26" s="50">
        <v>482</v>
      </c>
      <c r="E26" s="50">
        <v>338</v>
      </c>
      <c r="F26" s="50">
        <v>192</v>
      </c>
      <c r="G26" s="50">
        <v>340</v>
      </c>
      <c r="H26" s="50">
        <v>357</v>
      </c>
      <c r="I26" s="50">
        <v>246</v>
      </c>
      <c r="J26" s="50">
        <v>459</v>
      </c>
      <c r="K26" s="50">
        <v>22</v>
      </c>
      <c r="L26" s="51">
        <v>4498</v>
      </c>
    </row>
    <row r="27" spans="2:12" hidden="1" outlineLevel="1" x14ac:dyDescent="0.2">
      <c r="B27" s="29" t="s">
        <v>501</v>
      </c>
      <c r="C27" s="54">
        <v>1757626</v>
      </c>
      <c r="D27" s="54">
        <v>486201</v>
      </c>
      <c r="E27" s="54">
        <v>704157</v>
      </c>
      <c r="F27" s="54">
        <v>299935</v>
      </c>
      <c r="G27" s="54">
        <v>400078</v>
      </c>
      <c r="H27" s="54">
        <v>733626</v>
      </c>
      <c r="I27" s="54">
        <v>403541</v>
      </c>
      <c r="J27" s="54">
        <v>296103</v>
      </c>
      <c r="K27" s="54">
        <v>405006</v>
      </c>
      <c r="L27" s="54">
        <v>5486273</v>
      </c>
    </row>
    <row r="28" spans="2:12" ht="15.75" customHeight="1" collapsed="1" x14ac:dyDescent="0.2">
      <c r="B28" s="448" t="s">
        <v>265</v>
      </c>
      <c r="C28" s="449"/>
      <c r="D28" s="449"/>
      <c r="E28" s="449"/>
      <c r="F28" s="449"/>
      <c r="G28" s="449"/>
      <c r="H28" s="449"/>
      <c r="I28" s="449"/>
      <c r="J28" s="449"/>
      <c r="K28" s="449"/>
      <c r="L28" s="449"/>
    </row>
    <row r="29" spans="2:12" ht="15" hidden="1" outlineLevel="1" x14ac:dyDescent="0.2">
      <c r="B29" s="87" t="s">
        <v>929</v>
      </c>
      <c r="C29" s="51">
        <v>7994</v>
      </c>
      <c r="D29" s="51">
        <v>2422</v>
      </c>
      <c r="E29" s="51">
        <v>1795</v>
      </c>
      <c r="F29" s="51">
        <v>1013</v>
      </c>
      <c r="G29" s="50">
        <v>567</v>
      </c>
      <c r="H29" s="51">
        <v>1682</v>
      </c>
      <c r="I29" s="50">
        <v>736</v>
      </c>
      <c r="J29" s="50">
        <v>994</v>
      </c>
      <c r="K29" s="51">
        <v>1675</v>
      </c>
      <c r="L29" s="51">
        <v>18878</v>
      </c>
    </row>
    <row r="30" spans="2:12" ht="15" hidden="1" outlineLevel="1" x14ac:dyDescent="0.2">
      <c r="B30" s="87" t="s">
        <v>930</v>
      </c>
      <c r="C30" s="51">
        <v>15663</v>
      </c>
      <c r="D30" s="51">
        <v>2657</v>
      </c>
      <c r="E30" s="51">
        <v>3634</v>
      </c>
      <c r="F30" s="50">
        <v>992</v>
      </c>
      <c r="G30" s="50">
        <v>727</v>
      </c>
      <c r="H30" s="51">
        <v>4082</v>
      </c>
      <c r="I30" s="51">
        <v>1142</v>
      </c>
      <c r="J30" s="51">
        <v>1082</v>
      </c>
      <c r="K30" s="51">
        <v>2874</v>
      </c>
      <c r="L30" s="51">
        <v>32853</v>
      </c>
    </row>
    <row r="31" spans="2:12" hidden="1" outlineLevel="1" x14ac:dyDescent="0.2">
      <c r="B31" s="49" t="s">
        <v>922</v>
      </c>
      <c r="C31" s="51">
        <v>143244</v>
      </c>
      <c r="D31" s="51">
        <v>41548</v>
      </c>
      <c r="E31" s="51">
        <v>42012</v>
      </c>
      <c r="F31" s="51">
        <v>11831</v>
      </c>
      <c r="G31" s="51">
        <v>15849</v>
      </c>
      <c r="H31" s="51">
        <v>60852</v>
      </c>
      <c r="I31" s="51">
        <v>26678</v>
      </c>
      <c r="J31" s="51">
        <v>19840</v>
      </c>
      <c r="K31" s="51">
        <v>28948</v>
      </c>
      <c r="L31" s="51">
        <v>390802</v>
      </c>
    </row>
    <row r="32" spans="2:12" hidden="1" outlineLevel="1" x14ac:dyDescent="0.2">
      <c r="B32" s="49" t="s">
        <v>918</v>
      </c>
      <c r="C32" s="51">
        <v>335510</v>
      </c>
      <c r="D32" s="51">
        <v>69002</v>
      </c>
      <c r="E32" s="51">
        <v>63074</v>
      </c>
      <c r="F32" s="51">
        <v>8984</v>
      </c>
      <c r="G32" s="51">
        <v>17098</v>
      </c>
      <c r="H32" s="51">
        <v>67847</v>
      </c>
      <c r="I32" s="51">
        <v>27248</v>
      </c>
      <c r="J32" s="51">
        <v>22064</v>
      </c>
      <c r="K32" s="51">
        <v>47054</v>
      </c>
      <c r="L32" s="51">
        <v>657881</v>
      </c>
    </row>
    <row r="33" spans="2:12" hidden="1" outlineLevel="1" x14ac:dyDescent="0.2">
      <c r="B33" s="49" t="s">
        <v>931</v>
      </c>
      <c r="C33" s="51">
        <v>13192</v>
      </c>
      <c r="D33" s="51">
        <v>3686</v>
      </c>
      <c r="E33" s="51">
        <v>13075</v>
      </c>
      <c r="F33" s="51">
        <v>18564</v>
      </c>
      <c r="G33" s="51">
        <v>25662</v>
      </c>
      <c r="H33" s="51">
        <v>16302</v>
      </c>
      <c r="I33" s="51">
        <v>12948</v>
      </c>
      <c r="J33" s="51">
        <v>9524</v>
      </c>
      <c r="K33" s="51">
        <v>2741</v>
      </c>
      <c r="L33" s="51">
        <v>115694</v>
      </c>
    </row>
    <row r="34" spans="2:12" hidden="1" outlineLevel="1" x14ac:dyDescent="0.2">
      <c r="B34" s="49" t="s">
        <v>932</v>
      </c>
      <c r="C34" s="51">
        <v>91129</v>
      </c>
      <c r="D34" s="51">
        <v>24645</v>
      </c>
      <c r="E34" s="51">
        <v>22572</v>
      </c>
      <c r="F34" s="51">
        <v>5560</v>
      </c>
      <c r="G34" s="51">
        <v>8372</v>
      </c>
      <c r="H34" s="51">
        <v>35209</v>
      </c>
      <c r="I34" s="50">
        <v>0</v>
      </c>
      <c r="J34" s="51">
        <v>10976</v>
      </c>
      <c r="K34" s="51">
        <v>19015</v>
      </c>
      <c r="L34" s="51">
        <v>217478</v>
      </c>
    </row>
    <row r="35" spans="2:12" hidden="1" outlineLevel="1" x14ac:dyDescent="0.2">
      <c r="B35" s="49" t="s">
        <v>919</v>
      </c>
      <c r="C35" s="51">
        <v>774831</v>
      </c>
      <c r="D35" s="51">
        <v>190627</v>
      </c>
      <c r="E35" s="51">
        <v>419384</v>
      </c>
      <c r="F35" s="51">
        <v>231008</v>
      </c>
      <c r="G35" s="51">
        <v>292454</v>
      </c>
      <c r="H35" s="51">
        <v>466704</v>
      </c>
      <c r="I35" s="51">
        <v>263861</v>
      </c>
      <c r="J35" s="51">
        <v>136497</v>
      </c>
      <c r="K35" s="51">
        <v>192930</v>
      </c>
      <c r="L35" s="51">
        <v>2968296</v>
      </c>
    </row>
    <row r="36" spans="2:12" hidden="1" outlineLevel="1" x14ac:dyDescent="0.2">
      <c r="B36" s="284" t="s">
        <v>1159</v>
      </c>
      <c r="C36" s="51">
        <v>297053</v>
      </c>
      <c r="D36" s="51">
        <v>140183</v>
      </c>
      <c r="E36" s="51">
        <v>131940</v>
      </c>
      <c r="F36" s="51">
        <v>23657</v>
      </c>
      <c r="G36" s="51">
        <v>54005</v>
      </c>
      <c r="H36" s="51">
        <v>97253</v>
      </c>
      <c r="I36" s="50">
        <v>477</v>
      </c>
      <c r="J36" s="51">
        <v>71233</v>
      </c>
      <c r="K36" s="51">
        <v>123926</v>
      </c>
      <c r="L36" s="51">
        <v>939727</v>
      </c>
    </row>
    <row r="37" spans="2:12" hidden="1" outlineLevel="1" x14ac:dyDescent="0.2">
      <c r="B37" s="49" t="s">
        <v>474</v>
      </c>
      <c r="C37" s="51">
        <v>1867</v>
      </c>
      <c r="D37" s="50">
        <v>465</v>
      </c>
      <c r="E37" s="50">
        <v>335</v>
      </c>
      <c r="F37" s="50">
        <v>192</v>
      </c>
      <c r="G37" s="50">
        <v>235</v>
      </c>
      <c r="H37" s="50">
        <v>368</v>
      </c>
      <c r="I37" s="50">
        <v>323</v>
      </c>
      <c r="J37" s="50">
        <v>399</v>
      </c>
      <c r="K37" s="50">
        <v>3</v>
      </c>
      <c r="L37" s="51">
        <v>4187</v>
      </c>
    </row>
    <row r="38" spans="2:12" hidden="1" outlineLevel="1" x14ac:dyDescent="0.2">
      <c r="B38" s="29" t="s">
        <v>501</v>
      </c>
      <c r="C38" s="54">
        <v>1680483</v>
      </c>
      <c r="D38" s="54">
        <v>475235</v>
      </c>
      <c r="E38" s="54">
        <v>697821</v>
      </c>
      <c r="F38" s="54">
        <v>301801</v>
      </c>
      <c r="G38" s="54">
        <v>414969</v>
      </c>
      <c r="H38" s="54">
        <v>750299</v>
      </c>
      <c r="I38" s="54">
        <v>333413</v>
      </c>
      <c r="J38" s="54">
        <v>272609</v>
      </c>
      <c r="K38" s="54">
        <v>419166</v>
      </c>
      <c r="L38" s="54">
        <v>5345796</v>
      </c>
    </row>
    <row r="39" spans="2:12" ht="16.5" customHeight="1" collapsed="1" x14ac:dyDescent="0.2">
      <c r="B39" s="443" t="s">
        <v>276</v>
      </c>
      <c r="C39" s="454"/>
      <c r="D39" s="454"/>
      <c r="E39" s="454"/>
      <c r="F39" s="454"/>
      <c r="G39" s="454"/>
      <c r="H39" s="454"/>
      <c r="I39" s="454"/>
      <c r="J39" s="454"/>
      <c r="K39" s="454"/>
      <c r="L39" s="454"/>
    </row>
    <row r="40" spans="2:12" ht="15" hidden="1" outlineLevel="1" x14ac:dyDescent="0.2">
      <c r="B40" s="87" t="s">
        <v>929</v>
      </c>
      <c r="C40" s="51">
        <v>8616</v>
      </c>
      <c r="D40" s="51">
        <v>2561</v>
      </c>
      <c r="E40" s="51">
        <v>1949</v>
      </c>
      <c r="F40" s="50">
        <v>938</v>
      </c>
      <c r="G40" s="50">
        <v>595</v>
      </c>
      <c r="H40" s="51">
        <v>1867</v>
      </c>
      <c r="I40" s="50">
        <v>830</v>
      </c>
      <c r="J40" s="51">
        <v>1108</v>
      </c>
      <c r="K40" s="51">
        <v>1799</v>
      </c>
      <c r="L40" s="290">
        <f>SUM(C40:K40)</f>
        <v>20263</v>
      </c>
    </row>
    <row r="41" spans="2:12" ht="15" hidden="1" outlineLevel="1" x14ac:dyDescent="0.2">
      <c r="B41" s="87" t="s">
        <v>930</v>
      </c>
      <c r="C41" s="51">
        <v>16690</v>
      </c>
      <c r="D41" s="51">
        <v>2921</v>
      </c>
      <c r="E41" s="51">
        <v>3991</v>
      </c>
      <c r="F41" s="51">
        <v>1231</v>
      </c>
      <c r="G41" s="50">
        <v>804</v>
      </c>
      <c r="H41" s="51">
        <v>4403</v>
      </c>
      <c r="I41" s="51">
        <v>1297</v>
      </c>
      <c r="J41" s="51">
        <v>1175</v>
      </c>
      <c r="K41" s="51">
        <v>3256</v>
      </c>
      <c r="L41" s="290">
        <f t="shared" ref="L41:L48" si="0">SUM(C41:K41)</f>
        <v>35768</v>
      </c>
    </row>
    <row r="42" spans="2:12" hidden="1" outlineLevel="1" x14ac:dyDescent="0.2">
      <c r="B42" s="49" t="s">
        <v>922</v>
      </c>
      <c r="C42" s="51">
        <v>148969</v>
      </c>
      <c r="D42" s="51">
        <v>39159</v>
      </c>
      <c r="E42" s="51">
        <v>41404</v>
      </c>
      <c r="F42" s="51">
        <v>12259</v>
      </c>
      <c r="G42" s="51">
        <v>15422</v>
      </c>
      <c r="H42" s="51">
        <v>60752</v>
      </c>
      <c r="I42" s="51">
        <v>26481</v>
      </c>
      <c r="J42" s="51">
        <v>19995</v>
      </c>
      <c r="K42" s="51">
        <v>28433</v>
      </c>
      <c r="L42" s="290">
        <f t="shared" si="0"/>
        <v>392874</v>
      </c>
    </row>
    <row r="43" spans="2:12" hidden="1" outlineLevel="1" x14ac:dyDescent="0.2">
      <c r="B43" s="49" t="s">
        <v>918</v>
      </c>
      <c r="C43" s="51">
        <v>392534</v>
      </c>
      <c r="D43" s="51">
        <v>67615</v>
      </c>
      <c r="E43" s="51">
        <v>63416</v>
      </c>
      <c r="F43" s="51">
        <v>9592</v>
      </c>
      <c r="G43" s="51">
        <v>16898</v>
      </c>
      <c r="H43" s="51">
        <v>67793</v>
      </c>
      <c r="I43" s="51">
        <v>26271</v>
      </c>
      <c r="J43" s="51">
        <v>22533</v>
      </c>
      <c r="K43" s="51">
        <v>46245</v>
      </c>
      <c r="L43" s="290">
        <f t="shared" si="0"/>
        <v>712897</v>
      </c>
    </row>
    <row r="44" spans="2:12" hidden="1" outlineLevel="1" x14ac:dyDescent="0.2">
      <c r="B44" s="49" t="s">
        <v>931</v>
      </c>
      <c r="C44" s="51">
        <v>13435</v>
      </c>
      <c r="D44" s="51">
        <v>3408</v>
      </c>
      <c r="E44" s="51">
        <v>13365</v>
      </c>
      <c r="F44" s="51">
        <v>20689</v>
      </c>
      <c r="G44" s="51">
        <v>25702</v>
      </c>
      <c r="H44" s="51">
        <v>17191</v>
      </c>
      <c r="I44" s="51">
        <v>13094</v>
      </c>
      <c r="J44" s="51">
        <v>10603</v>
      </c>
      <c r="K44" s="51">
        <v>2863</v>
      </c>
      <c r="L44" s="290">
        <f t="shared" si="0"/>
        <v>120350</v>
      </c>
    </row>
    <row r="45" spans="2:12" hidden="1" outlineLevel="1" x14ac:dyDescent="0.2">
      <c r="B45" s="49" t="s">
        <v>932</v>
      </c>
      <c r="C45" s="51">
        <v>88575</v>
      </c>
      <c r="D45" s="51">
        <v>22560</v>
      </c>
      <c r="E45" s="51">
        <v>21796</v>
      </c>
      <c r="F45" s="51">
        <v>5423</v>
      </c>
      <c r="G45" s="51">
        <v>7413</v>
      </c>
      <c r="H45" s="51">
        <v>34253</v>
      </c>
      <c r="I45" s="50">
        <v>12196</v>
      </c>
      <c r="J45" s="51">
        <v>11093</v>
      </c>
      <c r="K45" s="51">
        <v>18375</v>
      </c>
      <c r="L45" s="290">
        <f t="shared" si="0"/>
        <v>221684</v>
      </c>
    </row>
    <row r="46" spans="2:12" hidden="1" outlineLevel="1" x14ac:dyDescent="0.2">
      <c r="B46" s="49" t="s">
        <v>919</v>
      </c>
      <c r="C46" s="51">
        <v>837454</v>
      </c>
      <c r="D46" s="51">
        <v>191057</v>
      </c>
      <c r="E46" s="51">
        <v>431072</v>
      </c>
      <c r="F46" s="51">
        <v>236552</v>
      </c>
      <c r="G46" s="51">
        <v>290738</v>
      </c>
      <c r="H46" s="51">
        <v>472213</v>
      </c>
      <c r="I46" s="51">
        <v>267070</v>
      </c>
      <c r="J46" s="51">
        <v>148095</v>
      </c>
      <c r="K46" s="51">
        <v>199087</v>
      </c>
      <c r="L46" s="290">
        <f t="shared" si="0"/>
        <v>3073338</v>
      </c>
    </row>
    <row r="47" spans="2:12" hidden="1" outlineLevel="1" x14ac:dyDescent="0.2">
      <c r="B47" s="284" t="s">
        <v>1159</v>
      </c>
      <c r="C47" s="51">
        <v>296677</v>
      </c>
      <c r="D47" s="51">
        <v>129732</v>
      </c>
      <c r="E47" s="51">
        <v>128895</v>
      </c>
      <c r="F47" s="51">
        <v>24129</v>
      </c>
      <c r="G47" s="51">
        <v>51979</v>
      </c>
      <c r="H47" s="51">
        <v>790</v>
      </c>
      <c r="I47" s="51">
        <v>53654</v>
      </c>
      <c r="J47" s="51">
        <v>72003</v>
      </c>
      <c r="K47" s="51">
        <v>119986</v>
      </c>
      <c r="L47" s="290">
        <f t="shared" si="0"/>
        <v>877845</v>
      </c>
    </row>
    <row r="48" spans="2:12" hidden="1" outlineLevel="1" x14ac:dyDescent="0.2">
      <c r="B48" s="49" t="s">
        <v>474</v>
      </c>
      <c r="C48" s="51">
        <v>1910</v>
      </c>
      <c r="D48" s="50">
        <v>426</v>
      </c>
      <c r="E48" s="50">
        <v>356</v>
      </c>
      <c r="F48" s="50">
        <v>208</v>
      </c>
      <c r="G48" s="50">
        <v>235</v>
      </c>
      <c r="H48" s="50">
        <v>107</v>
      </c>
      <c r="I48" s="50">
        <v>168</v>
      </c>
      <c r="J48" s="50">
        <v>371</v>
      </c>
      <c r="K48" s="50">
        <v>10</v>
      </c>
      <c r="L48" s="290">
        <f t="shared" si="0"/>
        <v>3791</v>
      </c>
    </row>
    <row r="49" spans="2:12" hidden="1" outlineLevel="1" x14ac:dyDescent="0.2">
      <c r="B49" s="29" t="s">
        <v>501</v>
      </c>
      <c r="C49" s="291">
        <f>SUM(C40:C48)</f>
        <v>1804860</v>
      </c>
      <c r="D49" s="291">
        <f t="shared" ref="D49:L49" si="1">SUM(D40:D48)</f>
        <v>459439</v>
      </c>
      <c r="E49" s="291">
        <f t="shared" si="1"/>
        <v>706244</v>
      </c>
      <c r="F49" s="291">
        <f>SUM(F40:F48)</f>
        <v>311021</v>
      </c>
      <c r="G49" s="291">
        <f t="shared" si="1"/>
        <v>409786</v>
      </c>
      <c r="H49" s="291">
        <f t="shared" si="1"/>
        <v>659369</v>
      </c>
      <c r="I49" s="291">
        <f t="shared" si="1"/>
        <v>401061</v>
      </c>
      <c r="J49" s="291">
        <f t="shared" si="1"/>
        <v>286976</v>
      </c>
      <c r="K49" s="291">
        <f t="shared" si="1"/>
        <v>420054</v>
      </c>
      <c r="L49" s="291">
        <f t="shared" si="1"/>
        <v>5458810</v>
      </c>
    </row>
    <row r="50" spans="2:12" ht="16.5" customHeight="1" collapsed="1" x14ac:dyDescent="0.2">
      <c r="B50" s="452" t="s">
        <v>149</v>
      </c>
      <c r="C50" s="453"/>
      <c r="D50" s="453"/>
      <c r="E50" s="453"/>
      <c r="F50" s="453"/>
      <c r="G50" s="453"/>
      <c r="H50" s="453"/>
      <c r="I50" s="453"/>
      <c r="J50" s="453"/>
      <c r="K50" s="453"/>
      <c r="L50" s="453"/>
    </row>
    <row r="51" spans="2:12" ht="15" hidden="1" outlineLevel="1" x14ac:dyDescent="0.2">
      <c r="B51" s="399" t="s">
        <v>929</v>
      </c>
      <c r="C51" s="80">
        <v>9485</v>
      </c>
      <c r="D51" s="80">
        <v>2473</v>
      </c>
      <c r="E51" s="80">
        <v>1913</v>
      </c>
      <c r="F51" s="80">
        <v>835</v>
      </c>
      <c r="G51" s="80">
        <v>566</v>
      </c>
      <c r="H51" s="80">
        <v>1978</v>
      </c>
      <c r="I51" s="80">
        <v>812</v>
      </c>
      <c r="J51" s="80">
        <v>1040</v>
      </c>
      <c r="K51" s="80">
        <v>1731</v>
      </c>
      <c r="L51" s="80">
        <f>SUM(C51:K51)</f>
        <v>20833</v>
      </c>
    </row>
    <row r="52" spans="2:12" ht="15" hidden="1" outlineLevel="1" x14ac:dyDescent="0.2">
      <c r="B52" s="87" t="s">
        <v>930</v>
      </c>
      <c r="C52" s="51">
        <v>16970</v>
      </c>
      <c r="D52" s="51">
        <v>3039</v>
      </c>
      <c r="E52" s="51">
        <v>4091</v>
      </c>
      <c r="F52" s="51">
        <v>1440</v>
      </c>
      <c r="G52" s="51">
        <v>872</v>
      </c>
      <c r="H52" s="51">
        <v>4752</v>
      </c>
      <c r="I52" s="51">
        <v>1364</v>
      </c>
      <c r="J52" s="51">
        <v>1295</v>
      </c>
      <c r="K52" s="51">
        <v>3416</v>
      </c>
      <c r="L52" s="51">
        <f t="shared" ref="L52:L59" si="2">SUM(C52:K52)</f>
        <v>37239</v>
      </c>
    </row>
    <row r="53" spans="2:12" hidden="1" outlineLevel="1" x14ac:dyDescent="0.2">
      <c r="B53" s="49" t="s">
        <v>922</v>
      </c>
      <c r="C53" s="51">
        <v>150734</v>
      </c>
      <c r="D53" s="51">
        <v>40836</v>
      </c>
      <c r="E53" s="51">
        <v>42108</v>
      </c>
      <c r="F53" s="51">
        <v>13292</v>
      </c>
      <c r="G53" s="51">
        <v>15961</v>
      </c>
      <c r="H53" s="51">
        <v>65153</v>
      </c>
      <c r="I53" s="51">
        <v>27774</v>
      </c>
      <c r="J53" s="51">
        <v>20939</v>
      </c>
      <c r="K53" s="51">
        <v>28787</v>
      </c>
      <c r="L53" s="51">
        <f t="shared" si="2"/>
        <v>405584</v>
      </c>
    </row>
    <row r="54" spans="2:12" hidden="1" outlineLevel="1" x14ac:dyDescent="0.2">
      <c r="B54" s="49" t="s">
        <v>918</v>
      </c>
      <c r="C54" s="51">
        <v>400062</v>
      </c>
      <c r="D54" s="51">
        <v>70065</v>
      </c>
      <c r="E54" s="51">
        <v>65778</v>
      </c>
      <c r="F54" s="51">
        <v>10507</v>
      </c>
      <c r="G54" s="51">
        <v>17764</v>
      </c>
      <c r="H54" s="51">
        <v>74424</v>
      </c>
      <c r="I54" s="51">
        <v>28696</v>
      </c>
      <c r="J54" s="51">
        <v>23724</v>
      </c>
      <c r="K54" s="51">
        <v>45077</v>
      </c>
      <c r="L54" s="51">
        <f t="shared" si="2"/>
        <v>736097</v>
      </c>
    </row>
    <row r="55" spans="2:12" hidden="1" outlineLevel="1" x14ac:dyDescent="0.2">
      <c r="B55" s="49" t="s">
        <v>931</v>
      </c>
      <c r="C55" s="51">
        <v>13572</v>
      </c>
      <c r="D55" s="51">
        <v>3583</v>
      </c>
      <c r="E55" s="51">
        <v>13733</v>
      </c>
      <c r="F55" s="51">
        <v>20320</v>
      </c>
      <c r="G55" s="51">
        <v>25940</v>
      </c>
      <c r="H55" s="51">
        <v>19031</v>
      </c>
      <c r="I55" s="51">
        <v>13283</v>
      </c>
      <c r="J55" s="51">
        <v>11040</v>
      </c>
      <c r="K55" s="51">
        <v>4405</v>
      </c>
      <c r="L55" s="51">
        <f t="shared" si="2"/>
        <v>124907</v>
      </c>
    </row>
    <row r="56" spans="2:12" hidden="1" outlineLevel="1" x14ac:dyDescent="0.2">
      <c r="B56" s="49" t="s">
        <v>932</v>
      </c>
      <c r="C56" s="51">
        <v>88372</v>
      </c>
      <c r="D56" s="51">
        <v>23501</v>
      </c>
      <c r="E56" s="51">
        <v>22094</v>
      </c>
      <c r="F56" s="51">
        <v>5631</v>
      </c>
      <c r="G56" s="51">
        <v>7443</v>
      </c>
      <c r="H56" s="51">
        <v>36387</v>
      </c>
      <c r="I56" s="51">
        <v>12400</v>
      </c>
      <c r="J56" s="51">
        <v>11416</v>
      </c>
      <c r="K56" s="51">
        <v>18866</v>
      </c>
      <c r="L56" s="51">
        <f t="shared" si="2"/>
        <v>226110</v>
      </c>
    </row>
    <row r="57" spans="2:12" hidden="1" outlineLevel="1" x14ac:dyDescent="0.2">
      <c r="B57" s="49" t="s">
        <v>919</v>
      </c>
      <c r="C57" s="51">
        <v>858959</v>
      </c>
      <c r="D57" s="51">
        <v>204812</v>
      </c>
      <c r="E57" s="51">
        <v>442831</v>
      </c>
      <c r="F57" s="51">
        <v>239954</v>
      </c>
      <c r="G57" s="51">
        <v>293085</v>
      </c>
      <c r="H57" s="51">
        <v>518989</v>
      </c>
      <c r="I57" s="51">
        <v>280709</v>
      </c>
      <c r="J57" s="51">
        <v>154127</v>
      </c>
      <c r="K57" s="51">
        <v>202734</v>
      </c>
      <c r="L57" s="51">
        <f t="shared" si="2"/>
        <v>3196200</v>
      </c>
    </row>
    <row r="58" spans="2:12" hidden="1" outlineLevel="1" x14ac:dyDescent="0.2">
      <c r="B58" s="284" t="s">
        <v>1159</v>
      </c>
      <c r="C58" s="51">
        <v>306508</v>
      </c>
      <c r="D58" s="51">
        <v>139227</v>
      </c>
      <c r="E58" s="51">
        <v>133135</v>
      </c>
      <c r="F58" s="51">
        <v>25525</v>
      </c>
      <c r="G58" s="51">
        <v>53913</v>
      </c>
      <c r="H58" s="51">
        <v>28563</v>
      </c>
      <c r="I58" s="51">
        <v>57050</v>
      </c>
      <c r="J58" s="51">
        <v>74996</v>
      </c>
      <c r="K58" s="51">
        <v>124248</v>
      </c>
      <c r="L58" s="51">
        <f t="shared" si="2"/>
        <v>943165</v>
      </c>
    </row>
    <row r="59" spans="2:12" hidden="1" outlineLevel="1" x14ac:dyDescent="0.2">
      <c r="B59" s="49" t="s">
        <v>474</v>
      </c>
      <c r="C59" s="51">
        <v>2025</v>
      </c>
      <c r="D59" s="51">
        <v>568</v>
      </c>
      <c r="E59" s="51">
        <v>1014</v>
      </c>
      <c r="F59" s="51">
        <v>211</v>
      </c>
      <c r="G59" s="51">
        <v>320</v>
      </c>
      <c r="H59" s="51">
        <v>199</v>
      </c>
      <c r="I59" s="51">
        <v>42</v>
      </c>
      <c r="J59" s="51">
        <v>438</v>
      </c>
      <c r="K59" s="51">
        <v>44</v>
      </c>
      <c r="L59" s="51">
        <f t="shared" si="2"/>
        <v>4861</v>
      </c>
    </row>
    <row r="60" spans="2:12" hidden="1" outlineLevel="1" x14ac:dyDescent="0.2">
      <c r="B60" s="29" t="s">
        <v>501</v>
      </c>
      <c r="C60" s="291">
        <f>SUM(C51:C59)</f>
        <v>1846687</v>
      </c>
      <c r="D60" s="291">
        <f t="shared" ref="D60:K60" si="3">SUM(D51:D59)</f>
        <v>488104</v>
      </c>
      <c r="E60" s="291">
        <f t="shared" si="3"/>
        <v>726697</v>
      </c>
      <c r="F60" s="291">
        <f t="shared" si="3"/>
        <v>317715</v>
      </c>
      <c r="G60" s="291">
        <f t="shared" si="3"/>
        <v>415864</v>
      </c>
      <c r="H60" s="291">
        <f t="shared" si="3"/>
        <v>749476</v>
      </c>
      <c r="I60" s="291">
        <f t="shared" si="3"/>
        <v>422130</v>
      </c>
      <c r="J60" s="291">
        <f t="shared" si="3"/>
        <v>299015</v>
      </c>
      <c r="K60" s="291">
        <f t="shared" si="3"/>
        <v>429308</v>
      </c>
      <c r="L60" s="291">
        <f>SUM(L51:L59)</f>
        <v>5694996</v>
      </c>
    </row>
    <row r="61" spans="2:12" ht="18.75" customHeight="1" collapsed="1" x14ac:dyDescent="0.2">
      <c r="B61" s="448" t="s">
        <v>1222</v>
      </c>
      <c r="C61" s="449"/>
      <c r="D61" s="449"/>
      <c r="E61" s="449"/>
      <c r="F61" s="449"/>
      <c r="G61" s="449"/>
      <c r="H61" s="449"/>
      <c r="I61" s="449"/>
      <c r="J61" s="449"/>
      <c r="K61" s="449"/>
      <c r="L61" s="449"/>
    </row>
    <row r="62" spans="2:12" ht="15" outlineLevel="1" x14ac:dyDescent="0.2">
      <c r="B62" s="87" t="s">
        <v>929</v>
      </c>
      <c r="C62" s="51">
        <v>9136</v>
      </c>
      <c r="D62" s="51">
        <v>2596</v>
      </c>
      <c r="E62" s="51">
        <v>1897</v>
      </c>
      <c r="F62" s="51">
        <v>922</v>
      </c>
      <c r="G62" s="51">
        <v>636</v>
      </c>
      <c r="H62" s="51">
        <v>1975</v>
      </c>
      <c r="I62" s="51">
        <v>793</v>
      </c>
      <c r="J62" s="51">
        <v>1025</v>
      </c>
      <c r="K62" s="51">
        <v>1761</v>
      </c>
      <c r="L62" s="51">
        <f>SUM(C62:K62)</f>
        <v>20741</v>
      </c>
    </row>
    <row r="63" spans="2:12" ht="15" outlineLevel="1" x14ac:dyDescent="0.2">
      <c r="B63" s="87" t="s">
        <v>930</v>
      </c>
      <c r="C63" s="51">
        <v>17262</v>
      </c>
      <c r="D63" s="51">
        <v>3097</v>
      </c>
      <c r="E63" s="51">
        <v>4052</v>
      </c>
      <c r="F63" s="51">
        <v>1435</v>
      </c>
      <c r="G63" s="51">
        <v>943</v>
      </c>
      <c r="H63" s="51">
        <v>4786</v>
      </c>
      <c r="I63" s="51">
        <v>1271</v>
      </c>
      <c r="J63" s="51">
        <v>1338</v>
      </c>
      <c r="K63" s="51">
        <v>3614</v>
      </c>
      <c r="L63" s="51">
        <f t="shared" ref="L63:L70" si="4">SUM(C63:K63)</f>
        <v>37798</v>
      </c>
    </row>
    <row r="64" spans="2:12" outlineLevel="1" x14ac:dyDescent="0.2">
      <c r="B64" s="49" t="s">
        <v>922</v>
      </c>
      <c r="C64" s="51">
        <v>149423</v>
      </c>
      <c r="D64" s="51">
        <v>42227</v>
      </c>
      <c r="E64" s="51">
        <v>42159</v>
      </c>
      <c r="F64" s="51">
        <v>14511</v>
      </c>
      <c r="G64" s="51">
        <v>16676</v>
      </c>
      <c r="H64" s="51">
        <v>67500</v>
      </c>
      <c r="I64" s="51">
        <v>27728</v>
      </c>
      <c r="J64" s="51">
        <v>21209</v>
      </c>
      <c r="K64" s="51">
        <v>30324</v>
      </c>
      <c r="L64" s="51">
        <f t="shared" si="4"/>
        <v>411757</v>
      </c>
    </row>
    <row r="65" spans="2:12" outlineLevel="1" x14ac:dyDescent="0.2">
      <c r="B65" s="49" t="s">
        <v>918</v>
      </c>
      <c r="C65" s="51">
        <v>395731</v>
      </c>
      <c r="D65" s="51">
        <v>71382</v>
      </c>
      <c r="E65" s="51">
        <v>66495</v>
      </c>
      <c r="F65" s="51">
        <v>11486</v>
      </c>
      <c r="G65" s="51">
        <v>18295</v>
      </c>
      <c r="H65" s="51">
        <v>77121</v>
      </c>
      <c r="I65" s="51">
        <v>29256</v>
      </c>
      <c r="J65" s="51">
        <v>23643</v>
      </c>
      <c r="K65" s="51">
        <v>46497</v>
      </c>
      <c r="L65" s="51">
        <f t="shared" si="4"/>
        <v>739906</v>
      </c>
    </row>
    <row r="66" spans="2:12" outlineLevel="1" x14ac:dyDescent="0.2">
      <c r="B66" s="49" t="s">
        <v>931</v>
      </c>
      <c r="C66" s="51">
        <v>13679</v>
      </c>
      <c r="D66" s="51">
        <v>3782</v>
      </c>
      <c r="E66" s="51">
        <v>14206</v>
      </c>
      <c r="F66" s="51">
        <v>22116</v>
      </c>
      <c r="G66" s="374">
        <v>27333</v>
      </c>
      <c r="H66" s="51">
        <v>20742</v>
      </c>
      <c r="I66" s="51">
        <v>14159</v>
      </c>
      <c r="J66" s="51">
        <v>11632</v>
      </c>
      <c r="K66" s="51">
        <v>3125</v>
      </c>
      <c r="L66" s="51">
        <f t="shared" si="4"/>
        <v>130774</v>
      </c>
    </row>
    <row r="67" spans="2:12" outlineLevel="1" x14ac:dyDescent="0.2">
      <c r="B67" s="49" t="s">
        <v>932</v>
      </c>
      <c r="C67" s="51">
        <v>88796</v>
      </c>
      <c r="D67" s="51">
        <v>24213</v>
      </c>
      <c r="E67" s="51">
        <v>22331</v>
      </c>
      <c r="F67" s="51">
        <v>5464</v>
      </c>
      <c r="G67" s="374">
        <v>7400</v>
      </c>
      <c r="H67" s="51">
        <v>37618</v>
      </c>
      <c r="I67" s="51">
        <v>13359</v>
      </c>
      <c r="J67" s="51">
        <v>12148</v>
      </c>
      <c r="K67" s="51">
        <v>20014</v>
      </c>
      <c r="L67" s="51">
        <f t="shared" si="4"/>
        <v>231343</v>
      </c>
    </row>
    <row r="68" spans="2:12" outlineLevel="1" x14ac:dyDescent="0.2">
      <c r="B68" s="49" t="s">
        <v>919</v>
      </c>
      <c r="C68" s="51">
        <v>881088</v>
      </c>
      <c r="D68" s="51">
        <v>217750</v>
      </c>
      <c r="E68" s="51">
        <v>458988</v>
      </c>
      <c r="F68" s="51">
        <v>251710</v>
      </c>
      <c r="G68" s="51">
        <v>304544</v>
      </c>
      <c r="H68" s="51">
        <v>537006</v>
      </c>
      <c r="I68" s="51">
        <v>269235</v>
      </c>
      <c r="J68" s="51">
        <v>162867</v>
      </c>
      <c r="K68" s="51">
        <v>222087</v>
      </c>
      <c r="L68" s="51">
        <f t="shared" si="4"/>
        <v>3305275</v>
      </c>
    </row>
    <row r="69" spans="2:12" outlineLevel="1" x14ac:dyDescent="0.2">
      <c r="B69" s="284" t="s">
        <v>1159</v>
      </c>
      <c r="C69" s="51">
        <v>307713</v>
      </c>
      <c r="D69" s="51">
        <v>145715</v>
      </c>
      <c r="E69" s="51">
        <v>113486</v>
      </c>
      <c r="F69" s="51">
        <v>27044</v>
      </c>
      <c r="G69" s="51">
        <v>56825</v>
      </c>
      <c r="H69" s="51">
        <v>108289</v>
      </c>
      <c r="I69" s="51">
        <v>56497</v>
      </c>
      <c r="J69" s="51">
        <v>76233</v>
      </c>
      <c r="K69" s="51">
        <v>129979</v>
      </c>
      <c r="L69" s="51">
        <f t="shared" si="4"/>
        <v>1021781</v>
      </c>
    </row>
    <row r="70" spans="2:12" outlineLevel="1" x14ac:dyDescent="0.2">
      <c r="B70" s="49" t="s">
        <v>474</v>
      </c>
      <c r="C70" s="51">
        <v>2098</v>
      </c>
      <c r="D70" s="51">
        <v>983</v>
      </c>
      <c r="E70" s="51">
        <v>1442</v>
      </c>
      <c r="F70" s="51">
        <v>18387</v>
      </c>
      <c r="G70" s="51">
        <v>854</v>
      </c>
      <c r="H70" s="51">
        <v>486</v>
      </c>
      <c r="I70" s="51">
        <v>80</v>
      </c>
      <c r="J70" s="51">
        <v>610</v>
      </c>
      <c r="K70" s="51">
        <v>1171</v>
      </c>
      <c r="L70" s="51">
        <f t="shared" si="4"/>
        <v>26111</v>
      </c>
    </row>
    <row r="71" spans="2:12" outlineLevel="1" x14ac:dyDescent="0.2">
      <c r="B71" s="29" t="s">
        <v>501</v>
      </c>
      <c r="C71" s="291">
        <f>SUM(C62:C70)</f>
        <v>1864926</v>
      </c>
      <c r="D71" s="291">
        <f t="shared" ref="D71:K71" si="5">SUM(D62:D70)</f>
        <v>511745</v>
      </c>
      <c r="E71" s="291">
        <f t="shared" si="5"/>
        <v>725056</v>
      </c>
      <c r="F71" s="291">
        <f t="shared" si="5"/>
        <v>353075</v>
      </c>
      <c r="G71" s="291">
        <f t="shared" si="5"/>
        <v>433506</v>
      </c>
      <c r="H71" s="291">
        <f t="shared" si="5"/>
        <v>855523</v>
      </c>
      <c r="I71" s="291">
        <f t="shared" si="5"/>
        <v>412378</v>
      </c>
      <c r="J71" s="291">
        <f t="shared" si="5"/>
        <v>310705</v>
      </c>
      <c r="K71" s="291">
        <f t="shared" si="5"/>
        <v>458572</v>
      </c>
      <c r="L71" s="291">
        <f>SUM(L62:L70)</f>
        <v>5925486</v>
      </c>
    </row>
    <row r="72" spans="2:12" ht="16.5" customHeight="1" x14ac:dyDescent="0.2">
      <c r="B72" s="448" t="s">
        <v>1223</v>
      </c>
      <c r="C72" s="448"/>
      <c r="D72" s="448"/>
      <c r="E72" s="448"/>
      <c r="F72" s="448"/>
      <c r="G72" s="448"/>
      <c r="H72" s="448"/>
      <c r="I72" s="448"/>
      <c r="J72" s="448"/>
      <c r="K72" s="448"/>
      <c r="L72" s="448"/>
    </row>
    <row r="73" spans="2:12" ht="15" outlineLevel="1" x14ac:dyDescent="0.2">
      <c r="B73" s="87" t="s">
        <v>929</v>
      </c>
      <c r="C73" s="51">
        <v>9328</v>
      </c>
      <c r="D73" s="51">
        <v>2585</v>
      </c>
      <c r="E73" s="51">
        <v>1928</v>
      </c>
      <c r="F73" s="51">
        <v>888</v>
      </c>
      <c r="G73" s="51">
        <v>578</v>
      </c>
      <c r="H73" s="51">
        <v>2000</v>
      </c>
      <c r="I73" s="51">
        <v>781</v>
      </c>
      <c r="J73" s="51">
        <v>1077</v>
      </c>
      <c r="K73" s="51">
        <v>1790</v>
      </c>
      <c r="L73" s="51">
        <f>SUM(C73:K73)</f>
        <v>20955</v>
      </c>
    </row>
    <row r="74" spans="2:12" ht="15" outlineLevel="1" x14ac:dyDescent="0.2">
      <c r="B74" s="87" t="s">
        <v>930</v>
      </c>
      <c r="C74" s="51">
        <v>18421</v>
      </c>
      <c r="D74" s="51">
        <v>3202</v>
      </c>
      <c r="E74" s="51">
        <v>4281</v>
      </c>
      <c r="F74" s="51">
        <v>1519</v>
      </c>
      <c r="G74" s="51">
        <v>966</v>
      </c>
      <c r="H74" s="51">
        <v>4900</v>
      </c>
      <c r="I74" s="51">
        <v>1275</v>
      </c>
      <c r="J74" s="51">
        <v>1347</v>
      </c>
      <c r="K74" s="51">
        <v>3971</v>
      </c>
      <c r="L74" s="51">
        <f t="shared" ref="L74:L81" si="6">SUM(C74:K74)</f>
        <v>39882</v>
      </c>
    </row>
    <row r="75" spans="2:12" ht="13.5" customHeight="1" outlineLevel="1" x14ac:dyDescent="0.2">
      <c r="B75" s="49" t="s">
        <v>922</v>
      </c>
      <c r="C75" s="51">
        <v>151152</v>
      </c>
      <c r="D75" s="51">
        <v>42099</v>
      </c>
      <c r="E75" s="51">
        <v>43165</v>
      </c>
      <c r="F75" s="51">
        <v>15447</v>
      </c>
      <c r="G75" s="51">
        <v>17102</v>
      </c>
      <c r="H75" s="51">
        <v>68936</v>
      </c>
      <c r="I75" s="51">
        <v>27419</v>
      </c>
      <c r="J75" s="51">
        <v>21167</v>
      </c>
      <c r="K75" s="51">
        <v>33568</v>
      </c>
      <c r="L75" s="51">
        <f>SUM(C75:K75)</f>
        <v>420055</v>
      </c>
    </row>
    <row r="76" spans="2:12" outlineLevel="1" x14ac:dyDescent="0.2">
      <c r="B76" s="49" t="s">
        <v>918</v>
      </c>
      <c r="C76" s="51">
        <v>430110</v>
      </c>
      <c r="D76" s="51">
        <v>74733</v>
      </c>
      <c r="E76" s="51">
        <v>72568</v>
      </c>
      <c r="F76" s="51">
        <v>13861</v>
      </c>
      <c r="G76" s="51">
        <v>20234</v>
      </c>
      <c r="H76" s="51">
        <v>84300</v>
      </c>
      <c r="I76" s="51">
        <v>28586</v>
      </c>
      <c r="J76" s="51">
        <v>24989</v>
      </c>
      <c r="K76" s="51">
        <v>57819</v>
      </c>
      <c r="L76" s="51">
        <f t="shared" si="6"/>
        <v>807200</v>
      </c>
    </row>
    <row r="77" spans="2:12" outlineLevel="1" x14ac:dyDescent="0.2">
      <c r="B77" s="49" t="s">
        <v>931</v>
      </c>
      <c r="C77" s="51">
        <v>13704</v>
      </c>
      <c r="D77" s="51">
        <v>3673</v>
      </c>
      <c r="E77" s="51">
        <v>15010</v>
      </c>
      <c r="F77" s="51">
        <v>23610</v>
      </c>
      <c r="G77" s="51">
        <v>28617</v>
      </c>
      <c r="H77" s="51">
        <v>22724</v>
      </c>
      <c r="I77" s="51">
        <v>15195</v>
      </c>
      <c r="J77" s="51">
        <v>12508</v>
      </c>
      <c r="K77" s="51">
        <v>3510</v>
      </c>
      <c r="L77" s="51">
        <f t="shared" si="6"/>
        <v>138551</v>
      </c>
    </row>
    <row r="78" spans="2:12" outlineLevel="1" x14ac:dyDescent="0.2">
      <c r="B78" s="49" t="s">
        <v>932</v>
      </c>
      <c r="C78" s="51">
        <v>91622</v>
      </c>
      <c r="D78" s="51">
        <v>23883</v>
      </c>
      <c r="E78" s="51">
        <v>21924</v>
      </c>
      <c r="F78" s="51">
        <v>5728</v>
      </c>
      <c r="G78" s="51">
        <v>7704</v>
      </c>
      <c r="H78" s="51">
        <v>39075</v>
      </c>
      <c r="I78" s="51">
        <v>12291</v>
      </c>
      <c r="J78" s="51">
        <v>12273</v>
      </c>
      <c r="K78" s="51">
        <v>21804</v>
      </c>
      <c r="L78" s="51">
        <f t="shared" si="6"/>
        <v>236304</v>
      </c>
    </row>
    <row r="79" spans="2:12" outlineLevel="1" x14ac:dyDescent="0.2">
      <c r="B79" s="49" t="s">
        <v>919</v>
      </c>
      <c r="C79" s="51">
        <v>939333</v>
      </c>
      <c r="D79" s="51">
        <v>232097</v>
      </c>
      <c r="E79" s="51">
        <v>499450</v>
      </c>
      <c r="F79" s="51">
        <v>270288</v>
      </c>
      <c r="G79" s="51">
        <v>324523</v>
      </c>
      <c r="H79" s="51">
        <v>569984</v>
      </c>
      <c r="I79" s="51">
        <v>279999</v>
      </c>
      <c r="J79" s="51">
        <v>173944</v>
      </c>
      <c r="K79" s="51">
        <v>258609</v>
      </c>
      <c r="L79" s="51">
        <f t="shared" si="6"/>
        <v>3548227</v>
      </c>
    </row>
    <row r="80" spans="2:12" outlineLevel="1" x14ac:dyDescent="0.2">
      <c r="B80" s="284" t="s">
        <v>1159</v>
      </c>
      <c r="C80" s="51">
        <v>311925</v>
      </c>
      <c r="D80" s="51">
        <v>147582</v>
      </c>
      <c r="E80" s="51">
        <v>137230</v>
      </c>
      <c r="F80" s="51">
        <v>30449</v>
      </c>
      <c r="G80" s="51">
        <v>59634</v>
      </c>
      <c r="H80" s="51">
        <v>111845</v>
      </c>
      <c r="I80" s="51">
        <v>54770</v>
      </c>
      <c r="J80" s="51">
        <v>77178</v>
      </c>
      <c r="K80" s="51">
        <v>137582</v>
      </c>
      <c r="L80" s="51">
        <f t="shared" si="6"/>
        <v>1068195</v>
      </c>
    </row>
    <row r="81" spans="1:12" outlineLevel="1" x14ac:dyDescent="0.2">
      <c r="B81" s="49" t="s">
        <v>474</v>
      </c>
      <c r="C81" s="51">
        <v>1980</v>
      </c>
      <c r="D81" s="51">
        <v>1014</v>
      </c>
      <c r="E81" s="51">
        <v>2889</v>
      </c>
      <c r="F81" s="51">
        <v>679</v>
      </c>
      <c r="G81" s="51">
        <v>933</v>
      </c>
      <c r="H81" s="51">
        <v>530</v>
      </c>
      <c r="I81" s="51">
        <v>74</v>
      </c>
      <c r="J81" s="51">
        <v>671</v>
      </c>
      <c r="K81" s="51">
        <v>1258</v>
      </c>
      <c r="L81" s="51">
        <f t="shared" si="6"/>
        <v>10028</v>
      </c>
    </row>
    <row r="82" spans="1:12" outlineLevel="1" x14ac:dyDescent="0.2">
      <c r="B82" s="397" t="s">
        <v>501</v>
      </c>
      <c r="C82" s="300">
        <f>SUM(C73:C81)</f>
        <v>1967575</v>
      </c>
      <c r="D82" s="300">
        <f>SUM(D73:D81)</f>
        <v>530868</v>
      </c>
      <c r="E82" s="300">
        <f t="shared" ref="E82:L82" si="7">SUM(E73:E81)</f>
        <v>798445</v>
      </c>
      <c r="F82" s="300">
        <f t="shared" si="7"/>
        <v>362469</v>
      </c>
      <c r="G82" s="300">
        <f t="shared" si="7"/>
        <v>460291</v>
      </c>
      <c r="H82" s="300">
        <f t="shared" si="7"/>
        <v>904294</v>
      </c>
      <c r="I82" s="300">
        <f t="shared" si="7"/>
        <v>420390</v>
      </c>
      <c r="J82" s="300">
        <f t="shared" si="7"/>
        <v>325154</v>
      </c>
      <c r="K82" s="300">
        <f t="shared" si="7"/>
        <v>519911</v>
      </c>
      <c r="L82" s="300">
        <f t="shared" si="7"/>
        <v>6289397</v>
      </c>
    </row>
    <row r="83" spans="1:12" x14ac:dyDescent="0.2">
      <c r="B83" s="29"/>
      <c r="C83" s="291"/>
      <c r="D83" s="291"/>
      <c r="E83" s="291"/>
      <c r="F83" s="291"/>
      <c r="G83" s="291"/>
      <c r="H83" s="291"/>
      <c r="I83" s="291"/>
      <c r="J83" s="291"/>
      <c r="K83" s="291"/>
      <c r="L83" s="291"/>
    </row>
    <row r="84" spans="1:12" x14ac:dyDescent="0.2">
      <c r="A84" s="113" t="s">
        <v>283</v>
      </c>
      <c r="B84" s="82" t="s">
        <v>300</v>
      </c>
      <c r="D84" s="54"/>
      <c r="E84" s="54"/>
      <c r="F84" s="54"/>
      <c r="G84" s="54"/>
      <c r="H84" s="54"/>
      <c r="I84" s="54"/>
      <c r="J84" s="54"/>
      <c r="K84" s="54"/>
    </row>
    <row r="85" spans="1:12" x14ac:dyDescent="0.2">
      <c r="A85" s="20" t="s">
        <v>284</v>
      </c>
      <c r="B85" s="82" t="s">
        <v>301</v>
      </c>
    </row>
    <row r="86" spans="1:12" x14ac:dyDescent="0.2">
      <c r="A86" s="20" t="s">
        <v>285</v>
      </c>
      <c r="B86" s="82" t="s">
        <v>302</v>
      </c>
    </row>
    <row r="87" spans="1:12" x14ac:dyDescent="0.2">
      <c r="A87" s="20" t="s">
        <v>286</v>
      </c>
      <c r="B87" s="82" t="s">
        <v>291</v>
      </c>
    </row>
    <row r="88" spans="1:12" x14ac:dyDescent="0.2">
      <c r="A88" s="20" t="s">
        <v>287</v>
      </c>
      <c r="B88" s="82" t="s">
        <v>289</v>
      </c>
    </row>
    <row r="89" spans="1:12" x14ac:dyDescent="0.2">
      <c r="A89" s="20"/>
    </row>
    <row r="90" spans="1:12" x14ac:dyDescent="0.2">
      <c r="A90" s="196" t="s">
        <v>946</v>
      </c>
    </row>
    <row r="91" spans="1:12" x14ac:dyDescent="0.2">
      <c r="A91" s="113" t="s">
        <v>992</v>
      </c>
    </row>
    <row r="93" spans="1:12" x14ac:dyDescent="0.2">
      <c r="B93" s="87"/>
    </row>
  </sheetData>
  <mergeCells count="9">
    <mergeCell ref="B72:L72"/>
    <mergeCell ref="B61:L61"/>
    <mergeCell ref="B2:L2"/>
    <mergeCell ref="B3:L3"/>
    <mergeCell ref="B50:L50"/>
    <mergeCell ref="B17:L17"/>
    <mergeCell ref="B28:L28"/>
    <mergeCell ref="B39:L39"/>
    <mergeCell ref="B6:L6"/>
  </mergeCells>
  <pageMargins left="0.7" right="0.7" top="0.75" bottom="0.75" header="0.3" footer="0.3"/>
  <pageSetup paperSize="8" orientation="landscape" r:id="rId1"/>
  <headerFooter>
    <oddHeader>&amp;L&amp;"Calibri"&amp;10&amp;K000000 [Limited Sharing]&amp;1#_x000D_</oddHeader>
  </headerFooter>
  <ignoredErrors>
    <ignoredError sqref="B62:F68 B51:J57 L51:L59 B59:J60 C58:J58 B70:F70 C69:F69 C61:L61 H62:J68 H70:J70 H69:J69 L62:L68 L70 L69 L73:L8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5">
    <tabColor theme="7" tint="-0.499984740745262"/>
  </sheetPr>
  <dimension ref="A1:O24"/>
  <sheetViews>
    <sheetView topLeftCell="B1" workbookViewId="0">
      <pane ySplit="4" topLeftCell="A5" activePane="bottomLeft" state="frozen"/>
      <selection activeCell="B2" sqref="B2:AD2"/>
      <selection pane="bottomLeft" activeCell="B2" sqref="B2:AD2"/>
    </sheetView>
  </sheetViews>
  <sheetFormatPr defaultRowHeight="12.75" x14ac:dyDescent="0.2"/>
  <cols>
    <col min="1" max="1" width="4" style="10" customWidth="1"/>
    <col min="2" max="2" width="24.6640625" style="10" customWidth="1"/>
    <col min="3" max="14" width="10.83203125" style="311" customWidth="1"/>
    <col min="15" max="15" width="10.83203125" style="10" customWidth="1"/>
    <col min="16" max="16384" width="9.33203125" style="10"/>
  </cols>
  <sheetData>
    <row r="1" spans="2:15" s="4" customFormat="1" ht="46.5" customHeight="1" x14ac:dyDescent="0.2">
      <c r="B1" s="1" t="s">
        <v>381</v>
      </c>
      <c r="C1" s="310"/>
      <c r="D1" s="310"/>
      <c r="E1" s="310"/>
      <c r="F1" s="310"/>
      <c r="G1" s="310"/>
      <c r="H1" s="310"/>
      <c r="I1" s="310"/>
      <c r="J1" s="310"/>
      <c r="K1" s="310"/>
      <c r="L1" s="310"/>
      <c r="M1" s="309"/>
      <c r="N1" s="309"/>
      <c r="O1" s="3" t="s">
        <v>386</v>
      </c>
    </row>
    <row r="2" spans="2:15" s="5" customFormat="1" ht="15" x14ac:dyDescent="0.2">
      <c r="B2" s="456" t="s">
        <v>24</v>
      </c>
      <c r="C2" s="456"/>
      <c r="D2" s="456"/>
      <c r="E2" s="456"/>
      <c r="F2" s="456"/>
      <c r="G2" s="456"/>
      <c r="H2" s="456"/>
      <c r="I2" s="456"/>
      <c r="J2" s="456"/>
      <c r="K2" s="456"/>
      <c r="L2" s="456"/>
      <c r="M2" s="456"/>
      <c r="N2" s="456"/>
      <c r="O2" s="456"/>
    </row>
    <row r="3" spans="2:15" s="202" customFormat="1" ht="15" customHeight="1" x14ac:dyDescent="0.2">
      <c r="B3" s="455" t="s">
        <v>25</v>
      </c>
      <c r="C3" s="455"/>
      <c r="D3" s="455"/>
      <c r="E3" s="455"/>
      <c r="F3" s="455"/>
      <c r="G3" s="455"/>
      <c r="H3" s="455"/>
      <c r="I3" s="455"/>
      <c r="J3" s="455"/>
      <c r="K3" s="455"/>
      <c r="L3" s="455"/>
      <c r="M3" s="455"/>
      <c r="N3" s="455"/>
      <c r="O3" s="455"/>
    </row>
    <row r="4" spans="2:15" s="28" customFormat="1" ht="19.5" customHeight="1" x14ac:dyDescent="0.2">
      <c r="B4" s="6" t="s">
        <v>22</v>
      </c>
      <c r="C4" s="287">
        <v>2013</v>
      </c>
      <c r="D4" s="287">
        <v>2014</v>
      </c>
      <c r="E4" s="287">
        <v>2015</v>
      </c>
      <c r="F4" s="287">
        <v>2016</v>
      </c>
      <c r="G4" s="287">
        <v>2017</v>
      </c>
      <c r="H4" s="287">
        <v>2018</v>
      </c>
      <c r="I4" s="287">
        <v>2019</v>
      </c>
      <c r="J4" s="287">
        <v>2020</v>
      </c>
      <c r="K4" s="287">
        <v>2021</v>
      </c>
      <c r="L4" s="288">
        <v>2022</v>
      </c>
      <c r="M4" s="147">
        <v>2023</v>
      </c>
      <c r="N4" s="288">
        <v>2024</v>
      </c>
      <c r="O4" s="147" t="s">
        <v>1229</v>
      </c>
    </row>
    <row r="5" spans="2:15" x14ac:dyDescent="0.2">
      <c r="B5" s="30" t="s">
        <v>916</v>
      </c>
      <c r="C5" s="289">
        <v>283138</v>
      </c>
      <c r="D5" s="289">
        <v>394554</v>
      </c>
      <c r="E5" s="289">
        <v>610204</v>
      </c>
      <c r="F5" s="289">
        <v>444931</v>
      </c>
      <c r="G5" s="289">
        <v>410430</v>
      </c>
      <c r="H5" s="289">
        <v>443559</v>
      </c>
      <c r="I5" s="289">
        <v>339636</v>
      </c>
      <c r="J5" s="289">
        <v>180383</v>
      </c>
      <c r="K5" s="289">
        <v>13880</v>
      </c>
      <c r="L5" s="289">
        <v>10989</v>
      </c>
      <c r="M5" s="289">
        <v>22761</v>
      </c>
      <c r="N5" s="289">
        <v>67173</v>
      </c>
      <c r="O5" s="289">
        <v>342292</v>
      </c>
    </row>
    <row r="6" spans="2:15" x14ac:dyDescent="0.2">
      <c r="B6" s="400" t="s">
        <v>917</v>
      </c>
      <c r="C6" s="9">
        <v>1805</v>
      </c>
      <c r="D6" s="9">
        <v>3851</v>
      </c>
      <c r="E6" s="9">
        <v>4140</v>
      </c>
      <c r="F6" s="9">
        <v>2685</v>
      </c>
      <c r="G6" s="9">
        <v>3331</v>
      </c>
      <c r="H6" s="9">
        <v>2957</v>
      </c>
      <c r="I6" s="9">
        <v>1613</v>
      </c>
      <c r="J6" s="12">
        <v>578</v>
      </c>
      <c r="K6" s="12">
        <v>281</v>
      </c>
      <c r="L6" s="12">
        <v>404</v>
      </c>
      <c r="M6" s="12">
        <v>685</v>
      </c>
      <c r="N6" s="12">
        <v>146</v>
      </c>
      <c r="O6" s="12">
        <v>2096</v>
      </c>
    </row>
    <row r="7" spans="2:15" x14ac:dyDescent="0.2">
      <c r="B7" s="271" t="s">
        <v>918</v>
      </c>
      <c r="C7" s="9">
        <v>28380</v>
      </c>
      <c r="D7" s="9">
        <v>38780</v>
      </c>
      <c r="E7" s="9">
        <v>105628</v>
      </c>
      <c r="F7" s="9">
        <v>45172</v>
      </c>
      <c r="G7" s="9">
        <v>39182</v>
      </c>
      <c r="H7" s="9">
        <v>80776</v>
      </c>
      <c r="I7" s="9">
        <v>38232</v>
      </c>
      <c r="J7" s="9">
        <v>21021</v>
      </c>
      <c r="K7" s="9">
        <v>3495</v>
      </c>
      <c r="L7" s="9">
        <v>1489</v>
      </c>
      <c r="M7" s="9">
        <v>1816</v>
      </c>
      <c r="N7" s="9">
        <v>1644</v>
      </c>
      <c r="O7" s="9">
        <v>68047</v>
      </c>
    </row>
    <row r="8" spans="2:15" x14ac:dyDescent="0.2">
      <c r="B8" s="271" t="s">
        <v>919</v>
      </c>
      <c r="C8" s="9">
        <v>169280</v>
      </c>
      <c r="D8" s="9">
        <v>272885</v>
      </c>
      <c r="E8" s="9">
        <v>370889</v>
      </c>
      <c r="F8" s="9">
        <v>340129</v>
      </c>
      <c r="G8" s="9">
        <v>344380</v>
      </c>
      <c r="H8" s="9">
        <v>339763</v>
      </c>
      <c r="I8" s="9">
        <v>284301</v>
      </c>
      <c r="J8" s="9">
        <v>151634</v>
      </c>
      <c r="K8" s="9">
        <v>8011</v>
      </c>
      <c r="L8" s="9">
        <v>9060</v>
      </c>
      <c r="M8" s="9">
        <v>20200</v>
      </c>
      <c r="N8" s="9">
        <v>65289</v>
      </c>
      <c r="O8" s="9">
        <v>254817</v>
      </c>
    </row>
    <row r="9" spans="2:15" x14ac:dyDescent="0.2">
      <c r="B9" s="271" t="s">
        <v>789</v>
      </c>
      <c r="C9" s="9">
        <v>83673</v>
      </c>
      <c r="D9" s="9">
        <v>79038</v>
      </c>
      <c r="E9" s="9">
        <v>129547</v>
      </c>
      <c r="F9" s="9">
        <v>56945</v>
      </c>
      <c r="G9" s="9">
        <v>23537</v>
      </c>
      <c r="H9" s="9">
        <v>20063</v>
      </c>
      <c r="I9" s="9">
        <v>15490</v>
      </c>
      <c r="J9" s="9">
        <v>7150</v>
      </c>
      <c r="K9" s="9">
        <v>2093</v>
      </c>
      <c r="L9" s="12">
        <v>36</v>
      </c>
      <c r="M9" s="12">
        <v>60</v>
      </c>
      <c r="N9" s="12">
        <v>94</v>
      </c>
      <c r="O9" s="12">
        <v>17332</v>
      </c>
    </row>
    <row r="10" spans="2:15" x14ac:dyDescent="0.2">
      <c r="B10" s="379" t="s">
        <v>920</v>
      </c>
      <c r="C10" s="289">
        <v>30475</v>
      </c>
      <c r="D10" s="289">
        <v>25920</v>
      </c>
      <c r="E10" s="289">
        <v>46598</v>
      </c>
      <c r="F10" s="289">
        <v>34450</v>
      </c>
      <c r="G10" s="289">
        <v>28174</v>
      </c>
      <c r="H10" s="289">
        <v>26302</v>
      </c>
      <c r="I10" s="289">
        <v>18682</v>
      </c>
      <c r="J10" s="289">
        <v>13473</v>
      </c>
      <c r="K10" s="289">
        <v>5203</v>
      </c>
      <c r="L10" s="289">
        <v>2593</v>
      </c>
      <c r="M10" s="289">
        <v>1109</v>
      </c>
      <c r="N10" s="289">
        <v>2311</v>
      </c>
      <c r="O10" s="289">
        <v>10728</v>
      </c>
    </row>
    <row r="11" spans="2:15" x14ac:dyDescent="0.2">
      <c r="B11" s="271" t="s">
        <v>921</v>
      </c>
      <c r="C11" s="9">
        <v>4525</v>
      </c>
      <c r="D11" s="9">
        <v>3851</v>
      </c>
      <c r="E11" s="9">
        <v>5356</v>
      </c>
      <c r="F11" s="9">
        <v>5271</v>
      </c>
      <c r="G11" s="9">
        <v>8689</v>
      </c>
      <c r="H11" s="9">
        <v>7055</v>
      </c>
      <c r="I11" s="9">
        <v>3738</v>
      </c>
      <c r="J11" s="9">
        <v>3000</v>
      </c>
      <c r="K11" s="9">
        <v>2593</v>
      </c>
      <c r="L11" s="12">
        <v>940</v>
      </c>
      <c r="M11" s="12">
        <v>288</v>
      </c>
      <c r="N11" s="12">
        <v>715</v>
      </c>
      <c r="O11" s="12">
        <v>2269</v>
      </c>
    </row>
    <row r="12" spans="2:15" x14ac:dyDescent="0.2">
      <c r="B12" s="271" t="s">
        <v>922</v>
      </c>
      <c r="C12" s="9">
        <v>24603</v>
      </c>
      <c r="D12" s="9">
        <v>20799</v>
      </c>
      <c r="E12" s="9">
        <v>39456</v>
      </c>
      <c r="F12" s="9">
        <v>26887</v>
      </c>
      <c r="G12" s="9">
        <v>16742</v>
      </c>
      <c r="H12" s="9">
        <v>16931</v>
      </c>
      <c r="I12" s="9">
        <v>13459</v>
      </c>
      <c r="J12" s="9">
        <v>9532</v>
      </c>
      <c r="K12" s="12">
        <v>771</v>
      </c>
      <c r="L12" s="12">
        <v>760</v>
      </c>
      <c r="M12" s="12">
        <v>586</v>
      </c>
      <c r="N12" s="9">
        <v>1027</v>
      </c>
      <c r="O12" s="9">
        <v>6936</v>
      </c>
    </row>
    <row r="13" spans="2:15" x14ac:dyDescent="0.2">
      <c r="B13" s="271" t="s">
        <v>474</v>
      </c>
      <c r="C13" s="9">
        <v>1347</v>
      </c>
      <c r="D13" s="9">
        <v>1270</v>
      </c>
      <c r="E13" s="9">
        <v>1786</v>
      </c>
      <c r="F13" s="9">
        <v>2292</v>
      </c>
      <c r="G13" s="9">
        <v>2743</v>
      </c>
      <c r="H13" s="9">
        <v>2316</v>
      </c>
      <c r="I13" s="9">
        <v>1485</v>
      </c>
      <c r="J13" s="12">
        <v>941</v>
      </c>
      <c r="K13" s="9">
        <v>1839</v>
      </c>
      <c r="L13" s="12">
        <v>893</v>
      </c>
      <c r="M13" s="12">
        <v>235</v>
      </c>
      <c r="N13" s="12">
        <v>569</v>
      </c>
      <c r="O13" s="12">
        <v>1523</v>
      </c>
    </row>
    <row r="14" spans="2:15" x14ac:dyDescent="0.2">
      <c r="B14" s="379" t="s">
        <v>923</v>
      </c>
      <c r="C14" s="289">
        <v>13038</v>
      </c>
      <c r="D14" s="289">
        <v>9082</v>
      </c>
      <c r="E14" s="289">
        <v>12105</v>
      </c>
      <c r="F14" s="289">
        <v>13947</v>
      </c>
      <c r="G14" s="289">
        <v>13049</v>
      </c>
      <c r="H14" s="289">
        <v>10938</v>
      </c>
      <c r="I14" s="289">
        <v>8985</v>
      </c>
      <c r="J14" s="289">
        <v>8772</v>
      </c>
      <c r="K14" s="289">
        <v>14767</v>
      </c>
      <c r="L14" s="289">
        <v>6929</v>
      </c>
      <c r="M14" s="289">
        <v>4020</v>
      </c>
      <c r="N14" s="289">
        <v>4926</v>
      </c>
      <c r="O14" s="289">
        <v>9080</v>
      </c>
    </row>
    <row r="15" spans="2:15" x14ac:dyDescent="0.2">
      <c r="B15" s="271" t="s">
        <v>924</v>
      </c>
      <c r="C15" s="9">
        <v>3437</v>
      </c>
      <c r="D15" s="9">
        <v>2003</v>
      </c>
      <c r="E15" s="9">
        <v>4299</v>
      </c>
      <c r="F15" s="9">
        <v>5261</v>
      </c>
      <c r="G15" s="9">
        <v>5309</v>
      </c>
      <c r="H15" s="9">
        <v>5048</v>
      </c>
      <c r="I15" s="9">
        <v>3479</v>
      </c>
      <c r="J15" s="9">
        <v>4482</v>
      </c>
      <c r="K15" s="9">
        <v>8272</v>
      </c>
      <c r="L15" s="9">
        <v>2725</v>
      </c>
      <c r="M15" s="9">
        <v>1770</v>
      </c>
      <c r="N15" s="9">
        <v>1882</v>
      </c>
      <c r="O15" s="9">
        <v>4701</v>
      </c>
    </row>
    <row r="16" spans="2:15" x14ac:dyDescent="0.2">
      <c r="B16" s="271" t="s">
        <v>925</v>
      </c>
      <c r="C16" s="9">
        <v>7335</v>
      </c>
      <c r="D16" s="9">
        <v>5067</v>
      </c>
      <c r="E16" s="9">
        <v>5678</v>
      </c>
      <c r="F16" s="9">
        <v>5024</v>
      </c>
      <c r="G16" s="9">
        <v>3512</v>
      </c>
      <c r="H16" s="9">
        <v>2412</v>
      </c>
      <c r="I16" s="9">
        <v>2217</v>
      </c>
      <c r="J16" s="9">
        <v>1543</v>
      </c>
      <c r="K16" s="9">
        <v>2148</v>
      </c>
      <c r="L16" s="9">
        <v>1644</v>
      </c>
      <c r="M16" s="9">
        <v>1014</v>
      </c>
      <c r="N16" s="9">
        <v>1156</v>
      </c>
      <c r="O16" s="9">
        <v>1326</v>
      </c>
    </row>
    <row r="17" spans="1:15" ht="15" x14ac:dyDescent="0.2">
      <c r="B17" s="271" t="s">
        <v>926</v>
      </c>
      <c r="C17" s="9">
        <v>2266</v>
      </c>
      <c r="D17" s="9">
        <v>2012</v>
      </c>
      <c r="E17" s="9">
        <v>2128</v>
      </c>
      <c r="F17" s="9">
        <v>3662</v>
      </c>
      <c r="G17" s="9">
        <v>4228</v>
      </c>
      <c r="H17" s="9">
        <v>3478</v>
      </c>
      <c r="I17" s="9">
        <v>3289</v>
      </c>
      <c r="J17" s="9">
        <v>2747</v>
      </c>
      <c r="K17" s="9">
        <v>4347</v>
      </c>
      <c r="L17" s="9">
        <v>2560</v>
      </c>
      <c r="M17" s="9">
        <v>1236</v>
      </c>
      <c r="N17" s="9">
        <v>1888</v>
      </c>
      <c r="O17" s="9">
        <v>3053</v>
      </c>
    </row>
    <row r="18" spans="1:15" x14ac:dyDescent="0.2">
      <c r="B18" s="379" t="s">
        <v>927</v>
      </c>
      <c r="C18" s="401">
        <v>326651</v>
      </c>
      <c r="D18" s="401">
        <v>429556</v>
      </c>
      <c r="E18" s="401">
        <v>668907</v>
      </c>
      <c r="F18" s="401">
        <v>493328</v>
      </c>
      <c r="G18" s="401">
        <v>451653</v>
      </c>
      <c r="H18" s="401">
        <v>480799</v>
      </c>
      <c r="I18" s="401">
        <v>367303</v>
      </c>
      <c r="J18" s="401">
        <v>202628</v>
      </c>
      <c r="K18" s="401">
        <v>33850</v>
      </c>
      <c r="L18" s="401">
        <v>20511</v>
      </c>
      <c r="M18" s="401">
        <v>27890</v>
      </c>
      <c r="N18" s="401">
        <v>74410</v>
      </c>
      <c r="O18" s="401">
        <v>362100</v>
      </c>
    </row>
    <row r="20" spans="1:15" x14ac:dyDescent="0.2">
      <c r="A20" s="113" t="s">
        <v>283</v>
      </c>
      <c r="B20" s="113" t="s">
        <v>289</v>
      </c>
    </row>
    <row r="21" spans="1:15" x14ac:dyDescent="0.2">
      <c r="A21" s="20" t="s">
        <v>284</v>
      </c>
      <c r="B21" s="20" t="s">
        <v>290</v>
      </c>
      <c r="C21" s="138"/>
    </row>
    <row r="22" spans="1:15" x14ac:dyDescent="0.2">
      <c r="B22" s="41"/>
      <c r="C22" s="138"/>
    </row>
    <row r="23" spans="1:15" x14ac:dyDescent="0.2">
      <c r="A23" s="232" t="s">
        <v>946</v>
      </c>
    </row>
    <row r="24" spans="1:15" x14ac:dyDescent="0.2">
      <c r="A24" s="10" t="s">
        <v>947</v>
      </c>
      <c r="B24" s="15"/>
    </row>
  </sheetData>
  <mergeCells count="2">
    <mergeCell ref="B3:O3"/>
    <mergeCell ref="B2:O2"/>
  </mergeCells>
  <phoneticPr fontId="14" type="noConversion"/>
  <pageMargins left="0.7" right="0.7" top="0.75" bottom="0.75" header="0.3" footer="0.3"/>
  <pageSetup paperSize="8" orientation="landscape" r:id="rId1"/>
  <headerFooter>
    <oddHeader>&amp;L&amp;"Calibri"&amp;10&amp;K000000 [Limited Sharing]&amp;1#_x000D_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
    <tabColor theme="7" tint="-0.499984740745262"/>
  </sheetPr>
  <dimension ref="A1:O31"/>
  <sheetViews>
    <sheetView zoomScaleNormal="100" workbookViewId="0">
      <pane xSplit="2" ySplit="3" topLeftCell="C4"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3.6640625" style="10" customWidth="1"/>
    <col min="2" max="2" width="50.1640625" style="10" customWidth="1"/>
    <col min="3" max="14" width="12.6640625" style="10" customWidth="1"/>
    <col min="15" max="15" width="12.33203125" style="10" customWidth="1"/>
    <col min="16" max="16384" width="9.33203125" style="10"/>
  </cols>
  <sheetData>
    <row r="1" spans="2:15" s="4" customFormat="1" ht="46.5" customHeight="1" x14ac:dyDescent="0.2">
      <c r="B1" s="1" t="s">
        <v>381</v>
      </c>
      <c r="C1" s="2"/>
      <c r="D1" s="2"/>
      <c r="E1" s="2"/>
      <c r="F1" s="2"/>
      <c r="G1" s="2"/>
      <c r="H1" s="2"/>
      <c r="I1" s="2"/>
      <c r="J1" s="2"/>
      <c r="K1" s="2"/>
      <c r="L1" s="2"/>
      <c r="M1" s="3"/>
      <c r="N1" s="3"/>
      <c r="O1" s="3" t="s">
        <v>387</v>
      </c>
    </row>
    <row r="2" spans="2:15" s="5" customFormat="1" ht="15" x14ac:dyDescent="0.25">
      <c r="B2" s="457" t="s">
        <v>27</v>
      </c>
      <c r="C2" s="457"/>
      <c r="D2" s="457"/>
      <c r="E2" s="457"/>
      <c r="F2" s="457"/>
      <c r="G2" s="457"/>
      <c r="H2" s="457"/>
      <c r="I2" s="457"/>
      <c r="J2" s="457"/>
      <c r="K2" s="457"/>
      <c r="L2" s="457"/>
      <c r="M2" s="457"/>
      <c r="N2" s="457"/>
      <c r="O2" s="457"/>
    </row>
    <row r="3" spans="2:15" s="5" customFormat="1" ht="17.25" x14ac:dyDescent="0.25">
      <c r="B3" s="147" t="s">
        <v>22</v>
      </c>
      <c r="C3" s="283">
        <v>2013</v>
      </c>
      <c r="D3" s="283">
        <v>2014</v>
      </c>
      <c r="E3" s="283">
        <v>2015</v>
      </c>
      <c r="F3" s="283">
        <v>2016</v>
      </c>
      <c r="G3" s="283">
        <v>2017</v>
      </c>
      <c r="H3" s="283">
        <v>2018</v>
      </c>
      <c r="I3" s="283">
        <v>2019</v>
      </c>
      <c r="J3" s="283">
        <v>2020</v>
      </c>
      <c r="K3" s="148">
        <v>2021</v>
      </c>
      <c r="L3" s="127">
        <v>2022</v>
      </c>
      <c r="M3" s="127">
        <v>2023</v>
      </c>
      <c r="N3" s="127" t="s">
        <v>1226</v>
      </c>
      <c r="O3" s="127" t="s">
        <v>1227</v>
      </c>
    </row>
    <row r="4" spans="2:15" ht="17.25" customHeight="1" x14ac:dyDescent="0.2">
      <c r="B4" s="411" t="s">
        <v>1285</v>
      </c>
      <c r="C4" s="87"/>
      <c r="D4" s="87"/>
      <c r="E4" s="87"/>
      <c r="F4" s="87"/>
      <c r="G4" s="87"/>
      <c r="H4" s="87"/>
      <c r="I4" s="87"/>
      <c r="J4" s="87"/>
      <c r="K4" s="87"/>
      <c r="L4" s="87"/>
      <c r="M4" s="82"/>
      <c r="N4" s="82"/>
      <c r="O4" s="82"/>
    </row>
    <row r="5" spans="2:15" ht="17.25" customHeight="1" x14ac:dyDescent="0.2">
      <c r="B5" s="49" t="s">
        <v>906</v>
      </c>
      <c r="C5" s="50">
        <v>892</v>
      </c>
      <c r="D5" s="50">
        <v>924</v>
      </c>
      <c r="E5" s="51">
        <v>1019</v>
      </c>
      <c r="F5" s="51">
        <v>1064</v>
      </c>
      <c r="G5" s="51">
        <v>1009</v>
      </c>
      <c r="H5" s="50">
        <v>989</v>
      </c>
      <c r="I5" s="50">
        <v>917</v>
      </c>
      <c r="J5" s="50">
        <v>558</v>
      </c>
      <c r="K5" s="50">
        <v>329.76398999999998</v>
      </c>
      <c r="L5" s="50">
        <v>778</v>
      </c>
      <c r="M5" s="50">
        <v>742</v>
      </c>
      <c r="N5" s="50">
        <v>941</v>
      </c>
      <c r="O5" s="50">
        <v>902</v>
      </c>
    </row>
    <row r="6" spans="2:15" ht="17.25" customHeight="1" x14ac:dyDescent="0.2">
      <c r="B6" s="284" t="s">
        <v>1286</v>
      </c>
      <c r="C6" s="87"/>
      <c r="D6" s="87"/>
      <c r="E6" s="87"/>
      <c r="F6" s="87"/>
      <c r="G6" s="87"/>
      <c r="H6" s="87"/>
      <c r="I6" s="87"/>
      <c r="J6" s="87"/>
      <c r="K6" s="87"/>
      <c r="L6" s="87"/>
      <c r="M6" s="82"/>
      <c r="N6" s="82"/>
      <c r="O6" s="82"/>
    </row>
    <row r="7" spans="2:15" ht="17.25" customHeight="1" x14ac:dyDescent="0.2">
      <c r="B7" s="284" t="s">
        <v>261</v>
      </c>
      <c r="C7" s="51">
        <v>7176</v>
      </c>
      <c r="D7" s="51">
        <v>7226</v>
      </c>
      <c r="E7" s="51">
        <v>7235</v>
      </c>
      <c r="F7" s="51">
        <v>7257</v>
      </c>
      <c r="G7" s="51">
        <v>7257</v>
      </c>
      <c r="H7" s="51">
        <v>7257</v>
      </c>
      <c r="I7" s="51">
        <v>7339</v>
      </c>
      <c r="J7" s="51">
        <v>7339</v>
      </c>
      <c r="K7" s="51">
        <v>7339</v>
      </c>
      <c r="L7" s="51">
        <v>7339</v>
      </c>
      <c r="M7" s="51">
        <v>7339</v>
      </c>
      <c r="N7" s="51">
        <v>7339</v>
      </c>
      <c r="O7" s="51">
        <v>7339</v>
      </c>
    </row>
    <row r="8" spans="2:15" ht="17.25" customHeight="1" x14ac:dyDescent="0.2">
      <c r="B8" s="49" t="s">
        <v>847</v>
      </c>
      <c r="C8" s="87"/>
      <c r="D8" s="87"/>
      <c r="E8" s="87"/>
      <c r="F8" s="87"/>
      <c r="G8" s="87"/>
      <c r="H8" s="87"/>
      <c r="I8" s="87"/>
      <c r="J8" s="87"/>
      <c r="K8" s="87"/>
      <c r="L8" s="87"/>
      <c r="M8" s="82"/>
      <c r="N8" s="82"/>
      <c r="O8" s="82"/>
    </row>
    <row r="9" spans="2:15" ht="17.25" customHeight="1" x14ac:dyDescent="0.2">
      <c r="B9" s="284" t="s">
        <v>262</v>
      </c>
      <c r="C9" s="51">
        <v>4373</v>
      </c>
      <c r="D9" s="51">
        <v>4596</v>
      </c>
      <c r="E9" s="51">
        <v>5284</v>
      </c>
      <c r="F9" s="51">
        <v>5342</v>
      </c>
      <c r="G9" s="51">
        <v>5274</v>
      </c>
      <c r="H9" s="51">
        <v>5242</v>
      </c>
      <c r="I9" s="51">
        <v>5048</v>
      </c>
      <c r="J9" s="51">
        <v>4045</v>
      </c>
      <c r="K9" s="51">
        <v>3355</v>
      </c>
      <c r="L9" s="51">
        <v>4253</v>
      </c>
      <c r="M9" s="51">
        <v>4385</v>
      </c>
      <c r="N9" s="51">
        <v>4581</v>
      </c>
      <c r="O9" s="51">
        <v>4423</v>
      </c>
    </row>
    <row r="10" spans="2:15" ht="17.25" customHeight="1" x14ac:dyDescent="0.2">
      <c r="B10" s="49" t="s">
        <v>907</v>
      </c>
      <c r="C10" s="50">
        <v>344</v>
      </c>
      <c r="D10" s="50">
        <v>371</v>
      </c>
      <c r="E10" s="50">
        <v>440</v>
      </c>
      <c r="F10" s="50">
        <v>452</v>
      </c>
      <c r="G10" s="50">
        <v>448</v>
      </c>
      <c r="H10" s="50">
        <v>446</v>
      </c>
      <c r="I10" s="50">
        <v>431</v>
      </c>
      <c r="J10" s="50">
        <v>306</v>
      </c>
      <c r="K10" s="50">
        <v>243.85535999999999</v>
      </c>
      <c r="L10" s="50">
        <v>344.85247800000002</v>
      </c>
      <c r="M10" s="50">
        <v>372.89259199999998</v>
      </c>
      <c r="N10" s="50">
        <v>380.90814699999999</v>
      </c>
      <c r="O10" s="50">
        <v>361.82433900000001</v>
      </c>
    </row>
    <row r="11" spans="2:15" ht="17.25" customHeight="1" x14ac:dyDescent="0.2">
      <c r="B11" s="285" t="s">
        <v>908</v>
      </c>
      <c r="C11" s="54">
        <v>12201</v>
      </c>
      <c r="D11" s="54">
        <v>12717</v>
      </c>
      <c r="E11" s="54">
        <v>15210</v>
      </c>
      <c r="F11" s="54">
        <v>16101</v>
      </c>
      <c r="G11" s="54">
        <v>15810</v>
      </c>
      <c r="H11" s="54">
        <v>15510</v>
      </c>
      <c r="I11" s="54">
        <v>14346</v>
      </c>
      <c r="J11" s="54">
        <v>8623</v>
      </c>
      <c r="K11" s="54">
        <v>6224.6043340000006</v>
      </c>
      <c r="L11" s="54">
        <v>14940</v>
      </c>
      <c r="M11" s="54">
        <v>14255</v>
      </c>
      <c r="N11" s="54">
        <v>12753</v>
      </c>
      <c r="O11" s="54">
        <v>11889</v>
      </c>
    </row>
    <row r="12" spans="2:15" ht="17.25" customHeight="1" x14ac:dyDescent="0.2">
      <c r="B12" s="285" t="s">
        <v>909</v>
      </c>
      <c r="C12" s="54">
        <v>17317</v>
      </c>
      <c r="D12" s="54">
        <v>18258</v>
      </c>
      <c r="E12" s="54">
        <v>21911</v>
      </c>
      <c r="F12" s="54">
        <v>22642</v>
      </c>
      <c r="G12" s="54">
        <v>22527</v>
      </c>
      <c r="H12" s="54">
        <v>23191</v>
      </c>
      <c r="I12" s="54">
        <v>21812</v>
      </c>
      <c r="J12" s="54">
        <v>15374</v>
      </c>
      <c r="K12" s="54">
        <v>12448.829976999999</v>
      </c>
      <c r="L12" s="54">
        <v>18798</v>
      </c>
      <c r="M12" s="54">
        <v>19396</v>
      </c>
      <c r="N12" s="54">
        <v>19621.300343999999</v>
      </c>
      <c r="O12" s="54">
        <v>19246</v>
      </c>
    </row>
    <row r="13" spans="2:15" ht="17.25" customHeight="1" x14ac:dyDescent="0.2">
      <c r="B13" s="285" t="s">
        <v>263</v>
      </c>
      <c r="C13" s="180">
        <v>18.7</v>
      </c>
      <c r="D13" s="180">
        <v>18.7</v>
      </c>
      <c r="E13" s="180">
        <v>19.8</v>
      </c>
      <c r="F13" s="180">
        <v>20</v>
      </c>
      <c r="G13" s="180">
        <v>20.9</v>
      </c>
      <c r="H13" s="180">
        <v>21.6</v>
      </c>
      <c r="I13" s="180">
        <v>22.2</v>
      </c>
      <c r="J13" s="180">
        <v>21.7</v>
      </c>
      <c r="K13" s="180">
        <v>21.973141603762596</v>
      </c>
      <c r="L13" s="180">
        <v>28.01</v>
      </c>
      <c r="M13" s="346">
        <v>28.99</v>
      </c>
      <c r="N13" s="346">
        <v>25.17</v>
      </c>
      <c r="O13" s="346">
        <v>25</v>
      </c>
    </row>
    <row r="14" spans="2:15" ht="17.25" customHeight="1" x14ac:dyDescent="0.2">
      <c r="B14" s="285" t="s">
        <v>910</v>
      </c>
      <c r="C14" s="180">
        <v>70.5</v>
      </c>
      <c r="D14" s="180">
        <v>69.7</v>
      </c>
      <c r="E14" s="180">
        <v>69.400000000000006</v>
      </c>
      <c r="F14" s="180">
        <v>71.099999999999994</v>
      </c>
      <c r="G14" s="180">
        <v>69.8</v>
      </c>
      <c r="H14" s="180">
        <v>66.900000000000006</v>
      </c>
      <c r="I14" s="180">
        <v>65.8</v>
      </c>
      <c r="J14" s="180">
        <v>56.1</v>
      </c>
      <c r="K14" s="180">
        <v>50.12</v>
      </c>
      <c r="L14" s="180">
        <v>79.48</v>
      </c>
      <c r="M14" s="180">
        <v>73.569999999999993</v>
      </c>
      <c r="N14" s="180">
        <v>65</v>
      </c>
      <c r="O14" s="180">
        <v>62</v>
      </c>
    </row>
    <row r="15" spans="2:15" ht="17.25" customHeight="1" x14ac:dyDescent="0.2">
      <c r="B15" s="285" t="s">
        <v>1163</v>
      </c>
      <c r="C15" s="93">
        <v>68</v>
      </c>
      <c r="D15" s="93">
        <v>68</v>
      </c>
      <c r="E15" s="93">
        <v>68</v>
      </c>
      <c r="F15" s="93">
        <v>68</v>
      </c>
      <c r="G15" s="93">
        <v>77</v>
      </c>
      <c r="H15" s="93">
        <v>77</v>
      </c>
      <c r="I15" s="93">
        <v>88</v>
      </c>
      <c r="J15" s="93">
        <v>88</v>
      </c>
      <c r="K15" s="93">
        <v>90</v>
      </c>
      <c r="L15" s="219">
        <v>86</v>
      </c>
      <c r="M15" s="219">
        <v>87</v>
      </c>
      <c r="N15" s="219">
        <v>88</v>
      </c>
      <c r="O15" s="219">
        <v>88</v>
      </c>
    </row>
    <row r="16" spans="2:15" ht="17.25" customHeight="1" x14ac:dyDescent="0.2">
      <c r="B16" s="285" t="s">
        <v>911</v>
      </c>
      <c r="C16" s="170">
        <v>215</v>
      </c>
      <c r="D16" s="170">
        <v>217</v>
      </c>
      <c r="E16" s="170">
        <v>228</v>
      </c>
      <c r="F16" s="170">
        <v>232</v>
      </c>
      <c r="G16" s="170">
        <v>229</v>
      </c>
      <c r="H16" s="170">
        <v>230</v>
      </c>
      <c r="I16" s="170">
        <v>234</v>
      </c>
      <c r="J16" s="170">
        <v>207</v>
      </c>
      <c r="K16" s="170">
        <v>193</v>
      </c>
      <c r="L16" s="170">
        <v>204</v>
      </c>
      <c r="M16" s="170">
        <v>164</v>
      </c>
      <c r="N16" s="170">
        <v>250</v>
      </c>
      <c r="O16" s="170">
        <v>212</v>
      </c>
    </row>
    <row r="17" spans="1:15" ht="17.25" customHeight="1" x14ac:dyDescent="0.2">
      <c r="B17" s="29" t="s">
        <v>912</v>
      </c>
      <c r="C17" s="54">
        <v>30189</v>
      </c>
      <c r="D17" s="54">
        <v>33665</v>
      </c>
      <c r="E17" s="54">
        <v>35825</v>
      </c>
      <c r="F17" s="54">
        <v>40928</v>
      </c>
      <c r="G17" s="54">
        <v>42163</v>
      </c>
      <c r="H17" s="54">
        <v>44103</v>
      </c>
      <c r="I17" s="54">
        <v>43490</v>
      </c>
      <c r="J17" s="54">
        <v>31233</v>
      </c>
      <c r="K17" s="291">
        <v>26413</v>
      </c>
      <c r="L17" s="291">
        <v>66350.197671700123</v>
      </c>
      <c r="M17" s="291">
        <v>75351.015544759706</v>
      </c>
      <c r="N17" s="291">
        <v>75537.464884627771</v>
      </c>
      <c r="O17" s="291">
        <v>74661.592454760001</v>
      </c>
    </row>
    <row r="18" spans="1:15" ht="17.25" customHeight="1" x14ac:dyDescent="0.2">
      <c r="B18" s="286" t="s">
        <v>913</v>
      </c>
      <c r="C18" s="87"/>
      <c r="D18" s="87"/>
      <c r="E18" s="87"/>
      <c r="F18" s="87"/>
      <c r="G18" s="87"/>
      <c r="H18" s="87"/>
      <c r="I18" s="87"/>
      <c r="J18" s="87"/>
      <c r="K18" s="87"/>
      <c r="L18" s="87"/>
      <c r="M18" s="82"/>
      <c r="N18" s="82"/>
      <c r="O18" s="82"/>
    </row>
    <row r="19" spans="1:15" ht="17.25" customHeight="1" x14ac:dyDescent="0.2">
      <c r="B19" s="49" t="s">
        <v>914</v>
      </c>
      <c r="C19" s="51">
        <v>19430</v>
      </c>
      <c r="D19" s="51">
        <v>21956</v>
      </c>
      <c r="E19" s="51">
        <v>24249</v>
      </c>
      <c r="F19" s="51">
        <v>26017</v>
      </c>
      <c r="G19" s="51">
        <v>27172</v>
      </c>
      <c r="H19" s="51">
        <v>29169</v>
      </c>
      <c r="I19" s="51">
        <v>27286</v>
      </c>
      <c r="J19" s="51">
        <v>16759</v>
      </c>
      <c r="K19" s="51">
        <v>13604</v>
      </c>
      <c r="L19" s="51">
        <v>54956.78</v>
      </c>
      <c r="M19" s="51">
        <v>52501.485747539999</v>
      </c>
      <c r="N19" s="51">
        <v>55993.497608999998</v>
      </c>
      <c r="O19" s="51">
        <v>50490.759346490006</v>
      </c>
    </row>
    <row r="20" spans="1:15" ht="17.25" customHeight="1" x14ac:dyDescent="0.2">
      <c r="B20" s="402" t="s">
        <v>915</v>
      </c>
      <c r="C20" s="382">
        <v>684</v>
      </c>
      <c r="D20" s="382">
        <v>741</v>
      </c>
      <c r="E20" s="382">
        <v>741</v>
      </c>
      <c r="F20" s="382">
        <v>833</v>
      </c>
      <c r="G20" s="382">
        <v>904</v>
      </c>
      <c r="H20" s="384">
        <v>1048</v>
      </c>
      <c r="I20" s="384">
        <v>1078</v>
      </c>
      <c r="J20" s="382">
        <v>573</v>
      </c>
      <c r="K20" s="382">
        <v>335</v>
      </c>
      <c r="L20" s="384">
        <v>2663.25</v>
      </c>
      <c r="M20" s="384">
        <v>3632.5103118400002</v>
      </c>
      <c r="N20" s="384">
        <v>5327.12</v>
      </c>
      <c r="O20" s="384">
        <v>3557.9177711099996</v>
      </c>
    </row>
    <row r="21" spans="1:15" x14ac:dyDescent="0.2">
      <c r="B21" s="82"/>
      <c r="C21" s="82"/>
      <c r="D21" s="82"/>
      <c r="E21" s="82"/>
      <c r="F21" s="82"/>
      <c r="G21" s="82"/>
      <c r="H21" s="82"/>
      <c r="I21" s="82"/>
      <c r="J21" s="82"/>
      <c r="K21" s="82"/>
      <c r="L21" s="82"/>
      <c r="M21" s="82"/>
      <c r="N21" s="82"/>
    </row>
    <row r="22" spans="1:15" x14ac:dyDescent="0.2">
      <c r="A22" s="113" t="s">
        <v>283</v>
      </c>
      <c r="B22" s="20" t="s">
        <v>291</v>
      </c>
      <c r="C22" s="20"/>
    </row>
    <row r="23" spans="1:15" x14ac:dyDescent="0.2">
      <c r="A23" s="20" t="s">
        <v>284</v>
      </c>
      <c r="B23" s="10" t="s">
        <v>289</v>
      </c>
    </row>
    <row r="24" spans="1:15" x14ac:dyDescent="0.2">
      <c r="A24" s="20" t="s">
        <v>285</v>
      </c>
      <c r="B24" s="10" t="s">
        <v>303</v>
      </c>
    </row>
    <row r="25" spans="1:15" x14ac:dyDescent="0.2">
      <c r="A25" s="20" t="s">
        <v>286</v>
      </c>
      <c r="B25" s="20" t="s">
        <v>304</v>
      </c>
      <c r="C25" s="20"/>
      <c r="D25" s="20"/>
    </row>
    <row r="26" spans="1:15" x14ac:dyDescent="0.2">
      <c r="A26" s="20" t="s">
        <v>287</v>
      </c>
      <c r="B26" s="20" t="s">
        <v>1077</v>
      </c>
      <c r="C26" s="348"/>
    </row>
    <row r="27" spans="1:15" x14ac:dyDescent="0.2">
      <c r="A27" s="20" t="s">
        <v>288</v>
      </c>
      <c r="B27" s="20" t="s">
        <v>305</v>
      </c>
      <c r="C27" s="20"/>
    </row>
    <row r="28" spans="1:15" x14ac:dyDescent="0.2">
      <c r="A28" s="20"/>
      <c r="B28" s="20"/>
      <c r="C28" s="20"/>
    </row>
    <row r="29" spans="1:15" x14ac:dyDescent="0.2">
      <c r="A29" s="232" t="s">
        <v>993</v>
      </c>
      <c r="B29" s="20"/>
      <c r="C29" s="20"/>
    </row>
    <row r="30" spans="1:15" x14ac:dyDescent="0.2">
      <c r="A30" s="113" t="s">
        <v>27</v>
      </c>
    </row>
    <row r="31" spans="1:15" x14ac:dyDescent="0.2">
      <c r="B31" s="15"/>
    </row>
  </sheetData>
  <mergeCells count="1">
    <mergeCell ref="B2:O2"/>
  </mergeCells>
  <pageMargins left="0.7" right="0.7" top="0.75" bottom="0.75" header="0.3" footer="0.3"/>
  <pageSetup paperSize="8" orientation="landscape" r:id="rId1"/>
  <headerFooter>
    <oddHeader>&amp;L&amp;"Calibri"&amp;10&amp;K000000 [Limited Sharing]&amp;1#_x000D_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
    <tabColor theme="7" tint="-0.499984740745262"/>
  </sheetPr>
  <dimension ref="A1:P54"/>
  <sheetViews>
    <sheetView workbookViewId="0">
      <pane xSplit="2" ySplit="3" topLeftCell="C27"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3.83203125" style="10" customWidth="1"/>
    <col min="2" max="2" width="45" style="10" customWidth="1"/>
    <col min="3" max="3" width="9.6640625" style="10" bestFit="1" customWidth="1"/>
    <col min="4" max="4" width="8.83203125" style="10" customWidth="1"/>
    <col min="5" max="5" width="8" style="10" bestFit="1" customWidth="1"/>
    <col min="6" max="16" width="9.5" style="10" customWidth="1"/>
    <col min="17" max="16384" width="9.33203125" style="10"/>
  </cols>
  <sheetData>
    <row r="1" spans="2:16" s="4" customFormat="1" ht="46.5" customHeight="1" x14ac:dyDescent="0.2">
      <c r="B1" s="1" t="s">
        <v>381</v>
      </c>
      <c r="C1" s="2"/>
      <c r="D1" s="2"/>
      <c r="E1" s="2"/>
      <c r="F1" s="2"/>
      <c r="G1" s="2"/>
      <c r="H1" s="2"/>
      <c r="I1" s="2"/>
      <c r="J1" s="2"/>
      <c r="K1" s="2"/>
      <c r="L1" s="2"/>
      <c r="M1" s="2"/>
      <c r="N1" s="3"/>
      <c r="O1" s="3"/>
      <c r="P1" s="3" t="s">
        <v>388</v>
      </c>
    </row>
    <row r="2" spans="2:16" s="5" customFormat="1" ht="15" x14ac:dyDescent="0.25">
      <c r="B2" s="457" t="s">
        <v>29</v>
      </c>
      <c r="C2" s="457"/>
      <c r="D2" s="457"/>
      <c r="E2" s="457"/>
      <c r="F2" s="457"/>
      <c r="G2" s="457"/>
      <c r="H2" s="457"/>
      <c r="I2" s="457"/>
      <c r="J2" s="457"/>
      <c r="K2" s="457"/>
      <c r="L2" s="457"/>
      <c r="M2" s="457"/>
      <c r="N2" s="457"/>
      <c r="O2" s="457"/>
      <c r="P2" s="457"/>
    </row>
    <row r="3" spans="2:16" s="5" customFormat="1" ht="17.25" x14ac:dyDescent="0.25">
      <c r="B3" s="282" t="s">
        <v>22</v>
      </c>
      <c r="C3" s="276">
        <v>2012</v>
      </c>
      <c r="D3" s="276">
        <v>2013</v>
      </c>
      <c r="E3" s="276">
        <v>2014</v>
      </c>
      <c r="F3" s="276">
        <v>2015</v>
      </c>
      <c r="G3" s="276">
        <v>2016</v>
      </c>
      <c r="H3" s="276">
        <v>2017</v>
      </c>
      <c r="I3" s="276">
        <v>2018</v>
      </c>
      <c r="J3" s="276">
        <v>2019</v>
      </c>
      <c r="K3" s="276">
        <v>2020</v>
      </c>
      <c r="L3" s="276">
        <v>2021</v>
      </c>
      <c r="M3" s="276">
        <v>2022</v>
      </c>
      <c r="N3" s="280">
        <v>2023</v>
      </c>
      <c r="O3" s="280" t="s">
        <v>1165</v>
      </c>
      <c r="P3" s="280" t="s">
        <v>1177</v>
      </c>
    </row>
    <row r="4" spans="2:16" ht="16.5" customHeight="1" x14ac:dyDescent="0.2">
      <c r="B4" s="385" t="s">
        <v>1267</v>
      </c>
      <c r="C4" s="82"/>
      <c r="D4" s="82"/>
      <c r="E4" s="82"/>
      <c r="F4" s="82"/>
      <c r="G4" s="82"/>
      <c r="H4" s="82"/>
      <c r="I4" s="82"/>
      <c r="J4" s="82"/>
      <c r="K4" s="82"/>
      <c r="L4" s="82"/>
      <c r="M4" s="82"/>
      <c r="N4" s="82"/>
      <c r="O4" s="82"/>
      <c r="P4" s="82"/>
    </row>
    <row r="5" spans="2:16" ht="16.5" customHeight="1" x14ac:dyDescent="0.2">
      <c r="B5" s="358" t="s">
        <v>1208</v>
      </c>
      <c r="C5" s="82"/>
      <c r="D5" s="82"/>
      <c r="E5" s="82"/>
      <c r="F5" s="82"/>
      <c r="G5" s="82"/>
      <c r="H5" s="82"/>
      <c r="I5" s="82"/>
      <c r="J5" s="82"/>
      <c r="K5" s="82"/>
      <c r="L5" s="82"/>
      <c r="M5" s="82"/>
      <c r="N5" s="82"/>
      <c r="O5" s="82"/>
      <c r="P5" s="82"/>
    </row>
    <row r="6" spans="2:16" ht="16.5" customHeight="1" x14ac:dyDescent="0.2">
      <c r="B6" s="184" t="s">
        <v>888</v>
      </c>
      <c r="C6" s="99" t="s">
        <v>1209</v>
      </c>
      <c r="D6" s="99" t="s">
        <v>1210</v>
      </c>
      <c r="E6" s="99" t="s">
        <v>1211</v>
      </c>
      <c r="F6" s="99" t="s">
        <v>1212</v>
      </c>
      <c r="G6" s="99" t="s">
        <v>1213</v>
      </c>
      <c r="H6" s="52">
        <v>74</v>
      </c>
      <c r="I6" s="52">
        <v>84</v>
      </c>
      <c r="J6" s="52">
        <v>79</v>
      </c>
      <c r="K6" s="52">
        <v>102</v>
      </c>
      <c r="L6" s="52">
        <v>142</v>
      </c>
      <c r="M6" s="52">
        <v>142</v>
      </c>
      <c r="N6" s="52">
        <v>142</v>
      </c>
      <c r="O6" s="52">
        <v>142</v>
      </c>
      <c r="P6" s="52" t="s">
        <v>264</v>
      </c>
    </row>
    <row r="7" spans="2:16" ht="16.5" customHeight="1" x14ac:dyDescent="0.2">
      <c r="B7" s="184" t="s">
        <v>889</v>
      </c>
      <c r="C7" s="99" t="s">
        <v>264</v>
      </c>
      <c r="D7" s="99" t="s">
        <v>264</v>
      </c>
      <c r="E7" s="52">
        <v>5</v>
      </c>
      <c r="F7" s="99" t="s">
        <v>264</v>
      </c>
      <c r="G7" s="68" t="s">
        <v>264</v>
      </c>
      <c r="H7" s="68" t="s">
        <v>264</v>
      </c>
      <c r="I7" s="68" t="s">
        <v>264</v>
      </c>
      <c r="J7" s="68" t="s">
        <v>264</v>
      </c>
      <c r="K7" s="68" t="s">
        <v>264</v>
      </c>
      <c r="L7" s="68" t="s">
        <v>264</v>
      </c>
      <c r="M7" s="68" t="s">
        <v>264</v>
      </c>
      <c r="N7" s="68" t="s">
        <v>264</v>
      </c>
      <c r="O7" s="68" t="s">
        <v>264</v>
      </c>
      <c r="P7" s="52" t="s">
        <v>264</v>
      </c>
    </row>
    <row r="8" spans="2:16" ht="16.5" customHeight="1" x14ac:dyDescent="0.2">
      <c r="B8" s="271" t="s">
        <v>890</v>
      </c>
      <c r="C8" s="66"/>
      <c r="D8" s="66"/>
      <c r="E8" s="66"/>
      <c r="F8" s="66"/>
      <c r="G8" s="66"/>
      <c r="H8" s="66"/>
      <c r="I8" s="66"/>
      <c r="J8" s="66"/>
      <c r="K8" s="66"/>
      <c r="L8" s="66"/>
      <c r="M8" s="66"/>
      <c r="N8" s="66"/>
      <c r="O8" s="66"/>
      <c r="P8" s="66"/>
    </row>
    <row r="9" spans="2:16" ht="16.5" customHeight="1" x14ac:dyDescent="0.2">
      <c r="B9" s="184" t="s">
        <v>888</v>
      </c>
      <c r="C9" s="52">
        <v>560</v>
      </c>
      <c r="D9" s="52">
        <v>740</v>
      </c>
      <c r="E9" s="52">
        <v>950</v>
      </c>
      <c r="F9" s="99" t="s">
        <v>1214</v>
      </c>
      <c r="G9" s="99" t="s">
        <v>1214</v>
      </c>
      <c r="H9" s="52">
        <v>665</v>
      </c>
      <c r="I9" s="52">
        <v>825</v>
      </c>
      <c r="J9" s="52">
        <v>942</v>
      </c>
      <c r="K9" s="52">
        <v>942</v>
      </c>
      <c r="L9" s="52">
        <v>972</v>
      </c>
      <c r="M9" s="52">
        <v>972</v>
      </c>
      <c r="N9" s="52">
        <v>972</v>
      </c>
      <c r="O9" s="52">
        <v>972</v>
      </c>
      <c r="P9" s="52" t="s">
        <v>264</v>
      </c>
    </row>
    <row r="10" spans="2:16" ht="16.5" customHeight="1" x14ac:dyDescent="0.2">
      <c r="B10" s="184" t="s">
        <v>889</v>
      </c>
      <c r="C10" s="99" t="s">
        <v>264</v>
      </c>
      <c r="D10" s="99" t="s">
        <v>264</v>
      </c>
      <c r="E10" s="52">
        <v>18</v>
      </c>
      <c r="F10" s="68" t="s">
        <v>264</v>
      </c>
      <c r="G10" s="68" t="s">
        <v>264</v>
      </c>
      <c r="H10" s="68" t="s">
        <v>264</v>
      </c>
      <c r="I10" s="68" t="s">
        <v>264</v>
      </c>
      <c r="J10" s="68" t="s">
        <v>264</v>
      </c>
      <c r="K10" s="68" t="s">
        <v>264</v>
      </c>
      <c r="L10" s="68" t="s">
        <v>264</v>
      </c>
      <c r="M10" s="68" t="s">
        <v>264</v>
      </c>
      <c r="N10" s="68" t="s">
        <v>264</v>
      </c>
      <c r="O10" s="68" t="s">
        <v>264</v>
      </c>
      <c r="P10" s="52" t="s">
        <v>264</v>
      </c>
    </row>
    <row r="11" spans="2:16" ht="16.5" customHeight="1" x14ac:dyDescent="0.2">
      <c r="B11" s="271" t="s">
        <v>891</v>
      </c>
      <c r="C11" s="66"/>
      <c r="D11" s="66"/>
      <c r="E11" s="66"/>
      <c r="F11" s="66"/>
      <c r="G11" s="66"/>
      <c r="H11" s="66"/>
      <c r="I11" s="66"/>
      <c r="J11" s="66"/>
      <c r="K11" s="66"/>
      <c r="L11" s="66"/>
      <c r="M11" s="66"/>
      <c r="N11" s="66"/>
      <c r="O11" s="66"/>
      <c r="P11" s="66"/>
    </row>
    <row r="12" spans="2:16" ht="16.5" customHeight="1" x14ac:dyDescent="0.2">
      <c r="B12" s="184" t="s">
        <v>888</v>
      </c>
      <c r="C12" s="69">
        <v>1090</v>
      </c>
      <c r="D12" s="52">
        <v>800</v>
      </c>
      <c r="E12" s="52">
        <v>755</v>
      </c>
      <c r="F12" s="52">
        <v>862</v>
      </c>
      <c r="G12" s="52">
        <v>850</v>
      </c>
      <c r="H12" s="52">
        <v>860</v>
      </c>
      <c r="I12" s="52">
        <v>787</v>
      </c>
      <c r="J12" s="69">
        <v>1008</v>
      </c>
      <c r="K12" s="52">
        <v>820</v>
      </c>
      <c r="L12" s="52">
        <v>820</v>
      </c>
      <c r="M12" s="52">
        <v>820</v>
      </c>
      <c r="N12" s="52">
        <v>820</v>
      </c>
      <c r="O12" s="52">
        <v>820</v>
      </c>
      <c r="P12" s="52" t="s">
        <v>264</v>
      </c>
    </row>
    <row r="13" spans="2:16" ht="16.5" customHeight="1" x14ac:dyDescent="0.2">
      <c r="B13" s="184" t="s">
        <v>889</v>
      </c>
      <c r="C13" s="99" t="s">
        <v>264</v>
      </c>
      <c r="D13" s="99" t="s">
        <v>264</v>
      </c>
      <c r="E13" s="52">
        <v>12</v>
      </c>
      <c r="F13" s="68" t="s">
        <v>264</v>
      </c>
      <c r="G13" s="68" t="s">
        <v>264</v>
      </c>
      <c r="H13" s="68" t="s">
        <v>264</v>
      </c>
      <c r="I13" s="68" t="s">
        <v>264</v>
      </c>
      <c r="J13" s="68" t="s">
        <v>264</v>
      </c>
      <c r="K13" s="68" t="s">
        <v>264</v>
      </c>
      <c r="L13" s="68" t="s">
        <v>264</v>
      </c>
      <c r="M13" s="68" t="s">
        <v>264</v>
      </c>
      <c r="N13" s="68" t="s">
        <v>264</v>
      </c>
      <c r="O13" s="68" t="s">
        <v>264</v>
      </c>
      <c r="P13" s="52" t="s">
        <v>264</v>
      </c>
    </row>
    <row r="14" spans="2:16" ht="16.5" customHeight="1" x14ac:dyDescent="0.2">
      <c r="B14" s="379" t="s">
        <v>892</v>
      </c>
      <c r="C14" s="66"/>
      <c r="D14" s="66"/>
      <c r="E14" s="66"/>
      <c r="F14" s="66"/>
      <c r="G14" s="66"/>
      <c r="H14" s="66"/>
      <c r="I14" s="66"/>
      <c r="J14" s="66"/>
      <c r="K14" s="66"/>
      <c r="L14" s="66"/>
      <c r="M14" s="66"/>
      <c r="N14" s="66"/>
      <c r="O14" s="66"/>
      <c r="P14" s="66"/>
    </row>
    <row r="15" spans="2:16" ht="16.5" customHeight="1" x14ac:dyDescent="0.2">
      <c r="B15" s="271" t="s">
        <v>888</v>
      </c>
      <c r="C15" s="69">
        <v>1448</v>
      </c>
      <c r="D15" s="69">
        <v>1448</v>
      </c>
      <c r="E15" s="69">
        <v>1449</v>
      </c>
      <c r="F15" s="69">
        <v>1449</v>
      </c>
      <c r="G15" s="69">
        <v>1461</v>
      </c>
      <c r="H15" s="69">
        <v>1461</v>
      </c>
      <c r="I15" s="69">
        <v>1574</v>
      </c>
      <c r="J15" s="69">
        <v>1652</v>
      </c>
      <c r="K15" s="69">
        <v>1648</v>
      </c>
      <c r="L15" s="69">
        <v>1648</v>
      </c>
      <c r="M15" s="69">
        <v>1648</v>
      </c>
      <c r="N15" s="69">
        <v>1648</v>
      </c>
      <c r="O15" s="69">
        <v>1610.85</v>
      </c>
      <c r="P15" s="69">
        <v>1610.85</v>
      </c>
    </row>
    <row r="16" spans="2:16" ht="16.5" customHeight="1" x14ac:dyDescent="0.2">
      <c r="B16" s="271" t="s">
        <v>889</v>
      </c>
      <c r="C16" s="99" t="s">
        <v>264</v>
      </c>
      <c r="D16" s="99" t="s">
        <v>264</v>
      </c>
      <c r="E16" s="99" t="s">
        <v>264</v>
      </c>
      <c r="F16" s="99" t="s">
        <v>264</v>
      </c>
      <c r="G16" s="99" t="s">
        <v>264</v>
      </c>
      <c r="H16" s="99" t="s">
        <v>264</v>
      </c>
      <c r="I16" s="99" t="s">
        <v>264</v>
      </c>
      <c r="J16" s="99" t="s">
        <v>264</v>
      </c>
      <c r="K16" s="99" t="s">
        <v>264</v>
      </c>
      <c r="L16" s="99" t="s">
        <v>264</v>
      </c>
      <c r="M16" s="99" t="s">
        <v>264</v>
      </c>
      <c r="N16" s="68" t="s">
        <v>264</v>
      </c>
      <c r="O16" s="68" t="s">
        <v>264</v>
      </c>
      <c r="P16" s="68" t="s">
        <v>264</v>
      </c>
    </row>
    <row r="17" spans="2:16" ht="16.5" customHeight="1" x14ac:dyDescent="0.2">
      <c r="B17" s="379" t="s">
        <v>893</v>
      </c>
      <c r="C17" s="99"/>
      <c r="D17" s="66"/>
      <c r="E17" s="66"/>
      <c r="F17" s="66"/>
      <c r="G17" s="66"/>
      <c r="H17" s="66"/>
      <c r="I17" s="66"/>
      <c r="J17" s="66"/>
      <c r="K17" s="66"/>
      <c r="L17" s="66"/>
      <c r="M17" s="66"/>
      <c r="N17" s="66"/>
      <c r="O17" s="66"/>
      <c r="P17" s="66"/>
    </row>
    <row r="18" spans="2:16" ht="16.5" customHeight="1" x14ac:dyDescent="0.2">
      <c r="B18" s="271" t="s">
        <v>888</v>
      </c>
      <c r="C18" s="52">
        <v>183</v>
      </c>
      <c r="D18" s="52">
        <v>174</v>
      </c>
      <c r="E18" s="52">
        <v>168</v>
      </c>
      <c r="F18" s="52">
        <v>174</v>
      </c>
      <c r="G18" s="52">
        <v>174</v>
      </c>
      <c r="H18" s="52">
        <v>179</v>
      </c>
      <c r="I18" s="52">
        <v>179</v>
      </c>
      <c r="J18" s="52">
        <v>182</v>
      </c>
      <c r="K18" s="52">
        <v>182</v>
      </c>
      <c r="L18" s="52">
        <v>182</v>
      </c>
      <c r="M18" s="52">
        <v>182</v>
      </c>
      <c r="N18" s="52">
        <v>182</v>
      </c>
      <c r="O18" s="52">
        <v>191</v>
      </c>
      <c r="P18" s="52">
        <v>191</v>
      </c>
    </row>
    <row r="19" spans="2:16" ht="16.5" customHeight="1" x14ac:dyDescent="0.2">
      <c r="B19" s="271" t="s">
        <v>889</v>
      </c>
      <c r="C19" s="68" t="s">
        <v>264</v>
      </c>
      <c r="D19" s="68" t="s">
        <v>264</v>
      </c>
      <c r="E19" s="68" t="s">
        <v>264</v>
      </c>
      <c r="F19" s="68" t="s">
        <v>264</v>
      </c>
      <c r="G19" s="68" t="s">
        <v>264</v>
      </c>
      <c r="H19" s="68" t="s">
        <v>264</v>
      </c>
      <c r="I19" s="68" t="s">
        <v>264</v>
      </c>
      <c r="J19" s="68" t="s">
        <v>264</v>
      </c>
      <c r="K19" s="68" t="s">
        <v>264</v>
      </c>
      <c r="L19" s="68" t="s">
        <v>264</v>
      </c>
      <c r="M19" s="68" t="s">
        <v>264</v>
      </c>
      <c r="N19" s="68" t="s">
        <v>264</v>
      </c>
      <c r="O19" s="68" t="s">
        <v>264</v>
      </c>
      <c r="P19" s="68" t="s">
        <v>264</v>
      </c>
    </row>
    <row r="20" spans="2:16" ht="16.5" customHeight="1" x14ac:dyDescent="0.2">
      <c r="B20" s="379" t="s">
        <v>894</v>
      </c>
      <c r="C20" s="66"/>
      <c r="D20" s="66"/>
      <c r="E20" s="66"/>
      <c r="F20" s="66"/>
      <c r="G20" s="66"/>
      <c r="H20" s="66"/>
      <c r="I20" s="66"/>
      <c r="J20" s="66"/>
      <c r="K20" s="66"/>
      <c r="L20" s="66"/>
      <c r="M20" s="66"/>
      <c r="N20" s="66"/>
      <c r="O20" s="66"/>
      <c r="P20" s="66"/>
    </row>
    <row r="21" spans="2:16" ht="16.5" customHeight="1" x14ac:dyDescent="0.2">
      <c r="B21" s="271" t="s">
        <v>888</v>
      </c>
      <c r="C21" s="52">
        <v>160</v>
      </c>
      <c r="D21" s="52">
        <v>164</v>
      </c>
      <c r="E21" s="52">
        <v>194</v>
      </c>
      <c r="F21" s="52">
        <v>162</v>
      </c>
      <c r="G21" s="52">
        <v>162</v>
      </c>
      <c r="H21" s="52">
        <v>161</v>
      </c>
      <c r="I21" s="52">
        <v>163</v>
      </c>
      <c r="J21" s="52">
        <v>165</v>
      </c>
      <c r="K21" s="52">
        <v>165</v>
      </c>
      <c r="L21" s="52">
        <v>163</v>
      </c>
      <c r="M21" s="52">
        <v>164</v>
      </c>
      <c r="N21" s="52">
        <v>164</v>
      </c>
      <c r="O21" s="52">
        <v>173</v>
      </c>
      <c r="P21" s="52">
        <v>164</v>
      </c>
    </row>
    <row r="22" spans="2:16" ht="16.5" customHeight="1" x14ac:dyDescent="0.2">
      <c r="B22" s="271" t="s">
        <v>889</v>
      </c>
      <c r="C22" s="68" t="s">
        <v>264</v>
      </c>
      <c r="D22" s="68" t="s">
        <v>264</v>
      </c>
      <c r="E22" s="68" t="s">
        <v>264</v>
      </c>
      <c r="F22" s="68" t="s">
        <v>264</v>
      </c>
      <c r="G22" s="68" t="s">
        <v>264</v>
      </c>
      <c r="H22" s="68" t="s">
        <v>264</v>
      </c>
      <c r="I22" s="68" t="s">
        <v>264</v>
      </c>
      <c r="J22" s="68" t="s">
        <v>264</v>
      </c>
      <c r="K22" s="68" t="s">
        <v>264</v>
      </c>
      <c r="L22" s="68" t="s">
        <v>264</v>
      </c>
      <c r="M22" s="68" t="s">
        <v>264</v>
      </c>
      <c r="N22" s="68" t="s">
        <v>264</v>
      </c>
      <c r="O22" s="68" t="s">
        <v>264</v>
      </c>
      <c r="P22" s="68" t="s">
        <v>264</v>
      </c>
    </row>
    <row r="23" spans="2:16" ht="16.5" customHeight="1" x14ac:dyDescent="0.2">
      <c r="B23" s="379" t="s">
        <v>895</v>
      </c>
      <c r="C23" s="66"/>
      <c r="D23" s="66"/>
      <c r="E23" s="66"/>
      <c r="F23" s="66"/>
      <c r="G23" s="66"/>
      <c r="H23" s="66"/>
      <c r="I23" s="66"/>
      <c r="J23" s="66"/>
      <c r="K23" s="66"/>
      <c r="L23" s="66"/>
      <c r="M23" s="66"/>
      <c r="N23" s="66"/>
      <c r="O23" s="66"/>
      <c r="P23" s="66"/>
    </row>
    <row r="24" spans="2:16" ht="16.5" customHeight="1" x14ac:dyDescent="0.2">
      <c r="B24" s="358" t="s">
        <v>1215</v>
      </c>
      <c r="C24" s="52">
        <v>62</v>
      </c>
      <c r="D24" s="52">
        <v>57</v>
      </c>
      <c r="E24" s="52">
        <v>67</v>
      </c>
      <c r="F24" s="52">
        <v>73</v>
      </c>
      <c r="G24" s="52">
        <v>69</v>
      </c>
      <c r="H24" s="52">
        <v>67</v>
      </c>
      <c r="I24" s="52">
        <v>67</v>
      </c>
      <c r="J24" s="52">
        <v>61</v>
      </c>
      <c r="K24" s="52">
        <v>29</v>
      </c>
      <c r="L24" s="52">
        <v>17</v>
      </c>
      <c r="M24" s="52">
        <v>59.69</v>
      </c>
      <c r="N24" s="52">
        <v>60.82</v>
      </c>
      <c r="O24" s="52">
        <v>54.44</v>
      </c>
      <c r="P24" s="52">
        <v>51.27</v>
      </c>
    </row>
    <row r="25" spans="2:16" ht="16.5" customHeight="1" x14ac:dyDescent="0.2">
      <c r="B25" s="271" t="s">
        <v>896</v>
      </c>
      <c r="C25" s="52">
        <v>44</v>
      </c>
      <c r="D25" s="52">
        <v>61</v>
      </c>
      <c r="E25" s="52">
        <v>62</v>
      </c>
      <c r="F25" s="52">
        <v>68</v>
      </c>
      <c r="G25" s="52">
        <v>67</v>
      </c>
      <c r="H25" s="52">
        <v>69</v>
      </c>
      <c r="I25" s="52">
        <v>71</v>
      </c>
      <c r="J25" s="52">
        <v>67</v>
      </c>
      <c r="K25" s="52">
        <v>36</v>
      </c>
      <c r="L25" s="52">
        <v>19</v>
      </c>
      <c r="M25" s="52">
        <v>43.04</v>
      </c>
      <c r="N25" s="52">
        <v>49.06</v>
      </c>
      <c r="O25" s="52">
        <v>47.13</v>
      </c>
      <c r="P25" s="52">
        <v>46.18</v>
      </c>
    </row>
    <row r="26" spans="2:16" ht="16.5" customHeight="1" x14ac:dyDescent="0.2">
      <c r="B26" s="385" t="s">
        <v>1216</v>
      </c>
      <c r="C26" s="66"/>
      <c r="D26" s="66"/>
      <c r="E26" s="66"/>
      <c r="F26" s="66"/>
      <c r="G26" s="66"/>
      <c r="H26" s="66"/>
      <c r="I26" s="66"/>
      <c r="J26" s="66"/>
      <c r="K26" s="66"/>
      <c r="L26" s="66"/>
      <c r="M26" s="66"/>
      <c r="N26" s="66"/>
      <c r="O26" s="66"/>
      <c r="P26" s="66"/>
    </row>
    <row r="27" spans="2:16" ht="16.5" customHeight="1" x14ac:dyDescent="0.2">
      <c r="B27" s="271" t="s">
        <v>897</v>
      </c>
      <c r="C27" s="69">
        <v>3340</v>
      </c>
      <c r="D27" s="69">
        <v>4235</v>
      </c>
      <c r="E27" s="69">
        <v>4693</v>
      </c>
      <c r="F27" s="69">
        <v>5077</v>
      </c>
      <c r="G27" s="69">
        <v>5143</v>
      </c>
      <c r="H27" s="69">
        <v>5141</v>
      </c>
      <c r="I27" s="69">
        <v>5314</v>
      </c>
      <c r="J27" s="69">
        <v>5010</v>
      </c>
      <c r="K27" s="69">
        <v>2481</v>
      </c>
      <c r="L27" s="69">
        <v>1506</v>
      </c>
      <c r="M27" s="69">
        <v>4975.82</v>
      </c>
      <c r="N27" s="69">
        <v>5184.1099999999997</v>
      </c>
      <c r="O27" s="69">
        <v>4175.8500000000004</v>
      </c>
      <c r="P27" s="69">
        <v>4220.0600000000004</v>
      </c>
    </row>
    <row r="28" spans="2:16" ht="16.5" customHeight="1" x14ac:dyDescent="0.2">
      <c r="B28" s="358" t="s">
        <v>1217</v>
      </c>
      <c r="C28" s="69">
        <v>1699</v>
      </c>
      <c r="D28" s="69">
        <v>2023</v>
      </c>
      <c r="E28" s="69">
        <v>2149</v>
      </c>
      <c r="F28" s="69">
        <v>2281</v>
      </c>
      <c r="G28" s="69">
        <v>2271</v>
      </c>
      <c r="H28" s="69">
        <v>2354</v>
      </c>
      <c r="I28" s="69">
        <v>2395</v>
      </c>
      <c r="J28" s="69">
        <v>2300</v>
      </c>
      <c r="K28" s="69">
        <v>1424</v>
      </c>
      <c r="L28" s="52">
        <v>652</v>
      </c>
      <c r="M28" s="69">
        <v>1626.42</v>
      </c>
      <c r="N28" s="69">
        <v>1859.86</v>
      </c>
      <c r="O28" s="69">
        <v>1823.72</v>
      </c>
      <c r="P28" s="69">
        <v>1769.79</v>
      </c>
    </row>
    <row r="29" spans="2:16" ht="16.5" customHeight="1" x14ac:dyDescent="0.2">
      <c r="B29" s="379" t="s">
        <v>898</v>
      </c>
      <c r="C29" s="66"/>
      <c r="D29" s="66"/>
      <c r="E29" s="66"/>
      <c r="F29" s="66"/>
      <c r="G29" s="66"/>
      <c r="H29" s="66"/>
      <c r="I29" s="66"/>
      <c r="J29" s="66"/>
      <c r="K29" s="66"/>
      <c r="L29" s="66"/>
      <c r="M29" s="66"/>
      <c r="N29" s="66"/>
      <c r="O29" s="66"/>
      <c r="P29" s="66"/>
    </row>
    <row r="30" spans="2:16" ht="16.5" customHeight="1" x14ac:dyDescent="0.2">
      <c r="B30" s="271" t="s">
        <v>897</v>
      </c>
      <c r="C30" s="69">
        <v>2806</v>
      </c>
      <c r="D30" s="69">
        <v>3557</v>
      </c>
      <c r="E30" s="69">
        <v>3942</v>
      </c>
      <c r="F30" s="69">
        <v>4164</v>
      </c>
      <c r="G30" s="69">
        <v>4308</v>
      </c>
      <c r="H30" s="69">
        <v>4261</v>
      </c>
      <c r="I30" s="69">
        <v>5001</v>
      </c>
      <c r="J30" s="69">
        <v>5290</v>
      </c>
      <c r="K30" s="69">
        <v>2841</v>
      </c>
      <c r="L30" s="69">
        <v>1247</v>
      </c>
      <c r="M30" s="69">
        <v>7369.1</v>
      </c>
      <c r="N30" s="69">
        <v>11605.13</v>
      </c>
      <c r="O30" s="69">
        <v>9469.19</v>
      </c>
      <c r="P30" s="69">
        <v>10042.200000000001</v>
      </c>
    </row>
    <row r="31" spans="2:16" ht="16.5" customHeight="1" x14ac:dyDescent="0.2">
      <c r="B31" s="271" t="s">
        <v>896</v>
      </c>
      <c r="C31" s="69">
        <v>793</v>
      </c>
      <c r="D31" s="69">
        <v>930</v>
      </c>
      <c r="E31" s="69">
        <v>1009</v>
      </c>
      <c r="F31" s="69">
        <v>1011</v>
      </c>
      <c r="G31" s="69">
        <v>1058</v>
      </c>
      <c r="H31" s="69">
        <v>1075</v>
      </c>
      <c r="I31" s="69">
        <v>933</v>
      </c>
      <c r="J31" s="69">
        <v>1105</v>
      </c>
      <c r="K31" s="69">
        <v>640</v>
      </c>
      <c r="L31" s="69">
        <v>359</v>
      </c>
      <c r="M31" s="69">
        <v>1117.1400000000001</v>
      </c>
      <c r="N31" s="69">
        <v>1634.04</v>
      </c>
      <c r="O31" s="69">
        <v>1493.55</v>
      </c>
      <c r="P31" s="69">
        <v>1477.95</v>
      </c>
    </row>
    <row r="32" spans="2:16" ht="16.5" customHeight="1" x14ac:dyDescent="0.2">
      <c r="B32" s="271"/>
      <c r="C32" s="52"/>
      <c r="D32" s="52"/>
      <c r="E32" s="69"/>
      <c r="F32" s="69"/>
      <c r="G32" s="69"/>
      <c r="H32" s="69"/>
      <c r="I32" s="52"/>
      <c r="J32" s="69"/>
      <c r="K32" s="52"/>
      <c r="L32" s="52"/>
      <c r="M32" s="52"/>
      <c r="N32" s="52"/>
      <c r="O32" s="52"/>
      <c r="P32" s="52"/>
    </row>
    <row r="33" spans="1:16" ht="16.5" customHeight="1" x14ac:dyDescent="0.2">
      <c r="B33" s="160" t="s">
        <v>899</v>
      </c>
      <c r="C33" s="104">
        <v>10.6</v>
      </c>
      <c r="D33" s="104">
        <v>10.9</v>
      </c>
      <c r="E33" s="104">
        <v>11.1</v>
      </c>
      <c r="F33" s="68" t="s">
        <v>264</v>
      </c>
      <c r="G33" s="104">
        <v>11.1</v>
      </c>
      <c r="H33" s="104">
        <v>10.7</v>
      </c>
      <c r="I33" s="104">
        <v>10.8</v>
      </c>
      <c r="J33" s="104">
        <v>11.7</v>
      </c>
      <c r="K33" s="104">
        <v>8</v>
      </c>
      <c r="L33" s="104">
        <v>6.3</v>
      </c>
      <c r="M33" s="104">
        <v>10.48</v>
      </c>
      <c r="N33" s="104">
        <v>10.45</v>
      </c>
      <c r="O33" s="104">
        <v>9.93</v>
      </c>
      <c r="P33" s="104">
        <v>10.82</v>
      </c>
    </row>
    <row r="34" spans="1:16" ht="16.5" customHeight="1" x14ac:dyDescent="0.2">
      <c r="B34" s="33" t="s">
        <v>900</v>
      </c>
      <c r="C34" s="104">
        <v>2.1</v>
      </c>
      <c r="D34" s="104">
        <v>1.9</v>
      </c>
      <c r="E34" s="104">
        <v>1.9</v>
      </c>
      <c r="F34" s="104">
        <v>1.8</v>
      </c>
      <c r="G34" s="104">
        <v>2</v>
      </c>
      <c r="H34" s="104">
        <v>2</v>
      </c>
      <c r="I34" s="104">
        <v>1.8</v>
      </c>
      <c r="J34" s="104">
        <v>1.9</v>
      </c>
      <c r="K34" s="104">
        <v>1.8</v>
      </c>
      <c r="L34" s="104">
        <v>1.8</v>
      </c>
      <c r="M34" s="104">
        <v>1.74</v>
      </c>
      <c r="N34" s="104">
        <v>1.99</v>
      </c>
      <c r="O34" s="104">
        <v>2.11</v>
      </c>
      <c r="P34" s="104">
        <v>2.0699999999999998</v>
      </c>
    </row>
    <row r="35" spans="1:16" ht="16.5" customHeight="1" x14ac:dyDescent="0.2">
      <c r="B35" s="39" t="s">
        <v>1218</v>
      </c>
      <c r="C35" s="52">
        <v>143</v>
      </c>
      <c r="D35" s="52">
        <v>133</v>
      </c>
      <c r="E35" s="52">
        <v>130</v>
      </c>
      <c r="F35" s="52">
        <v>130</v>
      </c>
      <c r="G35" s="52">
        <v>140</v>
      </c>
      <c r="H35" s="52">
        <v>145</v>
      </c>
      <c r="I35" s="52">
        <v>120</v>
      </c>
      <c r="J35" s="52">
        <v>116</v>
      </c>
      <c r="K35" s="52">
        <v>114</v>
      </c>
      <c r="L35" s="52">
        <v>162</v>
      </c>
      <c r="M35" s="52">
        <v>138.68</v>
      </c>
      <c r="N35" s="52">
        <v>159.47</v>
      </c>
      <c r="O35" s="52">
        <v>172.38</v>
      </c>
      <c r="P35" s="52">
        <v>161.99</v>
      </c>
    </row>
    <row r="36" spans="1:16" ht="16.5" customHeight="1" x14ac:dyDescent="0.2">
      <c r="B36" s="33" t="s">
        <v>901</v>
      </c>
      <c r="C36" s="52">
        <v>447</v>
      </c>
      <c r="D36" s="52">
        <v>413</v>
      </c>
      <c r="E36" s="52">
        <v>387</v>
      </c>
      <c r="F36" s="52">
        <v>384</v>
      </c>
      <c r="G36" s="52">
        <v>409</v>
      </c>
      <c r="H36" s="52">
        <v>504</v>
      </c>
      <c r="I36" s="52">
        <v>450</v>
      </c>
      <c r="J36" s="52">
        <v>433</v>
      </c>
      <c r="K36" s="52">
        <v>414</v>
      </c>
      <c r="L36" s="52">
        <v>578</v>
      </c>
      <c r="M36" s="69">
        <v>1004.16</v>
      </c>
      <c r="N36" s="69">
        <v>1761.63</v>
      </c>
      <c r="O36" s="69">
        <v>1651.13</v>
      </c>
      <c r="P36" s="69">
        <v>1743.16</v>
      </c>
    </row>
    <row r="37" spans="1:16" ht="16.5" customHeight="1" x14ac:dyDescent="0.2">
      <c r="B37" s="33" t="s">
        <v>902</v>
      </c>
      <c r="C37" s="104">
        <v>0.5</v>
      </c>
      <c r="D37" s="104">
        <v>0.5</v>
      </c>
      <c r="E37" s="104">
        <v>0.6</v>
      </c>
      <c r="F37" s="68" t="s">
        <v>264</v>
      </c>
      <c r="G37" s="104">
        <v>0.4</v>
      </c>
      <c r="H37" s="104">
        <v>0.5</v>
      </c>
      <c r="I37" s="104">
        <v>0.5</v>
      </c>
      <c r="J37" s="104">
        <v>0.5</v>
      </c>
      <c r="K37" s="104">
        <v>0.5</v>
      </c>
      <c r="L37" s="104">
        <v>0.5</v>
      </c>
      <c r="M37" s="104">
        <v>0.52</v>
      </c>
      <c r="N37" s="104">
        <v>0.53</v>
      </c>
      <c r="O37" s="104">
        <v>1.22</v>
      </c>
      <c r="P37" s="104">
        <v>0.49</v>
      </c>
    </row>
    <row r="38" spans="1:16" ht="16.5" customHeight="1" x14ac:dyDescent="0.2">
      <c r="B38" s="33" t="s">
        <v>903</v>
      </c>
      <c r="C38" s="69">
        <v>4852</v>
      </c>
      <c r="D38" s="69">
        <v>5423</v>
      </c>
      <c r="E38" s="69">
        <v>5909</v>
      </c>
      <c r="F38" s="69">
        <v>6335</v>
      </c>
      <c r="G38" s="69">
        <v>6463</v>
      </c>
      <c r="H38" s="69">
        <v>6477</v>
      </c>
      <c r="I38" s="69">
        <v>7413</v>
      </c>
      <c r="J38" s="69">
        <v>7901</v>
      </c>
      <c r="K38" s="69">
        <v>4567</v>
      </c>
      <c r="L38" s="69">
        <v>2679</v>
      </c>
      <c r="M38" s="69">
        <v>10335</v>
      </c>
      <c r="N38" s="69">
        <v>16079.47</v>
      </c>
      <c r="O38" s="69">
        <v>18856.59</v>
      </c>
      <c r="P38" s="69">
        <v>17165.990000000002</v>
      </c>
    </row>
    <row r="39" spans="1:16" ht="16.5" customHeight="1" x14ac:dyDescent="0.2">
      <c r="B39" s="33" t="s">
        <v>904</v>
      </c>
      <c r="C39" s="69">
        <v>8648</v>
      </c>
      <c r="D39" s="69">
        <v>10586</v>
      </c>
      <c r="E39" s="69">
        <v>16943</v>
      </c>
      <c r="F39" s="69">
        <v>14049</v>
      </c>
      <c r="G39" s="69">
        <v>13396</v>
      </c>
      <c r="H39" s="69">
        <v>14081</v>
      </c>
      <c r="I39" s="69">
        <v>14381</v>
      </c>
      <c r="J39" s="69">
        <v>15464</v>
      </c>
      <c r="K39" s="69">
        <v>14618</v>
      </c>
      <c r="L39" s="69">
        <v>12979</v>
      </c>
      <c r="M39" s="69">
        <v>23572.62</v>
      </c>
      <c r="N39" s="69">
        <v>27842.05</v>
      </c>
      <c r="O39" s="69">
        <v>27908.36</v>
      </c>
      <c r="P39" s="69">
        <v>35749.49</v>
      </c>
    </row>
    <row r="40" spans="1:16" ht="16.5" customHeight="1" x14ac:dyDescent="0.2">
      <c r="B40" s="386" t="s">
        <v>905</v>
      </c>
      <c r="C40" s="117">
        <v>13499</v>
      </c>
      <c r="D40" s="117">
        <v>12883</v>
      </c>
      <c r="E40" s="117">
        <v>12443</v>
      </c>
      <c r="F40" s="117">
        <v>14452</v>
      </c>
      <c r="G40" s="117">
        <v>16460</v>
      </c>
      <c r="H40" s="117">
        <v>16617</v>
      </c>
      <c r="I40" s="117">
        <v>16433</v>
      </c>
      <c r="J40" s="117">
        <v>14207</v>
      </c>
      <c r="K40" s="387">
        <v>12983</v>
      </c>
      <c r="L40" s="117">
        <v>11327</v>
      </c>
      <c r="M40" s="117">
        <v>12641</v>
      </c>
      <c r="N40" s="117">
        <v>14337</v>
      </c>
      <c r="O40" s="117">
        <v>14516</v>
      </c>
      <c r="P40" s="117">
        <v>13451</v>
      </c>
    </row>
    <row r="42" spans="1:16" x14ac:dyDescent="0.2">
      <c r="A42" s="20" t="s">
        <v>283</v>
      </c>
      <c r="B42" s="10" t="s">
        <v>291</v>
      </c>
    </row>
    <row r="43" spans="1:16" x14ac:dyDescent="0.2">
      <c r="A43" s="20" t="s">
        <v>284</v>
      </c>
      <c r="B43" s="10" t="s">
        <v>289</v>
      </c>
    </row>
    <row r="44" spans="1:16" x14ac:dyDescent="0.2">
      <c r="A44" s="113" t="s">
        <v>285</v>
      </c>
      <c r="B44" s="113" t="s">
        <v>311</v>
      </c>
    </row>
    <row r="45" spans="1:16" x14ac:dyDescent="0.2">
      <c r="A45" s="20" t="s">
        <v>286</v>
      </c>
      <c r="B45" s="41" t="s">
        <v>306</v>
      </c>
    </row>
    <row r="46" spans="1:16" x14ac:dyDescent="0.2">
      <c r="A46" s="20" t="s">
        <v>287</v>
      </c>
      <c r="B46" s="41" t="s">
        <v>307</v>
      </c>
    </row>
    <row r="47" spans="1:16" x14ac:dyDescent="0.2">
      <c r="A47" s="20" t="s">
        <v>288</v>
      </c>
      <c r="B47" s="20" t="s">
        <v>312</v>
      </c>
    </row>
    <row r="48" spans="1:16" x14ac:dyDescent="0.2">
      <c r="A48" s="20" t="s">
        <v>282</v>
      </c>
      <c r="B48" s="20" t="s">
        <v>308</v>
      </c>
    </row>
    <row r="49" spans="1:2" x14ac:dyDescent="0.2">
      <c r="A49" s="20" t="s">
        <v>310</v>
      </c>
      <c r="B49" s="20" t="s">
        <v>313</v>
      </c>
    </row>
    <row r="50" spans="1:2" x14ac:dyDescent="0.2">
      <c r="A50" s="20" t="s">
        <v>333</v>
      </c>
      <c r="B50" s="41" t="s">
        <v>309</v>
      </c>
    </row>
    <row r="51" spans="1:2" x14ac:dyDescent="0.2">
      <c r="A51" s="20"/>
      <c r="B51" s="41"/>
    </row>
    <row r="52" spans="1:2" x14ac:dyDescent="0.2">
      <c r="A52" s="74" t="s">
        <v>993</v>
      </c>
      <c r="B52" s="41"/>
    </row>
    <row r="53" spans="1:2" x14ac:dyDescent="0.2">
      <c r="A53" s="113" t="s">
        <v>29</v>
      </c>
      <c r="B53" s="41"/>
    </row>
    <row r="54" spans="1:2" x14ac:dyDescent="0.2">
      <c r="B54" s="15"/>
    </row>
  </sheetData>
  <mergeCells count="1">
    <mergeCell ref="B2:P2"/>
  </mergeCells>
  <phoneticPr fontId="14" type="noConversion"/>
  <pageMargins left="0.7" right="0.7" top="0.75" bottom="0.75" header="0.3" footer="0.3"/>
  <pageSetup paperSize="8" orientation="landscape" r:id="rId1"/>
  <headerFooter>
    <oddHeader>&amp;L&amp;"Calibri"&amp;10&amp;K000000 [Limited Sharing]&amp;1#_x000D_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8">
    <tabColor theme="7" tint="-0.499984740745262"/>
  </sheetPr>
  <dimension ref="A1:Q24"/>
  <sheetViews>
    <sheetView workbookViewId="0">
      <pane xSplit="2" ySplit="3" topLeftCell="C4"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4.1640625" style="10" customWidth="1"/>
    <col min="2" max="2" width="45.5" style="10" customWidth="1"/>
    <col min="3" max="3" width="11.83203125" style="10" customWidth="1"/>
    <col min="4" max="8" width="11.83203125" style="10" bestFit="1" customWidth="1"/>
    <col min="9" max="10" width="10.6640625" style="10" bestFit="1" customWidth="1"/>
    <col min="11" max="12" width="11.83203125" style="10" bestFit="1" customWidth="1"/>
    <col min="13" max="13" width="11.83203125" style="10" customWidth="1"/>
    <col min="14" max="14" width="11.1640625" style="10" customWidth="1"/>
    <col min="15" max="16384" width="9.33203125" style="10"/>
  </cols>
  <sheetData>
    <row r="1" spans="2:17" s="4" customFormat="1" ht="46.5" customHeight="1" x14ac:dyDescent="0.2">
      <c r="B1" s="1" t="s">
        <v>381</v>
      </c>
      <c r="C1" s="2"/>
      <c r="D1" s="2"/>
      <c r="E1" s="2"/>
      <c r="F1" s="2"/>
      <c r="G1" s="2"/>
      <c r="H1" s="2"/>
      <c r="I1" s="2"/>
      <c r="J1" s="2"/>
      <c r="K1" s="2"/>
      <c r="L1" s="3"/>
      <c r="M1" s="3"/>
      <c r="N1" s="3" t="s">
        <v>389</v>
      </c>
    </row>
    <row r="2" spans="2:17" s="5" customFormat="1" ht="17.25" x14ac:dyDescent="0.25">
      <c r="B2" s="457" t="s">
        <v>1245</v>
      </c>
      <c r="C2" s="457"/>
      <c r="D2" s="457"/>
      <c r="E2" s="457"/>
      <c r="F2" s="457"/>
      <c r="G2" s="457"/>
      <c r="H2" s="457"/>
      <c r="I2" s="457"/>
      <c r="J2" s="457"/>
      <c r="K2" s="457"/>
      <c r="L2" s="457"/>
      <c r="M2" s="457"/>
      <c r="N2" s="457"/>
    </row>
    <row r="3" spans="2:17" s="5" customFormat="1" ht="17.25" x14ac:dyDescent="0.25">
      <c r="B3" s="188" t="s">
        <v>22</v>
      </c>
      <c r="C3" s="276">
        <v>2014</v>
      </c>
      <c r="D3" s="276">
        <v>2015</v>
      </c>
      <c r="E3" s="276">
        <v>2016</v>
      </c>
      <c r="F3" s="276">
        <v>2017</v>
      </c>
      <c r="G3" s="276">
        <v>2018</v>
      </c>
      <c r="H3" s="276">
        <v>2019</v>
      </c>
      <c r="I3" s="276">
        <v>2020</v>
      </c>
      <c r="J3" s="279">
        <v>2021</v>
      </c>
      <c r="K3" s="280">
        <v>2022</v>
      </c>
      <c r="L3" s="281">
        <v>2023</v>
      </c>
      <c r="M3" s="281">
        <v>2024</v>
      </c>
      <c r="N3" s="281" t="s">
        <v>1227</v>
      </c>
    </row>
    <row r="4" spans="2:17" x14ac:dyDescent="0.2">
      <c r="B4" s="71" t="s">
        <v>978</v>
      </c>
      <c r="C4" s="82"/>
      <c r="D4" s="82"/>
      <c r="E4" s="82"/>
      <c r="F4" s="82"/>
      <c r="G4" s="82"/>
      <c r="H4" s="82"/>
      <c r="I4" s="82"/>
      <c r="J4" s="82"/>
      <c r="K4" s="82"/>
      <c r="L4" s="82"/>
      <c r="M4" s="82"/>
    </row>
    <row r="5" spans="2:17" x14ac:dyDescent="0.2">
      <c r="B5" s="109" t="s">
        <v>880</v>
      </c>
      <c r="C5" s="51">
        <v>67269.636499999993</v>
      </c>
      <c r="D5" s="51">
        <v>69074.415999999997</v>
      </c>
      <c r="E5" s="51">
        <v>67024.698999999993</v>
      </c>
      <c r="F5" s="51">
        <v>66657.070000000007</v>
      </c>
      <c r="G5" s="51">
        <v>81520.191000000006</v>
      </c>
      <c r="H5" s="51">
        <v>83420.471999999994</v>
      </c>
      <c r="I5" s="51">
        <v>79342.228000000003</v>
      </c>
      <c r="J5" s="51">
        <v>19325.215</v>
      </c>
      <c r="K5" s="51">
        <v>44028.243999999999</v>
      </c>
      <c r="L5" s="51">
        <v>62530.743000000002</v>
      </c>
      <c r="M5" s="51">
        <v>63096.05</v>
      </c>
      <c r="N5" s="51">
        <v>63728.47</v>
      </c>
    </row>
    <row r="6" spans="2:17" x14ac:dyDescent="0.2">
      <c r="B6" s="109" t="s">
        <v>881</v>
      </c>
      <c r="C6" s="51">
        <v>95300</v>
      </c>
      <c r="D6" s="51">
        <v>98689</v>
      </c>
      <c r="E6" s="51">
        <v>95565</v>
      </c>
      <c r="F6" s="51">
        <v>95258.05286666668</v>
      </c>
      <c r="G6" s="51">
        <v>116607.54360000003</v>
      </c>
      <c r="H6" s="51">
        <v>118263.5119</v>
      </c>
      <c r="I6" s="51">
        <v>112156.02123333332</v>
      </c>
      <c r="J6" s="51">
        <v>25708.216666666627</v>
      </c>
      <c r="K6" s="51">
        <v>59948.749066682547</v>
      </c>
      <c r="L6" s="51">
        <v>86991.566666666506</v>
      </c>
      <c r="M6" s="51">
        <v>87548.333333333168</v>
      </c>
      <c r="N6" s="51">
        <v>89333.266666666503</v>
      </c>
    </row>
    <row r="7" spans="2:17" x14ac:dyDescent="0.2">
      <c r="B7" s="109" t="s">
        <v>1254</v>
      </c>
      <c r="C7" s="51">
        <v>4175</v>
      </c>
      <c r="D7" s="51">
        <v>4348</v>
      </c>
      <c r="E7" s="51">
        <v>4328</v>
      </c>
      <c r="F7" s="51">
        <v>4446</v>
      </c>
      <c r="G7" s="51">
        <v>5839</v>
      </c>
      <c r="H7" s="51">
        <v>5663</v>
      </c>
      <c r="I7" s="51">
        <v>5256</v>
      </c>
      <c r="J7" s="51">
        <v>167</v>
      </c>
      <c r="K7" s="51">
        <v>1468</v>
      </c>
      <c r="L7" s="51">
        <v>3484</v>
      </c>
      <c r="M7" s="51">
        <v>3619</v>
      </c>
      <c r="N7" s="51">
        <v>3466.05</v>
      </c>
    </row>
    <row r="8" spans="2:17" x14ac:dyDescent="0.2">
      <c r="B8" s="109" t="s">
        <v>882</v>
      </c>
      <c r="C8" s="51">
        <v>94410</v>
      </c>
      <c r="D8" s="51">
        <v>101878</v>
      </c>
      <c r="E8" s="51">
        <v>102082</v>
      </c>
      <c r="F8" s="51">
        <v>116221</v>
      </c>
      <c r="G8" s="51">
        <v>132958</v>
      </c>
      <c r="H8" s="51">
        <v>125753</v>
      </c>
      <c r="I8" s="51">
        <v>113971</v>
      </c>
      <c r="J8" s="51">
        <v>56406</v>
      </c>
      <c r="K8" s="51">
        <v>97695</v>
      </c>
      <c r="L8" s="51">
        <v>80827</v>
      </c>
      <c r="M8" s="51">
        <v>84210</v>
      </c>
      <c r="N8" s="51">
        <v>83801</v>
      </c>
    </row>
    <row r="9" spans="2:17" x14ac:dyDescent="0.2">
      <c r="B9" s="113" t="s">
        <v>1250</v>
      </c>
      <c r="C9" s="51">
        <v>12810.95</v>
      </c>
      <c r="D9" s="51">
        <v>12963.71</v>
      </c>
      <c r="E9" s="51">
        <v>12727.66</v>
      </c>
      <c r="F9" s="51">
        <v>12455.05</v>
      </c>
      <c r="G9" s="51">
        <v>15280.78</v>
      </c>
      <c r="H9" s="51">
        <v>15689.19</v>
      </c>
      <c r="I9" s="51">
        <v>14547.97</v>
      </c>
      <c r="J9" s="51">
        <v>748.13</v>
      </c>
      <c r="K9" s="51">
        <v>4968.59</v>
      </c>
      <c r="L9" s="51">
        <v>11793.72</v>
      </c>
      <c r="M9" s="51">
        <v>12198.65</v>
      </c>
      <c r="N9" s="51">
        <v>11571.61</v>
      </c>
    </row>
    <row r="10" spans="2:17" x14ac:dyDescent="0.2">
      <c r="B10" s="113" t="s">
        <v>1251</v>
      </c>
      <c r="C10" s="51">
        <v>15780.54</v>
      </c>
      <c r="D10" s="51">
        <v>16180.27</v>
      </c>
      <c r="E10" s="51">
        <v>15790.28</v>
      </c>
      <c r="F10" s="51">
        <v>15608.1</v>
      </c>
      <c r="G10" s="51">
        <v>18487.54</v>
      </c>
      <c r="H10" s="51">
        <v>18925.400000000001</v>
      </c>
      <c r="I10" s="51">
        <v>18041.41</v>
      </c>
      <c r="J10" s="51">
        <v>3816.4</v>
      </c>
      <c r="K10" s="51">
        <v>10144.120000000001</v>
      </c>
      <c r="L10" s="51">
        <v>15188</v>
      </c>
      <c r="M10" s="51">
        <v>15425.45</v>
      </c>
      <c r="N10" s="51">
        <v>14714.85</v>
      </c>
    </row>
    <row r="11" spans="2:17" x14ac:dyDescent="0.2">
      <c r="B11" s="109" t="s">
        <v>883</v>
      </c>
      <c r="C11" s="177">
        <v>81.180000000000007</v>
      </c>
      <c r="D11" s="177">
        <v>80.12</v>
      </c>
      <c r="E11" s="177">
        <v>80.599999999999994</v>
      </c>
      <c r="F11" s="177">
        <v>79.8</v>
      </c>
      <c r="G11" s="177">
        <v>82.65</v>
      </c>
      <c r="H11" s="177">
        <v>82.9</v>
      </c>
      <c r="I11" s="177">
        <v>80.64</v>
      </c>
      <c r="J11" s="177">
        <v>19.600000000000001</v>
      </c>
      <c r="K11" s="293">
        <v>48.98</v>
      </c>
      <c r="L11" s="293">
        <v>77.650000000000006</v>
      </c>
      <c r="M11" s="293">
        <v>79.08</v>
      </c>
      <c r="N11" s="293">
        <v>78.64</v>
      </c>
    </row>
    <row r="12" spans="2:17" x14ac:dyDescent="0.2">
      <c r="B12" s="109" t="s">
        <v>1252</v>
      </c>
      <c r="C12" s="51">
        <v>1466.74</v>
      </c>
      <c r="D12" s="51">
        <v>1519.93</v>
      </c>
      <c r="E12" s="51">
        <v>1484.77</v>
      </c>
      <c r="F12" s="51">
        <v>1475.29</v>
      </c>
      <c r="G12" s="51">
        <v>1749.14</v>
      </c>
      <c r="H12" s="51">
        <v>1806.58</v>
      </c>
      <c r="I12" s="51">
        <v>1664.49</v>
      </c>
      <c r="J12" s="51">
        <v>312.26</v>
      </c>
      <c r="K12" s="51">
        <v>847.33</v>
      </c>
      <c r="L12" s="51">
        <v>1355.99</v>
      </c>
      <c r="M12" s="51">
        <v>1394.5</v>
      </c>
      <c r="N12" s="51">
        <v>1338.08</v>
      </c>
    </row>
    <row r="13" spans="2:17" x14ac:dyDescent="0.2">
      <c r="B13" s="94" t="s">
        <v>884</v>
      </c>
      <c r="C13" s="51">
        <v>1111.1500000000001</v>
      </c>
      <c r="D13" s="51">
        <v>1146.6100000000001</v>
      </c>
      <c r="E13" s="51">
        <v>1128.01</v>
      </c>
      <c r="F13" s="51">
        <v>1100.83</v>
      </c>
      <c r="G13" s="51">
        <v>1347.48</v>
      </c>
      <c r="H13" s="51">
        <v>1397.87</v>
      </c>
      <c r="I13" s="51">
        <v>1301.18</v>
      </c>
      <c r="J13" s="51">
        <v>67.329999999999984</v>
      </c>
      <c r="K13" s="51">
        <v>447.17</v>
      </c>
      <c r="L13" s="51">
        <v>1061.43</v>
      </c>
      <c r="M13" s="51">
        <v>1097.8800000000001</v>
      </c>
      <c r="N13" s="51">
        <v>1041.4499999999998</v>
      </c>
    </row>
    <row r="14" spans="2:17" x14ac:dyDescent="0.2">
      <c r="B14" s="94" t="s">
        <v>885</v>
      </c>
      <c r="C14" s="51">
        <v>355.59</v>
      </c>
      <c r="D14" s="51">
        <v>373.32</v>
      </c>
      <c r="E14" s="51">
        <v>356.76</v>
      </c>
      <c r="F14" s="51">
        <v>374.46</v>
      </c>
      <c r="G14" s="51">
        <v>401.66</v>
      </c>
      <c r="H14" s="51">
        <v>408.71</v>
      </c>
      <c r="I14" s="51">
        <v>363.31</v>
      </c>
      <c r="J14" s="51">
        <v>244.93</v>
      </c>
      <c r="K14" s="51">
        <v>400.16</v>
      </c>
      <c r="L14" s="51">
        <v>294.56</v>
      </c>
      <c r="M14" s="51">
        <v>296.62</v>
      </c>
      <c r="N14" s="51">
        <v>296.63</v>
      </c>
    </row>
    <row r="15" spans="2:17" x14ac:dyDescent="0.2">
      <c r="B15" s="113" t="s">
        <v>1253</v>
      </c>
      <c r="C15" s="51">
        <v>2187.1799999999998</v>
      </c>
      <c r="D15" s="51">
        <v>2224.87</v>
      </c>
      <c r="E15" s="51">
        <v>2165.21</v>
      </c>
      <c r="F15" s="51">
        <v>2167.92</v>
      </c>
      <c r="G15" s="51">
        <v>2549.88</v>
      </c>
      <c r="H15" s="51">
        <v>2577.5300000000002</v>
      </c>
      <c r="I15" s="51">
        <v>2454.3000000000002</v>
      </c>
      <c r="J15" s="51">
        <v>794.52</v>
      </c>
      <c r="K15" s="51">
        <v>1531.28</v>
      </c>
      <c r="L15" s="51">
        <v>2044.45</v>
      </c>
      <c r="M15" s="51">
        <v>2072.5700000000002</v>
      </c>
      <c r="N15" s="51">
        <v>1908.92</v>
      </c>
    </row>
    <row r="16" spans="2:17" ht="15" x14ac:dyDescent="0.2">
      <c r="B16" s="20" t="s">
        <v>1164</v>
      </c>
      <c r="C16" s="191">
        <v>67.06</v>
      </c>
      <c r="D16" s="191">
        <v>68.319999999999993</v>
      </c>
      <c r="E16" s="191">
        <v>68.569999999999993</v>
      </c>
      <c r="F16" s="191">
        <v>68.05</v>
      </c>
      <c r="G16" s="191">
        <v>68.599999999999994</v>
      </c>
      <c r="H16" s="191">
        <v>70.09</v>
      </c>
      <c r="I16" s="191">
        <v>67.819999999999993</v>
      </c>
      <c r="J16" s="191">
        <v>39.299999999999997</v>
      </c>
      <c r="K16" s="294">
        <v>55.33</v>
      </c>
      <c r="L16" s="294">
        <v>66.33</v>
      </c>
      <c r="M16" s="294">
        <v>67.28</v>
      </c>
      <c r="N16" s="294">
        <v>70.099999999999994</v>
      </c>
      <c r="Q16" s="16"/>
    </row>
    <row r="17" spans="1:14" x14ac:dyDescent="0.2">
      <c r="B17" s="124" t="s">
        <v>886</v>
      </c>
      <c r="C17" s="384">
        <v>6578</v>
      </c>
      <c r="D17" s="384">
        <v>6987</v>
      </c>
      <c r="E17" s="384">
        <v>6959</v>
      </c>
      <c r="F17" s="384">
        <v>7021</v>
      </c>
      <c r="G17" s="384">
        <v>7019</v>
      </c>
      <c r="H17" s="384">
        <v>6794</v>
      </c>
      <c r="I17" s="384">
        <v>6693</v>
      </c>
      <c r="J17" s="384">
        <v>5965</v>
      </c>
      <c r="K17" s="384">
        <v>5833</v>
      </c>
      <c r="L17" s="384">
        <v>5440</v>
      </c>
      <c r="M17" s="384">
        <v>5935</v>
      </c>
      <c r="N17" s="384">
        <v>6071</v>
      </c>
    </row>
    <row r="19" spans="1:14" ht="13.5" customHeight="1" x14ac:dyDescent="0.2">
      <c r="A19" s="20" t="s">
        <v>283</v>
      </c>
      <c r="B19" s="20" t="s">
        <v>887</v>
      </c>
    </row>
    <row r="20" spans="1:14" x14ac:dyDescent="0.2">
      <c r="A20" s="20" t="s">
        <v>284</v>
      </c>
      <c r="B20" s="20" t="s">
        <v>289</v>
      </c>
    </row>
    <row r="21" spans="1:14" x14ac:dyDescent="0.2">
      <c r="A21" s="20"/>
      <c r="B21" s="20"/>
    </row>
    <row r="22" spans="1:14" x14ac:dyDescent="0.2">
      <c r="A22" s="74" t="s">
        <v>995</v>
      </c>
      <c r="B22" s="20"/>
    </row>
    <row r="23" spans="1:14" x14ac:dyDescent="0.2">
      <c r="A23" s="20" t="s">
        <v>994</v>
      </c>
      <c r="B23" s="74"/>
    </row>
    <row r="24" spans="1:14" x14ac:dyDescent="0.2">
      <c r="B24" s="15"/>
    </row>
  </sheetData>
  <mergeCells count="1">
    <mergeCell ref="B2:N2"/>
  </mergeCells>
  <phoneticPr fontId="14" type="noConversion"/>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47</vt:i4>
      </vt:variant>
    </vt:vector>
  </HeadingPairs>
  <TitlesOfParts>
    <vt:vector size="47" baseType="lpstr">
      <vt:lpstr>Contents</vt:lpstr>
      <vt:lpstr>Table 2.1</vt:lpstr>
      <vt:lpstr>Table 2.2</vt:lpstr>
      <vt:lpstr>Table 2.3</vt:lpstr>
      <vt:lpstr>Table 2.4</vt:lpstr>
      <vt:lpstr>Table 2.5</vt:lpstr>
      <vt:lpstr>Table 2.6</vt:lpstr>
      <vt:lpstr>Table 2.7</vt:lpstr>
      <vt:lpstr>Table 2.8</vt:lpstr>
      <vt:lpstr>Table 2.9</vt:lpstr>
      <vt:lpstr>Table 2.10</vt:lpstr>
      <vt:lpstr>Table 2.11</vt:lpstr>
      <vt:lpstr>Table 2.12</vt:lpstr>
      <vt:lpstr>Table 2.13</vt:lpstr>
      <vt:lpstr>Table 2.14</vt:lpstr>
      <vt:lpstr>Table 2.15</vt:lpstr>
      <vt:lpstr>Table 2.16</vt:lpstr>
      <vt:lpstr>Table 2.17</vt:lpstr>
      <vt:lpstr>Table 2.18</vt:lpstr>
      <vt:lpstr>Table 2.19</vt:lpstr>
      <vt:lpstr>Table 2.20</vt:lpstr>
      <vt:lpstr>Table 2.21</vt:lpstr>
      <vt:lpstr>Table 2.22</vt:lpstr>
      <vt:lpstr>Table 2.23</vt:lpstr>
      <vt:lpstr>Table 2.24</vt:lpstr>
      <vt:lpstr>Table 2.25</vt:lpstr>
      <vt:lpstr>Table 2.26</vt:lpstr>
      <vt:lpstr>Table 2.27</vt:lpstr>
      <vt:lpstr>Table 2.28</vt:lpstr>
      <vt:lpstr>Table 2.29</vt:lpstr>
      <vt:lpstr>Table 2.30</vt:lpstr>
      <vt:lpstr>Table 2.31</vt:lpstr>
      <vt:lpstr>Table 2.32</vt:lpstr>
      <vt:lpstr>Table 2.33</vt:lpstr>
      <vt:lpstr>Table 2.34</vt:lpstr>
      <vt:lpstr>Table 2.35</vt:lpstr>
      <vt:lpstr>Table 2.36</vt:lpstr>
      <vt:lpstr>Table 2.37</vt:lpstr>
      <vt:lpstr>Table 2.38</vt:lpstr>
      <vt:lpstr>Table 2.39</vt:lpstr>
      <vt:lpstr>Table 2.40</vt:lpstr>
      <vt:lpstr>Table 2.41</vt:lpstr>
      <vt:lpstr>Table 2.42</vt:lpstr>
      <vt:lpstr>Table 2.43</vt:lpstr>
      <vt:lpstr>Table 2.44</vt:lpstr>
      <vt:lpstr>Table 2.45</vt:lpstr>
      <vt:lpstr>Table 2.46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Thilangani UKT</cp:lastModifiedBy>
  <cp:lastPrinted>2024-08-07T06:27:21Z</cp:lastPrinted>
  <dcterms:created xsi:type="dcterms:W3CDTF">2023-11-14T03:26:43Z</dcterms:created>
  <dcterms:modified xsi:type="dcterms:W3CDTF">2026-08-28T10:43:22Z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2023-08-17T00:00:00Z</vt:filetime>
  </property>
  <property fmtid="{D5CDD505-2E9C-101B-9397-08002B2CF9AE}" pid="3" name="Creator">
    <vt:lpwstr>Adobe InDesign CC 13.1 (Macintosh)</vt:lpwstr>
  </property>
  <property fmtid="{D5CDD505-2E9C-101B-9397-08002B2CF9AE}" pid="4" name="LastSaved">
    <vt:filetime>2023-11-14T00:00:00Z</vt:filetime>
  </property>
  <property fmtid="{D5CDD505-2E9C-101B-9397-08002B2CF9AE}" pid="5" name="Producer">
    <vt:lpwstr>Adobe PDF Library 15.0</vt:lpwstr>
  </property>
  <property fmtid="{D5CDD505-2E9C-101B-9397-08002B2CF9AE}" pid="6" name="MSIP_Label_83c4ab6a-b8f9-4a41-a9e3-9d9b3c522aed_Enabled">
    <vt:lpwstr>true</vt:lpwstr>
  </property>
  <property fmtid="{D5CDD505-2E9C-101B-9397-08002B2CF9AE}" pid="7" name="MSIP_Label_83c4ab6a-b8f9-4a41-a9e3-9d9b3c522aed_SetDate">
    <vt:lpwstr>2024-01-04T05:23:17Z</vt:lpwstr>
  </property>
  <property fmtid="{D5CDD505-2E9C-101B-9397-08002B2CF9AE}" pid="8" name="MSIP_Label_83c4ab6a-b8f9-4a41-a9e3-9d9b3c522aed_Method">
    <vt:lpwstr>Standard</vt:lpwstr>
  </property>
  <property fmtid="{D5CDD505-2E9C-101B-9397-08002B2CF9AE}" pid="9" name="MSIP_Label_83c4ab6a-b8f9-4a41-a9e3-9d9b3c522aed_Name">
    <vt:lpwstr>83c4ab6a-b8f9-4a41-a9e3-9d9b3c522aed</vt:lpwstr>
  </property>
  <property fmtid="{D5CDD505-2E9C-101B-9397-08002B2CF9AE}" pid="10" name="MSIP_Label_83c4ab6a-b8f9-4a41-a9e3-9d9b3c522aed_SiteId">
    <vt:lpwstr>deb56736-e31c-4f83-a094-a8aee555a992</vt:lpwstr>
  </property>
  <property fmtid="{D5CDD505-2E9C-101B-9397-08002B2CF9AE}" pid="11" name="MSIP_Label_83c4ab6a-b8f9-4a41-a9e3-9d9b3c522aed_ActionId">
    <vt:lpwstr>593448fb-71ac-423e-8553-c71c3d319119</vt:lpwstr>
  </property>
  <property fmtid="{D5CDD505-2E9C-101B-9397-08002B2CF9AE}" pid="12" name="MSIP_Label_83c4ab6a-b8f9-4a41-a9e3-9d9b3c522aed_ContentBits">
    <vt:lpwstr>1</vt:lpwstr>
  </property>
</Properties>
</file>