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7\"/>
    </mc:Choice>
  </mc:AlternateContent>
  <xr:revisionPtr revIDLastSave="0" documentId="13_ncr:1_{0EC63E1C-32C7-4537-9A7A-6090134015BF}" xr6:coauthVersionLast="47" xr6:coauthVersionMax="47" xr10:uidLastSave="{00000000-0000-0000-0000-000000000000}"/>
  <bookViews>
    <workbookView xWindow="-120" yWindow="-120" windowWidth="29040" windowHeight="15840" tabRatio="708" xr2:uid="{00000000-000D-0000-FFFF-FFFF00000000}"/>
  </bookViews>
  <sheets>
    <sheet name="Table 7.12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2" l="1"/>
  <c r="M18" i="12"/>
  <c r="N6" i="12"/>
  <c r="N9" i="12"/>
  <c r="N14" i="12"/>
  <c r="N12" i="12"/>
  <c r="L22" i="12" l="1"/>
  <c r="L23" i="12"/>
  <c r="L17" i="12"/>
  <c r="L20" i="12"/>
  <c r="L19" i="12"/>
  <c r="L18" i="12" l="1"/>
</calcChain>
</file>

<file path=xl/sharedStrings.xml><?xml version="1.0" encoding="utf-8"?>
<sst xmlns="http://schemas.openxmlformats.org/spreadsheetml/2006/main" count="53" uniqueCount="44">
  <si>
    <t>Item</t>
  </si>
  <si>
    <t>Other</t>
  </si>
  <si>
    <t>Savings Deposits</t>
  </si>
  <si>
    <t>Co-operative Rural Banks</t>
  </si>
  <si>
    <t>Time Deposits</t>
  </si>
  <si>
    <t>-</t>
  </si>
  <si>
    <t>Summary of Co-operative Rural Banks and Credit Societies</t>
  </si>
  <si>
    <t>No. of Banks</t>
  </si>
  <si>
    <t>Deposits, Rs. mn</t>
  </si>
  <si>
    <t>Loans Outstanding, Rs. mn</t>
  </si>
  <si>
    <t>Agriculture and Animal  Husbandry</t>
  </si>
  <si>
    <t>Small Industries</t>
  </si>
  <si>
    <t>Housing, Electrification and  Water</t>
  </si>
  <si>
    <t>No. of Societies</t>
  </si>
  <si>
    <t>Loans Granted, Rs. mn</t>
  </si>
  <si>
    <t>Agriculture and Animal Husbandry</t>
  </si>
  <si>
    <t>Housing, Electrification and Water</t>
  </si>
  <si>
    <t>Commerce and Other Projects</t>
  </si>
  <si>
    <r>
      <t>2023</t>
    </r>
    <r>
      <rPr>
        <vertAlign val="superscript"/>
        <sz val="11"/>
        <color rgb="FF2B2A29"/>
        <rFont val="Calibri"/>
        <family val="2"/>
        <scheme val="minor"/>
      </rPr>
      <t>(a)</t>
    </r>
  </si>
  <si>
    <t>Sanasa Federation</t>
  </si>
  <si>
    <t>(d)</t>
  </si>
  <si>
    <t>Provisional</t>
  </si>
  <si>
    <t>(a)</t>
  </si>
  <si>
    <t>(b)</t>
  </si>
  <si>
    <t>Revised</t>
  </si>
  <si>
    <t>(c)</t>
  </si>
  <si>
    <t>Comprises only the data of 423 member societies of SANASA Federation</t>
  </si>
  <si>
    <t>(e)</t>
  </si>
  <si>
    <t>(f)</t>
  </si>
  <si>
    <t>07. FINANCIAL SECTOR PERFORMANCE</t>
  </si>
  <si>
    <t>TABLE 7.12</t>
  </si>
  <si>
    <r>
      <t>149,107</t>
    </r>
    <r>
      <rPr>
        <vertAlign val="superscript"/>
        <sz val="10"/>
        <color rgb="FF2B2A29"/>
        <rFont val="Calibri"/>
        <family val="2"/>
        <scheme val="minor"/>
      </rPr>
      <t>(c)</t>
    </r>
  </si>
  <si>
    <r>
      <t>62,913</t>
    </r>
    <r>
      <rPr>
        <vertAlign val="superscript"/>
        <sz val="10"/>
        <color rgb="FF2B2A29"/>
        <rFont val="Calibri"/>
        <family val="2"/>
        <scheme val="minor"/>
      </rPr>
      <t>(c)</t>
    </r>
  </si>
  <si>
    <r>
      <t>As at 31</t>
    </r>
    <r>
      <rPr>
        <vertAlign val="superscript"/>
        <sz val="10"/>
        <rFont val="Calibri"/>
        <family val="2"/>
        <scheme val="minor"/>
      </rPr>
      <t>st</t>
    </r>
    <r>
      <rPr>
        <sz val="10"/>
        <rFont val="Calibri"/>
        <family val="2"/>
        <scheme val="minor"/>
      </rPr>
      <t xml:space="preserve"> March</t>
    </r>
  </si>
  <si>
    <t xml:space="preserve">Co-operative Development Department, </t>
  </si>
  <si>
    <t xml:space="preserve">Sources: </t>
  </si>
  <si>
    <r>
      <t>2024</t>
    </r>
    <r>
      <rPr>
        <vertAlign val="superscript"/>
        <sz val="11"/>
        <color rgb="FF2B2A29"/>
        <rFont val="Calibri"/>
        <family val="2"/>
        <scheme val="minor"/>
      </rPr>
      <t>(b)</t>
    </r>
  </si>
  <si>
    <t xml:space="preserve">financial details presented for 2022, 2023 and 2024 are solely to the Federation but not the combined to all other members. </t>
  </si>
  <si>
    <r>
      <t>46,042</t>
    </r>
    <r>
      <rPr>
        <vertAlign val="superscript"/>
        <sz val="10"/>
        <color rgb="FF2B2A29"/>
        <rFont val="Calibri"/>
        <family val="2"/>
        <scheme val="minor"/>
      </rPr>
      <t>(f)</t>
    </r>
  </si>
  <si>
    <r>
      <t>27,250</t>
    </r>
    <r>
      <rPr>
        <vertAlign val="superscript"/>
        <sz val="10"/>
        <color rgb="FF2B2A29"/>
        <rFont val="Calibri"/>
        <family val="2"/>
        <scheme val="minor"/>
      </rPr>
      <t>(f)</t>
    </r>
  </si>
  <si>
    <r>
      <t>25,189</t>
    </r>
    <r>
      <rPr>
        <vertAlign val="superscript"/>
        <sz val="10"/>
        <color rgb="FF2B2A29"/>
        <rFont val="Calibri"/>
        <family val="2"/>
        <scheme val="minor"/>
      </rPr>
      <t>(f)</t>
    </r>
  </si>
  <si>
    <r>
      <t>16,408</t>
    </r>
    <r>
      <rPr>
        <vertAlign val="superscript"/>
        <sz val="10"/>
        <color rgb="FF2B2A29"/>
        <rFont val="Calibri"/>
        <family val="2"/>
        <scheme val="minor"/>
      </rPr>
      <t>(f)</t>
    </r>
  </si>
  <si>
    <t>2024 information for "Thrift and Credit Co-operative  Societies" are non audited.</t>
  </si>
  <si>
    <r>
      <t>Thrift and Credit Co-operative  Societies</t>
    </r>
    <r>
      <rPr>
        <b/>
        <vertAlign val="superscript"/>
        <sz val="10"/>
        <color rgb="FF8C2A70"/>
        <rFont val="Calibri"/>
        <family val="2"/>
        <scheme val="minor"/>
      </rPr>
      <t xml:space="preserve">(d)(e)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</si>
</sst>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1"/>
      <color rgb="FF2B2A29"/>
      <name val="Calibri"/>
      <family val="2"/>
      <scheme val="minor"/>
    </font>
    <font>
      <sz val="8"/>
      <name val="Arial"/>
      <family val="2"/>
    </font>
    <font>
      <b/>
      <sz val="11"/>
      <color rgb="FF8C2A7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sz val="10"/>
      <name val="Arial"/>
      <family val="2"/>
    </font>
    <font>
      <vertAlign val="superscript"/>
      <sz val="11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8C2A70"/>
      <name val="Calibri"/>
      <family val="2"/>
      <scheme val="minor"/>
    </font>
    <font>
      <i/>
      <sz val="10"/>
      <color rgb="FF2B2A29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b/>
      <vertAlign val="superscript"/>
      <sz val="10"/>
      <color rgb="FF8C2A7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right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4" fontId="12" fillId="0" borderId="0" xfId="0" applyNumberFormat="1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1"/>
    </xf>
    <xf numFmtId="1" fontId="6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 indent="1"/>
    </xf>
    <xf numFmtId="1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wrapText="1"/>
    </xf>
    <xf numFmtId="3" fontId="12" fillId="0" borderId="0" xfId="0" applyNumberFormat="1" applyFont="1" applyAlignment="1">
      <alignment horizontal="left"/>
    </xf>
    <xf numFmtId="4" fontId="0" fillId="0" borderId="0" xfId="0" applyNumberFormat="1"/>
    <xf numFmtId="0" fontId="10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84CFC1A3-BC24-4D44-B9FE-42C603965474}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EB59-D6C3-444C-A4C2-CAF4F68739D9}">
  <sheetPr codeName="Sheet12">
    <tabColor theme="3"/>
  </sheetPr>
  <dimension ref="A1:AG35"/>
  <sheetViews>
    <sheetView tabSelected="1" workbookViewId="0">
      <pane xSplit="2" ySplit="3" topLeftCell="C23" activePane="bottomRight" state="frozen"/>
      <selection activeCell="E10" sqref="E10"/>
      <selection pane="topRight" activeCell="E10" sqref="E10"/>
      <selection pane="bottomLeft" activeCell="E10" sqref="E10"/>
      <selection pane="bottomRight" activeCell="B2" sqref="B2:N2"/>
    </sheetView>
  </sheetViews>
  <sheetFormatPr defaultRowHeight="12.75" x14ac:dyDescent="0.2"/>
  <cols>
    <col min="1" max="1" width="3.42578125" style="11" customWidth="1"/>
    <col min="2" max="2" width="70.28515625" style="14" bestFit="1" customWidth="1"/>
    <col min="3" max="9" width="7.85546875" style="14" customWidth="1"/>
    <col min="10" max="10" width="9.7109375" style="14" customWidth="1"/>
    <col min="11" max="13" width="7.85546875" style="14" customWidth="1"/>
    <col min="14" max="14" width="9.140625" style="14"/>
    <col min="15" max="16" width="9.140625" style="11"/>
    <col min="17" max="18" width="17" style="11" customWidth="1"/>
    <col min="19" max="16384" width="9.140625" style="11"/>
  </cols>
  <sheetData>
    <row r="1" spans="2:33" customFormat="1" ht="36" customHeight="1" x14ac:dyDescent="0.25">
      <c r="B1" s="8" t="s">
        <v>29</v>
      </c>
      <c r="C1" s="7"/>
      <c r="D1" s="7"/>
      <c r="E1" s="7"/>
      <c r="F1" s="7"/>
      <c r="G1" s="7"/>
      <c r="H1" s="7"/>
      <c r="I1" s="7"/>
      <c r="J1" s="7"/>
      <c r="K1" s="7"/>
      <c r="L1" s="7"/>
      <c r="M1" s="30" t="s">
        <v>30</v>
      </c>
      <c r="N1" s="30"/>
    </row>
    <row r="2" spans="2:33" s="1" customFormat="1" ht="1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33" s="3" customFormat="1" ht="17.25" x14ac:dyDescent="0.25">
      <c r="B3" s="4" t="s">
        <v>0</v>
      </c>
      <c r="C3" s="5">
        <v>2013</v>
      </c>
      <c r="D3" s="5">
        <v>2014</v>
      </c>
      <c r="E3" s="5">
        <v>2015</v>
      </c>
      <c r="F3" s="5">
        <v>2016</v>
      </c>
      <c r="G3" s="5">
        <v>2017</v>
      </c>
      <c r="H3" s="5">
        <v>2018</v>
      </c>
      <c r="I3" s="5">
        <v>2019</v>
      </c>
      <c r="J3" s="5">
        <v>2020</v>
      </c>
      <c r="K3" s="4">
        <v>2021</v>
      </c>
      <c r="L3" s="4">
        <v>2022</v>
      </c>
      <c r="M3" s="4" t="s">
        <v>18</v>
      </c>
      <c r="N3" s="4" t="s">
        <v>36</v>
      </c>
    </row>
    <row r="4" spans="2:33" s="1" customFormat="1" ht="15" x14ac:dyDescent="0.25">
      <c r="B4" s="2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3" x14ac:dyDescent="0.2">
      <c r="B5" s="15" t="s">
        <v>7</v>
      </c>
      <c r="C5" s="16">
        <v>2080</v>
      </c>
      <c r="D5" s="16">
        <v>2185</v>
      </c>
      <c r="E5" s="16">
        <v>2210</v>
      </c>
      <c r="F5" s="16">
        <v>2227</v>
      </c>
      <c r="G5" s="16">
        <v>2258</v>
      </c>
      <c r="H5" s="16">
        <v>2284</v>
      </c>
      <c r="I5" s="16">
        <v>2328</v>
      </c>
      <c r="J5" s="16">
        <v>2333</v>
      </c>
      <c r="K5" s="16">
        <v>2342</v>
      </c>
      <c r="L5" s="16">
        <v>2387</v>
      </c>
      <c r="M5" s="16">
        <v>2424</v>
      </c>
      <c r="N5" s="16">
        <v>2330</v>
      </c>
      <c r="Y5" s="12"/>
      <c r="Z5" s="12"/>
      <c r="AA5" s="12"/>
      <c r="AB5" s="12"/>
      <c r="AC5" s="12"/>
      <c r="AD5" s="12"/>
      <c r="AE5" s="12"/>
      <c r="AF5" s="12"/>
      <c r="AG5" s="12"/>
    </row>
    <row r="6" spans="2:33" ht="15" x14ac:dyDescent="0.2">
      <c r="B6" s="15" t="s">
        <v>8</v>
      </c>
      <c r="C6" s="16">
        <v>79355</v>
      </c>
      <c r="D6" s="16">
        <v>84640</v>
      </c>
      <c r="E6" s="16">
        <v>87157</v>
      </c>
      <c r="F6" s="16">
        <v>91810</v>
      </c>
      <c r="G6" s="16">
        <v>102249</v>
      </c>
      <c r="H6" s="16">
        <v>124640</v>
      </c>
      <c r="I6" s="16">
        <v>128779</v>
      </c>
      <c r="J6" s="21" t="s">
        <v>31</v>
      </c>
      <c r="K6" s="16">
        <v>183425</v>
      </c>
      <c r="L6" s="16">
        <v>197248</v>
      </c>
      <c r="M6" s="16">
        <v>178034.25</v>
      </c>
      <c r="N6" s="16">
        <f>SUM(N7:N8)</f>
        <v>228326.09000000003</v>
      </c>
      <c r="Y6" s="12"/>
      <c r="Z6" s="12"/>
      <c r="AA6" s="12"/>
      <c r="AB6" s="12"/>
      <c r="AC6" s="12"/>
      <c r="AD6" s="12"/>
      <c r="AE6" s="12"/>
      <c r="AF6" s="12"/>
      <c r="AG6" s="12"/>
    </row>
    <row r="7" spans="2:33" x14ac:dyDescent="0.2">
      <c r="B7" s="17" t="s">
        <v>2</v>
      </c>
      <c r="C7" s="16">
        <v>33816</v>
      </c>
      <c r="D7" s="16">
        <v>37759</v>
      </c>
      <c r="E7" s="16">
        <v>40666</v>
      </c>
      <c r="F7" s="16">
        <v>42500</v>
      </c>
      <c r="G7" s="16">
        <v>45939</v>
      </c>
      <c r="H7" s="16">
        <v>51955</v>
      </c>
      <c r="I7" s="16">
        <v>67331</v>
      </c>
      <c r="J7" s="16">
        <v>71407</v>
      </c>
      <c r="K7" s="16">
        <v>95659</v>
      </c>
      <c r="L7" s="16">
        <v>80165</v>
      </c>
      <c r="M7" s="16">
        <v>65822.16</v>
      </c>
      <c r="N7" s="16">
        <v>74937.740000000005</v>
      </c>
      <c r="Y7" s="12"/>
      <c r="Z7" s="12"/>
      <c r="AA7" s="12"/>
      <c r="AB7" s="12"/>
      <c r="AC7" s="12"/>
      <c r="AD7" s="12"/>
      <c r="AE7" s="12"/>
      <c r="AF7" s="12"/>
      <c r="AG7" s="12"/>
    </row>
    <row r="8" spans="2:33" x14ac:dyDescent="0.2">
      <c r="B8" s="17" t="s">
        <v>4</v>
      </c>
      <c r="C8" s="16">
        <v>45539</v>
      </c>
      <c r="D8" s="16">
        <v>46881</v>
      </c>
      <c r="E8" s="16">
        <v>46490</v>
      </c>
      <c r="F8" s="16">
        <v>49310</v>
      </c>
      <c r="G8" s="16">
        <v>56311</v>
      </c>
      <c r="H8" s="16">
        <v>72685</v>
      </c>
      <c r="I8" s="16">
        <v>61447</v>
      </c>
      <c r="J8" s="16">
        <v>77700</v>
      </c>
      <c r="K8" s="16">
        <v>87767</v>
      </c>
      <c r="L8" s="16">
        <v>117083</v>
      </c>
      <c r="M8" s="16">
        <v>112212.09</v>
      </c>
      <c r="N8" s="16">
        <v>153388.35</v>
      </c>
      <c r="Y8" s="12"/>
      <c r="Z8" s="12"/>
      <c r="AA8" s="12"/>
      <c r="AB8" s="12"/>
      <c r="AC8" s="12"/>
      <c r="AD8" s="12"/>
      <c r="AE8" s="12"/>
      <c r="AF8" s="12"/>
      <c r="AG8" s="12"/>
    </row>
    <row r="9" spans="2:33" ht="15" x14ac:dyDescent="0.2">
      <c r="B9" s="15" t="s">
        <v>9</v>
      </c>
      <c r="C9" s="16">
        <v>39520</v>
      </c>
      <c r="D9" s="16">
        <v>37757</v>
      </c>
      <c r="E9" s="16">
        <v>45130</v>
      </c>
      <c r="F9" s="16">
        <v>49770</v>
      </c>
      <c r="G9" s="16">
        <v>55488</v>
      </c>
      <c r="H9" s="16">
        <v>72788</v>
      </c>
      <c r="I9" s="16">
        <v>62331</v>
      </c>
      <c r="J9" s="21" t="s">
        <v>32</v>
      </c>
      <c r="K9" s="16">
        <v>65315</v>
      </c>
      <c r="L9" s="16">
        <v>81832</v>
      </c>
      <c r="M9" s="16">
        <v>78740.539999999994</v>
      </c>
      <c r="N9" s="16">
        <f>SUM(N10:N14)</f>
        <v>101813.14</v>
      </c>
      <c r="Y9" s="12"/>
      <c r="Z9" s="12"/>
      <c r="AA9" s="12"/>
      <c r="AB9" s="12"/>
      <c r="AC9" s="12"/>
      <c r="AD9" s="12"/>
      <c r="AE9" s="12"/>
      <c r="AF9" s="12"/>
      <c r="AG9" s="12"/>
    </row>
    <row r="10" spans="2:33" x14ac:dyDescent="0.2">
      <c r="B10" s="17" t="s">
        <v>10</v>
      </c>
      <c r="C10" s="16">
        <v>2083</v>
      </c>
      <c r="D10" s="16">
        <v>2344</v>
      </c>
      <c r="E10" s="16">
        <v>4475</v>
      </c>
      <c r="F10" s="16">
        <v>2796</v>
      </c>
      <c r="G10" s="16">
        <v>2690</v>
      </c>
      <c r="H10" s="16">
        <v>2579</v>
      </c>
      <c r="I10" s="16">
        <v>3089</v>
      </c>
      <c r="J10" s="16">
        <v>2544</v>
      </c>
      <c r="K10" s="16">
        <v>3454</v>
      </c>
      <c r="L10" s="16">
        <v>3307</v>
      </c>
      <c r="M10" s="16">
        <v>4476.83</v>
      </c>
      <c r="N10" s="16">
        <v>6848.71</v>
      </c>
      <c r="Y10" s="12"/>
      <c r="Z10" s="12"/>
      <c r="AA10" s="12"/>
      <c r="AB10" s="12"/>
      <c r="AC10" s="12"/>
      <c r="AD10" s="12"/>
      <c r="AE10" s="12"/>
      <c r="AF10" s="12"/>
      <c r="AG10" s="12"/>
    </row>
    <row r="11" spans="2:33" x14ac:dyDescent="0.2">
      <c r="B11" s="17" t="s">
        <v>11</v>
      </c>
      <c r="C11" s="16">
        <v>2858</v>
      </c>
      <c r="D11" s="16">
        <v>1906</v>
      </c>
      <c r="E11" s="16">
        <v>2668</v>
      </c>
      <c r="F11" s="16">
        <v>3098</v>
      </c>
      <c r="G11" s="16">
        <v>3563</v>
      </c>
      <c r="H11" s="16">
        <v>3177</v>
      </c>
      <c r="I11" s="16">
        <v>2985</v>
      </c>
      <c r="J11" s="16">
        <v>4651</v>
      </c>
      <c r="K11" s="16">
        <v>3382</v>
      </c>
      <c r="L11" s="16">
        <v>5546</v>
      </c>
      <c r="M11" s="16">
        <v>3717.63</v>
      </c>
      <c r="N11" s="16">
        <v>7624.25</v>
      </c>
      <c r="Y11" s="12"/>
      <c r="Z11" s="12"/>
      <c r="AA11" s="12"/>
      <c r="AB11" s="12"/>
      <c r="AC11" s="12"/>
      <c r="AD11" s="12"/>
      <c r="AE11" s="12"/>
      <c r="AF11" s="12"/>
      <c r="AG11" s="12"/>
    </row>
    <row r="12" spans="2:33" x14ac:dyDescent="0.2">
      <c r="B12" s="17" t="s">
        <v>12</v>
      </c>
      <c r="C12" s="16">
        <v>14013</v>
      </c>
      <c r="D12" s="16">
        <v>12983</v>
      </c>
      <c r="E12" s="16">
        <v>21094</v>
      </c>
      <c r="F12" s="16">
        <v>24810</v>
      </c>
      <c r="G12" s="16">
        <v>29370</v>
      </c>
      <c r="H12" s="16">
        <v>37218</v>
      </c>
      <c r="I12" s="16">
        <v>30883</v>
      </c>
      <c r="J12" s="16">
        <v>33164</v>
      </c>
      <c r="K12" s="16">
        <v>32432</v>
      </c>
      <c r="L12" s="16">
        <v>42794</v>
      </c>
      <c r="M12" s="16">
        <v>35513.33</v>
      </c>
      <c r="N12" s="16">
        <f>35248.92+3925.21</f>
        <v>39174.129999999997</v>
      </c>
      <c r="Q12" s="29"/>
      <c r="R12" s="13"/>
      <c r="Y12" s="12"/>
      <c r="Z12" s="12"/>
      <c r="AA12" s="12"/>
      <c r="AB12" s="12"/>
      <c r="AC12" s="12"/>
      <c r="AD12" s="12"/>
      <c r="AE12" s="12"/>
      <c r="AF12" s="12"/>
      <c r="AG12" s="12"/>
    </row>
    <row r="13" spans="2:33" x14ac:dyDescent="0.2">
      <c r="B13" s="17" t="s">
        <v>17</v>
      </c>
      <c r="C13" s="16">
        <v>8298</v>
      </c>
      <c r="D13" s="16">
        <v>7737</v>
      </c>
      <c r="E13" s="16">
        <v>5854</v>
      </c>
      <c r="F13" s="16">
        <v>5440</v>
      </c>
      <c r="G13" s="16">
        <v>6504</v>
      </c>
      <c r="H13" s="16">
        <v>10782</v>
      </c>
      <c r="I13" s="16">
        <v>8663</v>
      </c>
      <c r="J13" s="16">
        <v>5593</v>
      </c>
      <c r="K13" s="16">
        <v>6987</v>
      </c>
      <c r="L13" s="16">
        <v>8643</v>
      </c>
      <c r="M13" s="16">
        <v>9456.9699999999993</v>
      </c>
      <c r="N13" s="16">
        <v>11475.02</v>
      </c>
      <c r="Q13" s="29"/>
      <c r="R13" s="13"/>
      <c r="Y13" s="12"/>
      <c r="Z13" s="12"/>
      <c r="AA13" s="12"/>
      <c r="AB13" s="12"/>
      <c r="AC13" s="12"/>
      <c r="AD13" s="12"/>
      <c r="AE13" s="12"/>
      <c r="AF13" s="12"/>
      <c r="AG13" s="12"/>
    </row>
    <row r="14" spans="2:33" x14ac:dyDescent="0.2">
      <c r="B14" s="17" t="s">
        <v>1</v>
      </c>
      <c r="C14" s="16">
        <v>12269</v>
      </c>
      <c r="D14" s="16">
        <v>12786</v>
      </c>
      <c r="E14" s="16">
        <v>11038</v>
      </c>
      <c r="F14" s="16">
        <v>13626</v>
      </c>
      <c r="G14" s="16">
        <v>13362</v>
      </c>
      <c r="H14" s="16">
        <v>19033</v>
      </c>
      <c r="I14" s="16">
        <v>16711</v>
      </c>
      <c r="J14" s="16">
        <v>16960</v>
      </c>
      <c r="K14" s="16">
        <v>19059</v>
      </c>
      <c r="L14" s="16">
        <v>21542</v>
      </c>
      <c r="M14" s="16">
        <v>25575.78</v>
      </c>
      <c r="N14" s="16">
        <f>32822.7+3868.33</f>
        <v>36691.03</v>
      </c>
      <c r="Q14" s="13"/>
      <c r="R14" s="13"/>
      <c r="Y14" s="12"/>
      <c r="Z14" s="12"/>
      <c r="AA14" s="12"/>
      <c r="AB14" s="12"/>
      <c r="AC14" s="12"/>
      <c r="AD14" s="12"/>
      <c r="AE14" s="12"/>
      <c r="AF14" s="12"/>
      <c r="AG14" s="12"/>
    </row>
    <row r="15" spans="2:33" s="10" customFormat="1" ht="15" x14ac:dyDescent="0.2">
      <c r="B15" s="19" t="s">
        <v>43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Y15" s="12"/>
      <c r="Z15" s="12"/>
      <c r="AA15" s="12"/>
      <c r="AB15" s="12"/>
      <c r="AC15" s="12"/>
      <c r="AD15" s="12"/>
      <c r="AE15" s="12"/>
      <c r="AF15" s="12"/>
      <c r="AG15" s="12"/>
    </row>
    <row r="16" spans="2:33" x14ac:dyDescent="0.2">
      <c r="B16" s="15" t="s">
        <v>13</v>
      </c>
      <c r="C16" s="16">
        <v>8424</v>
      </c>
      <c r="D16" s="16">
        <v>8424</v>
      </c>
      <c r="E16" s="16">
        <v>8424</v>
      </c>
      <c r="F16" s="16">
        <v>8423</v>
      </c>
      <c r="G16" s="16">
        <v>8423</v>
      </c>
      <c r="H16" s="16">
        <v>8423</v>
      </c>
      <c r="I16" s="16">
        <v>8423</v>
      </c>
      <c r="J16" s="16">
        <v>8423</v>
      </c>
      <c r="K16" s="16">
        <v>8423</v>
      </c>
      <c r="L16" s="16">
        <v>494</v>
      </c>
      <c r="M16" s="16">
        <v>498</v>
      </c>
      <c r="N16" s="16">
        <v>506</v>
      </c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15" x14ac:dyDescent="0.2">
      <c r="B17" s="15" t="s">
        <v>8</v>
      </c>
      <c r="C17" s="16">
        <v>5588</v>
      </c>
      <c r="D17" s="16">
        <v>3883</v>
      </c>
      <c r="E17" s="16">
        <v>1603</v>
      </c>
      <c r="F17" s="16">
        <v>4300</v>
      </c>
      <c r="G17" s="16">
        <v>5820</v>
      </c>
      <c r="H17" s="16">
        <v>12145</v>
      </c>
      <c r="I17" s="21" t="s">
        <v>38</v>
      </c>
      <c r="J17" s="21" t="s">
        <v>39</v>
      </c>
      <c r="K17" s="16">
        <v>25952</v>
      </c>
      <c r="L17" s="16">
        <f>281279779.91/1000000</f>
        <v>281.27977991</v>
      </c>
      <c r="M17" s="16">
        <v>349.78576643999997</v>
      </c>
      <c r="N17" s="16">
        <v>773.03121808000003</v>
      </c>
      <c r="O17" s="13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ht="15" x14ac:dyDescent="0.2">
      <c r="B18" s="15" t="s">
        <v>14</v>
      </c>
      <c r="C18" s="16">
        <v>4766</v>
      </c>
      <c r="D18" s="16">
        <v>4808</v>
      </c>
      <c r="E18" s="16">
        <v>7060</v>
      </c>
      <c r="F18" s="16">
        <v>18200</v>
      </c>
      <c r="G18" s="16">
        <v>15664</v>
      </c>
      <c r="H18" s="16">
        <v>23256</v>
      </c>
      <c r="I18" s="21" t="s">
        <v>40</v>
      </c>
      <c r="J18" s="21" t="s">
        <v>41</v>
      </c>
      <c r="K18" s="16">
        <v>15626</v>
      </c>
      <c r="L18" s="16">
        <f>SUM(L19:L23)</f>
        <v>250.09690603999996</v>
      </c>
      <c r="M18" s="16">
        <f>SUM(M19:M23)</f>
        <v>223.50777199999999</v>
      </c>
      <c r="N18" s="16">
        <f>SUM(N19:N23)</f>
        <v>228.12581854000001</v>
      </c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x14ac:dyDescent="0.2">
      <c r="B19" s="17" t="s">
        <v>15</v>
      </c>
      <c r="C19" s="16">
        <v>1561</v>
      </c>
      <c r="D19" s="16">
        <v>1734</v>
      </c>
      <c r="E19" s="16">
        <v>1959</v>
      </c>
      <c r="F19" s="16">
        <v>5049</v>
      </c>
      <c r="G19" s="16">
        <v>3163</v>
      </c>
      <c r="H19" s="16">
        <v>3030</v>
      </c>
      <c r="I19" s="16">
        <v>3282</v>
      </c>
      <c r="J19" s="16">
        <v>5220</v>
      </c>
      <c r="K19" s="16">
        <v>4972</v>
      </c>
      <c r="L19" s="16">
        <f>10000000/1000000</f>
        <v>10</v>
      </c>
      <c r="M19" s="16">
        <v>20</v>
      </c>
      <c r="N19" s="16" t="s">
        <v>5</v>
      </c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x14ac:dyDescent="0.2">
      <c r="B20" s="17" t="s">
        <v>11</v>
      </c>
      <c r="C20" s="18">
        <v>476</v>
      </c>
      <c r="D20" s="18">
        <v>357</v>
      </c>
      <c r="E20" s="16">
        <v>1047</v>
      </c>
      <c r="F20" s="16">
        <v>2699</v>
      </c>
      <c r="G20" s="16">
        <v>2450</v>
      </c>
      <c r="H20" s="16">
        <v>5109</v>
      </c>
      <c r="I20" s="16">
        <v>5534</v>
      </c>
      <c r="J20" s="16">
        <v>2791</v>
      </c>
      <c r="K20" s="16">
        <v>2658</v>
      </c>
      <c r="L20" s="16">
        <f>72002881.55/1000000</f>
        <v>72.002881549999998</v>
      </c>
      <c r="M20" s="16">
        <v>42.078000000000003</v>
      </c>
      <c r="N20" s="16">
        <v>41.11966769</v>
      </c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x14ac:dyDescent="0.2">
      <c r="B21" s="17" t="s">
        <v>16</v>
      </c>
      <c r="C21" s="16">
        <v>1603</v>
      </c>
      <c r="D21" s="16">
        <v>1460</v>
      </c>
      <c r="E21" s="16">
        <v>2554</v>
      </c>
      <c r="F21" s="16">
        <v>6583</v>
      </c>
      <c r="G21" s="16">
        <v>7073</v>
      </c>
      <c r="H21" s="16">
        <v>8277</v>
      </c>
      <c r="I21" s="16">
        <v>8965</v>
      </c>
      <c r="J21" s="16">
        <v>6807</v>
      </c>
      <c r="K21" s="16">
        <v>6482</v>
      </c>
      <c r="L21" s="21" t="s">
        <v>5</v>
      </c>
      <c r="M21" s="21" t="s">
        <v>5</v>
      </c>
      <c r="N21" s="16" t="s">
        <v>5</v>
      </c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x14ac:dyDescent="0.2">
      <c r="B22" s="17" t="s">
        <v>17</v>
      </c>
      <c r="C22" s="18">
        <v>664</v>
      </c>
      <c r="D22" s="18">
        <v>734</v>
      </c>
      <c r="E22" s="18">
        <v>904</v>
      </c>
      <c r="F22" s="16">
        <v>2331</v>
      </c>
      <c r="G22" s="16">
        <v>2173</v>
      </c>
      <c r="H22" s="16">
        <v>5857</v>
      </c>
      <c r="I22" s="16">
        <v>6344</v>
      </c>
      <c r="J22" s="21" t="s">
        <v>5</v>
      </c>
      <c r="K22" s="21" t="s">
        <v>5</v>
      </c>
      <c r="L22" s="18">
        <f>1281615.26/1000000</f>
        <v>1.2816152599999999</v>
      </c>
      <c r="M22" s="18">
        <v>1.401435</v>
      </c>
      <c r="N22" s="18">
        <v>1.19483926</v>
      </c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2">
      <c r="B23" s="22" t="s">
        <v>1</v>
      </c>
      <c r="C23" s="23">
        <v>462</v>
      </c>
      <c r="D23" s="23">
        <v>523</v>
      </c>
      <c r="E23" s="23">
        <v>597</v>
      </c>
      <c r="F23" s="23">
        <v>1538</v>
      </c>
      <c r="G23" s="23">
        <v>805</v>
      </c>
      <c r="H23" s="23">
        <v>983</v>
      </c>
      <c r="I23" s="24">
        <v>1065</v>
      </c>
      <c r="J23" s="24">
        <v>1590</v>
      </c>
      <c r="K23" s="24">
        <v>1514</v>
      </c>
      <c r="L23" s="24">
        <f>166812409.23/1000000</f>
        <v>166.81240922999999</v>
      </c>
      <c r="M23" s="24">
        <v>160.02833699999999</v>
      </c>
      <c r="N23" s="24">
        <v>185.81131159</v>
      </c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x14ac:dyDescent="0.2">
      <c r="B24" s="15"/>
      <c r="C24" s="25"/>
      <c r="D24" s="25"/>
      <c r="E24" s="25"/>
      <c r="F24" s="25"/>
      <c r="G24" s="25"/>
      <c r="H24" s="25"/>
      <c r="I24" s="26"/>
      <c r="J24" s="26"/>
      <c r="K24" s="26"/>
      <c r="L24" s="26"/>
    </row>
    <row r="25" spans="1:33" x14ac:dyDescent="0.2">
      <c r="A25" s="15" t="s">
        <v>22</v>
      </c>
      <c r="B25" s="14" t="s">
        <v>24</v>
      </c>
    </row>
    <row r="26" spans="1:33" x14ac:dyDescent="0.2">
      <c r="A26" s="15" t="s">
        <v>23</v>
      </c>
      <c r="B26" s="14" t="s">
        <v>21</v>
      </c>
      <c r="N26" s="28"/>
    </row>
    <row r="27" spans="1:33" ht="15" x14ac:dyDescent="0.2">
      <c r="A27" s="15" t="s">
        <v>25</v>
      </c>
      <c r="B27" s="14" t="s">
        <v>33</v>
      </c>
    </row>
    <row r="28" spans="1:33" x14ac:dyDescent="0.2">
      <c r="A28" s="15" t="s">
        <v>20</v>
      </c>
      <c r="B28" s="14" t="s">
        <v>37</v>
      </c>
    </row>
    <row r="29" spans="1:33" x14ac:dyDescent="0.2">
      <c r="A29" s="15" t="s">
        <v>27</v>
      </c>
      <c r="B29" s="14" t="s">
        <v>42</v>
      </c>
    </row>
    <row r="30" spans="1:33" x14ac:dyDescent="0.2">
      <c r="A30" s="15" t="s">
        <v>28</v>
      </c>
      <c r="B30" s="14" t="s">
        <v>26</v>
      </c>
    </row>
    <row r="31" spans="1:33" x14ac:dyDescent="0.2">
      <c r="A31" s="15"/>
    </row>
    <row r="32" spans="1:33" x14ac:dyDescent="0.2">
      <c r="A32" s="20" t="s">
        <v>35</v>
      </c>
    </row>
    <row r="33" spans="1:2" x14ac:dyDescent="0.2">
      <c r="A33" s="15" t="s">
        <v>34</v>
      </c>
    </row>
    <row r="34" spans="1:2" x14ac:dyDescent="0.2">
      <c r="A34" s="15" t="s">
        <v>19</v>
      </c>
    </row>
    <row r="35" spans="1:2" x14ac:dyDescent="0.2">
      <c r="B35" s="27"/>
    </row>
  </sheetData>
  <mergeCells count="2">
    <mergeCell ref="M1:N1"/>
    <mergeCell ref="B2:N2"/>
  </mergeCells>
  <phoneticPr fontId="2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7.12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Tharindi NKN</cp:lastModifiedBy>
  <cp:lastPrinted>2023-12-08T04:16:55Z</cp:lastPrinted>
  <dcterms:created xsi:type="dcterms:W3CDTF">2023-11-30T00:39:35Z</dcterms:created>
  <dcterms:modified xsi:type="dcterms:W3CDTF">2025-08-27T10:05:29Z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2024-06-25T06:09:22Z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50603595-ce4d-4305-8307-475a7b300acb</vt:lpwstr>
  </property>
  <property fmtid="{D5CDD505-2E9C-101B-9397-08002B2CF9AE}" pid="8" name="MSIP_Label_83c4ab6a-b8f9-4a41-a9e3-9d9b3c522aed_ContentBits">
    <vt:lpwstr>1</vt:lpwstr>
  </property>
</Properties>
</file>