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095"/>
  </bookViews>
  <sheets>
    <sheet name="Cen. Gov. Op. " sheetId="4" r:id="rId1"/>
  </sheets>
  <externalReferences>
    <externalReference r:id="rId2"/>
  </externalReferences>
  <definedNames>
    <definedName name="_xlnm.Print_Area" localSheetId="0">'Cen. Gov. Op. '!$A$1:$AD$26</definedName>
  </definedNames>
  <calcPr calcId="145621"/>
</workbook>
</file>

<file path=xl/calcChain.xml><?xml version="1.0" encoding="utf-8"?>
<calcChain xmlns="http://schemas.openxmlformats.org/spreadsheetml/2006/main">
  <c r="AB24" i="4" l="1"/>
  <c r="AB20" i="4"/>
  <c r="AB15" i="4"/>
  <c r="AB11" i="4"/>
  <c r="AB10" i="4"/>
  <c r="AB19" i="4" s="1"/>
  <c r="AA15" i="4" l="1"/>
  <c r="AA24" i="4" l="1"/>
  <c r="AA20" i="4"/>
  <c r="AA11" i="4"/>
  <c r="AA10" i="4"/>
  <c r="AA19" i="4" s="1"/>
  <c r="Z24" i="4" l="1"/>
  <c r="Z20" i="4"/>
  <c r="Z19" i="4"/>
  <c r="Z15" i="4"/>
  <c r="Z11" i="4"/>
  <c r="Z10" i="4"/>
  <c r="X24" i="4" l="1"/>
  <c r="X23" i="4"/>
  <c r="X22" i="4"/>
  <c r="X21" i="4"/>
  <c r="X20" i="4"/>
  <c r="X19" i="4"/>
  <c r="X17" i="4"/>
  <c r="X15" i="4"/>
  <c r="X14" i="4"/>
  <c r="X13" i="4"/>
  <c r="X12" i="4"/>
  <c r="X11" i="4"/>
  <c r="V24" i="4" l="1"/>
  <c r="R24" i="4" l="1"/>
  <c r="U24" i="4" l="1"/>
</calcChain>
</file>

<file path=xl/sharedStrings.xml><?xml version="1.0" encoding="utf-8"?>
<sst xmlns="http://schemas.openxmlformats.org/spreadsheetml/2006/main" count="52" uniqueCount="39">
  <si>
    <t>​​FISCAL SECTOR</t>
  </si>
  <si>
    <t>Total Revenue and Grants​</t>
  </si>
  <si>
    <t>Rs. million</t>
  </si>
  <si>
    <t>Total Revenue​</t>
  </si>
  <si>
    <t>Tax Revenue​</t>
  </si>
  <si>
    <t>Non Tax Revenue​</t>
  </si>
  <si>
    <t>Grants</t>
  </si>
  <si>
    <t>Total Expenditure and Lending Minus Repayments</t>
  </si>
  <si>
    <t>Recurrent Expenditure</t>
  </si>
  <si>
    <t>of which Interest Payments</t>
  </si>
  <si>
    <t>Capital Expenditure and Net Lending</t>
  </si>
  <si>
    <t>Overall Fiscal Surplus (+)/Deficit (-)</t>
  </si>
  <si>
    <t>Total Financing</t>
  </si>
  <si>
    <t>Foreign Financing</t>
  </si>
  <si>
    <t>​Domestic Financing</t>
  </si>
  <si>
    <t>​Bank</t>
  </si>
  <si>
    <t>​Rs. million</t>
  </si>
  <si>
    <t>​​ ​ ​ ​ ​ ​ ​ ​</t>
  </si>
  <si>
    <t>Non Bank​</t>
  </si>
  <si>
    <t>SDDS data category and component</t>
  </si>
  <si>
    <t>Unit of description</t>
  </si>
  <si>
    <t>2014 Q1</t>
  </si>
  <si>
    <t>​Central Government Operations</t>
  </si>
  <si>
    <t>2014 Q4</t>
  </si>
  <si>
    <t xml:space="preserve">2014 Q3  </t>
  </si>
  <si>
    <t>2014 Q2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</si>
  <si>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</si>
  <si>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</si>
  <si>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</si>
  <si>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</si>
  <si>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</si>
  <si>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</si>
  <si>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</si>
  <si>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</si>
  <si>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​Central Bank of Sri Lanka. Economic Research Department.Sri Lanka: Economic and Financial Data Special Data Dissemination Standard [SDDS]
Historical Data Series [2000-2017]​: Central Government Operations</t>
  </si>
  <si>
    <t>2017 Q2 (Prov)</t>
  </si>
  <si>
    <t xml:space="preserve">2017 Q1 </t>
  </si>
  <si>
    <t>Source:  Ministry of Finance and Mass Media</t>
  </si>
  <si>
    <t>Ministry of National Policies and Economic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</si>
</sst>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72C6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1" fontId="2" fillId="2" borderId="10" xfId="1" applyNumberFormat="1" applyFont="1" applyFill="1" applyBorder="1" applyAlignment="1">
      <alignment horizontal="right" vertical="center" wrapText="1"/>
    </xf>
    <xf numFmtId="41" fontId="2" fillId="2" borderId="11" xfId="1" applyNumberFormat="1" applyFont="1" applyFill="1" applyBorder="1" applyAlignment="1">
      <alignment horizontal="right" vertical="center" wrapText="1"/>
    </xf>
    <xf numFmtId="41" fontId="2" fillId="2" borderId="11" xfId="1" applyNumberFormat="1" applyFont="1" applyFill="1" applyBorder="1" applyAlignment="1">
      <alignment vertical="center" wrapText="1"/>
    </xf>
    <xf numFmtId="164" fontId="2" fillId="2" borderId="11" xfId="1" applyNumberFormat="1" applyFont="1" applyFill="1" applyBorder="1"/>
    <xf numFmtId="41" fontId="2" fillId="2" borderId="11" xfId="0" applyNumberFormat="1" applyFont="1" applyFill="1" applyBorder="1" applyAlignment="1">
      <alignment horizontal="right" vertical="center" wrapText="1"/>
    </xf>
    <xf numFmtId="41" fontId="2" fillId="2" borderId="12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12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41" fontId="2" fillId="2" borderId="0" xfId="0" applyNumberFormat="1" applyFont="1" applyFill="1" applyAlignment="1"/>
    <xf numFmtId="41" fontId="2" fillId="2" borderId="0" xfId="0" applyNumberFormat="1" applyFont="1" applyFill="1"/>
    <xf numFmtId="0" fontId="2" fillId="2" borderId="0" xfId="0" applyFont="1" applyFill="1" applyBorder="1" applyAlignment="1">
      <alignment vertical="center" wrapText="1"/>
    </xf>
    <xf numFmtId="41" fontId="2" fillId="2" borderId="10" xfId="1" applyNumberFormat="1" applyFont="1" applyFill="1" applyBorder="1" applyAlignment="1">
      <alignment vertical="center" wrapText="1"/>
    </xf>
    <xf numFmtId="41" fontId="2" fillId="2" borderId="12" xfId="1" applyNumberFormat="1" applyFont="1" applyFill="1" applyBorder="1" applyAlignment="1">
      <alignment vertical="center" wrapText="1"/>
    </xf>
    <xf numFmtId="41" fontId="2" fillId="2" borderId="4" xfId="1" applyNumberFormat="1" applyFont="1" applyFill="1" applyBorder="1" applyAlignment="1">
      <alignment vertical="center" wrapText="1"/>
    </xf>
    <xf numFmtId="41" fontId="2" fillId="2" borderId="6" xfId="1" applyNumberFormat="1" applyFont="1" applyFill="1" applyBorder="1" applyAlignment="1">
      <alignment vertical="center" wrapText="1"/>
    </xf>
    <xf numFmtId="41" fontId="2" fillId="2" borderId="9" xfId="1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1" fontId="2" fillId="3" borderId="4" xfId="1" applyNumberFormat="1" applyFont="1" applyFill="1" applyBorder="1" applyAlignment="1">
      <alignment vertical="center" wrapText="1"/>
    </xf>
    <xf numFmtId="41" fontId="2" fillId="3" borderId="6" xfId="1" applyNumberFormat="1" applyFont="1" applyFill="1" applyBorder="1" applyAlignment="1">
      <alignment vertical="center" wrapText="1"/>
    </xf>
    <xf numFmtId="41" fontId="2" fillId="3" borderId="9" xfId="1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indent="5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356347</xdr:colOff>
      <xdr:row>1</xdr:row>
      <xdr:rowOff>64996</xdr:rowOff>
    </xdr:from>
    <xdr:ext cx="1034158" cy="60007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1772" y="226921"/>
          <a:ext cx="1034158" cy="6000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ud%20Q%20-%202016%2003%203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outturn"/>
      <sheetName val="Disburs"/>
      <sheetName val="SMI"/>
      <sheetName val="Financing to MOF"/>
      <sheetName val="Financing Wrkngs"/>
      <sheetName val="Rev. WS"/>
      <sheetName val="Exp. WS"/>
      <sheetName val="Old"/>
      <sheetName val=" Rev. Workings"/>
      <sheetName val="Exp Workings"/>
      <sheetName val="MPC T38"/>
      <sheetName val="MPC T39"/>
      <sheetName val="MPC T40"/>
      <sheetName val="MPC Chrts"/>
      <sheetName val="RED-Appendix14"/>
      <sheetName val="KEI_RED"/>
      <sheetName val="RED T6.1"/>
      <sheetName val="RED T6.2"/>
      <sheetName val="RED T6.3"/>
      <sheetName val="RED C6.1"/>
      <sheetName val="RED C6.2"/>
      <sheetName val="RED C6.3"/>
      <sheetName val="RED C6.4"/>
      <sheetName val="RED C1.6"/>
      <sheetName val="Sep 15_T6.1"/>
      <sheetName val="Sep 15_T6.2"/>
      <sheetName val="Sep15_T6.3"/>
      <sheetName val="Sep15_T6.4"/>
      <sheetName val="Sep 15_C6.1"/>
      <sheetName val="Sep 15_C6.2"/>
      <sheetName val="Sep 15_C6.3"/>
      <sheetName val="Sep 15_C6.4"/>
      <sheetName val="AR T6.1"/>
      <sheetName val="AR6.5"/>
      <sheetName val="AR6.9"/>
      <sheetName val="Sheet1"/>
      <sheetName val="Treasury - BUDQ "/>
      <sheetName val="Treasury - Format "/>
    </sheetNames>
    <sheetDataSet>
      <sheetData sheetId="0" refreshError="1">
        <row r="7">
          <cell r="JK7">
            <v>495986.43070190982</v>
          </cell>
        </row>
        <row r="8">
          <cell r="JK8">
            <v>467538.48670845991</v>
          </cell>
        </row>
        <row r="9">
          <cell r="JK9">
            <v>28447.943993449997</v>
          </cell>
        </row>
        <row r="10">
          <cell r="JK10">
            <v>5352.8566686300001</v>
          </cell>
        </row>
        <row r="11">
          <cell r="JK11">
            <v>757850.0213409299</v>
          </cell>
        </row>
        <row r="17">
          <cell r="JK17">
            <v>-256510.73397039017</v>
          </cell>
        </row>
        <row r="19">
          <cell r="JK19">
            <v>256510.73397038993</v>
          </cell>
        </row>
        <row r="20">
          <cell r="JK20">
            <v>318217.33263216115</v>
          </cell>
        </row>
        <row r="26">
          <cell r="JK26">
            <v>-61706.598661771161</v>
          </cell>
        </row>
        <row r="27">
          <cell r="JK27">
            <v>-18975.156872771098</v>
          </cell>
        </row>
        <row r="28">
          <cell r="JK28">
            <v>-42731.441789000062</v>
          </cell>
        </row>
        <row r="169">
          <cell r="JK169">
            <v>110151.35546683997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7"/>
  <sheetViews>
    <sheetView tabSelected="1" zoomScaleNormal="100" zoomScaleSheetLayoutView="100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U13" sqref="U13"/>
    </sheetView>
  </sheetViews>
  <sheetFormatPr defaultRowHeight="12.75" x14ac:dyDescent="0.2"/>
  <cols>
    <col min="1" max="1" width="43" style="1" customWidth="1"/>
    <col min="2" max="2" width="10.42578125" style="1" customWidth="1"/>
    <col min="3" max="7" width="10" style="1" hidden="1" customWidth="1"/>
    <col min="8" max="19" width="11" style="1" hidden="1" customWidth="1"/>
    <col min="20" max="20" width="10.7109375" style="2" hidden="1" customWidth="1"/>
    <col min="21" max="23" width="10.7109375" style="2" customWidth="1"/>
    <col min="24" max="26" width="10.7109375" style="2" bestFit="1" customWidth="1"/>
    <col min="27" max="29" width="10.7109375" style="2" customWidth="1"/>
    <col min="30" max="30" width="10.7109375" style="2" bestFit="1" customWidth="1"/>
    <col min="31" max="31" width="10.140625" style="1" customWidth="1"/>
    <col min="32" max="16384" width="9.140625" style="1"/>
  </cols>
  <sheetData>
    <row r="2" spans="1:33" ht="23.25" customHeight="1" x14ac:dyDescent="0.2">
      <c r="A2" s="39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3"/>
      <c r="X2" s="3"/>
      <c r="Y2" s="3"/>
      <c r="Z2" s="3"/>
      <c r="AA2" s="3"/>
      <c r="AB2" s="3"/>
      <c r="AC2" s="3"/>
      <c r="AD2" s="4"/>
    </row>
    <row r="3" spans="1:33" ht="23.2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5"/>
      <c r="X3" s="5"/>
      <c r="Y3" s="5"/>
      <c r="Z3" s="5"/>
      <c r="AA3" s="5"/>
      <c r="AB3" s="5"/>
      <c r="AC3" s="5"/>
      <c r="AD3" s="6"/>
    </row>
    <row r="4" spans="1:33" ht="23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5"/>
      <c r="X4" s="5"/>
      <c r="Y4" s="5"/>
      <c r="Z4" s="5"/>
      <c r="AA4" s="5"/>
      <c r="AB4" s="5"/>
      <c r="AC4" s="5"/>
      <c r="AD4" s="6"/>
    </row>
    <row r="5" spans="1:33" ht="23.2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5"/>
      <c r="X5" s="5"/>
      <c r="Y5" s="5"/>
      <c r="Z5" s="5"/>
      <c r="AA5" s="5"/>
      <c r="AB5" s="5"/>
      <c r="AC5" s="5"/>
      <c r="AD5" s="6"/>
    </row>
    <row r="6" spans="1:33" ht="36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7"/>
      <c r="X6" s="7"/>
      <c r="Y6" s="7"/>
      <c r="Z6" s="7"/>
      <c r="AA6" s="7"/>
      <c r="AB6" s="7"/>
      <c r="AC6" s="7"/>
      <c r="AD6" s="8"/>
    </row>
    <row r="7" spans="1:33" s="16" customFormat="1" ht="52.5" customHeight="1" x14ac:dyDescent="0.25">
      <c r="A7" s="9" t="s">
        <v>19</v>
      </c>
      <c r="B7" s="9" t="s">
        <v>20</v>
      </c>
      <c r="C7" s="9">
        <v>2000</v>
      </c>
      <c r="D7" s="9">
        <v>2001</v>
      </c>
      <c r="E7" s="9">
        <v>2002</v>
      </c>
      <c r="F7" s="9">
        <v>2003</v>
      </c>
      <c r="G7" s="9">
        <v>2004</v>
      </c>
      <c r="H7" s="9">
        <v>2005</v>
      </c>
      <c r="I7" s="9">
        <v>2006</v>
      </c>
      <c r="J7" s="9">
        <v>2007</v>
      </c>
      <c r="K7" s="9">
        <v>2008</v>
      </c>
      <c r="L7" s="9">
        <v>2009</v>
      </c>
      <c r="M7" s="9">
        <v>2010</v>
      </c>
      <c r="N7" s="9">
        <v>2011</v>
      </c>
      <c r="O7" s="9">
        <v>2012</v>
      </c>
      <c r="P7" s="9">
        <v>2013</v>
      </c>
      <c r="Q7" s="9" t="s">
        <v>21</v>
      </c>
      <c r="R7" s="9" t="s">
        <v>25</v>
      </c>
      <c r="S7" s="9" t="s">
        <v>24</v>
      </c>
      <c r="T7" s="9" t="s">
        <v>23</v>
      </c>
      <c r="U7" s="9" t="s">
        <v>26</v>
      </c>
      <c r="V7" s="9" t="s">
        <v>27</v>
      </c>
      <c r="W7" s="9" t="s">
        <v>28</v>
      </c>
      <c r="X7" s="9" t="s">
        <v>29</v>
      </c>
      <c r="Y7" s="9" t="s">
        <v>30</v>
      </c>
      <c r="Z7" s="9" t="s">
        <v>31</v>
      </c>
      <c r="AA7" s="9" t="s">
        <v>32</v>
      </c>
      <c r="AB7" s="9" t="s">
        <v>33</v>
      </c>
      <c r="AC7" s="9" t="s">
        <v>36</v>
      </c>
      <c r="AD7" s="34" t="s">
        <v>35</v>
      </c>
    </row>
    <row r="8" spans="1:33" ht="15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7"/>
    </row>
    <row r="9" spans="1:33" x14ac:dyDescent="0.2">
      <c r="A9" s="48" t="s">
        <v>22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50"/>
    </row>
    <row r="10" spans="1:33" x14ac:dyDescent="0.2">
      <c r="A10" s="17" t="s">
        <v>1</v>
      </c>
      <c r="B10" s="18" t="s">
        <v>2</v>
      </c>
      <c r="C10" s="10">
        <v>216427</v>
      </c>
      <c r="D10" s="10">
        <v>239796</v>
      </c>
      <c r="E10" s="10">
        <v>268967</v>
      </c>
      <c r="F10" s="10">
        <v>284421</v>
      </c>
      <c r="G10" s="10">
        <v>320154</v>
      </c>
      <c r="H10" s="10">
        <v>412387</v>
      </c>
      <c r="I10" s="10">
        <v>507901</v>
      </c>
      <c r="J10" s="10">
        <v>595559</v>
      </c>
      <c r="K10" s="10">
        <v>686482</v>
      </c>
      <c r="L10" s="10">
        <v>725566</v>
      </c>
      <c r="M10" s="10">
        <v>834188</v>
      </c>
      <c r="N10" s="12">
        <v>983003</v>
      </c>
      <c r="O10" s="12">
        <v>1067531</v>
      </c>
      <c r="P10" s="12">
        <v>1153306</v>
      </c>
      <c r="Q10" s="12">
        <v>245916</v>
      </c>
      <c r="R10" s="12">
        <v>297668.24016140006</v>
      </c>
      <c r="S10" s="12">
        <v>293318.75983859994</v>
      </c>
      <c r="T10" s="12">
        <v>367717.98940911004</v>
      </c>
      <c r="U10" s="12">
        <v>285650</v>
      </c>
      <c r="V10" s="12">
        <v>320184</v>
      </c>
      <c r="W10" s="12">
        <v>353719</v>
      </c>
      <c r="X10" s="12">
        <v>501339</v>
      </c>
      <c r="Y10" s="29">
        <v>345613</v>
      </c>
      <c r="Z10" s="31">
        <f>+Z11+Z14</f>
        <v>396683</v>
      </c>
      <c r="AA10" s="31">
        <f>+AA11+AA14</f>
        <v>437735</v>
      </c>
      <c r="AB10" s="31">
        <f>+AB11+AB14</f>
        <v>513527.44281613006</v>
      </c>
      <c r="AC10" s="31">
        <v>436655</v>
      </c>
      <c r="AD10" s="35">
        <v>440922</v>
      </c>
      <c r="AE10" s="27"/>
      <c r="AG10" s="27"/>
    </row>
    <row r="11" spans="1:33" x14ac:dyDescent="0.2">
      <c r="A11" s="19" t="s">
        <v>3</v>
      </c>
      <c r="B11" s="20" t="s">
        <v>2</v>
      </c>
      <c r="C11" s="11">
        <v>211282</v>
      </c>
      <c r="D11" s="11">
        <v>234296</v>
      </c>
      <c r="E11" s="11">
        <v>261888</v>
      </c>
      <c r="F11" s="11">
        <v>276465</v>
      </c>
      <c r="G11" s="11">
        <v>311473</v>
      </c>
      <c r="H11" s="11">
        <v>379747</v>
      </c>
      <c r="I11" s="11">
        <v>477833</v>
      </c>
      <c r="J11" s="11">
        <v>565051</v>
      </c>
      <c r="K11" s="11">
        <v>655260</v>
      </c>
      <c r="L11" s="11">
        <v>699644</v>
      </c>
      <c r="M11" s="11">
        <v>817279</v>
      </c>
      <c r="N11" s="12">
        <v>967862</v>
      </c>
      <c r="O11" s="12">
        <v>1051460</v>
      </c>
      <c r="P11" s="12">
        <v>1137447</v>
      </c>
      <c r="Q11" s="12">
        <v>245232</v>
      </c>
      <c r="R11" s="12">
        <v>291159.24016140006</v>
      </c>
      <c r="S11" s="12">
        <v>291799.75983859994</v>
      </c>
      <c r="T11" s="12">
        <v>367014.96211721003</v>
      </c>
      <c r="U11" s="12">
        <v>285556</v>
      </c>
      <c r="V11" s="12">
        <v>320094</v>
      </c>
      <c r="W11" s="12">
        <v>353242</v>
      </c>
      <c r="X11" s="12">
        <f>'[1]Budget outturn'!$JK$7</f>
        <v>495986.43070190982</v>
      </c>
      <c r="Y11" s="12">
        <v>345613</v>
      </c>
      <c r="Z11" s="32">
        <f>+Z12+Z13</f>
        <v>396223</v>
      </c>
      <c r="AA11" s="32">
        <f>+AA12+AA13</f>
        <v>437502</v>
      </c>
      <c r="AB11" s="32">
        <f>+AB12+AB13</f>
        <v>506724.46950174007</v>
      </c>
      <c r="AC11" s="32">
        <v>436005</v>
      </c>
      <c r="AD11" s="36">
        <v>440257</v>
      </c>
      <c r="AE11" s="27"/>
      <c r="AG11" s="27"/>
    </row>
    <row r="12" spans="1:33" x14ac:dyDescent="0.2">
      <c r="A12" s="21" t="s">
        <v>4</v>
      </c>
      <c r="B12" s="20" t="s">
        <v>2</v>
      </c>
      <c r="C12" s="11">
        <v>182392</v>
      </c>
      <c r="D12" s="11">
        <v>205840</v>
      </c>
      <c r="E12" s="11">
        <v>221839</v>
      </c>
      <c r="F12" s="11">
        <v>231597</v>
      </c>
      <c r="G12" s="11">
        <v>281552</v>
      </c>
      <c r="H12" s="11">
        <v>336828</v>
      </c>
      <c r="I12" s="11">
        <v>428378</v>
      </c>
      <c r="J12" s="11">
        <v>508947</v>
      </c>
      <c r="K12" s="11">
        <v>585621</v>
      </c>
      <c r="L12" s="11">
        <v>618933</v>
      </c>
      <c r="M12" s="11">
        <v>724747</v>
      </c>
      <c r="N12" s="12">
        <v>845697</v>
      </c>
      <c r="O12" s="12">
        <v>908913</v>
      </c>
      <c r="P12" s="12">
        <v>1005895</v>
      </c>
      <c r="Q12" s="12">
        <v>227707</v>
      </c>
      <c r="R12" s="12">
        <v>256687.40000000002</v>
      </c>
      <c r="S12" s="12">
        <v>267785.59999999998</v>
      </c>
      <c r="T12" s="12">
        <v>298182.33543768991</v>
      </c>
      <c r="U12" s="12">
        <v>257661</v>
      </c>
      <c r="V12" s="12">
        <v>299919</v>
      </c>
      <c r="W12" s="12">
        <v>330661</v>
      </c>
      <c r="X12" s="12">
        <f>'[1]Budget outturn'!$JK$8</f>
        <v>467538.48670845991</v>
      </c>
      <c r="Y12" s="12">
        <v>325403</v>
      </c>
      <c r="Z12" s="32">
        <v>359503</v>
      </c>
      <c r="AA12" s="32">
        <v>382411</v>
      </c>
      <c r="AB12" s="32">
        <v>396371.86065882002</v>
      </c>
      <c r="AC12" s="32">
        <v>415081</v>
      </c>
      <c r="AD12" s="36">
        <v>403886</v>
      </c>
      <c r="AE12" s="27"/>
      <c r="AG12" s="27"/>
    </row>
    <row r="13" spans="1:33" x14ac:dyDescent="0.2">
      <c r="A13" s="21" t="s">
        <v>5</v>
      </c>
      <c r="B13" s="20" t="s">
        <v>2</v>
      </c>
      <c r="C13" s="11">
        <v>28890</v>
      </c>
      <c r="D13" s="11">
        <v>28456</v>
      </c>
      <c r="E13" s="11">
        <v>40050</v>
      </c>
      <c r="F13" s="11">
        <v>44868</v>
      </c>
      <c r="G13" s="11">
        <v>29921</v>
      </c>
      <c r="H13" s="11">
        <v>42919</v>
      </c>
      <c r="I13" s="11">
        <v>49455</v>
      </c>
      <c r="J13" s="11">
        <v>56104</v>
      </c>
      <c r="K13" s="11">
        <v>69639</v>
      </c>
      <c r="L13" s="11">
        <v>80711</v>
      </c>
      <c r="M13" s="11">
        <v>92532</v>
      </c>
      <c r="N13" s="12">
        <v>122165</v>
      </c>
      <c r="O13" s="12">
        <v>142547</v>
      </c>
      <c r="P13" s="12">
        <v>131552</v>
      </c>
      <c r="Q13" s="12">
        <v>17525</v>
      </c>
      <c r="R13" s="12">
        <v>34471.840161400003</v>
      </c>
      <c r="S13" s="12">
        <v>24014.159838599997</v>
      </c>
      <c r="T13" s="12">
        <v>68832.626679520006</v>
      </c>
      <c r="U13" s="12">
        <v>27895</v>
      </c>
      <c r="V13" s="12">
        <v>20175</v>
      </c>
      <c r="W13" s="12">
        <v>22581</v>
      </c>
      <c r="X13" s="12">
        <f>'[1]Budget outturn'!$JK$9</f>
        <v>28447.943993449997</v>
      </c>
      <c r="Y13" s="12">
        <v>20210</v>
      </c>
      <c r="Z13" s="32">
        <v>36720</v>
      </c>
      <c r="AA13" s="32">
        <v>55091</v>
      </c>
      <c r="AB13" s="32">
        <v>110352.60884292002</v>
      </c>
      <c r="AC13" s="32">
        <v>20924</v>
      </c>
      <c r="AD13" s="36">
        <v>36371</v>
      </c>
      <c r="AE13" s="27"/>
      <c r="AG13" s="27"/>
    </row>
    <row r="14" spans="1:33" x14ac:dyDescent="0.2">
      <c r="A14" s="19" t="s">
        <v>6</v>
      </c>
      <c r="B14" s="20" t="s">
        <v>2</v>
      </c>
      <c r="C14" s="11">
        <v>5145</v>
      </c>
      <c r="D14" s="11">
        <v>5500</v>
      </c>
      <c r="E14" s="11">
        <v>7079</v>
      </c>
      <c r="F14" s="11">
        <v>7956</v>
      </c>
      <c r="G14" s="11">
        <v>8681</v>
      </c>
      <c r="H14" s="11">
        <v>32640</v>
      </c>
      <c r="I14" s="11">
        <v>30068</v>
      </c>
      <c r="J14" s="11">
        <v>30508</v>
      </c>
      <c r="K14" s="11">
        <v>31222</v>
      </c>
      <c r="L14" s="11">
        <v>25922</v>
      </c>
      <c r="M14" s="11">
        <v>16909</v>
      </c>
      <c r="N14" s="12">
        <v>15141</v>
      </c>
      <c r="O14" s="12">
        <v>16071</v>
      </c>
      <c r="P14" s="12">
        <v>15859</v>
      </c>
      <c r="Q14" s="12">
        <v>684</v>
      </c>
      <c r="R14" s="12">
        <v>6509</v>
      </c>
      <c r="S14" s="12">
        <v>1519</v>
      </c>
      <c r="T14" s="12">
        <v>703.02729189999991</v>
      </c>
      <c r="U14" s="12">
        <v>94</v>
      </c>
      <c r="V14" s="12">
        <v>90</v>
      </c>
      <c r="W14" s="12">
        <v>477</v>
      </c>
      <c r="X14" s="12">
        <f>'[1]Budget outturn'!$JK$10</f>
        <v>5352.8566686300001</v>
      </c>
      <c r="Y14" s="12">
        <v>0</v>
      </c>
      <c r="Z14" s="32">
        <v>460</v>
      </c>
      <c r="AA14" s="32">
        <v>233</v>
      </c>
      <c r="AB14" s="32">
        <v>6802.9733143900003</v>
      </c>
      <c r="AC14" s="32">
        <v>650</v>
      </c>
      <c r="AD14" s="36">
        <v>665</v>
      </c>
      <c r="AE14" s="27"/>
      <c r="AG14" s="27"/>
    </row>
    <row r="15" spans="1:33" x14ac:dyDescent="0.2">
      <c r="A15" s="22" t="s">
        <v>7</v>
      </c>
      <c r="B15" s="20" t="s">
        <v>2</v>
      </c>
      <c r="C15" s="11">
        <v>335822</v>
      </c>
      <c r="D15" s="11">
        <v>386518</v>
      </c>
      <c r="E15" s="11">
        <v>402990</v>
      </c>
      <c r="F15" s="11">
        <v>417673</v>
      </c>
      <c r="G15" s="11">
        <v>476907</v>
      </c>
      <c r="H15" s="11">
        <v>584783</v>
      </c>
      <c r="I15" s="11">
        <v>713646</v>
      </c>
      <c r="J15" s="11">
        <v>841604</v>
      </c>
      <c r="K15" s="11">
        <v>996126</v>
      </c>
      <c r="L15" s="11">
        <v>1201927</v>
      </c>
      <c r="M15" s="11">
        <v>1280205</v>
      </c>
      <c r="N15" s="12">
        <v>1433182</v>
      </c>
      <c r="O15" s="12">
        <v>1556499</v>
      </c>
      <c r="P15" s="12">
        <v>1669396</v>
      </c>
      <c r="Q15" s="12">
        <v>553945</v>
      </c>
      <c r="R15" s="12">
        <v>367360.45817061001</v>
      </c>
      <c r="S15" s="12">
        <v>405389</v>
      </c>
      <c r="T15" s="12">
        <v>469170.66107668984</v>
      </c>
      <c r="U15" s="12">
        <v>493431</v>
      </c>
      <c r="V15" s="12">
        <v>514076</v>
      </c>
      <c r="W15" s="12">
        <v>525037</v>
      </c>
      <c r="X15" s="12">
        <f>'[1]Budget outturn'!$JK$11</f>
        <v>757850.0213409299</v>
      </c>
      <c r="Y15" s="12">
        <v>526320</v>
      </c>
      <c r="Z15" s="32">
        <f>+Z16+Z18</f>
        <v>544263</v>
      </c>
      <c r="AA15" s="32">
        <f>+AA16+AA18</f>
        <v>615419</v>
      </c>
      <c r="AB15" s="32">
        <f>+AB16+AB18</f>
        <v>647881.24059290963</v>
      </c>
      <c r="AC15" s="32">
        <v>636322</v>
      </c>
      <c r="AD15" s="36">
        <v>573848</v>
      </c>
      <c r="AE15" s="27"/>
      <c r="AG15" s="27"/>
    </row>
    <row r="16" spans="1:33" x14ac:dyDescent="0.2">
      <c r="A16" s="19" t="s">
        <v>8</v>
      </c>
      <c r="B16" s="20" t="s">
        <v>2</v>
      </c>
      <c r="C16" s="11">
        <v>254279</v>
      </c>
      <c r="D16" s="11">
        <v>303361</v>
      </c>
      <c r="E16" s="11">
        <v>330847</v>
      </c>
      <c r="F16" s="11">
        <v>334694</v>
      </c>
      <c r="G16" s="11">
        <v>389679</v>
      </c>
      <c r="H16" s="11">
        <v>443350</v>
      </c>
      <c r="I16" s="11">
        <v>547960</v>
      </c>
      <c r="J16" s="11">
        <v>622758</v>
      </c>
      <c r="K16" s="11">
        <v>743710</v>
      </c>
      <c r="L16" s="11">
        <v>879575</v>
      </c>
      <c r="M16" s="11">
        <v>937094</v>
      </c>
      <c r="N16" s="12">
        <v>1024906</v>
      </c>
      <c r="O16" s="12">
        <v>1131023</v>
      </c>
      <c r="P16" s="12">
        <v>1205180</v>
      </c>
      <c r="Q16" s="12">
        <v>399489</v>
      </c>
      <c r="R16" s="12">
        <v>243612.45817061001</v>
      </c>
      <c r="S16" s="12">
        <v>318975</v>
      </c>
      <c r="T16" s="12">
        <v>360821.58205904975</v>
      </c>
      <c r="U16" s="12">
        <v>410941</v>
      </c>
      <c r="V16" s="12">
        <v>358401</v>
      </c>
      <c r="W16" s="12">
        <v>443745</v>
      </c>
      <c r="X16" s="12">
        <v>488570.61956819147</v>
      </c>
      <c r="Y16" s="12">
        <v>426509</v>
      </c>
      <c r="Z16" s="32">
        <v>409028</v>
      </c>
      <c r="AA16" s="32">
        <v>472810</v>
      </c>
      <c r="AB16" s="32">
        <v>449434.81250844011</v>
      </c>
      <c r="AC16" s="32">
        <v>484220</v>
      </c>
      <c r="AD16" s="36">
        <v>433992</v>
      </c>
      <c r="AE16" s="27"/>
      <c r="AG16" s="27"/>
    </row>
    <row r="17" spans="1:33" x14ac:dyDescent="0.2">
      <c r="A17" s="21" t="s">
        <v>9</v>
      </c>
      <c r="B17" s="20" t="s">
        <v>2</v>
      </c>
      <c r="C17" s="11">
        <v>71200</v>
      </c>
      <c r="D17" s="11">
        <v>94307</v>
      </c>
      <c r="E17" s="11">
        <v>116515</v>
      </c>
      <c r="F17" s="11">
        <v>125126</v>
      </c>
      <c r="G17" s="11">
        <v>119782</v>
      </c>
      <c r="H17" s="11">
        <v>120159</v>
      </c>
      <c r="I17" s="11">
        <v>150777</v>
      </c>
      <c r="J17" s="11">
        <v>182681</v>
      </c>
      <c r="K17" s="11">
        <v>212475</v>
      </c>
      <c r="L17" s="11">
        <v>309675</v>
      </c>
      <c r="M17" s="11">
        <v>352592</v>
      </c>
      <c r="N17" s="12">
        <v>356699</v>
      </c>
      <c r="O17" s="12">
        <v>408498</v>
      </c>
      <c r="P17" s="12">
        <v>444007</v>
      </c>
      <c r="Q17" s="12">
        <v>127162.58183523999</v>
      </c>
      <c r="R17" s="12">
        <v>93182.412675780026</v>
      </c>
      <c r="S17" s="12">
        <v>143144.00548897998</v>
      </c>
      <c r="T17" s="12">
        <v>72906.059511809843</v>
      </c>
      <c r="U17" s="12">
        <v>145228</v>
      </c>
      <c r="V17" s="12">
        <v>109302</v>
      </c>
      <c r="W17" s="12">
        <v>144993</v>
      </c>
      <c r="X17" s="12">
        <f>'[1]Budget outturn'!$JK$169</f>
        <v>110151.35546683997</v>
      </c>
      <c r="Y17" s="12">
        <v>154314</v>
      </c>
      <c r="Z17" s="32">
        <v>135393</v>
      </c>
      <c r="AA17" s="32">
        <v>182035.74992198002</v>
      </c>
      <c r="AB17" s="32">
        <v>139151.82095672988</v>
      </c>
      <c r="AC17" s="32">
        <v>209034</v>
      </c>
      <c r="AD17" s="36">
        <v>139610</v>
      </c>
      <c r="AE17" s="27"/>
      <c r="AG17" s="27"/>
    </row>
    <row r="18" spans="1:33" x14ac:dyDescent="0.2">
      <c r="A18" s="19" t="s">
        <v>10</v>
      </c>
      <c r="B18" s="20" t="s">
        <v>2</v>
      </c>
      <c r="C18" s="13">
        <v>81544</v>
      </c>
      <c r="D18" s="13">
        <v>83157</v>
      </c>
      <c r="E18" s="13">
        <v>72142</v>
      </c>
      <c r="F18" s="13">
        <v>82979</v>
      </c>
      <c r="G18" s="13">
        <v>87228</v>
      </c>
      <c r="H18" s="13">
        <v>141433</v>
      </c>
      <c r="I18" s="13">
        <v>165686.5</v>
      </c>
      <c r="J18" s="13">
        <v>218846</v>
      </c>
      <c r="K18" s="13">
        <v>252416</v>
      </c>
      <c r="L18" s="13">
        <v>322352</v>
      </c>
      <c r="M18" s="13">
        <v>343111</v>
      </c>
      <c r="N18" s="12">
        <v>408276</v>
      </c>
      <c r="O18" s="12">
        <v>425476</v>
      </c>
      <c r="P18" s="12">
        <v>464215.92223189014</v>
      </c>
      <c r="Q18" s="12">
        <v>154456</v>
      </c>
      <c r="R18" s="12">
        <v>123748</v>
      </c>
      <c r="S18" s="12">
        <v>86414</v>
      </c>
      <c r="T18" s="12">
        <v>108349.07901763998</v>
      </c>
      <c r="U18" s="12">
        <v>82490</v>
      </c>
      <c r="V18" s="12">
        <v>155675</v>
      </c>
      <c r="W18" s="12">
        <v>81292</v>
      </c>
      <c r="X18" s="12">
        <v>269279.54441251059</v>
      </c>
      <c r="Y18" s="12">
        <v>99811</v>
      </c>
      <c r="Z18" s="32">
        <v>135235</v>
      </c>
      <c r="AA18" s="32">
        <v>142609</v>
      </c>
      <c r="AB18" s="32">
        <v>198446.42808446952</v>
      </c>
      <c r="AC18" s="32">
        <v>152102</v>
      </c>
      <c r="AD18" s="36">
        <v>139856</v>
      </c>
      <c r="AE18" s="27"/>
      <c r="AG18" s="27"/>
    </row>
    <row r="19" spans="1:33" x14ac:dyDescent="0.2">
      <c r="A19" s="22" t="s">
        <v>11</v>
      </c>
      <c r="B19" s="20" t="s">
        <v>2</v>
      </c>
      <c r="C19" s="14">
        <v>-119395</v>
      </c>
      <c r="D19" s="14">
        <v>-146722</v>
      </c>
      <c r="E19" s="14">
        <v>-134022</v>
      </c>
      <c r="F19" s="14">
        <v>-133251</v>
      </c>
      <c r="G19" s="14">
        <v>-156752</v>
      </c>
      <c r="H19" s="14">
        <v>-172396</v>
      </c>
      <c r="I19" s="14">
        <v>-205745</v>
      </c>
      <c r="J19" s="14">
        <v>-246045</v>
      </c>
      <c r="K19" s="14">
        <v>-309644</v>
      </c>
      <c r="L19" s="14">
        <v>-476361</v>
      </c>
      <c r="M19" s="14">
        <v>-446017</v>
      </c>
      <c r="N19" s="12">
        <v>-450180</v>
      </c>
      <c r="O19" s="12">
        <v>-488967</v>
      </c>
      <c r="P19" s="12">
        <v>-516090</v>
      </c>
      <c r="Q19" s="12">
        <v>-308029</v>
      </c>
      <c r="R19" s="12">
        <v>-69692.218009209959</v>
      </c>
      <c r="S19" s="12">
        <v>-112070.3</v>
      </c>
      <c r="T19" s="12">
        <v>-101452.67166757979</v>
      </c>
      <c r="U19" s="12">
        <v>-207781</v>
      </c>
      <c r="V19" s="12">
        <v>-193892</v>
      </c>
      <c r="W19" s="12">
        <v>-171318</v>
      </c>
      <c r="X19" s="12">
        <f>'[1]Budget outturn'!$JK$17</f>
        <v>-256510.73397039017</v>
      </c>
      <c r="Y19" s="12">
        <v>-180707</v>
      </c>
      <c r="Z19" s="32">
        <f>+Z10-Z15</f>
        <v>-147580</v>
      </c>
      <c r="AA19" s="32">
        <f>+AA10-AA15</f>
        <v>-177684</v>
      </c>
      <c r="AB19" s="32">
        <f>+AB10-AB15</f>
        <v>-134353.79777677957</v>
      </c>
      <c r="AC19" s="32">
        <v>-199667</v>
      </c>
      <c r="AD19" s="36">
        <v>-132926</v>
      </c>
      <c r="AE19" s="27"/>
      <c r="AG19" s="27"/>
    </row>
    <row r="20" spans="1:33" x14ac:dyDescent="0.2">
      <c r="A20" s="22" t="s">
        <v>12</v>
      </c>
      <c r="B20" s="20" t="s">
        <v>2</v>
      </c>
      <c r="C20" s="11">
        <v>119396</v>
      </c>
      <c r="D20" s="11">
        <v>146722</v>
      </c>
      <c r="E20" s="11">
        <v>134022</v>
      </c>
      <c r="F20" s="11">
        <v>133251</v>
      </c>
      <c r="G20" s="11">
        <v>156752</v>
      </c>
      <c r="H20" s="11">
        <v>172396</v>
      </c>
      <c r="I20" s="11">
        <v>205745</v>
      </c>
      <c r="J20" s="11">
        <v>246045</v>
      </c>
      <c r="K20" s="11">
        <v>309644</v>
      </c>
      <c r="L20" s="11">
        <v>476361</v>
      </c>
      <c r="M20" s="11">
        <v>446017</v>
      </c>
      <c r="N20" s="12">
        <v>450180</v>
      </c>
      <c r="O20" s="12">
        <v>488967</v>
      </c>
      <c r="P20" s="12">
        <v>516090</v>
      </c>
      <c r="Q20" s="12">
        <v>308029</v>
      </c>
      <c r="R20" s="12">
        <v>69692.218009209959</v>
      </c>
      <c r="S20" s="12">
        <v>112070.3</v>
      </c>
      <c r="T20" s="12">
        <v>101452.96057553962</v>
      </c>
      <c r="U20" s="12">
        <v>207781</v>
      </c>
      <c r="V20" s="12">
        <v>193892</v>
      </c>
      <c r="W20" s="12">
        <v>171318</v>
      </c>
      <c r="X20" s="12">
        <f>'[1]Budget outturn'!$JK$19</f>
        <v>256510.73397038993</v>
      </c>
      <c r="Y20" s="12">
        <v>180706.99999999997</v>
      </c>
      <c r="Z20" s="32">
        <f>+Z21+Z22</f>
        <v>147580</v>
      </c>
      <c r="AA20" s="32">
        <f>+AA21+AA22</f>
        <v>177684.00000000003</v>
      </c>
      <c r="AB20" s="32">
        <f>+AB21+AB22</f>
        <v>134353.79777677951</v>
      </c>
      <c r="AC20" s="32">
        <v>199667</v>
      </c>
      <c r="AD20" s="36">
        <v>132926</v>
      </c>
      <c r="AE20" s="27"/>
      <c r="AG20" s="27"/>
    </row>
    <row r="21" spans="1:33" x14ac:dyDescent="0.2">
      <c r="A21" s="19" t="s">
        <v>13</v>
      </c>
      <c r="B21" s="20" t="s">
        <v>2</v>
      </c>
      <c r="C21" s="11">
        <v>495</v>
      </c>
      <c r="D21" s="11">
        <v>14538</v>
      </c>
      <c r="E21" s="11">
        <v>1978</v>
      </c>
      <c r="F21" s="11">
        <v>43117</v>
      </c>
      <c r="G21" s="11">
        <v>37071</v>
      </c>
      <c r="H21" s="11">
        <v>47773</v>
      </c>
      <c r="I21" s="11">
        <v>41942</v>
      </c>
      <c r="J21" s="11">
        <v>100908</v>
      </c>
      <c r="K21" s="11">
        <v>-4643</v>
      </c>
      <c r="L21" s="11">
        <v>230807</v>
      </c>
      <c r="M21" s="11">
        <v>243788</v>
      </c>
      <c r="N21" s="12">
        <v>218956</v>
      </c>
      <c r="O21" s="12">
        <v>286455</v>
      </c>
      <c r="P21" s="12">
        <v>123700</v>
      </c>
      <c r="Q21" s="12">
        <v>168464.63628566812</v>
      </c>
      <c r="R21" s="12">
        <v>79576.159530972131</v>
      </c>
      <c r="S21" s="12">
        <v>24150.3</v>
      </c>
      <c r="T21" s="12">
        <v>-59667.659722464858</v>
      </c>
      <c r="U21" s="12">
        <v>-71622</v>
      </c>
      <c r="V21" s="12">
        <v>29749</v>
      </c>
      <c r="W21" s="12">
        <v>-39541.722372202785</v>
      </c>
      <c r="X21" s="12">
        <f>'[1]Budget outturn'!$JK$20</f>
        <v>318217.33263216115</v>
      </c>
      <c r="Y21" s="12">
        <v>-85750.975564509776</v>
      </c>
      <c r="Z21" s="32">
        <v>47157.588891833904</v>
      </c>
      <c r="AA21" s="32">
        <v>260249.77187283689</v>
      </c>
      <c r="AB21" s="32">
        <v>171035.73453593135</v>
      </c>
      <c r="AC21" s="32">
        <v>-50676.082460084988</v>
      </c>
      <c r="AD21" s="36">
        <v>113739.0336344853</v>
      </c>
      <c r="AE21" s="27"/>
      <c r="AG21" s="27"/>
    </row>
    <row r="22" spans="1:33" x14ac:dyDescent="0.2">
      <c r="A22" s="19" t="s">
        <v>14</v>
      </c>
      <c r="B22" s="20" t="s">
        <v>2</v>
      </c>
      <c r="C22" s="11">
        <v>118901</v>
      </c>
      <c r="D22" s="11">
        <v>132184</v>
      </c>
      <c r="E22" s="11">
        <v>132044</v>
      </c>
      <c r="F22" s="11">
        <v>90134</v>
      </c>
      <c r="G22" s="11">
        <v>119680</v>
      </c>
      <c r="H22" s="11">
        <v>124624</v>
      </c>
      <c r="I22" s="11">
        <v>163805</v>
      </c>
      <c r="J22" s="11">
        <v>145137</v>
      </c>
      <c r="K22" s="11">
        <v>314287</v>
      </c>
      <c r="L22" s="11">
        <v>245554</v>
      </c>
      <c r="M22" s="11">
        <v>202229</v>
      </c>
      <c r="N22" s="12">
        <v>231224</v>
      </c>
      <c r="O22" s="12">
        <v>202511</v>
      </c>
      <c r="P22" s="12">
        <v>392390</v>
      </c>
      <c r="Q22" s="12">
        <v>139564.36371433185</v>
      </c>
      <c r="R22" s="12">
        <v>-9883.9415217621136</v>
      </c>
      <c r="S22" s="12">
        <v>87919.645152797835</v>
      </c>
      <c r="T22" s="12">
        <v>161120.62029800448</v>
      </c>
      <c r="U22" s="12">
        <v>279403</v>
      </c>
      <c r="V22" s="12">
        <v>164143</v>
      </c>
      <c r="W22" s="12">
        <v>210859.72237220278</v>
      </c>
      <c r="X22" s="12">
        <f>'[1]Budget outturn'!$JK$26</f>
        <v>-61706.598661771161</v>
      </c>
      <c r="Y22" s="12">
        <v>266457.97556450975</v>
      </c>
      <c r="Z22" s="32">
        <v>100422.4111081661</v>
      </c>
      <c r="AA22" s="32">
        <v>-82565.771872836864</v>
      </c>
      <c r="AB22" s="32">
        <v>-36681.936759151838</v>
      </c>
      <c r="AC22" s="32">
        <v>250343.08246008499</v>
      </c>
      <c r="AD22" s="36">
        <v>19186.966365514731</v>
      </c>
      <c r="AE22" s="27"/>
      <c r="AG22" s="27"/>
    </row>
    <row r="23" spans="1:33" x14ac:dyDescent="0.2">
      <c r="A23" s="21" t="s">
        <v>15</v>
      </c>
      <c r="B23" s="20" t="s">
        <v>2</v>
      </c>
      <c r="C23" s="11">
        <v>56528</v>
      </c>
      <c r="D23" s="11">
        <v>48554</v>
      </c>
      <c r="E23" s="11">
        <v>-4836</v>
      </c>
      <c r="F23" s="11">
        <v>-20905</v>
      </c>
      <c r="G23" s="11">
        <v>43289</v>
      </c>
      <c r="H23" s="11">
        <v>26195</v>
      </c>
      <c r="I23" s="11">
        <v>80008</v>
      </c>
      <c r="J23" s="11">
        <v>15769</v>
      </c>
      <c r="K23" s="11">
        <v>195233</v>
      </c>
      <c r="L23" s="11">
        <v>49027</v>
      </c>
      <c r="M23" s="11">
        <v>-1892</v>
      </c>
      <c r="N23" s="12">
        <v>191850</v>
      </c>
      <c r="O23" s="12">
        <v>131527</v>
      </c>
      <c r="P23" s="12">
        <v>296977</v>
      </c>
      <c r="Q23" s="12">
        <v>91190.38275200002</v>
      </c>
      <c r="R23" s="12">
        <v>-37589.287030999978</v>
      </c>
      <c r="S23" s="12">
        <v>47828.584295999935</v>
      </c>
      <c r="T23" s="12">
        <v>25499.121849410025</v>
      </c>
      <c r="U23" s="12">
        <v>170905.02364858999</v>
      </c>
      <c r="V23" s="12">
        <v>91277.793971720064</v>
      </c>
      <c r="W23" s="12">
        <v>76835.590236319869</v>
      </c>
      <c r="X23" s="12">
        <f>'[1]Budget outturn'!$JK$28</f>
        <v>-42731.441789000062</v>
      </c>
      <c r="Y23" s="12">
        <v>200436.51782802996</v>
      </c>
      <c r="Z23" s="32">
        <v>12231.096685560013</v>
      </c>
      <c r="AA23" s="32">
        <v>-78195.943262550078</v>
      </c>
      <c r="AB23" s="32">
        <v>-1138.0237509903673</v>
      </c>
      <c r="AC23" s="32">
        <v>218781.96730068006</v>
      </c>
      <c r="AD23" s="36">
        <v>16758.850778759836</v>
      </c>
      <c r="AE23" s="27"/>
      <c r="AG23" s="27"/>
    </row>
    <row r="24" spans="1:33" x14ac:dyDescent="0.2">
      <c r="A24" s="23" t="s">
        <v>18</v>
      </c>
      <c r="B24" s="24" t="s">
        <v>16</v>
      </c>
      <c r="C24" s="15">
        <v>62373</v>
      </c>
      <c r="D24" s="15">
        <v>83630</v>
      </c>
      <c r="E24" s="15">
        <v>136880</v>
      </c>
      <c r="F24" s="15">
        <v>111039</v>
      </c>
      <c r="G24" s="15">
        <v>76391</v>
      </c>
      <c r="H24" s="15">
        <v>98429</v>
      </c>
      <c r="I24" s="15">
        <v>83797</v>
      </c>
      <c r="J24" s="15">
        <v>129368</v>
      </c>
      <c r="K24" s="15">
        <v>119054</v>
      </c>
      <c r="L24" s="15">
        <v>196527</v>
      </c>
      <c r="M24" s="15">
        <v>204121</v>
      </c>
      <c r="N24" s="12">
        <v>39374</v>
      </c>
      <c r="O24" s="12">
        <v>70984</v>
      </c>
      <c r="P24" s="12">
        <v>95413</v>
      </c>
      <c r="Q24" s="12">
        <v>48374</v>
      </c>
      <c r="R24" s="12">
        <f>+R22-R23</f>
        <v>27705.345509237864</v>
      </c>
      <c r="S24" s="12">
        <v>40091.060856797907</v>
      </c>
      <c r="T24" s="12">
        <v>135621.49844859444</v>
      </c>
      <c r="U24" s="12">
        <f>+U22-U23</f>
        <v>108497.97635141001</v>
      </c>
      <c r="V24" s="12">
        <f>+V22-V23</f>
        <v>72865.206028279936</v>
      </c>
      <c r="W24" s="12">
        <v>134024.13213588292</v>
      </c>
      <c r="X24" s="12">
        <f>'[1]Budget outturn'!$JK$27</f>
        <v>-18975.156872771098</v>
      </c>
      <c r="Y24" s="30">
        <v>66021.457736479788</v>
      </c>
      <c r="Z24" s="33">
        <f>+Z22-Z23</f>
        <v>88191.314422606083</v>
      </c>
      <c r="AA24" s="33">
        <f>+AA22-AA23</f>
        <v>-4369.828610286786</v>
      </c>
      <c r="AB24" s="33">
        <f>+AB22-AB23</f>
        <v>-35543.913008161471</v>
      </c>
      <c r="AC24" s="33">
        <v>31561.11515940493</v>
      </c>
      <c r="AD24" s="37">
        <v>2428.115586754895</v>
      </c>
      <c r="AE24" s="27"/>
      <c r="AG24" s="27"/>
    </row>
    <row r="25" spans="1:33" x14ac:dyDescent="0.2">
      <c r="A25" s="38" t="s">
        <v>17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8"/>
      <c r="Z25" s="28"/>
      <c r="AA25" s="28"/>
      <c r="AB25" s="28"/>
      <c r="AC25" s="28"/>
      <c r="AD25" s="28"/>
    </row>
    <row r="26" spans="1:33" x14ac:dyDescent="0.2">
      <c r="A26" s="1" t="s">
        <v>37</v>
      </c>
      <c r="C26" s="25"/>
    </row>
    <row r="27" spans="1:33" x14ac:dyDescent="0.2">
      <c r="A27" s="51" t="s">
        <v>38</v>
      </c>
      <c r="C27" s="25"/>
      <c r="X27" s="26"/>
      <c r="Y27" s="26"/>
      <c r="Z27" s="26"/>
      <c r="AA27" s="26"/>
      <c r="AB27" s="26"/>
      <c r="AC27" s="26"/>
      <c r="AD27" s="26"/>
    </row>
  </sheetData>
  <mergeCells count="4">
    <mergeCell ref="A25:X25"/>
    <mergeCell ref="A2:V6"/>
    <mergeCell ref="A8:AD8"/>
    <mergeCell ref="A9:AD9"/>
  </mergeCells>
  <pageMargins left="0.5" right="0.25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Cen. Gov. Op. </vt:lpstr>
      <vt:lpstr>'Cen. Gov. Op. 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Dissanayake KU</cp:lastModifiedBy>
  <cp:lastPrinted>2016-06-30T05:57:16Z</cp:lastPrinted>
  <dcterms:created xsi:type="dcterms:W3CDTF">2014-08-25T06:07:40Z</dcterms:created>
  <dcterms:modified xsi:type="dcterms:W3CDTF">2017-09-27T04:32:13Z</dcterms:modified>
</cp:coreProperties>
</file>