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shanthini\Desktop\ESS Tamil Final -2024\"/>
    </mc:Choice>
  </mc:AlternateContent>
  <xr:revisionPtr revIDLastSave="0" documentId="13_ncr:1_{1EF13767-B4F9-4415-98B0-A782493AC7CC}" xr6:coauthVersionLast="47" xr6:coauthVersionMax="47" xr10:uidLastSave="{00000000-0000-0000-0000-000000000000}"/>
  <bookViews>
    <workbookView xWindow="-120" yWindow="-120" windowWidth="29040" windowHeight="15720" tabRatio="921" activeTab="1" xr2:uid="{00000000-000D-0000-FFFF-FFFF00000000}"/>
  </bookViews>
  <sheets>
    <sheet name="Table 5.1" sheetId="11" r:id="rId1"/>
    <sheet name="Table 5.2 " sheetId="12" r:id="rId2"/>
    <sheet name="Table 5.3" sheetId="13" r:id="rId3"/>
    <sheet name="Table 5.4 " sheetId="14" r:id="rId4"/>
    <sheet name="Table 5.5 " sheetId="15" r:id="rId5"/>
    <sheet name="Table 5.6" sheetId="16" r:id="rId6"/>
    <sheet name="Table 5.7" sheetId="3" r:id="rId7"/>
    <sheet name="Table 5.8" sheetId="2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8" i="2" l="1"/>
  <c r="L69" i="2"/>
  <c r="L70" i="2"/>
  <c r="L71" i="2"/>
  <c r="K73" i="2"/>
  <c r="J73" i="2"/>
  <c r="I73" i="2"/>
  <c r="H73" i="2"/>
  <c r="G73" i="2"/>
  <c r="F73" i="2"/>
  <c r="E73" i="2"/>
  <c r="D73" i="2"/>
  <c r="C73" i="2"/>
  <c r="D72" i="2"/>
  <c r="E72" i="2"/>
  <c r="F72" i="2"/>
  <c r="G72" i="2"/>
  <c r="H72" i="2"/>
  <c r="I72" i="2"/>
  <c r="J72" i="2"/>
  <c r="K72" i="2"/>
  <c r="C72" i="2"/>
  <c r="L67" i="2"/>
  <c r="L36" i="2"/>
  <c r="L35" i="2"/>
  <c r="D37" i="2"/>
  <c r="E37" i="2"/>
  <c r="F37" i="2"/>
  <c r="G37" i="2"/>
  <c r="H37" i="2"/>
  <c r="I37" i="2"/>
  <c r="J37" i="2"/>
  <c r="K37" i="2"/>
  <c r="C37" i="2"/>
  <c r="L32" i="2"/>
  <c r="D33" i="2"/>
  <c r="E33" i="2"/>
  <c r="F33" i="2"/>
  <c r="G33" i="2"/>
  <c r="H33" i="2"/>
  <c r="I33" i="2"/>
  <c r="J33" i="2"/>
  <c r="K33" i="2"/>
  <c r="C31" i="2"/>
  <c r="C33" i="2" s="1"/>
  <c r="D74" i="2" l="1"/>
  <c r="L31" i="2"/>
  <c r="L33" i="2" s="1"/>
  <c r="H74" i="2"/>
  <c r="E74" i="2"/>
  <c r="F74" i="2"/>
  <c r="L73" i="2"/>
  <c r="C74" i="2"/>
  <c r="J74" i="2"/>
  <c r="K74" i="2"/>
  <c r="L37" i="2"/>
  <c r="I74" i="2"/>
  <c r="L72" i="2"/>
  <c r="G74" i="2"/>
  <c r="L74" i="2" l="1"/>
</calcChain>
</file>

<file path=xl/sharedStrings.xml><?xml version="1.0" encoding="utf-8"?>
<sst xmlns="http://schemas.openxmlformats.org/spreadsheetml/2006/main" count="694" uniqueCount="314">
  <si>
    <t>-</t>
  </si>
  <si>
    <t>2022 </t>
  </si>
  <si>
    <t> </t>
  </si>
  <si>
    <t>3,074,324 </t>
  </si>
  <si>
    <t>3,048,822 </t>
  </si>
  <si>
    <t>2,720,563 </t>
  </si>
  <si>
    <t> 911,355 </t>
  </si>
  <si>
    <t>1,399,126 </t>
  </si>
  <si>
    <t> 335,266 </t>
  </si>
  <si>
    <t> 74,816 </t>
  </si>
  <si>
    <t> 328,259 </t>
  </si>
  <si>
    <t> 109,961 </t>
  </si>
  <si>
    <t> 146,566 </t>
  </si>
  <si>
    <t> 71,732 </t>
  </si>
  <si>
    <t> 25,502 </t>
  </si>
  <si>
    <t>5,356,591 </t>
  </si>
  <si>
    <t>4,699,679 </t>
  </si>
  <si>
    <t>1,239,195 </t>
  </si>
  <si>
    <t> 939,496 </t>
  </si>
  <si>
    <t>2,455,600 </t>
  </si>
  <si>
    <t>2,332,208 </t>
  </si>
  <si>
    <t> 123,391 </t>
  </si>
  <si>
    <t>1,004,884 </t>
  </si>
  <si>
    <t> 913,601 </t>
  </si>
  <si>
    <t> 647,958 </t>
  </si>
  <si>
    <t> 265,644 </t>
  </si>
  <si>
    <t> - </t>
  </si>
  <si>
    <t>2,282,267 </t>
  </si>
  <si>
    <t> 494,655 </t>
  </si>
  <si>
    <t>1,787,612 </t>
  </si>
  <si>
    <t>28,695,949 </t>
  </si>
  <si>
    <t>17,051,854 </t>
  </si>
  <si>
    <t>11,644,094 </t>
  </si>
  <si>
    <t>–</t>
  </si>
  <si>
    <t>(c)</t>
  </si>
  <si>
    <t>(f)</t>
  </si>
  <si>
    <t>(m)</t>
  </si>
  <si>
    <r>
      <rPr>
        <sz val="10"/>
        <color rgb="FF231F20"/>
        <rFont val="Calibri"/>
        <family val="2"/>
        <scheme val="minor"/>
      </rPr>
      <t>–</t>
    </r>
  </si>
  <si>
    <r>
      <rPr>
        <sz val="10"/>
        <color rgb="FF231F20"/>
        <rFont val="Calibri"/>
        <family val="2"/>
        <scheme val="minor"/>
      </rPr>
      <t>...</t>
    </r>
  </si>
  <si>
    <t>n.a</t>
  </si>
  <si>
    <t>_</t>
  </si>
  <si>
    <t>,iwj; njhopw;ghLfspd; njhFg;G (nghUshjhu tifg;gLj;jy;)</t>
  </si>
  <si>
    <t>tplak;</t>
  </si>
  <si>
    <r>
      <t>2019</t>
    </r>
    <r>
      <rPr>
        <vertAlign val="superscript"/>
        <sz val="11"/>
        <color rgb="FF000000"/>
        <rFont val="Calibri"/>
        <family val="2"/>
        <scheme val="minor"/>
      </rPr>
      <t>(</t>
    </r>
    <r>
      <rPr>
        <vertAlign val="superscript"/>
        <sz val="11"/>
        <color rgb="FF000000"/>
        <rFont val="Baamini"/>
      </rPr>
      <t>m</t>
    </r>
    <r>
      <rPr>
        <vertAlign val="superscript"/>
        <sz val="11"/>
        <color rgb="FF000000"/>
        <rFont val="Calibri"/>
        <family val="2"/>
        <scheme val="minor"/>
      </rPr>
      <t>)</t>
    </r>
  </si>
  <si>
    <r>
      <t>2023</t>
    </r>
    <r>
      <rPr>
        <vertAlign val="superscript"/>
        <sz val="11"/>
        <color rgb="FF000000"/>
        <rFont val="Calibri"/>
        <family val="2"/>
        <scheme val="minor"/>
      </rPr>
      <t>(</t>
    </r>
    <r>
      <rPr>
        <vertAlign val="superscript"/>
        <sz val="11"/>
        <color rgb="FF000000"/>
        <rFont val="Baamini"/>
      </rPr>
      <t>M</t>
    </r>
    <r>
      <rPr>
        <vertAlign val="superscript"/>
        <sz val="11"/>
        <color rgb="FF000000"/>
        <rFont val="Calibri"/>
        <family val="2"/>
        <scheme val="minor"/>
      </rPr>
      <t>)</t>
    </r>
  </si>
  <si>
    <t xml:space="preserve">&amp;.kpy;. </t>
  </si>
  <si>
    <t xml:space="preserve">murpiw kw;Wk; nfhilfs; </t>
  </si>
  <si>
    <t>murpiw</t>
  </si>
  <si>
    <t xml:space="preserve">   tUkhd thp</t>
  </si>
  <si>
    <t xml:space="preserve">   nghUl;fs; kw;Wk; gzpfs; kPjhd thpfs;</t>
  </si>
  <si>
    <t xml:space="preserve">   gd;dhl;L tHj;jfk; kPjhd thpfs;</t>
  </si>
  <si>
    <t xml:space="preserve">   Vidait</t>
  </si>
  <si>
    <t>thpay;yh murpiw</t>
  </si>
  <si>
    <t>nrhj;J tUkhdk;</t>
  </si>
  <si>
    <t>fl;lzq;fSk; tpjpg;Gf;fSk;</t>
  </si>
  <si>
    <t>Vidait</t>
  </si>
  <si>
    <t>nfhilfs;</t>
  </si>
  <si>
    <t>nrytpdk; kw;Wk; Njwpa fld;toq;fy;</t>
  </si>
  <si>
    <t>kPz;nlOk; nrytpdk;</t>
  </si>
  <si>
    <t>nghUl;fs; kw;Wk; gzpfs; kPjhd nrytpdk;</t>
  </si>
  <si>
    <t>,jpy; rk;gsq;fSk; $ypfSk;</t>
  </si>
  <si>
    <t>tl;bf; nfhLg;gdTfs;</t>
  </si>
  <si>
    <t>cs;ehL</t>
  </si>
  <si>
    <t>ntspehL</t>
  </si>
  <si>
    <t>khw;wy; nfhLg;gdTfs;</t>
  </si>
  <si>
    <t>%yjdr; nrytpdk;</t>
  </si>
  <si>
    <t>%yjd khw;wy;fs;</t>
  </si>
  <si>
    <t>kPs;nfhLg;gdTfisf; fopj;j fld;toq;fy;</t>
  </si>
  <si>
    <t xml:space="preserve">nkhj;j epjpaply; </t>
  </si>
  <si>
    <t>ntspehl;L epjpaply;</t>
  </si>
  <si>
    <t>cs;ehl;L epjpaply;</t>
  </si>
  <si>
    <t>nkhj;jr; nrytpdk; kw;Wk; Njwpa fld;toq;fy;</t>
  </si>
  <si>
    <r>
      <t>ntspehL</t>
    </r>
    <r>
      <rPr>
        <vertAlign val="superscript"/>
        <sz val="10"/>
        <color rgb="FF000000"/>
        <rFont val="Baamini"/>
      </rPr>
      <t>(v)(V)</t>
    </r>
  </si>
  <si>
    <t>05. mur epjp</t>
  </si>
  <si>
    <t>ml;ltiz5.1</t>
  </si>
  <si>
    <t>ml;ltiz 5.2</t>
  </si>
  <si>
    <t>ml;ltiz 5.3</t>
  </si>
  <si>
    <t>ml;ltiz 5.4</t>
  </si>
  <si>
    <t>ml;ltiz 5.5</t>
  </si>
  <si>
    <t>ml;ltiz 5.6</t>
  </si>
  <si>
    <t>ml;ltiz 5.7</t>
  </si>
  <si>
    <t>ml;ltiz 5.8</t>
  </si>
  <si>
    <t>tp.fp.</t>
  </si>
  <si>
    <t>%yq;fs;:</t>
  </si>
  <si>
    <t>,yq;if kj;jpa tq;fp</t>
  </si>
  <si>
    <t xml:space="preserve">,yq;if kj;jpa tq;fp </t>
  </si>
  <si>
    <t>(M)</t>
  </si>
  <si>
    <t>(,)</t>
  </si>
  <si>
    <t>(&lt;)</t>
  </si>
  <si>
    <t>(C)</t>
  </si>
  <si>
    <t>(v)</t>
  </si>
  <si>
    <t>(V)</t>
  </si>
  <si>
    <t>(I)</t>
  </si>
  <si>
    <t>jw;fhypfkhdit</t>
  </si>
  <si>
    <t>epjp mikr;rpd;gb&gt; 2019Mk; Mz;bd; ,iwj; Jiw Gs;sptpguq;fs; 2020Mk; Mz;bw;fhd tuT nryTj;jpl;l ciuapy; mwptpf;fg;gl;lthW kPsj;jpUj;jpaikf;fg;gl;bUf;fpd;wd.</t>
  </si>
  <si>
    <t>tp.fp. tpguk; fpilf;ftpy;iy</t>
  </si>
  <si>
    <t>epjp&gt; nghUshjhu cWjpg;ghL kw;Wk; Njrpaf; nfhs;iffs; mikr;rpdhy; mwptpf;fg;gl;l ,yq;ifapd; ntspepd;w nghJg; gLflid jPHg;gdT nra;tJld; njhlHGila ,ilf;fhyf; nfhs;ifj; jpfjpahd&gt; 2022 Vg;gpwy; 12 ,w;Fg; gpd;dH epYitapYs;s gy;NtW gLfld; jPHg;gdT nfhLg;gdTfis kj;jpa muR gLfld; cs;slf;ftpy;iy. ,ilf;fhy nfhs;iff;F mikthf %yjdthf;fg;gl Ntz;Lnkd fUjg;gLfpd;w ghjpf;fg;l;l gLfldpd; epYitapYs;s tl;bf; nfhLg;gdTfisAk; mj;Jld; ,yq;if mgptpUj;jp KwpfSld; njhlHGila gy;NtW epYitapYs;s tl;bf; nfhLg;gdTfisAk; ,g;gLfld; jPHg;gdTf; nfhLg;gdTfs; cs;slf;Ffpd;wd.</t>
  </si>
  <si>
    <t>2022 jpnrk;ghpypUe;J&gt; ,yq;if kpd;rhu rig&gt; vahHNghl; md;l; VtpNa~d; NrHtp]]; ypkpnll;&gt; ,yq;if JiwKf mjpfhurig Nghd;wtw;wpd; fPo; Kd;dH tifg;gLj;jg;gl;l gy;NtW ntspepd;w nraw;wpl;lf; fld;fs; kj;jpa muRg; gLfldpDs; cl;NrHf;fg;gl;ld.</t>
  </si>
  <si>
    <t>epjp&gt; nghUshjhu cWjpg;ghL kw;Wk; Njrpa nfhs;iffs; mikr;R</t>
  </si>
  <si>
    <t>murpiwapd; nghUshjhu tifg;gLj;jy;</t>
  </si>
  <si>
    <t>thp murpiw</t>
  </si>
  <si>
    <t>ntspehl;L th;j;jfk; kPjhd thpfs;</t>
  </si>
  <si>
    <t>,wf;Fkjpj; jPHit</t>
  </si>
  <si>
    <t>cs;ehl;L nghUl;fs; kw;Wk; gzpfs; kPjhd thpfs;</t>
  </si>
  <si>
    <t>ngWkjp $l;ly; thpfs;</t>
  </si>
  <si>
    <t>,wf;Fkjpfs;</t>
  </si>
  <si>
    <t>fyhy; thp</t>
  </si>
  <si>
    <t>kJtif</t>
  </si>
  <si>
    <t>GifapiyÆ rpfnul;Lf;fs;</t>
  </si>
  <si>
    <t>ngw;Nwhypak;</t>
  </si>
  <si>
    <t>chpkf; fl;lzq;fs;</t>
  </si>
  <si>
    <t>$l;lhz;ik</t>
  </si>
  <si>
    <t>$l;lhz;ikay;yhjit</t>
  </si>
  <si>
    <t>%yjd ,yhg thp</t>
  </si>
  <si>
    <t>thlif</t>
  </si>
  <si>
    <t>tl;b</t>
  </si>
  <si>
    <t>,yhgq;fSk; gq;fpyhgq;fSk;</t>
  </si>
  <si>
    <t>fl;lzq;fSk; epUthf tpjpg;gdTfSk;</t>
  </si>
  <si>
    <t>nkhj;jk;</t>
  </si>
  <si>
    <r>
      <t>J.th.m.jPÆgp.c.m.jPÆr.pg.jPÆVidait</t>
    </r>
    <r>
      <rPr>
        <vertAlign val="superscript"/>
        <sz val="10"/>
        <color rgb="FF231F20"/>
        <rFont val="Baamini"/>
      </rPr>
      <t>(,)</t>
    </r>
  </si>
  <si>
    <t>JiwKf kw;Wk; thD}h;jpepiya mgptpUj;jpj; jPh;it&gt; gpuNjr cl;fl;likg;G mgptpUj;jpj; jPh;it kw;Wk; rpwg;G gz;lj; jPh;it</t>
  </si>
  <si>
    <t>%yjd &lt;l;L thp cs;slq;fyhf</t>
  </si>
  <si>
    <t>r%fg; nghWg;ghz;ik jPh;it&gt; Njrj;ij fl;bnaOg;Gk; thp kw;Wk; njhiyj;njhlHg+l;ly; jPh;it</t>
  </si>
  <si>
    <t>%yjdg; nghUl;fspd; tpw;gid</t>
  </si>
  <si>
    <t>&amp;. kpy;.</t>
  </si>
  <si>
    <r>
      <rPr>
        <sz val="11"/>
        <color rgb="FF231F20"/>
        <rFont val="Calibri"/>
        <family val="2"/>
        <scheme val="minor"/>
      </rPr>
      <t>2019</t>
    </r>
    <r>
      <rPr>
        <vertAlign val="superscript"/>
        <sz val="11"/>
        <color rgb="FF231F20"/>
        <rFont val="Calibri"/>
        <family val="2"/>
        <scheme val="minor"/>
      </rPr>
      <t>(</t>
    </r>
    <r>
      <rPr>
        <vertAlign val="superscript"/>
        <sz val="11"/>
        <color rgb="FF231F20"/>
        <rFont val="Baamini"/>
      </rPr>
      <t>m</t>
    </r>
    <r>
      <rPr>
        <vertAlign val="superscript"/>
        <sz val="11"/>
        <color rgb="FF231F20"/>
        <rFont val="Calibri"/>
        <family val="2"/>
        <scheme val="minor"/>
      </rPr>
      <t>)</t>
    </r>
  </si>
  <si>
    <t>mur nrytpdk; kw;Wk; kPs;nfhLg;gdTfisf; fopj;j fld;toq;fy; vd;gdtw;wpd; nghUshjhu tifg;gLj;jy;</t>
  </si>
  <si>
    <t>rk;gsq;fSk; $ypfSk;</t>
  </si>
  <si>
    <t>Fbrhh; eph;thfk;</t>
  </si>
  <si>
    <t>ghJfhg;G</t>
  </si>
  <si>
    <t>nghUl;fs; kw;Wk; gzpfspd; Vida nfhs;tdTfs;</t>
  </si>
  <si>
    <t>tPl;Lj;Jiw</t>
  </si>
  <si>
    <t>epjpapayy;yh mur njhopy;Kaw;rpfs;</t>
  </si>
  <si>
    <t>epWtdq;fs; kw;Wk; Vidait</t>
  </si>
  <si>
    <t>epjp mikr;rpd;gb epYitfSf;fhd rPuhf;fk;</t>
  </si>
  <si>
    <t>epiyahd %yjd nrhj;Jf;fspd; ifNaw;G</t>
  </si>
  <si>
    <t>mur epWtdq;fs;</t>
  </si>
  <si>
    <t>Jiz Njrpa muRfs;</t>
  </si>
  <si>
    <t>kPs;nfhLg;gditf; fopj;j fld;toq;fy;</t>
  </si>
  <si>
    <t>Kw;gzf; fzf;FfspD}lhd Njwpa fld;toq;fy;</t>
  </si>
  <si>
    <t>mur njhopy;Kaw;rpfSf;fhd fld;toq;fy;</t>
  </si>
  <si>
    <t>mur njhopy;Kaw;rpfspy; fld; kPs;nfhLg;gdTfs;</t>
  </si>
  <si>
    <t>epjp mikr;rpd;gb %yjdr; nrytpdj;jpd; kPjhd epYitfSf;fhd rPuhf;fk;</t>
  </si>
  <si>
    <r>
      <t>2022</t>
    </r>
    <r>
      <rPr>
        <vertAlign val="superscript"/>
        <sz val="11"/>
        <color rgb="FF231F20"/>
        <rFont val="Calibri"/>
        <family val="2"/>
        <scheme val="minor"/>
      </rPr>
      <t>(</t>
    </r>
    <r>
      <rPr>
        <vertAlign val="superscript"/>
        <sz val="11"/>
        <color rgb="FF231F20"/>
        <rFont val="Baamini"/>
      </rPr>
      <t>M</t>
    </r>
    <r>
      <rPr>
        <vertAlign val="superscript"/>
        <sz val="11"/>
        <color rgb="FF231F20"/>
        <rFont val="Calibri"/>
        <family val="2"/>
        <scheme val="minor"/>
      </rPr>
      <t>)</t>
    </r>
  </si>
  <si>
    <r>
      <t>2023</t>
    </r>
    <r>
      <rPr>
        <vertAlign val="superscript"/>
        <sz val="11"/>
        <color rgb="FF000000"/>
        <rFont val="Calibri"/>
        <family val="2"/>
        <scheme val="minor"/>
      </rPr>
      <t>(</t>
    </r>
    <r>
      <rPr>
        <vertAlign val="superscript"/>
        <sz val="11"/>
        <color rgb="FF000000"/>
        <rFont val="Baamini"/>
      </rPr>
      <t>M</t>
    </r>
    <r>
      <rPr>
        <vertAlign val="superscript"/>
        <sz val="11"/>
        <color rgb="FF000000"/>
        <rFont val="Calibri"/>
        <family val="2"/>
        <scheme val="minor"/>
      </rPr>
      <t>)(</t>
    </r>
    <r>
      <rPr>
        <vertAlign val="superscript"/>
        <sz val="11"/>
        <color rgb="FF000000"/>
        <rFont val="Baamini"/>
      </rPr>
      <t>,</t>
    </r>
    <r>
      <rPr>
        <vertAlign val="superscript"/>
        <sz val="11"/>
        <color rgb="FF000000"/>
        <rFont val="Calibri"/>
        <family val="2"/>
        <scheme val="minor"/>
      </rPr>
      <t>)</t>
    </r>
  </si>
  <si>
    <t>&amp;.kpy;.</t>
  </si>
  <si>
    <r>
      <t>344,096</t>
    </r>
    <r>
      <rPr>
        <vertAlign val="superscript"/>
        <sz val="10"/>
        <color rgb="FF231F20"/>
        <rFont val="Calibri"/>
        <family val="2"/>
        <scheme val="minor"/>
      </rPr>
      <t>(</t>
    </r>
    <r>
      <rPr>
        <vertAlign val="superscript"/>
        <sz val="10"/>
        <color rgb="FF231F20"/>
        <rFont val="Baamini"/>
      </rPr>
      <t>r</t>
    </r>
    <r>
      <rPr>
        <vertAlign val="superscript"/>
        <sz val="10"/>
        <color rgb="FF231F20"/>
        <rFont val="Calibri"/>
        <family val="2"/>
        <scheme val="minor"/>
      </rPr>
      <t>)</t>
    </r>
  </si>
  <si>
    <r>
      <t>442,727</t>
    </r>
    <r>
      <rPr>
        <vertAlign val="superscript"/>
        <sz val="10"/>
        <color rgb="FF231F20"/>
        <rFont val="Calibri"/>
        <family val="2"/>
        <scheme val="minor"/>
      </rPr>
      <t>(</t>
    </r>
    <r>
      <rPr>
        <vertAlign val="superscript"/>
        <sz val="10"/>
        <color rgb="FF231F20"/>
        <rFont val="Baamini"/>
      </rPr>
      <t>r</t>
    </r>
    <r>
      <rPr>
        <vertAlign val="superscript"/>
        <sz val="10"/>
        <color rgb="FF231F20"/>
        <rFont val="Calibri"/>
        <family val="2"/>
        <scheme val="minor"/>
      </rPr>
      <t>)</t>
    </r>
  </si>
  <si>
    <t>(x)</t>
  </si>
  <si>
    <t>(X)</t>
  </si>
  <si>
    <t>(xs)</t>
  </si>
  <si>
    <t>(q)</t>
  </si>
  <si>
    <t>(r)</t>
  </si>
  <si>
    <t>fUtpfspd;gb</t>
  </si>
  <si>
    <t>&amp;gha;f; fld;fs;</t>
  </si>
  <si>
    <t xml:space="preserve"> jpiwNrhp Kwpfs;</t>
  </si>
  <si>
    <t xml:space="preserve"> kj;jpa tq;fp Kw;gzq;fs;</t>
  </si>
  <si>
    <t xml:space="preserve"> nkhj;jk;</t>
  </si>
  <si>
    <r>
      <t xml:space="preserve"> jpiwNrhp cz;bay;fs;</t>
    </r>
    <r>
      <rPr>
        <vertAlign val="superscript"/>
        <sz val="10"/>
        <color rgb="FF000000"/>
        <rFont val="Baamini"/>
      </rPr>
      <t>(&lt;) </t>
    </r>
  </si>
  <si>
    <r>
      <t xml:space="preserve"> ,yq;if mgptpUj;jp Kwpfs;</t>
    </r>
    <r>
      <rPr>
        <vertAlign val="superscript"/>
        <sz val="10"/>
        <color rgb="FF000000"/>
        <rFont val="Baamini"/>
      </rPr>
      <t>(c)</t>
    </r>
  </si>
  <si>
    <r>
      <t xml:space="preserve"> ehl;bw;fhd gd;dhl;L Kwpfs;</t>
    </r>
    <r>
      <rPr>
        <vertAlign val="superscript"/>
        <sz val="10"/>
        <color rgb="FF000000"/>
        <rFont val="Baamini"/>
      </rPr>
      <t>(c)(C)</t>
    </r>
  </si>
  <si>
    <r>
      <t xml:space="preserve"> Vidait</t>
    </r>
    <r>
      <rPr>
        <vertAlign val="superscript"/>
        <sz val="10"/>
        <color rgb="FF000000"/>
        <rFont val="Baamini"/>
      </rPr>
      <t>(v)(V)</t>
    </r>
  </si>
  <si>
    <t>tq;fpj;njhopy; Jiw (rpwg;gpay;G tha;e;j tq;fpfs; ePq;fyhf)</t>
  </si>
  <si>
    <t>kj;jpa tq;fp</t>
  </si>
  <si>
    <t>tHj;jf tq;fpfs;</t>
  </si>
  <si>
    <t>tq;fpay;yhj; Jiw</t>
  </si>
  <si>
    <t>rpwg;gpay;G tha;e;j tq;fpfs;</t>
  </si>
  <si>
    <t>chpkk;ngw;w epjpf; fk;gdpfs;</t>
  </si>
  <si>
    <t>fhg;GWjpf; fk;gdpfs;</t>
  </si>
  <si>
    <t>cs;ehl;L jdpg;gl;ltHfs;</t>
  </si>
  <si>
    <r>
      <t xml:space="preserve">$l;Lj;jhgdq;fs; </t>
    </r>
    <r>
      <rPr>
        <vertAlign val="superscript"/>
        <sz val="10"/>
        <color rgb="FF231F20"/>
        <rFont val="Baamini"/>
      </rPr>
      <t>(x)</t>
    </r>
  </si>
  <si>
    <r>
      <t xml:space="preserve">Xa;T+jpa epjpaq;fs; </t>
    </r>
    <r>
      <rPr>
        <vertAlign val="superscript"/>
        <sz val="10"/>
        <color rgb="FF231F20"/>
        <rFont val="Baamini"/>
      </rPr>
      <t>(X)</t>
    </r>
  </si>
  <si>
    <r>
      <t>mur epWtdq;fs;&gt; epjpaq;fs; kw;Wk; muRf;;Fr; nrhe;jkhd njhopy;Kaw;rpfs;</t>
    </r>
    <r>
      <rPr>
        <vertAlign val="superscript"/>
        <sz val="10"/>
        <color rgb="FF231F20"/>
        <rFont val="Baamini"/>
      </rPr>
      <t>(xs)</t>
    </r>
  </si>
  <si>
    <r>
      <t>nrhj;Jlikapd;gb</t>
    </r>
    <r>
      <rPr>
        <b/>
        <vertAlign val="superscript"/>
        <sz val="10"/>
        <color rgb="FFDC1E35"/>
        <rFont val="Baamini"/>
      </rPr>
      <t>(I)</t>
    </r>
  </si>
  <si>
    <r>
      <t xml:space="preserve">Vidait </t>
    </r>
    <r>
      <rPr>
        <vertAlign val="superscript"/>
        <sz val="10"/>
        <color rgb="FF231F20"/>
        <rFont val="Baamini"/>
      </rPr>
      <t>(f)</t>
    </r>
  </si>
  <si>
    <r>
      <t>kPs;nfhs;tdT nfhLf;fy;thq;fy;fSf;fhd xJf;Ffs;</t>
    </r>
    <r>
      <rPr>
        <vertAlign val="superscript"/>
        <sz val="10"/>
        <color rgb="FF231F20"/>
        <rFont val="Baamini"/>
      </rPr>
      <t>(I)(q)</t>
    </r>
  </si>
  <si>
    <t>tjptw;w KjyPl;lhsHfs; trKs;s ntspepd;w jpiwNrhp cz;bay;fs; ePq;fyhf.</t>
  </si>
  <si>
    <t>kj;jpa itg;gf Kiwikapd; gjpTfis mbg;gilahff; nfhz;L epWtd hPjpahd tifg;ghL jpUj;jg;gl;lJld; 2018 - 2021Mk; Mz;bw;fhd juTfs; mjw;fikthf kPs;jpUj;jg;gl;Ls;sd.</t>
  </si>
  <si>
    <t>CopaH Nrkyhg epjpak;&gt; CopaH ek;gpf;if epjpak;&gt; Xa;t+jpa epjpaq;fs;&gt; Nrk epjpaq;fs; Nghd;wtw;wpd; clikfis cs;slf;fpAs;sJ.</t>
  </si>
  <si>
    <t>mur mjpfhurigfs;&gt; murhq;fj; jpizf;fsq;fs;&gt; mikr;Rf;fs; Nghd;wtw;wpd; clikfis cs;slf;fpAs;sJ.</t>
  </si>
  <si>
    <t>rq;fq;fs;&gt; fofq;fs;&gt; mikg;Gf;fs; Nghd;wtw;wpd; clikfis cs;slf;fpAs;sJ.</t>
  </si>
  <si>
    <t>epjp&gt; nghUshjhu cWjpg;ghL kw;Wk; Njrpaf; nfhs;iffs; mikr;rpdhy; mwptpf;fg;gl;l ,yq;ifapd; ntspepd;w nghJg;gLflid jPHg;gdT nra;tJld; njhlHGila ,ilf;fhyf; nfhs;ifj; jpfjpahd&gt; 2022 Vg;gpwy; 12 ,w;Fg; gpd;dH epYitapYs;s gy;NtW gLfld; jPHg;gdT nfhLg;gdTfis kj;jpa muR gLfld; cs;slf;ftpy;iy. ,ilf;fhy nfhs;iff;F mikthf %yjdthf;fg;gl Ntz;Lnkd fUjg;gLfpd;w ghjpf;fg;gl;l gLfldpd; epYitapYs;s tl;bf; nfhLg;gdTfisAk; mj;Jld; ,yq;if mgptpUj;jpKwpfSld; njhlHGila gy;NtW epYitapYs;s tl;bf; nfhLg;gdTfisAk; ,g;gLfld; jPHg;gdTf; nfhLg;gdTfs; cs;slf;Ffpd;wd.</t>
  </si>
  <si>
    <t>jpUj;jg;gl;lJ</t>
  </si>
  <si>
    <t>gLfld; jPh;g;gdTf; nfhLg;gdTfs;</t>
  </si>
  <si>
    <t>fld; jPh;g;gdTf; nfhLg;gdTfs;</t>
  </si>
  <si>
    <t>FWq;fhyk;</t>
  </si>
  <si>
    <t>eLj;ju kw;Wk; ePz;lfhyk;</t>
  </si>
  <si>
    <r>
      <t>2023</t>
    </r>
    <r>
      <rPr>
        <vertAlign val="superscript"/>
        <sz val="11"/>
        <color rgb="FF231F20"/>
        <rFont val="Calibri"/>
        <family val="2"/>
        <scheme val="minor"/>
      </rPr>
      <t>(</t>
    </r>
    <r>
      <rPr>
        <vertAlign val="superscript"/>
        <sz val="11"/>
        <color rgb="FF231F20"/>
        <rFont val="Baamini"/>
      </rPr>
      <t>m</t>
    </r>
    <r>
      <rPr>
        <vertAlign val="superscript"/>
        <sz val="11"/>
        <color rgb="FF231F20"/>
        <rFont val="Calibri"/>
        <family val="2"/>
        <scheme val="minor"/>
      </rPr>
      <t>)</t>
    </r>
  </si>
  <si>
    <t>ntspepd;w nghJg;gLfld;</t>
  </si>
  <si>
    <t xml:space="preserve">  vahh;Nghl; md;l; VtpNa~d; Nrh;tp]]; (rpwpyq;fh) ypkpnll;</t>
  </si>
  <si>
    <t xml:space="preserve">  ,yq;if kpd;rhu rig   </t>
  </si>
  <si>
    <t xml:space="preserve">  ,yq;if JiwKf mjpfhu rig</t>
  </si>
  <si>
    <r>
      <t>mur cj;juthjg;gLj;jg;gl;l gLfld;</t>
    </r>
    <r>
      <rPr>
        <b/>
        <u/>
        <vertAlign val="superscript"/>
        <sz val="10"/>
        <color rgb="FFDC1E35"/>
        <rFont val="Baamini"/>
      </rPr>
      <t>(&lt;)</t>
    </r>
    <r>
      <rPr>
        <b/>
        <u/>
        <sz val="10"/>
        <color rgb="FFDC1E35"/>
        <rFont val="Baamini"/>
      </rPr>
      <t xml:space="preserve"> </t>
    </r>
  </si>
  <si>
    <t>,yq;if tq;fp kw;Wk; kf;fs; tq;fp</t>
  </si>
  <si>
    <t>,yq;if kpd;rhu rig</t>
  </si>
  <si>
    <t>rpNyhd; ~pg;gpq; Nfhg;gNu~d; ypkpnll;</t>
  </si>
  <si>
    <t>n[duy; Nrh; N[hd; nfhj;jyhty ghJfhg;G gy;fiyf;fofk;</t>
  </si>
  <si>
    <t>yq;fh Nfhy; fk;gdp (gpiwNtl;) ypkpnll;</t>
  </si>
  <si>
    <t>Njrpa ePh; toq;fy; kw;Wk; tbfhyikg;Gr; rig</t>
  </si>
  <si>
    <t>new; re;ijg;gLj;jy; rig</t>
  </si>
  <si>
    <t>tPjp mgptpUj;jp mjpfhu rig</t>
  </si>
  <si>
    <t>Vida $l;Lj;jhgdq;fs;</t>
  </si>
  <si>
    <t>nghJg; gLfld;</t>
  </si>
  <si>
    <t xml:space="preserve"> vahh;Nghl; md;l; VtpNa~d; Nrh;tp]]; (rpwpyq;fh) ypkpnll;</t>
  </si>
  <si>
    <r>
      <t>,yq;if ngw;Nwhypaf; $l;Lj;jhgdk;</t>
    </r>
    <r>
      <rPr>
        <vertAlign val="superscript"/>
        <sz val="10"/>
        <color rgb="FF231F20"/>
        <rFont val="Baamini"/>
      </rPr>
      <t>(,)</t>
    </r>
  </si>
  <si>
    <r>
      <t>rpwpyq;fd; vah;iyd;]; ypkpnll;</t>
    </r>
    <r>
      <rPr>
        <vertAlign val="superscript"/>
        <sz val="10"/>
        <color rgb="FF231F20"/>
        <rFont val="Baamini"/>
      </rPr>
      <t>(c)</t>
    </r>
  </si>
  <si>
    <r>
      <t>nkhj;j ntspepd;w kj;jpa mur gLfld;</t>
    </r>
    <r>
      <rPr>
        <vertAlign val="superscript"/>
        <sz val="10"/>
        <color rgb="FF231F20"/>
        <rFont val="Baamini"/>
      </rPr>
      <t>(M)(,)</t>
    </r>
  </si>
  <si>
    <r>
      <t>murpw;Fr; nrhe;jkhd njhopy;Kaw;rpfspdhy; ngwg;gl;l ntspehl;L nraw;wpl;lf; fld;fs;</t>
    </r>
    <r>
      <rPr>
        <vertAlign val="superscript"/>
        <sz val="10"/>
        <color rgb="FF231F20"/>
        <rFont val="Baamini"/>
      </rPr>
      <t>(M)</t>
    </r>
  </si>
  <si>
    <t>2014 a+dpy; rpwpyq;fd; vahHiyd;rpdhy; toq;fg;gl;l I.m.nlhyH 175 kpy;ypad; njhif nfhz;l gd;dhl;L Kwpfis cs;slf;Ffpd;wJ. ,J&gt; 2019 a+dpy; KjpHr;rpaile;jJld; 5 Mz;L fhyj;jpw;fhf kPs toq;fg;gl;lJ.</t>
  </si>
  <si>
    <r>
      <t>jpul;lg;gl;l tuTnryTj; jpl;lk;</t>
    </r>
    <r>
      <rPr>
        <b/>
        <vertAlign val="superscript"/>
        <sz val="11"/>
        <color rgb="FFDC1E35"/>
        <rFont val="Baamini"/>
      </rPr>
      <t>(m)</t>
    </r>
  </si>
  <si>
    <t>nkhj;j murpiw kw;Wk; nfhilfs;</t>
  </si>
  <si>
    <t>nkhj;j murpiw                                           </t>
  </si>
  <si>
    <t>ng.$.thp</t>
  </si>
  <si>
    <t>Gus;T thpÆ Nj. fl;bnaOg;Gk; thp</t>
  </si>
  <si>
    <t>Njwpa tUkhdk; kw;Wk; ,yhgq;fs; kPjhd thpfs;</t>
  </si>
  <si>
    <t>Kj;jpiuj; jPh;it</t>
  </si>
  <si>
    <t>eilKiw tUkhdk;</t>
  </si>
  <si>
    <t>tl;b&gt; ,yhgq;fs; kw;Wk; gq;fpyhgq;fs;</t>
  </si>
  <si>
    <t>fl;lzq;fs; kw;Wk; eph;thf tpjpg;Gf;fs;</t>
  </si>
  <si>
    <t>kj;jpa tq;fp ,yhg Kw;gzq;fs;</t>
  </si>
  <si>
    <t>%yjd tUkhdk;</t>
  </si>
  <si>
    <t>nkhj;jr; nrytpdk;                                       </t>
  </si>
  <si>
    <t>jdpahs; Cjpaq;fs;</t>
  </si>
  <si>
    <t>epiyahd %yjdr; nrhj;Jf;fspd; ifNaw;G</t>
  </si>
  <si>
    <t>jpul;lg;gl;l ,iw kPjp</t>
  </si>
  <si>
    <t>nkhj;j murpiw kw;Wk; nfhilfs;                            </t>
  </si>
  <si>
    <t>nkhj;jr; nrytpdk;                                      </t>
  </si>
  <si>
    <t>epjp mikr;rpd;gb nkhj;jr; nrytpdj;jpd; kPjhd epYitfSf;fhd rPuhf;fk;</t>
  </si>
  <si>
    <t>nghJ epHthf&gt; cs;ehl;L mYty;fs;&gt; khfhz rigfs; kw;Wk; cs;@uhl;rp mikr;R</t>
  </si>
  <si>
    <t>kj;jpa murhq;fk;&gt; khfhz rigfs; kw;Wk; cs;@uhl;rp kd;wq;fspd; ,iwj; njhopw;ghLfs; cl;gl</t>
  </si>
  <si>
    <t>2024 khr;R 15 md;W ntspaplg;gl;l njhifkjpg;G kw;Wk; Gs;sptpguj; jpizf;fsj;jpd; mbg;gil Mz;L khw;wpaikf;fg;gl;l nkh.c.cw;gj;jp kjpg;gPLfs; (mbg;gil Mz;L 2015) gad;gLj;jg;gl;L tUfpd;wd.</t>
  </si>
  <si>
    <t>epjp mikr;rpd;gb&gt; ,iwj; Jiw Gs;sptpguq;fs; 2020Mk; Mz;bw;fhd tuT nryTj;jpl;l ciuapy; mwptpf;fg;gl;lthW 2019Mk; Mz;bw;fhd ,iwj;Jiwg; Gs;sptpguq;fs; kPsj;jpUj;jpaikf;fg;gl;bUf;fpd;wd.</t>
  </si>
  <si>
    <r>
      <rPr>
        <sz val="11"/>
        <color rgb="FF231F20"/>
        <rFont val="Calibri"/>
        <family val="2"/>
        <scheme val="minor"/>
      </rPr>
      <t>2019</t>
    </r>
    <r>
      <rPr>
        <vertAlign val="superscript"/>
        <sz val="11"/>
        <color rgb="FF231F20"/>
        <rFont val="Calibri"/>
        <family val="2"/>
        <scheme val="minor"/>
      </rPr>
      <t>(</t>
    </r>
    <r>
      <rPr>
        <vertAlign val="superscript"/>
        <sz val="11"/>
        <color rgb="FF231F20"/>
        <rFont val="Baamini"/>
      </rPr>
      <t>M</t>
    </r>
    <r>
      <rPr>
        <vertAlign val="superscript"/>
        <sz val="11"/>
        <color rgb="FF231F20"/>
        <rFont val="Calibri"/>
        <family val="2"/>
        <scheme val="minor"/>
      </rPr>
      <t>)</t>
    </r>
  </si>
  <si>
    <r>
      <t>2023</t>
    </r>
    <r>
      <rPr>
        <vertAlign val="superscript"/>
        <sz val="11"/>
        <color rgb="FF000000"/>
        <rFont val="Calibri"/>
        <family val="2"/>
        <scheme val="minor"/>
      </rPr>
      <t xml:space="preserve"> (</t>
    </r>
    <r>
      <rPr>
        <vertAlign val="superscript"/>
        <sz val="11"/>
        <color rgb="FF000000"/>
        <rFont val="Baamini"/>
      </rPr>
      <t>,</t>
    </r>
    <r>
      <rPr>
        <vertAlign val="superscript"/>
        <sz val="11"/>
        <color rgb="FF000000"/>
        <rFont val="Calibri"/>
        <family val="2"/>
        <scheme val="minor"/>
      </rPr>
      <t>)(</t>
    </r>
    <r>
      <rPr>
        <vertAlign val="superscript"/>
        <sz val="11"/>
        <color rgb="FF000000"/>
        <rFont val="Baamini"/>
      </rPr>
      <t>&lt;</t>
    </r>
    <r>
      <rPr>
        <vertAlign val="superscript"/>
        <sz val="11"/>
        <color rgb="FF000000"/>
        <rFont val="Calibri"/>
        <family val="2"/>
        <scheme val="minor"/>
      </rPr>
      <t>)</t>
    </r>
  </si>
  <si>
    <r>
      <t xml:space="preserve">nkh.c.cw;gj;jp </t>
    </r>
    <r>
      <rPr>
        <b/>
        <sz val="10"/>
        <color rgb="FFDC1E35"/>
        <rFont val="Times New Roman"/>
        <family val="1"/>
      </rPr>
      <t>%</t>
    </r>
    <r>
      <rPr>
        <b/>
        <sz val="10"/>
        <color rgb="FFDC1E35"/>
        <rFont val="Baamini"/>
      </rPr>
      <t xml:space="preserve"> Mf</t>
    </r>
    <r>
      <rPr>
        <b/>
        <vertAlign val="superscript"/>
        <sz val="10"/>
        <color rgb="FFDC1E35"/>
        <rFont val="Baamini"/>
      </rPr>
      <t>(c)</t>
    </r>
  </si>
  <si>
    <t>cs;@uhl;rp kd;w juTfs; fpilf;fhikapdhy; kj;jpa murhq;fk; kw;Wk; khfhz rigfspd; juTfs; khj;jpuNk cs;slf;fg;gl;Ls;sd.</t>
  </si>
  <si>
    <t xml:space="preserve">&amp;. kpy;. </t>
  </si>
  <si>
    <r>
      <t>khfhz rigfspd; murpiw kw;Wk; nrytpdk;</t>
    </r>
    <r>
      <rPr>
        <b/>
        <vertAlign val="superscript"/>
        <sz val="11"/>
        <color rgb="FFDC1E35"/>
        <rFont val="Baamini"/>
      </rPr>
      <t>(m)</t>
    </r>
  </si>
  <si>
    <t>Nky;</t>
  </si>
  <si>
    <t>kj;jpa</t>
  </si>
  <si>
    <t>njd;</t>
  </si>
  <si>
    <t>tl</t>
  </si>
  <si>
    <t>fpof;F</t>
  </si>
  <si>
    <t>tlNky;</t>
  </si>
  <si>
    <t>tlkj;jpa</t>
  </si>
  <si>
    <t>Cth</t>
  </si>
  <si>
    <t>rg;gpufKth</t>
  </si>
  <si>
    <t>Mz;L 2020</t>
  </si>
  <si>
    <t>Mz;L 2021</t>
  </si>
  <si>
    <t>Mz;L 2022</t>
  </si>
  <si>
    <r>
      <rPr>
        <b/>
        <sz val="10"/>
        <color rgb="FFDC1E35"/>
        <rFont val="Baamini"/>
      </rPr>
      <t>Mz;L 2023</t>
    </r>
    <r>
      <rPr>
        <b/>
        <vertAlign val="superscript"/>
        <sz val="10"/>
        <color rgb="FFDC1E35"/>
        <rFont val="Calibri"/>
        <family val="2"/>
        <scheme val="minor"/>
      </rPr>
      <t>(</t>
    </r>
    <r>
      <rPr>
        <b/>
        <vertAlign val="superscript"/>
        <sz val="10"/>
        <color rgb="FFDC1E35"/>
        <rFont val="Baamini"/>
      </rPr>
      <t>,</t>
    </r>
    <r>
      <rPr>
        <b/>
        <vertAlign val="superscript"/>
        <sz val="10"/>
        <color rgb="FFDC1E35"/>
        <rFont val="Calibri"/>
        <family val="2"/>
        <scheme val="minor"/>
      </rPr>
      <t>)</t>
    </r>
  </si>
  <si>
    <t>murpiw kw;Wk; nrytpdk;</t>
  </si>
  <si>
    <t xml:space="preserve">ngWiffs; </t>
  </si>
  <si>
    <t>kj;jpa murplkpUe;jhd nfhil</t>
  </si>
  <si>
    <t>nrytpdk;</t>
  </si>
  <si>
    <t>murpiwr; Nrfhpg;Gf;fspd; gFg;gha;T                         </t>
  </si>
  <si>
    <t>Gus;T thp</t>
  </si>
  <si>
    <t>chpkf; fl;lzk; - CHjpfs;</t>
  </si>
  <si>
    <t>chpkf; fl;lzk; - Vidaitfs;</t>
  </si>
  <si>
    <t>Jiz nkhj;jk;</t>
  </si>
  <si>
    <r>
      <t>%yjdr; nrytpdk;</t>
    </r>
    <r>
      <rPr>
        <vertAlign val="superscript"/>
        <sz val="10"/>
        <color rgb="FF231F20"/>
        <rFont val="Baamini"/>
      </rPr>
      <t>(M)</t>
    </r>
  </si>
  <si>
    <r>
      <t>Fbtif kPjhd fyhy; jPHit</t>
    </r>
    <r>
      <rPr>
        <vertAlign val="superscript"/>
        <sz val="10"/>
        <color rgb="FF231F20"/>
        <rFont val="Baamini"/>
      </rPr>
      <t>(&lt;)</t>
    </r>
  </si>
  <si>
    <r>
      <t>Vidait</t>
    </r>
    <r>
      <rPr>
        <vertAlign val="superscript"/>
        <sz val="10"/>
        <color rgb="FF231F20"/>
        <rFont val="Baamini"/>
      </rPr>
      <t>(c)</t>
    </r>
  </si>
  <si>
    <r>
      <t>Kj;jpiuj; jPHit</t>
    </r>
    <r>
      <rPr>
        <vertAlign val="superscript"/>
        <sz val="10"/>
        <color rgb="FF231F20"/>
        <rFont val="Baamini"/>
      </rPr>
      <t>(C)</t>
    </r>
  </si>
  <si>
    <t>...   kpfr; nrhw;gkhdit</t>
  </si>
  <si>
    <t>%yk;:</t>
  </si>
  <si>
    <t>jpnrk;gH ,WjpapYs;sthW</t>
  </si>
  <si>
    <t>kj;jpa murhq;fj;jpdhy; khw;wg;gl;lit cl;gl</t>
  </si>
  <si>
    <t>,yhgk; kw;Wk; gq;Fyhgq;fs; cl;gl</t>
  </si>
  <si>
    <t>chpkf; fl;lzk; cl;gl - Fbtif</t>
  </si>
  <si>
    <t>gpukhzq;fspd;gbahd nfhilfs; kw;Wk; Fwpj;Jiuf;fg;gl;l mgptpUj;jpf; nfhilfs; cl;gl</t>
  </si>
  <si>
    <r>
      <t xml:space="preserve">eilKiwf; fzf;F kpif </t>
    </r>
    <r>
      <rPr>
        <b/>
        <sz val="10"/>
        <color rgb="FFDC1E35"/>
        <rFont val="Times New Roman"/>
        <family val="1"/>
      </rPr>
      <t>(+</t>
    </r>
    <r>
      <rPr>
        <b/>
        <sz val="10"/>
        <color rgb="FFDC1E35"/>
        <rFont val="Baamini"/>
      </rPr>
      <t>)Æ gw;whf;Fiw (-)</t>
    </r>
  </si>
  <si>
    <r>
      <t xml:space="preserve">jpuz;l tuTnryTj;jpl;l kpif </t>
    </r>
    <r>
      <rPr>
        <b/>
        <sz val="10"/>
        <color rgb="FFDC1E35"/>
        <rFont val="Times New Roman"/>
        <family val="1"/>
      </rPr>
      <t>(+)</t>
    </r>
    <r>
      <rPr>
        <b/>
        <sz val="10"/>
        <color rgb="FFDC1E35"/>
        <rFont val="Baamini"/>
      </rPr>
      <t>Ægw;whf;Fiw (-)</t>
    </r>
  </si>
  <si>
    <r>
      <t>ntspepd;w kj;jpa mur gLfld;</t>
    </r>
    <r>
      <rPr>
        <b/>
        <vertAlign val="superscript"/>
        <sz val="10"/>
        <color rgb="FFDC1E35"/>
        <rFont val="Baamini"/>
      </rPr>
      <t>(,)(&lt;)(c)</t>
    </r>
  </si>
  <si>
    <r>
      <t>cs;ehL</t>
    </r>
    <r>
      <rPr>
        <vertAlign val="superscript"/>
        <sz val="10"/>
        <color rgb="FF000000"/>
        <rFont val="Baamini"/>
      </rPr>
      <t>(C)</t>
    </r>
  </si>
  <si>
    <r>
      <t xml:space="preserve">eilKiwf; fzf;F kpif </t>
    </r>
    <r>
      <rPr>
        <sz val="10"/>
        <color theme="1"/>
        <rFont val="Times New Roman"/>
        <family val="1"/>
      </rPr>
      <t>(+</t>
    </r>
    <r>
      <rPr>
        <sz val="10"/>
        <color theme="1"/>
        <rFont val="Baamini"/>
      </rPr>
      <t>)Æ gw;whf;Fiw (-)</t>
    </r>
  </si>
  <si>
    <r>
      <t xml:space="preserve">jpuz;l tuTnryTj;jpl;l kpif </t>
    </r>
    <r>
      <rPr>
        <sz val="10"/>
        <color theme="1"/>
        <rFont val="Times New Roman"/>
        <family val="1"/>
      </rPr>
      <t>(+)</t>
    </r>
    <r>
      <rPr>
        <sz val="10"/>
        <color theme="1"/>
        <rFont val="Baamini"/>
      </rPr>
      <t>Ægw;whf;Fiw (-)</t>
    </r>
  </si>
  <si>
    <t xml:space="preserve">2014,y; gd;dhl;L ehza epjpaj;jhy; ntspaplg;gl;l murhq;f epjp Gs;sptpgutpay; ifNal;bYs;s mur gLfld; Gs;sptpguq;fisj; njhFg;gjw;fhd topfhl;Ljy;fspd;gb&gt; 2019Mk; Mz;bypUe;J ntspepd;w ,yq;if mgptpUj;jp Kwpfs; kw;Wk; ntspepd;w ehl;bw;fhd gd;dhl;L Kwpfspd; tjptw;Nwhh; clikfs; ntspehl;Lg; gLfldpd; fPo; tifg;gLj;jg;gl;Ls;sJld; ,yq;if murhq;fj;jpd; ntspepd;w ,yq;if mgptpUj;jp Kwpfs; kw;Wk; ntspepd;w ehl;bw;fhd gd;dhl;L Kwpfspd; tjpNthh; clikfs; cs;ehl;Lg; gLfldpd; fPo; tifg;gLj;jg;gl;Ls;sd. NkYk;&gt; gLfld; Gs;sptpguq;fs; Njwpa mbg;gilapy; toq;fg;gl;Ls;sd (itg;Gf;fs; ePq;fyhf)	</t>
  </si>
  <si>
    <t>2021 kw;Wk; 2022 kw;Wk; 2023Mk; Mz;LfSf;fhd ntspehl;Lg; gLfldpd; ntspehl;Lg; gLfld; Gs;sptpgutpay; kw;Wk; tifg;gLj;jyhdJ&gt; epjp&gt; nghUshjhu cWjpg;ghL kw;Wk; Njrpaf; nfhs;iffs; mikr;rpdhy; Ngzg;gl;L&gt; 2023 khr;R 09 kw;Wk; 10Mk; ehl;fspy; gphpj;njLf;fg;gl;l nghJeytha nrayfg; gLflidg; gjpTnra;jy; kw;Wk; Kfhikj;Jt KiwikapypUe;J fpilf;fg;ngw;w juTfis mbg;gilahff; nfhz;litahFk;.</t>
  </si>
  <si>
    <t>Nkhl;lhh; thfdk; kw;Wk; Vidait</t>
  </si>
  <si>
    <r>
      <t>chpkj;Jld; njhlh;Gila thpfs;&gt; r%fg; ghJfhg;G gq;fspg;Gj; jPh;it kw;Wk; Vidait</t>
    </r>
    <r>
      <rPr>
        <vertAlign val="superscript"/>
        <sz val="10"/>
        <color rgb="FF231F20"/>
        <rFont val="Baamini"/>
      </rPr>
      <t>(&lt;)</t>
    </r>
  </si>
  <si>
    <t xml:space="preserve">Njwpa tUkhdk; kw;Wk; ,yhgq;fs; kPjhd thpfs; </t>
  </si>
  <si>
    <t>tl;b kPjhd thpfs;</t>
  </si>
  <si>
    <r>
      <t xml:space="preserve"> Kj;jpiuj; jPHitÆnr]; jPHitÆr ngh jPÆNj f tÆ njh.njh.jPÆgh.jP</t>
    </r>
    <r>
      <rPr>
        <vertAlign val="superscript"/>
        <sz val="10"/>
        <color rgb="FF231F20"/>
        <rFont val="Baamini"/>
      </rPr>
      <t>(C)</t>
    </r>
  </si>
  <si>
    <t>Njrpa nyhj;jh;fs; rig kw;Wk;
Vida khw;wy;fs;</t>
  </si>
  <si>
    <t xml:space="preserve">  kj;jpa tq;fp ,yhg khw;wy;fs;</t>
  </si>
  <si>
    <t>r%fg; ghJfhg;G gq;fspg;Gf;fs;</t>
  </si>
  <si>
    <r>
      <t>%yjd tUkhdk;</t>
    </r>
    <r>
      <rPr>
        <vertAlign val="superscript"/>
        <sz val="10"/>
        <color rgb="FF231F20"/>
        <rFont val="Baamini"/>
      </rPr>
      <t>(v)</t>
    </r>
  </si>
  <si>
    <t xml:space="preserve">r%fg; ghJfhg;G gq;fspg;Gj; jPh;it </t>
  </si>
  <si>
    <t>epiyahdr; nrhj;Jf;fspd; ifNaw;G</t>
  </si>
  <si>
    <r>
      <rPr>
        <b/>
        <sz val="11"/>
        <color rgb="FFDC1E35"/>
        <rFont val="Baamini"/>
      </rPr>
      <t>kj;jpa murpd; cs;ehl;Lg; gLfld;</t>
    </r>
    <r>
      <rPr>
        <b/>
        <sz val="11"/>
        <color rgb="FFDC1E35"/>
        <rFont val="Calibri"/>
        <family val="2"/>
        <scheme val="minor"/>
      </rPr>
      <t xml:space="preserve"> (</t>
    </r>
    <r>
      <rPr>
        <b/>
        <sz val="11"/>
        <color rgb="FFDC1E35"/>
        <rFont val="Baamini"/>
      </rPr>
      <t>Mz;bWjpapy; cs;sthW</t>
    </r>
    <r>
      <rPr>
        <b/>
        <sz val="11"/>
        <color rgb="FFDC1E35"/>
        <rFont val="Calibri"/>
        <family val="2"/>
        <scheme val="minor"/>
      </rPr>
      <t xml:space="preserve"> )</t>
    </r>
    <r>
      <rPr>
        <b/>
        <vertAlign val="superscript"/>
        <sz val="11"/>
        <color rgb="FFDC1E35"/>
        <rFont val="Calibri"/>
        <family val="2"/>
        <scheme val="minor"/>
      </rPr>
      <t xml:space="preserve"> (</t>
    </r>
    <r>
      <rPr>
        <b/>
        <vertAlign val="superscript"/>
        <sz val="11"/>
        <color rgb="FFDC1E35"/>
        <rFont val="Baamini"/>
      </rPr>
      <t>m</t>
    </r>
    <r>
      <rPr>
        <b/>
        <vertAlign val="superscript"/>
        <sz val="11"/>
        <color rgb="FFDC1E35"/>
        <rFont val="Calibri"/>
        <family val="2"/>
        <scheme val="minor"/>
      </rPr>
      <t>)</t>
    </r>
  </si>
  <si>
    <t xml:space="preserve">2014,y; gd;dhl;L ehza epjpaj;jhy; ntspaplg;gl;l murhq;f epjp Gs;sptpgutpay; ifNal;bYs;s mur gLfld; Gs;sptpguq;fisj; njhFg;gjw;fhd topfhl;Ljy;fspd;gb&gt; 2019Mk; Mz;bypUe;J ntspepd;w ,yq;if mgptpUj;jp Kwpfs; kw;Wk; ntspepd;w ehl;bw;fhd gd;dhl;L Kwpfspd; tjptw;Nwhh; clikfs; ntspehl;Lg; gLfldpd; fPo; tifg;gLj;jg;gl;lJs;sJld; ,yq;if murhq;fj;jpd; ntspepd;w ,yq;if mgptpUj;jp Kwpfs; kw;Wk; ntspepd;w ehl;bw;fhd gd;dhl;L Kwpfspd; tjpNthh; clikfs; cs;ehl;Lg; gLfldpd; fPo; tifg;gLj;jg;gl;Ls;sd. NkYk;&gt; gLfld; Gs;sptpguq;fs; Njwpa mbg;gilapy; toq;fg;gl;Ls;sd (itg;Gf;fs; ePq;fyhf). 	</t>
  </si>
  <si>
    <t>gLfld; gjpTnra;jy; KiwikfspYs;s ,g;gLfld; nfhLg;gdTfs; ,d;Dk; epiwTnra;ag;glhjjdhy;&gt; gLfld; ];jk;gpj epiyf;F gpd;dh; jtizf;fle;j gy;NtW tl;b nfhLg;gdTfs; 2022,ypUe;J ntspepd;w epYitapy; cs;slf;fg;gltpy;iy (2023Mk; Mz;bw;fhd ,yq;if mgptpUj;jp KwpfSf;F Vw;Gilajy;y)</t>
  </si>
  <si>
    <r>
      <rPr>
        <sz val="10"/>
        <color rgb="FF000000"/>
        <rFont val="Baamini"/>
      </rPr>
      <t>chpkk;ngw;w th;j;jf tq;fpfspdhy; clikahf;fg;gl;l ehl;bw;fhd gd;dhl;L Kwp epYitiag; gpujpgypf;fpd;wJ</t>
    </r>
    <r>
      <rPr>
        <sz val="10"/>
        <color rgb="FF000000"/>
        <rFont val="Calibri"/>
        <family val="2"/>
        <scheme val="minor"/>
      </rPr>
      <t xml:space="preserve"> </t>
    </r>
  </si>
  <si>
    <t xml:space="preserve">2022Mk; mz;L tiu&gt; kj;jpa tq;fpapd; ehza mstPl;by; mwpf;ifaplg;gl;l th;j;jf tq;fpfSf;fhd kj;jpa murhq;fj;jpd; nghWg;Gf;fis cs;slf;Ffpd;wJ. 2023Mk; Mz;bypUe;J&gt; cs;ehl;Lg; gLfld; njhFg;G Kiw khw;wg;gl;L epjp&gt; nghUshjhu cWjpg;ghL kw;Wk; Njrpa nfhs;iffs; mikr;rpdhy; cWjpg;gLj;jg;gl;l juTfis mbg;gilahff; nfhz;lJ. </t>
  </si>
  <si>
    <t>jdpahd Kjdpiy tzpfh;fs;&gt; Fj;jif fk;gdpfs;&gt; jdpahh; fk;gdpfs;&gt; gu];gu epjpaq;fs; Nghd;wtw;wpd; clikfs; cs;slq;fyhf</t>
  </si>
  <si>
    <t xml:space="preserve">jhgpf;fg;glhj cz;ik nrhj;Jhpikf;fhd kPs;nfhs;tdT cld;gbf;iffspd; fPo; gpiza clikfs; cs;slq;fyhf </t>
  </si>
  <si>
    <t xml:space="preserve">jpwe;j re;ijj; njhopw;ghLfSld; njhlh;Gila kPs;nfhs;tdT nfhLf;fy;thq;fy;fspd; fPOs;s clikfs; njhlh;Gila chpkk;ngw;w th;j;jf tq;fp my;yJ jdpahd Kjdpiy tzpfh;fSf;F xJf;fPL nra;ag;gl;Ls;sJ. </t>
  </si>
  <si>
    <r>
      <rPr>
        <b/>
        <sz val="11"/>
        <color rgb="FFC00000"/>
        <rFont val="Baamini"/>
      </rPr>
      <t>kj;jpa murg; gLfld; jPh;g;gdTf; nfhLg;gdTfs;</t>
    </r>
    <r>
      <rPr>
        <b/>
        <vertAlign val="superscript"/>
        <sz val="11"/>
        <color rgb="FFC00000"/>
        <rFont val="Baamini"/>
      </rPr>
      <t>(m)</t>
    </r>
  </si>
  <si>
    <r>
      <t>tl;bf; nfhLg;gdTfs;</t>
    </r>
    <r>
      <rPr>
        <b/>
        <vertAlign val="superscript"/>
        <sz val="10"/>
        <color rgb="FFDC1E35"/>
        <rFont val="Baamini"/>
      </rPr>
      <t>(&lt;)</t>
    </r>
  </si>
  <si>
    <t xml:space="preserve">cs;ehl;Lg; gLfld; Nkk;gLj;Jif epfo;r;rpj;jpl;lj;Jld; njhlh;Gila VNjDk; nfhLf;fy;thq;fy;fs; ePq;fyhf </t>
  </si>
  <si>
    <r>
      <t>nkhj;j ntspepd;w kj;jpa mur gLfld;</t>
    </r>
    <r>
      <rPr>
        <b/>
        <vertAlign val="superscript"/>
        <sz val="10"/>
        <color rgb="FFDC1E35"/>
        <rFont val="Baamini"/>
      </rPr>
      <t>(M)(,)</t>
    </r>
  </si>
  <si>
    <r>
      <t>mur cj;juthjkpd;wp muRf;Fr; nrhe;jkhd njhopy;Kaw;rpfspdhy; ngwg;gl;l ntspehl;L nraw;wpl;lf; fld;fs;</t>
    </r>
    <r>
      <rPr>
        <b/>
        <u/>
        <vertAlign val="superscript"/>
        <sz val="10"/>
        <color rgb="FFDC1E35"/>
        <rFont val="Baamini"/>
      </rPr>
      <t>(M)</t>
    </r>
  </si>
  <si>
    <r>
      <t>mur cj;juthjkspf;fg;gl;l gLfld;</t>
    </r>
    <r>
      <rPr>
        <vertAlign val="superscript"/>
        <sz val="10"/>
        <color rgb="FF231F20"/>
        <rFont val="Baamini"/>
      </rPr>
      <t>(&lt;)(C)</t>
    </r>
  </si>
  <si>
    <t>2022 jpnrk;gH njhlf;fk; eilKiwf;F tUk; tpjj;jpy; kj;jpa muR gLflDf;Fs; cl;NrHf;fg;gl;l ,yq;if ngw;Nwhypaf; $l;Lj;jhgdj;jpd; murhq;f cj;juthjkspf;fg;gl;l ntspehl;L ehzag; gLfldpd; ntspepd;w epYitia cs;slf;Ffpd;wJ.</t>
  </si>
  <si>
    <t xml:space="preserve">2022 jpnrk;gH njhlf;fk; eilKiwf;F tUk; tpjj;jpy; kj;jpa muR gLflDf;Fs; cl;NrHf;fg;gl;l ,yq;if ngw;Nwhypaf; $l;Lj;jhgdj;jpd; murhq;f cj;juthjkspf;fg;gl;l ntspehl;L ehzag; gLfldpd; ntspepd;w epYitia cs;slf;Ffpd;wJ. </t>
  </si>
  <si>
    <t xml:space="preserve">2023Mk; Mz;bypUe;J&gt; cs;ehl;L gLfld; njhFg;G Kiw khw;wg;gl;L&gt; epjp&gt; nghUshjhu cWjpg;ghL kw;Wk; Njrpa nfhs;iffs; mikr;rpdhy; cWjpg;gLj;jg;gl;l juTfis mbg;gilahff; nfhz;Ls;sJ. </t>
  </si>
  <si>
    <r>
      <rPr>
        <sz val="10"/>
        <color rgb="FF000000"/>
        <rFont val="Baamini"/>
      </rPr>
      <t>nghJ cj;juthjg;gLj;jg;gl;l gLfld; njhFg;ghdJ 2024Mk; ngg;GUthp 29 md;Ws;sthW epjp&gt; nghUshjhu cWjpg;ghL kw;Wk; Njrpa nfhs;iffs; mikr;rpdhy; fpilf;fg;ngw;w juTfis mbg;gilahff; nfhz;Ls;sJ</t>
    </r>
    <r>
      <rPr>
        <sz val="10"/>
        <color rgb="FF000000"/>
        <rFont val="Calibri"/>
        <family val="2"/>
        <scheme val="minor"/>
      </rPr>
      <t xml:space="preserve">. </t>
    </r>
  </si>
  <si>
    <t>2024 khr;R 15 md;W njhifkjpg;G kw;Wk; Gs;sptpguj; jpizf;fsj;jpdhy; ntspaplg;gl;l nkh.c.cw;gj;jp kjpg;gPLfis (mbg;gil Mz;L) mbg;gilahff; nfhz;Ls;sJ</t>
  </si>
  <si>
    <t>2024 khr;rpy; njhifkjpg;G kw;Wk; Gs;stpguj; jpizf;fsj;jhy; ntspaplg;gl;l nkh.c.cw;gj;jp kjpg;gPLfs; gad;gLj;jg;gl;Ls;sd.</t>
  </si>
  <si>
    <r>
      <t>nkh.c.c ,d; rjtPjkhf</t>
    </r>
    <r>
      <rPr>
        <vertAlign val="superscript"/>
        <sz val="10"/>
        <color rgb="FF000000"/>
        <rFont val="Baamini"/>
      </rPr>
      <t>(I)</t>
    </r>
  </si>
  <si>
    <r>
      <t>261,089</t>
    </r>
    <r>
      <rPr>
        <vertAlign val="superscript"/>
        <sz val="10"/>
        <color rgb="FF000000"/>
        <rFont val="Calibri"/>
        <family val="2"/>
        <scheme val="minor"/>
      </rPr>
      <t>(</t>
    </r>
    <r>
      <rPr>
        <vertAlign val="superscript"/>
        <sz val="10"/>
        <color rgb="FF000000"/>
        <rFont val="Baamini"/>
      </rPr>
      <t>c</t>
    </r>
    <r>
      <rPr>
        <vertAlign val="superscript"/>
        <sz val="10"/>
        <color rgb="FF000000"/>
        <rFont val="Calibri"/>
        <family val="2"/>
        <scheme val="minor"/>
      </rPr>
      <t>)</t>
    </r>
  </si>
  <si>
    <r>
      <t>214,819</t>
    </r>
    <r>
      <rPr>
        <vertAlign val="superscript"/>
        <sz val="10"/>
        <color rgb="FF000000"/>
        <rFont val="Calibri"/>
        <family val="2"/>
        <scheme val="minor"/>
      </rPr>
      <t>(</t>
    </r>
    <r>
      <rPr>
        <vertAlign val="superscript"/>
        <sz val="10"/>
        <color rgb="FF000000"/>
        <rFont val="Baamini"/>
      </rPr>
      <t>c</t>
    </r>
    <r>
      <rPr>
        <vertAlign val="superscript"/>
        <sz val="10"/>
        <color rgb="FF000000"/>
        <rFont val="Calibri"/>
        <family val="2"/>
        <scheme val="minor"/>
      </rPr>
      <t>)</t>
    </r>
  </si>
  <si>
    <r>
      <t xml:space="preserve">nkh.c.cw;gj;jp </t>
    </r>
    <r>
      <rPr>
        <b/>
        <sz val="10"/>
        <color rgb="FFDC1E35"/>
        <rFont val="Times New Roman"/>
        <family val="1"/>
      </rPr>
      <t>%</t>
    </r>
    <r>
      <rPr>
        <b/>
        <sz val="10"/>
        <color rgb="FFDC1E35"/>
        <rFont val="Baamini"/>
      </rPr>
      <t xml:space="preserve"> Mf</t>
    </r>
    <r>
      <rPr>
        <b/>
        <vertAlign val="superscript"/>
        <sz val="10"/>
        <color rgb="FFDC1E35"/>
        <rFont val="Baamini"/>
      </rPr>
      <t>(C)(v)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</si>
</sst>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_(* #,##0_);_(* \(#,##0\);_(* &quot;-&quot;??_);_(@_)"/>
    <numFmt numFmtId="166" formatCode="#,##0.0_);\(#,##0.0\)"/>
    <numFmt numFmtId="167" formatCode="0.00_);\(0.00\)"/>
    <numFmt numFmtId="168" formatCode="0.0_);\(0.0\)"/>
  </numFmts>
  <fonts count="46" x14ac:knownFonts="1">
    <font>
      <sz val="10"/>
      <color rgb="FF000000"/>
      <name val="Times New Roman"/>
      <charset val="204"/>
    </font>
    <font>
      <sz val="10"/>
      <color rgb="FF000000"/>
      <name val="Calibri"/>
      <family val="2"/>
      <scheme val="minor"/>
    </font>
    <font>
      <b/>
      <sz val="11"/>
      <color rgb="FFDC1E35"/>
      <name val="Calibri"/>
      <family val="2"/>
      <scheme val="minor"/>
    </font>
    <font>
      <sz val="11"/>
      <color rgb="FF231F20"/>
      <name val="Calibri"/>
      <family val="2"/>
      <scheme val="minor"/>
    </font>
    <font>
      <sz val="11"/>
      <color rgb="FF000000"/>
      <name val="Calibri"/>
      <family val="2"/>
      <scheme val="minor"/>
    </font>
    <font>
      <vertAlign val="superscript"/>
      <sz val="11"/>
      <color rgb="FF231F20"/>
      <name val="Calibri"/>
      <family val="2"/>
      <scheme val="minor"/>
    </font>
    <font>
      <b/>
      <vertAlign val="superscript"/>
      <sz val="11"/>
      <color rgb="FFDC1E35"/>
      <name val="Calibri"/>
      <family val="2"/>
      <scheme val="minor"/>
    </font>
    <font>
      <sz val="10"/>
      <color rgb="FF231F20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DC1E35"/>
      <name val="Calibri"/>
      <family val="2"/>
      <scheme val="minor"/>
    </font>
    <font>
      <b/>
      <sz val="10"/>
      <color rgb="FF231F2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color rgb="FFDC1E35"/>
      <name val="Calibri"/>
      <family val="2"/>
      <scheme val="minor"/>
    </font>
    <font>
      <vertAlign val="superscript"/>
      <sz val="10"/>
      <color rgb="FF231F20"/>
      <name val="Calibri"/>
      <family val="2"/>
      <scheme val="minor"/>
    </font>
    <font>
      <vertAlign val="superscript"/>
      <sz val="10"/>
      <color rgb="FF000000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color rgb="FFDC1E35"/>
      <name val="Baamini"/>
    </font>
    <font>
      <b/>
      <sz val="11"/>
      <name val="Baamini"/>
    </font>
    <font>
      <sz val="11"/>
      <name val="Baamini"/>
    </font>
    <font>
      <sz val="11"/>
      <color rgb="FF231F20"/>
      <name val="Baamini"/>
    </font>
    <font>
      <vertAlign val="superscript"/>
      <sz val="11"/>
      <color rgb="FF000000"/>
      <name val="Baamini"/>
    </font>
    <font>
      <sz val="10"/>
      <color theme="6" tint="-0.499984740745262"/>
      <name val="Baamini"/>
    </font>
    <font>
      <sz val="11"/>
      <color rgb="FF000000"/>
      <name val="Baamini"/>
    </font>
    <font>
      <b/>
      <sz val="10"/>
      <color rgb="FFDC1E35"/>
      <name val="Baamini"/>
    </font>
    <font>
      <b/>
      <sz val="10"/>
      <color rgb="FF231F20"/>
      <name val="Baamini"/>
    </font>
    <font>
      <sz val="10"/>
      <color rgb="FF000000"/>
      <name val="Baamini"/>
    </font>
    <font>
      <sz val="10"/>
      <color rgb="FF231F20"/>
      <name val="Baamini"/>
    </font>
    <font>
      <b/>
      <vertAlign val="superscript"/>
      <sz val="11"/>
      <color rgb="FFDC1E35"/>
      <name val="Baamini"/>
    </font>
    <font>
      <b/>
      <vertAlign val="superscript"/>
      <sz val="10"/>
      <color rgb="FFDC1E35"/>
      <name val="Baamini"/>
    </font>
    <font>
      <vertAlign val="superscript"/>
      <sz val="10"/>
      <color rgb="FF000000"/>
      <name val="Baamini"/>
    </font>
    <font>
      <sz val="10"/>
      <color theme="1"/>
      <name val="Baamini"/>
    </font>
    <font>
      <b/>
      <sz val="12"/>
      <color theme="0"/>
      <name val="Baamini"/>
    </font>
    <font>
      <sz val="10"/>
      <name val="Baamini"/>
    </font>
    <font>
      <i/>
      <sz val="10"/>
      <color rgb="FF000000"/>
      <name val="Baamini"/>
    </font>
    <font>
      <i/>
      <sz val="10"/>
      <color rgb="FF231F20"/>
      <name val="Baamini"/>
    </font>
    <font>
      <vertAlign val="superscript"/>
      <sz val="11"/>
      <color rgb="FF231F20"/>
      <name val="Baamini"/>
    </font>
    <font>
      <vertAlign val="superscript"/>
      <sz val="10"/>
      <color rgb="FF231F20"/>
      <name val="Baamini"/>
    </font>
    <font>
      <b/>
      <u/>
      <sz val="10"/>
      <color rgb="FFDC1E35"/>
      <name val="Baamini"/>
    </font>
    <font>
      <b/>
      <u/>
      <vertAlign val="superscript"/>
      <sz val="10"/>
      <color rgb="FFDC1E35"/>
      <name val="Baamini"/>
    </font>
    <font>
      <b/>
      <sz val="10"/>
      <color rgb="FFDC1E35"/>
      <name val="Times New Roman"/>
      <family val="1"/>
    </font>
    <font>
      <sz val="10"/>
      <color theme="1"/>
      <name val="Times New Roman"/>
      <family val="1"/>
    </font>
    <font>
      <b/>
      <sz val="11"/>
      <color rgb="FFC00000"/>
      <name val="Baamini"/>
    </font>
    <font>
      <b/>
      <vertAlign val="superscript"/>
      <sz val="11"/>
      <color rgb="FFC00000"/>
      <name val="Baamini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506129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rgb="FFDC1E35"/>
      </top>
      <bottom style="thin">
        <color rgb="FFDC1E35"/>
      </bottom>
      <diagonal/>
    </border>
    <border>
      <left/>
      <right/>
      <top style="thin">
        <color rgb="FFDC1E35"/>
      </top>
      <bottom/>
      <diagonal/>
    </border>
    <border>
      <left/>
      <right/>
      <top/>
      <bottom style="thin">
        <color rgb="FFDC1E35"/>
      </bottom>
      <diagonal/>
    </border>
    <border>
      <left/>
      <right/>
      <top/>
      <bottom style="thin">
        <color rgb="FFFF0000"/>
      </bottom>
      <diagonal/>
    </border>
  </borders>
  <cellStyleXfs count="1">
    <xf numFmtId="0" fontId="0" fillId="0" borderId="0"/>
  </cellStyleXfs>
  <cellXfs count="156">
    <xf numFmtId="0" fontId="0" fillId="0" borderId="0" xfId="0" applyAlignment="1">
      <alignment horizontal="left" vertical="top"/>
    </xf>
    <xf numFmtId="0" fontId="18" fillId="0" borderId="0" xfId="0" applyFont="1" applyAlignment="1" applyProtection="1">
      <alignment horizontal="left" vertical="top"/>
      <protection locked="0"/>
    </xf>
    <xf numFmtId="0" fontId="4" fillId="3" borderId="0" xfId="0" applyFont="1" applyFill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0" xfId="0" applyProtection="1">
      <protection locked="0"/>
    </xf>
    <xf numFmtId="1" fontId="3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top"/>
      <protection locked="0"/>
    </xf>
    <xf numFmtId="37" fontId="12" fillId="0" borderId="2" xfId="0" applyNumberFormat="1" applyFont="1" applyBorder="1" applyAlignment="1" applyProtection="1">
      <alignment horizontal="right" shrinkToFit="1"/>
      <protection locked="0"/>
    </xf>
    <xf numFmtId="0" fontId="1" fillId="0" borderId="0" xfId="0" applyFont="1" applyAlignment="1" applyProtection="1">
      <alignment horizontal="left"/>
      <protection locked="0"/>
    </xf>
    <xf numFmtId="3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37" fontId="12" fillId="0" borderId="0" xfId="0" applyNumberFormat="1" applyFont="1" applyAlignment="1" applyProtection="1">
      <alignment horizontal="right" shrinkToFit="1"/>
      <protection locked="0"/>
    </xf>
    <xf numFmtId="37" fontId="7" fillId="0" borderId="0" xfId="0" applyNumberFormat="1" applyFont="1" applyAlignment="1" applyProtection="1">
      <alignment horizontal="right" shrinkToFit="1"/>
      <protection locked="0"/>
    </xf>
    <xf numFmtId="3" fontId="1" fillId="0" borderId="0" xfId="0" applyNumberFormat="1" applyFont="1" applyAlignment="1" applyProtection="1">
      <alignment horizontal="left" vertical="top"/>
      <protection locked="0"/>
    </xf>
    <xf numFmtId="165" fontId="1" fillId="0" borderId="0" xfId="0" applyNumberFormat="1" applyFont="1" applyProtection="1">
      <protection locked="0"/>
    </xf>
    <xf numFmtId="37" fontId="13" fillId="0" borderId="0" xfId="0" applyNumberFormat="1" applyFont="1" applyAlignment="1" applyProtection="1">
      <alignment horizontal="right"/>
      <protection locked="0"/>
    </xf>
    <xf numFmtId="165" fontId="1" fillId="0" borderId="0" xfId="0" applyNumberFormat="1" applyFont="1" applyAlignment="1" applyProtection="1">
      <alignment horizontal="right"/>
      <protection locked="0"/>
    </xf>
    <xf numFmtId="3" fontId="14" fillId="0" borderId="0" xfId="0" applyNumberFormat="1" applyFont="1" applyAlignment="1" applyProtection="1">
      <alignment horizontal="right"/>
      <protection locked="0"/>
    </xf>
    <xf numFmtId="0" fontId="13" fillId="0" borderId="0" xfId="0" applyFont="1" applyAlignment="1" applyProtection="1">
      <alignment horizontal="left"/>
      <protection locked="0"/>
    </xf>
    <xf numFmtId="166" fontId="7" fillId="0" borderId="0" xfId="0" applyNumberFormat="1" applyFont="1" applyAlignment="1" applyProtection="1">
      <alignment horizontal="right" shrinkToFit="1"/>
      <protection locked="0"/>
    </xf>
    <xf numFmtId="166" fontId="1" fillId="0" borderId="0" xfId="0" applyNumberFormat="1" applyFont="1" applyAlignment="1" applyProtection="1">
      <alignment horizontal="right"/>
      <protection locked="0"/>
    </xf>
    <xf numFmtId="166" fontId="7" fillId="0" borderId="3" xfId="0" applyNumberFormat="1" applyFont="1" applyBorder="1" applyAlignment="1" applyProtection="1">
      <alignment horizontal="right" shrinkToFit="1"/>
      <protection locked="0"/>
    </xf>
    <xf numFmtId="164" fontId="7" fillId="0" borderId="0" xfId="0" applyNumberFormat="1" applyFont="1" applyAlignment="1" applyProtection="1">
      <alignment horizontal="left" shrinkToFit="1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3" fontId="7" fillId="0" borderId="0" xfId="0" applyNumberFormat="1" applyFont="1" applyAlignment="1" applyProtection="1">
      <alignment horizontal="right" shrinkToFit="1"/>
      <protection locked="0"/>
    </xf>
    <xf numFmtId="0" fontId="1" fillId="0" borderId="0" xfId="0" applyFont="1" applyAlignment="1" applyProtection="1">
      <alignment horizontal="right"/>
      <protection locked="0"/>
    </xf>
    <xf numFmtId="3" fontId="12" fillId="0" borderId="0" xfId="0" applyNumberFormat="1" applyFont="1" applyAlignment="1" applyProtection="1">
      <alignment horizontal="right" shrinkToFit="1"/>
      <protection locked="0"/>
    </xf>
    <xf numFmtId="1" fontId="7" fillId="0" borderId="0" xfId="0" applyNumberFormat="1" applyFont="1" applyAlignment="1" applyProtection="1">
      <alignment horizontal="right" shrinkToFit="1"/>
      <protection locked="0"/>
    </xf>
    <xf numFmtId="0" fontId="11" fillId="0" borderId="0" xfId="0" applyFont="1" applyProtection="1">
      <protection locked="0"/>
    </xf>
    <xf numFmtId="0" fontId="13" fillId="0" borderId="2" xfId="0" applyFont="1" applyBorder="1" applyProtection="1">
      <protection locked="0"/>
    </xf>
    <xf numFmtId="0" fontId="13" fillId="0" borderId="0" xfId="0" applyFont="1" applyProtection="1">
      <protection locked="0"/>
    </xf>
    <xf numFmtId="0" fontId="13" fillId="0" borderId="0" xfId="0" applyFont="1" applyAlignment="1" applyProtection="1">
      <alignment horizontal="right"/>
      <protection locked="0"/>
    </xf>
    <xf numFmtId="0" fontId="10" fillId="0" borderId="0" xfId="0" applyFont="1" applyProtection="1">
      <protection locked="0"/>
    </xf>
    <xf numFmtId="3" fontId="12" fillId="0" borderId="0" xfId="0" applyNumberFormat="1" applyFont="1" applyAlignment="1" applyProtection="1">
      <alignment shrinkToFit="1"/>
      <protection locked="0"/>
    </xf>
    <xf numFmtId="1" fontId="3" fillId="2" borderId="1" xfId="0" applyNumberFormat="1" applyFont="1" applyFill="1" applyBorder="1" applyAlignment="1" applyProtection="1">
      <alignment horizontal="center" shrinkToFit="1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3" fontId="12" fillId="0" borderId="2" xfId="0" applyNumberFormat="1" applyFont="1" applyBorder="1" applyAlignment="1" applyProtection="1">
      <alignment horizontal="right" shrinkToFit="1"/>
      <protection locked="0"/>
    </xf>
    <xf numFmtId="0" fontId="18" fillId="0" borderId="0" xfId="0" applyFont="1" applyAlignment="1" applyProtection="1">
      <alignment horizontal="right"/>
      <protection locked="0"/>
    </xf>
    <xf numFmtId="0" fontId="18" fillId="0" borderId="0" xfId="0" applyFont="1" applyAlignment="1" applyProtection="1">
      <alignment horizontal="left"/>
      <protection locked="0"/>
    </xf>
    <xf numFmtId="1" fontId="12" fillId="0" borderId="0" xfId="0" applyNumberFormat="1" applyFont="1" applyAlignment="1" applyProtection="1">
      <alignment horizontal="right" shrinkToFit="1"/>
      <protection locked="0"/>
    </xf>
    <xf numFmtId="166" fontId="12" fillId="0" borderId="0" xfId="0" applyNumberFormat="1" applyFont="1" applyAlignment="1" applyProtection="1">
      <alignment horizontal="right" shrinkToFit="1"/>
      <protection locked="0"/>
    </xf>
    <xf numFmtId="2" fontId="7" fillId="0" borderId="0" xfId="0" applyNumberFormat="1" applyFont="1" applyAlignment="1" applyProtection="1">
      <alignment horizontal="right" shrinkToFit="1"/>
      <protection locked="0"/>
    </xf>
    <xf numFmtId="168" fontId="7" fillId="0" borderId="0" xfId="0" applyNumberFormat="1" applyFont="1" applyAlignment="1" applyProtection="1">
      <alignment horizontal="right" shrinkToFit="1"/>
      <protection locked="0"/>
    </xf>
    <xf numFmtId="167" fontId="7" fillId="0" borderId="0" xfId="0" applyNumberFormat="1" applyFont="1" applyAlignment="1" applyProtection="1">
      <alignment horizontal="right" shrinkToFit="1"/>
      <protection locked="0"/>
    </xf>
    <xf numFmtId="168" fontId="13" fillId="0" borderId="0" xfId="0" applyNumberFormat="1" applyFont="1" applyAlignment="1" applyProtection="1">
      <alignment horizontal="right"/>
      <protection locked="0"/>
    </xf>
    <xf numFmtId="168" fontId="12" fillId="0" borderId="3" xfId="0" applyNumberFormat="1" applyFont="1" applyBorder="1" applyAlignment="1" applyProtection="1">
      <alignment horizontal="right" shrinkToFit="1"/>
      <protection locked="0"/>
    </xf>
    <xf numFmtId="0" fontId="4" fillId="0" borderId="2" xfId="0" applyFont="1" applyBorder="1" applyProtection="1">
      <protection locked="0"/>
    </xf>
    <xf numFmtId="0" fontId="10" fillId="0" borderId="0" xfId="0" applyFont="1" applyAlignment="1" applyProtection="1">
      <alignment horizontal="right"/>
      <protection locked="0"/>
    </xf>
    <xf numFmtId="3" fontId="7" fillId="0" borderId="0" xfId="0" applyNumberFormat="1" applyFont="1" applyAlignment="1" applyProtection="1">
      <alignment horizontal="right" wrapText="1" shrinkToFit="1"/>
      <protection locked="0"/>
    </xf>
    <xf numFmtId="164" fontId="7" fillId="0" borderId="0" xfId="0" applyNumberFormat="1" applyFont="1" applyAlignment="1" applyProtection="1">
      <alignment horizontal="right" shrinkToFit="1"/>
      <protection locked="0"/>
    </xf>
    <xf numFmtId="0" fontId="1" fillId="0" borderId="0" xfId="0" applyFont="1" applyAlignment="1" applyProtection="1">
      <alignment vertical="top" wrapText="1"/>
      <protection locked="0"/>
    </xf>
    <xf numFmtId="164" fontId="12" fillId="0" borderId="3" xfId="0" applyNumberFormat="1" applyFont="1" applyBorder="1" applyAlignment="1" applyProtection="1">
      <alignment horizontal="right" shrinkToFit="1"/>
      <protection locked="0"/>
    </xf>
    <xf numFmtId="164" fontId="12" fillId="0" borderId="0" xfId="0" applyNumberFormat="1" applyFont="1" applyAlignment="1" applyProtection="1">
      <alignment shrinkToFit="1"/>
      <protection locked="0"/>
    </xf>
    <xf numFmtId="0" fontId="7" fillId="0" borderId="0" xfId="0" applyFont="1" applyAlignment="1" applyProtection="1">
      <alignment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3" fontId="7" fillId="0" borderId="3" xfId="0" applyNumberFormat="1" applyFont="1" applyBorder="1" applyAlignment="1" applyProtection="1">
      <alignment horizontal="right" shrinkToFit="1"/>
      <protection locked="0"/>
    </xf>
    <xf numFmtId="3" fontId="7" fillId="0" borderId="0" xfId="0" applyNumberFormat="1" applyFont="1" applyAlignment="1" applyProtection="1">
      <alignment shrinkToFit="1"/>
      <protection locked="0"/>
    </xf>
    <xf numFmtId="0" fontId="1" fillId="0" borderId="2" xfId="0" applyFont="1" applyBorder="1" applyAlignment="1" applyProtection="1">
      <alignment horizontal="right"/>
      <protection locked="0"/>
    </xf>
    <xf numFmtId="3" fontId="1" fillId="0" borderId="0" xfId="0" applyNumberFormat="1" applyFont="1" applyAlignment="1" applyProtection="1">
      <alignment horizontal="left"/>
      <protection locked="0"/>
    </xf>
    <xf numFmtId="3" fontId="12" fillId="0" borderId="3" xfId="0" applyNumberFormat="1" applyFont="1" applyBorder="1" applyAlignment="1" applyProtection="1">
      <alignment horizontal="right" shrinkToFit="1"/>
      <protection locked="0"/>
    </xf>
    <xf numFmtId="37" fontId="12" fillId="0" borderId="3" xfId="0" applyNumberFormat="1" applyFont="1" applyBorder="1" applyAlignment="1" applyProtection="1">
      <alignment horizontal="right" shrinkToFit="1"/>
      <protection locked="0"/>
    </xf>
    <xf numFmtId="0" fontId="1" fillId="0" borderId="0" xfId="0" applyFont="1" applyAlignment="1" applyProtection="1">
      <alignment horizontal="left" wrapText="1"/>
      <protection locked="0"/>
    </xf>
    <xf numFmtId="3" fontId="7" fillId="0" borderId="0" xfId="0" applyNumberFormat="1" applyFont="1" applyAlignment="1">
      <alignment horizontal="right" shrinkToFit="1"/>
    </xf>
    <xf numFmtId="3" fontId="12" fillId="0" borderId="0" xfId="0" applyNumberFormat="1" applyFont="1" applyAlignment="1">
      <alignment horizontal="right" shrinkToFit="1"/>
    </xf>
    <xf numFmtId="1" fontId="7" fillId="0" borderId="0" xfId="0" applyNumberFormat="1" applyFont="1" applyAlignment="1">
      <alignment horizontal="right" shrinkToFit="1"/>
    </xf>
    <xf numFmtId="3" fontId="18" fillId="0" borderId="0" xfId="0" applyNumberFormat="1" applyFont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22" fillId="2" borderId="1" xfId="0" applyFont="1" applyFill="1" applyBorder="1" applyAlignment="1" applyProtection="1">
      <alignment horizontal="center" vertical="center"/>
      <protection locked="0"/>
    </xf>
    <xf numFmtId="0" fontId="26" fillId="0" borderId="1" xfId="0" applyFont="1" applyBorder="1" applyAlignment="1">
      <alignment horizontal="left"/>
    </xf>
    <xf numFmtId="0" fontId="27" fillId="0" borderId="2" xfId="0" applyFont="1" applyBorder="1" applyAlignment="1">
      <alignment horizontal="left"/>
    </xf>
    <xf numFmtId="0" fontId="27" fillId="0" borderId="0" xfId="0" applyFont="1" applyAlignment="1">
      <alignment horizontal="left" indent="1"/>
    </xf>
    <xf numFmtId="0" fontId="28" fillId="0" borderId="0" xfId="0" applyFont="1" applyAlignment="1">
      <alignment horizontal="left" vertical="top"/>
    </xf>
    <xf numFmtId="0" fontId="29" fillId="0" borderId="0" xfId="0" applyFont="1" applyAlignment="1">
      <alignment horizontal="left" indent="2"/>
    </xf>
    <xf numFmtId="0" fontId="26" fillId="0" borderId="3" xfId="0" applyFont="1" applyBorder="1" applyAlignment="1">
      <alignment horizontal="left"/>
    </xf>
    <xf numFmtId="0" fontId="29" fillId="0" borderId="2" xfId="0" applyFont="1" applyBorder="1" applyAlignment="1">
      <alignment horizontal="left"/>
    </xf>
    <xf numFmtId="0" fontId="29" fillId="0" borderId="0" xfId="0" applyFont="1" applyAlignment="1">
      <alignment horizontal="left" indent="1"/>
    </xf>
    <xf numFmtId="0" fontId="29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33" fillId="0" borderId="0" xfId="0" applyFont="1" applyAlignment="1">
      <alignment horizontal="left"/>
    </xf>
    <xf numFmtId="0" fontId="34" fillId="3" borderId="0" xfId="0" applyFont="1" applyFill="1" applyAlignment="1" applyProtection="1">
      <alignment horizontal="left" vertical="center"/>
      <protection locked="0"/>
    </xf>
    <xf numFmtId="0" fontId="34" fillId="3" borderId="0" xfId="0" applyFont="1" applyFill="1" applyAlignment="1" applyProtection="1">
      <alignment horizontal="right" vertical="center"/>
      <protection locked="0"/>
    </xf>
    <xf numFmtId="0" fontId="28" fillId="0" borderId="0" xfId="0" applyFont="1" applyAlignment="1" applyProtection="1">
      <alignment horizontal="left" vertical="top"/>
      <protection locked="0"/>
    </xf>
    <xf numFmtId="0" fontId="25" fillId="3" borderId="0" xfId="0" applyFont="1" applyFill="1" applyAlignment="1" applyProtection="1">
      <alignment horizontal="left"/>
      <protection locked="0"/>
    </xf>
    <xf numFmtId="0" fontId="28" fillId="0" borderId="0" xfId="0" applyFont="1" applyAlignment="1" applyProtection="1">
      <alignment horizontal="left"/>
      <protection locked="0"/>
    </xf>
    <xf numFmtId="0" fontId="25" fillId="0" borderId="0" xfId="0" applyFont="1" applyAlignment="1" applyProtection="1">
      <alignment horizontal="left"/>
      <protection locked="0"/>
    </xf>
    <xf numFmtId="37" fontId="35" fillId="0" borderId="0" xfId="0" applyNumberFormat="1" applyFont="1" applyAlignment="1" applyProtection="1">
      <alignment horizontal="right"/>
      <protection locked="0"/>
    </xf>
    <xf numFmtId="0" fontId="35" fillId="0" borderId="0" xfId="0" applyFont="1" applyAlignment="1" applyProtection="1">
      <alignment horizontal="right"/>
      <protection locked="0"/>
    </xf>
    <xf numFmtId="3" fontId="29" fillId="0" borderId="0" xfId="0" applyNumberFormat="1" applyFont="1" applyAlignment="1" applyProtection="1">
      <alignment horizontal="right" shrinkToFit="1"/>
      <protection locked="0"/>
    </xf>
    <xf numFmtId="0" fontId="36" fillId="0" borderId="0" xfId="0" applyFont="1" applyAlignment="1" applyProtection="1">
      <alignment horizontal="left"/>
      <protection locked="0"/>
    </xf>
    <xf numFmtId="0" fontId="28" fillId="0" borderId="0" xfId="0" applyFont="1" applyAlignment="1" applyProtection="1">
      <alignment horizontal="left" vertical="top" wrapText="1"/>
      <protection locked="0"/>
    </xf>
    <xf numFmtId="0" fontId="28" fillId="0" borderId="0" xfId="0" applyFont="1" applyAlignment="1">
      <alignment horizontal="left" wrapText="1"/>
    </xf>
    <xf numFmtId="0" fontId="37" fillId="0" borderId="0" xfId="0" applyFont="1" applyAlignment="1" applyProtection="1">
      <alignment vertical="center"/>
      <protection locked="0"/>
    </xf>
    <xf numFmtId="0" fontId="21" fillId="2" borderId="1" xfId="0" applyFont="1" applyFill="1" applyBorder="1" applyAlignment="1" applyProtection="1">
      <alignment horizontal="center"/>
      <protection locked="0"/>
    </xf>
    <xf numFmtId="0" fontId="22" fillId="2" borderId="1" xfId="0" applyFont="1" applyFill="1" applyBorder="1" applyAlignment="1" applyProtection="1">
      <alignment horizontal="center"/>
      <protection locked="0"/>
    </xf>
    <xf numFmtId="0" fontId="26" fillId="0" borderId="1" xfId="0" applyFont="1" applyBorder="1"/>
    <xf numFmtId="0" fontId="29" fillId="0" borderId="2" xfId="0" applyFont="1" applyBorder="1"/>
    <xf numFmtId="0" fontId="29" fillId="0" borderId="0" xfId="0" applyFont="1" applyAlignment="1">
      <alignment wrapText="1"/>
    </xf>
    <xf numFmtId="0" fontId="29" fillId="0" borderId="0" xfId="0" applyFont="1"/>
    <xf numFmtId="0" fontId="26" fillId="0" borderId="3" xfId="0" applyFont="1" applyBorder="1"/>
    <xf numFmtId="0" fontId="29" fillId="0" borderId="0" xfId="0" applyFont="1" applyAlignment="1">
      <alignment horizontal="left" wrapText="1" indent="2"/>
    </xf>
    <xf numFmtId="0" fontId="27" fillId="0" borderId="3" xfId="0" applyFont="1" applyBorder="1"/>
    <xf numFmtId="0" fontId="28" fillId="0" borderId="0" xfId="0" applyFont="1" applyAlignment="1">
      <alignment horizontal="left" vertical="center"/>
    </xf>
    <xf numFmtId="0" fontId="29" fillId="0" borderId="2" xfId="0" applyFont="1" applyBorder="1" applyAlignment="1">
      <alignment horizontal="left" indent="1"/>
    </xf>
    <xf numFmtId="0" fontId="29" fillId="0" borderId="0" xfId="0" applyFont="1" applyAlignment="1">
      <alignment horizontal="left" indent="3"/>
    </xf>
    <xf numFmtId="0" fontId="27" fillId="0" borderId="3" xfId="0" applyFont="1" applyBorder="1" applyAlignment="1">
      <alignment horizontal="left" indent="1"/>
    </xf>
    <xf numFmtId="0" fontId="28" fillId="0" borderId="0" xfId="0" applyFont="1"/>
    <xf numFmtId="0" fontId="29" fillId="0" borderId="3" xfId="0" applyFont="1" applyBorder="1" applyAlignment="1">
      <alignment horizontal="left" indent="1"/>
    </xf>
    <xf numFmtId="0" fontId="40" fillId="0" borderId="0" xfId="0" applyFont="1" applyAlignment="1">
      <alignment horizontal="left"/>
    </xf>
    <xf numFmtId="0" fontId="26" fillId="0" borderId="0" xfId="0" applyFont="1"/>
    <xf numFmtId="0" fontId="35" fillId="0" borderId="0" xfId="0" applyFont="1" applyAlignment="1" applyProtection="1">
      <alignment horizontal="left" indent="1"/>
      <protection locked="0"/>
    </xf>
    <xf numFmtId="0" fontId="26" fillId="0" borderId="2" xfId="0" applyFont="1" applyBorder="1"/>
    <xf numFmtId="0" fontId="40" fillId="0" borderId="0" xfId="0" applyFont="1"/>
    <xf numFmtId="0" fontId="27" fillId="0" borderId="0" xfId="0" applyFont="1"/>
    <xf numFmtId="0" fontId="29" fillId="0" borderId="0" xfId="0" applyFont="1" applyAlignment="1">
      <alignment horizontal="left" wrapText="1" indent="1"/>
    </xf>
    <xf numFmtId="0" fontId="22" fillId="2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27" fillId="0" borderId="0" xfId="0" applyFont="1" applyAlignment="1">
      <alignment horizontal="left" indent="2"/>
    </xf>
    <xf numFmtId="0" fontId="27" fillId="0" borderId="4" xfId="0" applyFont="1" applyBorder="1"/>
    <xf numFmtId="0" fontId="37" fillId="0" borderId="0" xfId="0" applyFont="1" applyProtection="1">
      <protection locked="0"/>
    </xf>
    <xf numFmtId="0" fontId="27" fillId="0" borderId="0" xfId="0" applyFont="1" applyAlignment="1">
      <alignment horizontal="left"/>
    </xf>
    <xf numFmtId="0" fontId="28" fillId="0" borderId="0" xfId="0" applyFont="1" applyProtection="1">
      <protection locked="0"/>
    </xf>
    <xf numFmtId="0" fontId="40" fillId="0" borderId="0" xfId="0" applyFont="1" applyAlignment="1">
      <alignment horizontal="left" wrapText="1"/>
    </xf>
    <xf numFmtId="0" fontId="28" fillId="0" borderId="0" xfId="0" applyFont="1" applyAlignment="1">
      <alignment horizontal="left" vertical="top" wrapText="1"/>
    </xf>
    <xf numFmtId="0" fontId="28" fillId="0" borderId="0" xfId="0" applyFont="1" applyAlignment="1">
      <alignment horizontal="left" wrapText="1"/>
    </xf>
    <xf numFmtId="0" fontId="24" fillId="2" borderId="3" xfId="0" applyFont="1" applyFill="1" applyBorder="1" applyAlignment="1" applyProtection="1">
      <alignment horizontal="right" vertical="center"/>
      <protection locked="0"/>
    </xf>
    <xf numFmtId="0" fontId="28" fillId="2" borderId="3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0" fontId="29" fillId="0" borderId="0" xfId="0" applyFont="1" applyAlignment="1">
      <alignment horizontal="left" vertical="top" wrapText="1"/>
    </xf>
    <xf numFmtId="0" fontId="29" fillId="2" borderId="3" xfId="0" applyFont="1" applyFill="1" applyBorder="1" applyAlignment="1" applyProtection="1">
      <alignment horizontal="right"/>
      <protection locked="0"/>
    </xf>
    <xf numFmtId="0" fontId="29" fillId="0" borderId="0" xfId="0" applyFont="1" applyAlignment="1">
      <alignment horizontal="left" wrapText="1"/>
    </xf>
    <xf numFmtId="0" fontId="7" fillId="2" borderId="3" xfId="0" applyFont="1" applyFill="1" applyBorder="1" applyAlignment="1" applyProtection="1">
      <alignment horizontal="right"/>
      <protection locked="0"/>
    </xf>
    <xf numFmtId="0" fontId="28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44" fillId="2" borderId="0" xfId="0" applyFont="1" applyFill="1" applyAlignment="1" applyProtection="1">
      <alignment horizontal="center"/>
      <protection locked="0"/>
    </xf>
    <xf numFmtId="0" fontId="9" fillId="2" borderId="0" xfId="0" applyFont="1" applyFill="1" applyAlignment="1" applyProtection="1">
      <alignment horizontal="center"/>
      <protection locked="0"/>
    </xf>
    <xf numFmtId="0" fontId="19" fillId="2" borderId="3" xfId="0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19" fillId="0" borderId="2" xfId="0" applyFont="1" applyBorder="1" applyAlignment="1" applyProtection="1">
      <alignment horizontal="center"/>
      <protection locked="0"/>
    </xf>
    <xf numFmtId="0" fontId="25" fillId="2" borderId="0" xfId="0" applyFont="1" applyFill="1" applyAlignment="1">
      <alignment horizontal="center"/>
    </xf>
    <xf numFmtId="0" fontId="26" fillId="0" borderId="0" xfId="0" applyFont="1" applyAlignment="1" applyProtection="1">
      <alignment horizontal="center"/>
      <protection locked="0"/>
    </xf>
    <xf numFmtId="0" fontId="28" fillId="0" borderId="0" xfId="0" applyFont="1" applyAlignment="1" applyProtection="1">
      <alignment horizontal="center"/>
      <protection locked="0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1" fillId="0" borderId="0" xfId="0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C1E35"/>
      <color rgb="FF000000"/>
      <color rgb="FF506129"/>
      <color rgb="FFEBF1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72CEA-B980-48EA-AD31-D88CE3FC2637}">
  <sheetPr codeName="Sheet1">
    <tabColor theme="6" tint="-0.499984740745262"/>
  </sheetPr>
  <dimension ref="A1:Q58"/>
  <sheetViews>
    <sheetView zoomScale="98" zoomScaleNormal="98" workbookViewId="0">
      <pane ySplit="4" topLeftCell="A19" activePane="bottomLeft" state="frozen"/>
      <selection activeCell="T24" sqref="T24"/>
      <selection pane="bottomLeft" activeCell="O43" sqref="O43"/>
    </sheetView>
  </sheetViews>
  <sheetFormatPr defaultColWidth="9.33203125" defaultRowHeight="12.75" x14ac:dyDescent="0.2"/>
  <cols>
    <col min="1" max="1" width="4.6640625" style="9" customWidth="1"/>
    <col min="2" max="2" width="59.33203125" style="11" customWidth="1"/>
    <col min="3" max="3" width="13.83203125" style="11" customWidth="1"/>
    <col min="4" max="5" width="14" style="11" customWidth="1"/>
    <col min="6" max="6" width="14.83203125" style="11" customWidth="1"/>
    <col min="7" max="7" width="14.1640625" style="11" customWidth="1"/>
    <col min="8" max="8" width="14.6640625" style="11" customWidth="1"/>
    <col min="9" max="9" width="13.83203125" style="11" customWidth="1"/>
    <col min="10" max="10" width="14.6640625" style="11" customWidth="1"/>
    <col min="11" max="11" width="14.5" style="11" customWidth="1"/>
    <col min="12" max="12" width="15.83203125" style="11" customWidth="1"/>
    <col min="13" max="14" width="9.33203125" style="11"/>
    <col min="15" max="15" width="10.33203125" style="11" bestFit="1" customWidth="1"/>
    <col min="16" max="16384" width="9.33203125" style="9"/>
  </cols>
  <sheetData>
    <row r="1" spans="1:17" s="5" customFormat="1" ht="47.25" customHeight="1" x14ac:dyDescent="0.25">
      <c r="A1" s="1"/>
      <c r="B1" s="88" t="s">
        <v>73</v>
      </c>
      <c r="C1" s="2"/>
      <c r="D1" s="2"/>
      <c r="E1" s="2"/>
      <c r="F1" s="2"/>
      <c r="G1" s="2"/>
      <c r="H1" s="2"/>
      <c r="I1" s="2"/>
      <c r="J1" s="2"/>
      <c r="K1" s="2"/>
      <c r="L1" s="89" t="s">
        <v>74</v>
      </c>
      <c r="M1" s="3"/>
      <c r="N1" s="4"/>
      <c r="O1" s="4"/>
    </row>
    <row r="2" spans="1:17" s="5" customFormat="1" ht="15" customHeight="1" x14ac:dyDescent="0.2">
      <c r="B2" s="135" t="s">
        <v>41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6"/>
      <c r="O2" s="6"/>
    </row>
    <row r="3" spans="1:17" s="5" customFormat="1" ht="15" x14ac:dyDescent="0.25">
      <c r="B3" s="133" t="s">
        <v>45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3"/>
      <c r="N3" s="6"/>
      <c r="O3" s="6"/>
    </row>
    <row r="4" spans="1:17" s="5" customFormat="1" ht="17.25" x14ac:dyDescent="0.25">
      <c r="B4" s="75" t="s">
        <v>42</v>
      </c>
      <c r="C4" s="7">
        <v>2014</v>
      </c>
      <c r="D4" s="7">
        <v>2015</v>
      </c>
      <c r="E4" s="7">
        <v>2016</v>
      </c>
      <c r="F4" s="7">
        <v>2017</v>
      </c>
      <c r="G4" s="7">
        <v>2018</v>
      </c>
      <c r="H4" s="8" t="s">
        <v>43</v>
      </c>
      <c r="I4" s="7">
        <v>2020</v>
      </c>
      <c r="J4" s="7">
        <v>2021</v>
      </c>
      <c r="K4" s="8">
        <v>2022</v>
      </c>
      <c r="L4" s="8" t="s">
        <v>44</v>
      </c>
      <c r="M4" s="3"/>
      <c r="N4" s="6"/>
      <c r="O4" s="6"/>
    </row>
    <row r="5" spans="1:17" ht="18" customHeight="1" x14ac:dyDescent="0.2">
      <c r="B5" s="76" t="s">
        <v>46</v>
      </c>
      <c r="C5" s="10">
        <v>1204621</v>
      </c>
      <c r="D5" s="10">
        <v>1460892</v>
      </c>
      <c r="E5" s="10">
        <v>1693558</v>
      </c>
      <c r="F5" s="10">
        <v>1839562</v>
      </c>
      <c r="G5" s="10">
        <v>1932459</v>
      </c>
      <c r="H5" s="10">
        <v>1898808</v>
      </c>
      <c r="I5" s="10">
        <v>1373308</v>
      </c>
      <c r="J5" s="10">
        <v>1463810</v>
      </c>
      <c r="K5" s="10">
        <v>2012589</v>
      </c>
      <c r="L5" s="10" t="s">
        <v>3</v>
      </c>
      <c r="M5" s="11" t="s">
        <v>2</v>
      </c>
      <c r="N5" s="12"/>
      <c r="O5" s="13"/>
    </row>
    <row r="6" spans="1:17" x14ac:dyDescent="0.2">
      <c r="B6" s="77" t="s">
        <v>47</v>
      </c>
      <c r="C6" s="14">
        <v>1195206</v>
      </c>
      <c r="D6" s="14">
        <v>1454878</v>
      </c>
      <c r="E6" s="14">
        <v>1686062</v>
      </c>
      <c r="F6" s="14">
        <v>1831531</v>
      </c>
      <c r="G6" s="14">
        <v>1919973</v>
      </c>
      <c r="H6" s="14">
        <v>1890899</v>
      </c>
      <c r="I6" s="14">
        <v>1367960</v>
      </c>
      <c r="J6" s="14">
        <v>1457071</v>
      </c>
      <c r="K6" s="14">
        <v>1979184</v>
      </c>
      <c r="L6" s="14" t="s">
        <v>4</v>
      </c>
      <c r="M6" s="11" t="s">
        <v>2</v>
      </c>
      <c r="N6" s="12"/>
      <c r="O6" s="13"/>
    </row>
    <row r="7" spans="1:17" ht="16.5" customHeight="1" x14ac:dyDescent="0.2">
      <c r="B7" s="78" t="s">
        <v>100</v>
      </c>
      <c r="C7" s="14">
        <v>1050362</v>
      </c>
      <c r="D7" s="14">
        <v>1355779</v>
      </c>
      <c r="E7" s="14">
        <v>1463689</v>
      </c>
      <c r="F7" s="14">
        <v>1670178</v>
      </c>
      <c r="G7" s="14">
        <v>1712318</v>
      </c>
      <c r="H7" s="14">
        <v>1734925</v>
      </c>
      <c r="I7" s="14">
        <v>1216542</v>
      </c>
      <c r="J7" s="14">
        <v>1298019</v>
      </c>
      <c r="K7" s="14">
        <v>1751132</v>
      </c>
      <c r="L7" s="14" t="s">
        <v>5</v>
      </c>
      <c r="M7" s="11" t="s">
        <v>2</v>
      </c>
      <c r="N7" s="12"/>
      <c r="O7" s="13"/>
    </row>
    <row r="8" spans="1:17" ht="16.5" customHeight="1" x14ac:dyDescent="0.2">
      <c r="B8" s="79" t="s">
        <v>48</v>
      </c>
      <c r="C8" s="15">
        <v>198115</v>
      </c>
      <c r="D8" s="15">
        <v>262583</v>
      </c>
      <c r="E8" s="15">
        <v>258857</v>
      </c>
      <c r="F8" s="15">
        <v>274562</v>
      </c>
      <c r="G8" s="15">
        <v>310449</v>
      </c>
      <c r="H8" s="15">
        <v>427700</v>
      </c>
      <c r="I8" s="15">
        <v>268249</v>
      </c>
      <c r="J8" s="15">
        <v>302115</v>
      </c>
      <c r="K8" s="15">
        <v>534021</v>
      </c>
      <c r="L8" s="15" t="s">
        <v>6</v>
      </c>
      <c r="M8" s="11" t="s">
        <v>2</v>
      </c>
      <c r="N8" s="13"/>
    </row>
    <row r="9" spans="1:17" ht="15.75" customHeight="1" x14ac:dyDescent="0.2">
      <c r="B9" s="79" t="s">
        <v>49</v>
      </c>
      <c r="C9" s="15">
        <v>539023</v>
      </c>
      <c r="D9" s="15">
        <v>724282</v>
      </c>
      <c r="E9" s="15">
        <v>747147</v>
      </c>
      <c r="F9" s="15">
        <v>921244</v>
      </c>
      <c r="G9" s="15">
        <v>959365</v>
      </c>
      <c r="H9" s="15">
        <v>843355</v>
      </c>
      <c r="I9" s="15">
        <v>555718</v>
      </c>
      <c r="J9" s="15">
        <v>629812</v>
      </c>
      <c r="K9" s="15">
        <v>857459</v>
      </c>
      <c r="L9" s="15" t="s">
        <v>7</v>
      </c>
      <c r="M9" s="11" t="s">
        <v>2</v>
      </c>
      <c r="N9" s="12"/>
      <c r="O9" s="13"/>
    </row>
    <row r="10" spans="1:17" ht="16.5" customHeight="1" x14ac:dyDescent="0.2">
      <c r="B10" s="79" t="s">
        <v>50</v>
      </c>
      <c r="C10" s="15">
        <v>198483</v>
      </c>
      <c r="D10" s="15">
        <v>244231</v>
      </c>
      <c r="E10" s="15">
        <v>302538</v>
      </c>
      <c r="F10" s="15">
        <v>311782</v>
      </c>
      <c r="G10" s="15">
        <v>288341</v>
      </c>
      <c r="H10" s="15">
        <v>280965</v>
      </c>
      <c r="I10" s="15">
        <v>312334</v>
      </c>
      <c r="J10" s="15">
        <v>277275</v>
      </c>
      <c r="K10" s="15">
        <v>273926</v>
      </c>
      <c r="L10" s="15" t="s">
        <v>8</v>
      </c>
      <c r="M10" s="11" t="s">
        <v>2</v>
      </c>
      <c r="N10" s="13"/>
    </row>
    <row r="11" spans="1:17" ht="15" customHeight="1" x14ac:dyDescent="0.2">
      <c r="B11" s="79" t="s">
        <v>51</v>
      </c>
      <c r="C11" s="15">
        <v>114742</v>
      </c>
      <c r="D11" s="15">
        <v>124683</v>
      </c>
      <c r="E11" s="15">
        <v>155147</v>
      </c>
      <c r="F11" s="15">
        <v>162591</v>
      </c>
      <c r="G11" s="15">
        <v>154162</v>
      </c>
      <c r="H11" s="15">
        <v>182904</v>
      </c>
      <c r="I11" s="15">
        <v>80241</v>
      </c>
      <c r="J11" s="15">
        <v>88817</v>
      </c>
      <c r="K11" s="15">
        <v>85726</v>
      </c>
      <c r="L11" s="15" t="s">
        <v>9</v>
      </c>
      <c r="M11" s="11" t="s">
        <v>2</v>
      </c>
      <c r="N11" s="9"/>
      <c r="O11" s="12" t="s">
        <v>2</v>
      </c>
    </row>
    <row r="12" spans="1:17" ht="15.75" customHeight="1" x14ac:dyDescent="0.2">
      <c r="B12" s="78" t="s">
        <v>52</v>
      </c>
      <c r="C12" s="14">
        <v>144844</v>
      </c>
      <c r="D12" s="14">
        <v>99099</v>
      </c>
      <c r="E12" s="14">
        <v>222374</v>
      </c>
      <c r="F12" s="14">
        <v>161353</v>
      </c>
      <c r="G12" s="14">
        <v>207656</v>
      </c>
      <c r="H12" s="14">
        <v>155974</v>
      </c>
      <c r="I12" s="14">
        <v>151417</v>
      </c>
      <c r="J12" s="14">
        <v>159052</v>
      </c>
      <c r="K12" s="14">
        <v>228052</v>
      </c>
      <c r="L12" s="14" t="s">
        <v>10</v>
      </c>
      <c r="M12" s="11" t="s">
        <v>2</v>
      </c>
      <c r="N12" s="13"/>
      <c r="Q12" s="16"/>
    </row>
    <row r="13" spans="1:17" ht="15.75" customHeight="1" x14ac:dyDescent="0.2">
      <c r="B13" s="80" t="s">
        <v>53</v>
      </c>
      <c r="C13" s="15">
        <v>73828</v>
      </c>
      <c r="D13" s="15">
        <v>39055</v>
      </c>
      <c r="E13" s="15">
        <v>131198</v>
      </c>
      <c r="F13" s="15">
        <v>67922</v>
      </c>
      <c r="G13" s="15">
        <v>73820</v>
      </c>
      <c r="H13" s="15">
        <v>46404</v>
      </c>
      <c r="I13" s="15">
        <v>60984</v>
      </c>
      <c r="J13" s="15">
        <v>57158</v>
      </c>
      <c r="K13" s="15">
        <v>71287</v>
      </c>
      <c r="L13" s="15" t="s">
        <v>11</v>
      </c>
      <c r="M13" s="11" t="s">
        <v>2</v>
      </c>
      <c r="N13" s="17"/>
    </row>
    <row r="14" spans="1:17" ht="15" customHeight="1" x14ac:dyDescent="0.2">
      <c r="B14" s="80" t="s">
        <v>54</v>
      </c>
      <c r="C14" s="15">
        <v>35499</v>
      </c>
      <c r="D14" s="15">
        <v>42398</v>
      </c>
      <c r="E14" s="15">
        <v>68365</v>
      </c>
      <c r="F14" s="15">
        <v>66635</v>
      </c>
      <c r="G14" s="15">
        <v>101132</v>
      </c>
      <c r="H14" s="15">
        <v>73884</v>
      </c>
      <c r="I14" s="15">
        <v>47370</v>
      </c>
      <c r="J14" s="15">
        <v>42645</v>
      </c>
      <c r="K14" s="15">
        <v>90050</v>
      </c>
      <c r="L14" s="15" t="s">
        <v>12</v>
      </c>
      <c r="M14" s="11" t="s">
        <v>2</v>
      </c>
      <c r="N14" s="12"/>
    </row>
    <row r="15" spans="1:17" ht="16.5" customHeight="1" x14ac:dyDescent="0.2">
      <c r="B15" s="80" t="s">
        <v>55</v>
      </c>
      <c r="C15" s="15">
        <v>35517</v>
      </c>
      <c r="D15" s="15">
        <v>17646</v>
      </c>
      <c r="E15" s="15">
        <v>22811</v>
      </c>
      <c r="F15" s="15">
        <v>26796</v>
      </c>
      <c r="G15" s="15">
        <v>32704</v>
      </c>
      <c r="H15" s="15">
        <v>35686</v>
      </c>
      <c r="I15" s="15">
        <v>43063</v>
      </c>
      <c r="J15" s="15">
        <v>59248</v>
      </c>
      <c r="K15" s="15">
        <v>66715</v>
      </c>
      <c r="L15" s="15" t="s">
        <v>13</v>
      </c>
      <c r="M15" s="11" t="s">
        <v>2</v>
      </c>
      <c r="N15" s="9"/>
      <c r="O15" s="13" t="s">
        <v>2</v>
      </c>
    </row>
    <row r="16" spans="1:17" ht="17.25" customHeight="1" x14ac:dyDescent="0.2">
      <c r="B16" s="78" t="s">
        <v>56</v>
      </c>
      <c r="C16" s="14">
        <v>9415</v>
      </c>
      <c r="D16" s="14">
        <v>6014</v>
      </c>
      <c r="E16" s="14">
        <v>7496</v>
      </c>
      <c r="F16" s="14">
        <v>8031</v>
      </c>
      <c r="G16" s="14">
        <v>12486</v>
      </c>
      <c r="H16" s="14">
        <v>7909</v>
      </c>
      <c r="I16" s="14">
        <v>5348</v>
      </c>
      <c r="J16" s="14">
        <v>6740</v>
      </c>
      <c r="K16" s="14">
        <v>33405</v>
      </c>
      <c r="L16" s="14" t="s">
        <v>14</v>
      </c>
      <c r="M16" s="11" t="s">
        <v>2</v>
      </c>
      <c r="N16" s="9"/>
      <c r="O16" s="13" t="s">
        <v>2</v>
      </c>
    </row>
    <row r="17" spans="2:15" ht="16.5" customHeight="1" x14ac:dyDescent="0.2">
      <c r="B17" s="81" t="s">
        <v>57</v>
      </c>
      <c r="C17" s="14">
        <v>1795865</v>
      </c>
      <c r="D17" s="14">
        <v>2290394</v>
      </c>
      <c r="E17" s="14">
        <v>2333883</v>
      </c>
      <c r="F17" s="14">
        <v>2573056</v>
      </c>
      <c r="G17" s="14">
        <v>2693228</v>
      </c>
      <c r="H17" s="14">
        <v>3337896</v>
      </c>
      <c r="I17" s="14">
        <v>3040997</v>
      </c>
      <c r="J17" s="14">
        <v>3521735</v>
      </c>
      <c r="K17" s="14">
        <v>4472556</v>
      </c>
      <c r="L17" s="14" t="s">
        <v>15</v>
      </c>
      <c r="M17" s="11" t="s">
        <v>2</v>
      </c>
      <c r="N17" s="12"/>
      <c r="O17" s="13"/>
    </row>
    <row r="18" spans="2:15" ht="15" customHeight="1" x14ac:dyDescent="0.2">
      <c r="B18" s="77" t="s">
        <v>58</v>
      </c>
      <c r="C18" s="14">
        <v>1322898</v>
      </c>
      <c r="D18" s="14">
        <v>1701658</v>
      </c>
      <c r="E18" s="14">
        <v>1757782</v>
      </c>
      <c r="F18" s="14">
        <v>1927693</v>
      </c>
      <c r="G18" s="14">
        <v>2089713</v>
      </c>
      <c r="H18" s="14">
        <v>2424582</v>
      </c>
      <c r="I18" s="14">
        <v>2548359</v>
      </c>
      <c r="J18" s="14">
        <v>2747512</v>
      </c>
      <c r="K18" s="14">
        <v>3519633</v>
      </c>
      <c r="L18" s="14" t="s">
        <v>16</v>
      </c>
      <c r="M18" s="11" t="s">
        <v>2</v>
      </c>
      <c r="N18" s="12"/>
      <c r="O18" s="13"/>
    </row>
    <row r="19" spans="2:15" ht="15" customHeight="1" x14ac:dyDescent="0.2">
      <c r="B19" s="83" t="s">
        <v>59</v>
      </c>
      <c r="C19" s="15">
        <v>568829</v>
      </c>
      <c r="D19" s="15">
        <v>772563</v>
      </c>
      <c r="E19" s="15">
        <v>746250</v>
      </c>
      <c r="F19" s="15">
        <v>756591</v>
      </c>
      <c r="G19" s="15">
        <v>806002</v>
      </c>
      <c r="H19" s="15">
        <v>848278</v>
      </c>
      <c r="I19" s="15">
        <v>974351</v>
      </c>
      <c r="J19" s="15">
        <v>1014612</v>
      </c>
      <c r="K19" s="15">
        <v>1139066</v>
      </c>
      <c r="L19" s="15" t="s">
        <v>17</v>
      </c>
      <c r="M19" s="11" t="s">
        <v>2</v>
      </c>
      <c r="N19" s="12"/>
      <c r="O19" s="13"/>
    </row>
    <row r="20" spans="2:15" ht="15.75" customHeight="1" x14ac:dyDescent="0.2">
      <c r="B20" s="80" t="s">
        <v>60</v>
      </c>
      <c r="C20" s="15">
        <v>440982</v>
      </c>
      <c r="D20" s="15">
        <v>561730</v>
      </c>
      <c r="E20" s="15">
        <v>576471</v>
      </c>
      <c r="F20" s="15">
        <v>588518</v>
      </c>
      <c r="G20" s="15">
        <v>626045</v>
      </c>
      <c r="H20" s="15">
        <v>686452</v>
      </c>
      <c r="I20" s="15">
        <v>794158</v>
      </c>
      <c r="J20" s="15">
        <v>845680</v>
      </c>
      <c r="K20" s="15">
        <v>956210</v>
      </c>
      <c r="L20" s="15" t="s">
        <v>18</v>
      </c>
      <c r="M20" s="11" t="s">
        <v>2</v>
      </c>
      <c r="N20" s="13"/>
    </row>
    <row r="21" spans="2:15" ht="16.5" customHeight="1" x14ac:dyDescent="0.2">
      <c r="B21" s="83" t="s">
        <v>61</v>
      </c>
      <c r="C21" s="15">
        <v>436395</v>
      </c>
      <c r="D21" s="15">
        <v>509674</v>
      </c>
      <c r="E21" s="15">
        <v>610895</v>
      </c>
      <c r="F21" s="15">
        <v>735566</v>
      </c>
      <c r="G21" s="15">
        <v>852190</v>
      </c>
      <c r="H21" s="15">
        <v>901352</v>
      </c>
      <c r="I21" s="15">
        <v>980302</v>
      </c>
      <c r="J21" s="15">
        <v>1048382</v>
      </c>
      <c r="K21" s="15">
        <v>1565190</v>
      </c>
      <c r="L21" s="15" t="s">
        <v>19</v>
      </c>
      <c r="M21" s="11" t="s">
        <v>2</v>
      </c>
      <c r="N21" s="12"/>
      <c r="O21" s="13"/>
    </row>
    <row r="22" spans="2:15" ht="15" customHeight="1" x14ac:dyDescent="0.2">
      <c r="B22" s="80" t="s">
        <v>62</v>
      </c>
      <c r="C22" s="15">
        <v>327934</v>
      </c>
      <c r="D22" s="15">
        <v>394289</v>
      </c>
      <c r="E22" s="15">
        <v>484182</v>
      </c>
      <c r="F22" s="15">
        <v>570623</v>
      </c>
      <c r="G22" s="15">
        <v>639482</v>
      </c>
      <c r="H22" s="15">
        <v>667383</v>
      </c>
      <c r="I22" s="15">
        <v>713623</v>
      </c>
      <c r="J22" s="15">
        <v>794633</v>
      </c>
      <c r="K22" s="15">
        <v>1436569</v>
      </c>
      <c r="L22" s="15" t="s">
        <v>20</v>
      </c>
      <c r="M22" s="11" t="s">
        <v>2</v>
      </c>
      <c r="N22" s="12"/>
      <c r="O22" s="13"/>
    </row>
    <row r="23" spans="2:15" ht="15.75" customHeight="1" x14ac:dyDescent="0.2">
      <c r="B23" s="80" t="s">
        <v>63</v>
      </c>
      <c r="C23" s="15">
        <v>108461</v>
      </c>
      <c r="D23" s="15">
        <v>115386</v>
      </c>
      <c r="E23" s="15">
        <v>126713</v>
      </c>
      <c r="F23" s="15">
        <v>164942</v>
      </c>
      <c r="G23" s="15">
        <v>212708</v>
      </c>
      <c r="H23" s="15">
        <v>233970</v>
      </c>
      <c r="I23" s="15">
        <v>266679</v>
      </c>
      <c r="J23" s="15">
        <v>253750</v>
      </c>
      <c r="K23" s="15">
        <v>128621</v>
      </c>
      <c r="L23" s="15" t="s">
        <v>21</v>
      </c>
      <c r="M23" s="11" t="s">
        <v>2</v>
      </c>
      <c r="N23" s="13"/>
    </row>
    <row r="24" spans="2:15" ht="15.75" customHeight="1" x14ac:dyDescent="0.2">
      <c r="B24" s="83" t="s">
        <v>64</v>
      </c>
      <c r="C24" s="15">
        <v>317674</v>
      </c>
      <c r="D24" s="15">
        <v>419420</v>
      </c>
      <c r="E24" s="15">
        <v>400637</v>
      </c>
      <c r="F24" s="15">
        <v>435536</v>
      </c>
      <c r="G24" s="15">
        <v>431521</v>
      </c>
      <c r="H24" s="15">
        <v>551524</v>
      </c>
      <c r="I24" s="15">
        <v>717133</v>
      </c>
      <c r="J24" s="15">
        <v>684518</v>
      </c>
      <c r="K24" s="15">
        <v>815376</v>
      </c>
      <c r="L24" s="15" t="s">
        <v>22</v>
      </c>
      <c r="M24" s="11" t="s">
        <v>2</v>
      </c>
      <c r="N24" s="12"/>
      <c r="O24" s="13"/>
    </row>
    <row r="25" spans="2:15" ht="15" customHeight="1" x14ac:dyDescent="0.2">
      <c r="B25" s="128" t="s">
        <v>65</v>
      </c>
      <c r="C25" s="14">
        <v>459855</v>
      </c>
      <c r="D25" s="14">
        <v>588175</v>
      </c>
      <c r="E25" s="14">
        <v>577036</v>
      </c>
      <c r="F25" s="14">
        <v>638343</v>
      </c>
      <c r="G25" s="14">
        <v>612561</v>
      </c>
      <c r="H25" s="14">
        <v>619069</v>
      </c>
      <c r="I25" s="14">
        <v>795368</v>
      </c>
      <c r="J25" s="14">
        <v>767606</v>
      </c>
      <c r="K25" s="14">
        <v>715429</v>
      </c>
      <c r="L25" s="14" t="s">
        <v>23</v>
      </c>
      <c r="M25" s="11" t="s">
        <v>2</v>
      </c>
      <c r="N25" s="13"/>
    </row>
    <row r="26" spans="2:15" ht="16.5" customHeight="1" x14ac:dyDescent="0.2">
      <c r="B26" s="83" t="s">
        <v>289</v>
      </c>
      <c r="C26" s="15">
        <v>252303</v>
      </c>
      <c r="D26" s="15">
        <v>313260</v>
      </c>
      <c r="E26" s="15">
        <v>328202</v>
      </c>
      <c r="F26" s="15">
        <v>360333</v>
      </c>
      <c r="G26" s="15">
        <v>355763</v>
      </c>
      <c r="H26" s="15">
        <v>385366</v>
      </c>
      <c r="I26" s="15">
        <v>483543</v>
      </c>
      <c r="J26" s="15">
        <v>438753</v>
      </c>
      <c r="K26" s="15">
        <v>445521</v>
      </c>
      <c r="L26" s="15" t="s">
        <v>24</v>
      </c>
      <c r="M26" s="11" t="s">
        <v>2</v>
      </c>
      <c r="N26" s="13"/>
    </row>
    <row r="27" spans="2:15" ht="18" customHeight="1" x14ac:dyDescent="0.2">
      <c r="B27" s="83" t="s">
        <v>66</v>
      </c>
      <c r="C27" s="15">
        <v>207551</v>
      </c>
      <c r="D27" s="15">
        <v>274916</v>
      </c>
      <c r="E27" s="15">
        <v>248834</v>
      </c>
      <c r="F27" s="15">
        <v>278010</v>
      </c>
      <c r="G27" s="15">
        <v>256798</v>
      </c>
      <c r="H27" s="15">
        <v>239688</v>
      </c>
      <c r="I27" s="15">
        <v>307917</v>
      </c>
      <c r="J27" s="15">
        <v>326578</v>
      </c>
      <c r="K27" s="15">
        <v>268601</v>
      </c>
      <c r="L27" s="15" t="s">
        <v>25</v>
      </c>
      <c r="M27" s="11" t="s">
        <v>2</v>
      </c>
      <c r="N27" s="13"/>
    </row>
    <row r="28" spans="2:15" x14ac:dyDescent="0.2">
      <c r="B28" s="83" t="s">
        <v>55</v>
      </c>
      <c r="C28" s="94" t="s">
        <v>82</v>
      </c>
      <c r="D28" s="94" t="s">
        <v>82</v>
      </c>
      <c r="E28" s="94" t="s">
        <v>82</v>
      </c>
      <c r="F28" s="94" t="s">
        <v>82</v>
      </c>
      <c r="G28" s="94" t="s">
        <v>82</v>
      </c>
      <c r="H28" s="15">
        <v>-5985</v>
      </c>
      <c r="I28" s="15">
        <v>3907</v>
      </c>
      <c r="J28" s="15">
        <v>2275</v>
      </c>
      <c r="K28" s="15">
        <v>1308</v>
      </c>
      <c r="L28" s="15" t="s">
        <v>26</v>
      </c>
      <c r="N28" s="19"/>
      <c r="O28" s="13"/>
    </row>
    <row r="29" spans="2:15" ht="16.5" customHeight="1" x14ac:dyDescent="0.2">
      <c r="B29" s="84" t="s">
        <v>67</v>
      </c>
      <c r="C29" s="14">
        <v>13112</v>
      </c>
      <c r="D29" s="14">
        <v>561</v>
      </c>
      <c r="E29" s="14">
        <v>-934</v>
      </c>
      <c r="F29" s="14">
        <v>7021</v>
      </c>
      <c r="G29" s="14">
        <v>-9046</v>
      </c>
      <c r="H29" s="14">
        <v>-4933</v>
      </c>
      <c r="I29" s="14">
        <v>-3552</v>
      </c>
      <c r="J29" s="14">
        <v>6617</v>
      </c>
      <c r="K29" s="14">
        <v>237495</v>
      </c>
      <c r="L29" s="14">
        <v>-256689</v>
      </c>
      <c r="M29" s="11" t="s">
        <v>2</v>
      </c>
      <c r="N29" s="12"/>
    </row>
    <row r="30" spans="2:15" ht="17.25" customHeight="1" x14ac:dyDescent="0.2">
      <c r="B30" s="85" t="s">
        <v>271</v>
      </c>
      <c r="C30" s="14">
        <v>-127692</v>
      </c>
      <c r="D30" s="14">
        <v>-246779</v>
      </c>
      <c r="E30" s="14">
        <v>-71719</v>
      </c>
      <c r="F30" s="14">
        <v>-96162</v>
      </c>
      <c r="G30" s="14">
        <v>-169740</v>
      </c>
      <c r="H30" s="14">
        <v>-533683</v>
      </c>
      <c r="I30" s="14">
        <v>-1180399</v>
      </c>
      <c r="J30" s="14">
        <v>-1290441</v>
      </c>
      <c r="K30" s="14">
        <v>-1540448</v>
      </c>
      <c r="L30" s="14">
        <v>-1650857</v>
      </c>
      <c r="N30" s="20"/>
      <c r="O30" s="13"/>
    </row>
    <row r="31" spans="2:15" ht="17.25" customHeight="1" x14ac:dyDescent="0.2">
      <c r="B31" s="85" t="s">
        <v>272</v>
      </c>
      <c r="C31" s="14">
        <v>-591244</v>
      </c>
      <c r="D31" s="14">
        <v>-829502</v>
      </c>
      <c r="E31" s="14">
        <v>-640325</v>
      </c>
      <c r="F31" s="14">
        <v>-733494</v>
      </c>
      <c r="G31" s="14">
        <v>-760769</v>
      </c>
      <c r="H31" s="14">
        <v>-1439088</v>
      </c>
      <c r="I31" s="14">
        <v>-1667688</v>
      </c>
      <c r="J31" s="14">
        <v>-2057925</v>
      </c>
      <c r="K31" s="14">
        <v>-2459967</v>
      </c>
      <c r="L31" s="14">
        <v>-2282267</v>
      </c>
      <c r="N31" s="20"/>
      <c r="O31" s="13"/>
    </row>
    <row r="32" spans="2:15" ht="18.75" customHeight="1" x14ac:dyDescent="0.2">
      <c r="B32" s="81" t="s">
        <v>68</v>
      </c>
      <c r="C32" s="14">
        <v>591244</v>
      </c>
      <c r="D32" s="14">
        <v>829502</v>
      </c>
      <c r="E32" s="14">
        <v>640325</v>
      </c>
      <c r="F32" s="14">
        <v>733494</v>
      </c>
      <c r="G32" s="14">
        <v>760769</v>
      </c>
      <c r="H32" s="14">
        <v>1439088</v>
      </c>
      <c r="I32" s="14">
        <v>1667688</v>
      </c>
      <c r="J32" s="14">
        <v>2057925</v>
      </c>
      <c r="K32" s="14">
        <v>2459967</v>
      </c>
      <c r="L32" s="14" t="s">
        <v>27</v>
      </c>
      <c r="M32" s="11" t="s">
        <v>2</v>
      </c>
      <c r="N32" s="12"/>
      <c r="O32" s="13"/>
    </row>
    <row r="33" spans="1:15" ht="16.5" customHeight="1" x14ac:dyDescent="0.2">
      <c r="B33" s="82" t="s">
        <v>69</v>
      </c>
      <c r="C33" s="15">
        <v>212523</v>
      </c>
      <c r="D33" s="15">
        <v>236803</v>
      </c>
      <c r="E33" s="15">
        <v>391914</v>
      </c>
      <c r="F33" s="15">
        <v>439243</v>
      </c>
      <c r="G33" s="15">
        <v>323535</v>
      </c>
      <c r="H33" s="15">
        <v>542641</v>
      </c>
      <c r="I33" s="15">
        <v>-83199</v>
      </c>
      <c r="J33" s="15">
        <v>-13901</v>
      </c>
      <c r="K33" s="15">
        <v>424822</v>
      </c>
      <c r="L33" s="15" t="s">
        <v>28</v>
      </c>
      <c r="M33" s="11" t="s">
        <v>2</v>
      </c>
      <c r="N33" s="13"/>
    </row>
    <row r="34" spans="1:15" ht="18.75" customHeight="1" x14ac:dyDescent="0.2">
      <c r="B34" s="84" t="s">
        <v>70</v>
      </c>
      <c r="C34" s="15">
        <v>378721</v>
      </c>
      <c r="D34" s="15">
        <v>592699</v>
      </c>
      <c r="E34" s="15">
        <v>248411</v>
      </c>
      <c r="F34" s="15">
        <v>294251</v>
      </c>
      <c r="G34" s="15">
        <v>437234</v>
      </c>
      <c r="H34" s="15">
        <v>896448</v>
      </c>
      <c r="I34" s="15">
        <v>1750887</v>
      </c>
      <c r="J34" s="15">
        <v>2071826</v>
      </c>
      <c r="K34" s="15">
        <v>2035145</v>
      </c>
      <c r="L34" s="15" t="s">
        <v>29</v>
      </c>
      <c r="M34" s="11" t="s">
        <v>2</v>
      </c>
      <c r="N34" s="12"/>
      <c r="O34" s="13"/>
    </row>
    <row r="35" spans="1:15" ht="18.75" customHeight="1" x14ac:dyDescent="0.2">
      <c r="B35" s="81" t="s">
        <v>273</v>
      </c>
      <c r="C35" s="14">
        <v>7486862</v>
      </c>
      <c r="D35" s="14">
        <v>8599190</v>
      </c>
      <c r="E35" s="14">
        <v>9478869</v>
      </c>
      <c r="F35" s="14">
        <v>10382832</v>
      </c>
      <c r="G35" s="14">
        <v>12030548</v>
      </c>
      <c r="H35" s="14">
        <v>13031543</v>
      </c>
      <c r="I35" s="14">
        <v>15117247</v>
      </c>
      <c r="J35" s="14">
        <v>17614181</v>
      </c>
      <c r="K35" s="14">
        <v>27492031</v>
      </c>
      <c r="L35" s="14" t="s">
        <v>30</v>
      </c>
      <c r="O35" s="13"/>
    </row>
    <row r="36" spans="1:15" ht="21" customHeight="1" x14ac:dyDescent="0.2">
      <c r="B36" s="79" t="s">
        <v>274</v>
      </c>
      <c r="C36" s="15">
        <v>4373746</v>
      </c>
      <c r="D36" s="15">
        <v>5055159</v>
      </c>
      <c r="E36" s="15">
        <v>5433073</v>
      </c>
      <c r="F36" s="15">
        <v>5664215</v>
      </c>
      <c r="G36" s="15">
        <v>6071001</v>
      </c>
      <c r="H36" s="15">
        <v>6830260</v>
      </c>
      <c r="I36" s="15">
        <v>9065068</v>
      </c>
      <c r="J36" s="15">
        <v>11097223</v>
      </c>
      <c r="K36" s="15">
        <v>15033876</v>
      </c>
      <c r="L36" s="15" t="s">
        <v>31</v>
      </c>
      <c r="O36" s="13"/>
    </row>
    <row r="37" spans="1:15" ht="22.5" customHeight="1" x14ac:dyDescent="0.2">
      <c r="B37" s="79" t="s">
        <v>72</v>
      </c>
      <c r="C37" s="15">
        <v>3113116</v>
      </c>
      <c r="D37" s="15">
        <v>3544031</v>
      </c>
      <c r="E37" s="15">
        <v>4045796</v>
      </c>
      <c r="F37" s="15">
        <v>4718618</v>
      </c>
      <c r="G37" s="15">
        <v>5959547</v>
      </c>
      <c r="H37" s="15">
        <v>6201283</v>
      </c>
      <c r="I37" s="15">
        <v>6052179</v>
      </c>
      <c r="J37" s="15">
        <v>6516958</v>
      </c>
      <c r="K37" s="15">
        <v>12458155</v>
      </c>
      <c r="L37" s="15" t="s">
        <v>32</v>
      </c>
      <c r="O37" s="13"/>
    </row>
    <row r="38" spans="1:15" ht="21.75" customHeight="1" x14ac:dyDescent="0.2">
      <c r="B38" s="86"/>
      <c r="C38" s="134" t="s">
        <v>310</v>
      </c>
      <c r="D38" s="134"/>
      <c r="E38" s="134"/>
      <c r="F38" s="134"/>
      <c r="G38" s="134"/>
      <c r="H38" s="134"/>
      <c r="I38" s="134"/>
      <c r="J38" s="134"/>
      <c r="K38" s="134"/>
      <c r="L38" s="134"/>
      <c r="N38" s="13"/>
      <c r="O38" s="13"/>
    </row>
    <row r="39" spans="1:15" ht="17.25" customHeight="1" x14ac:dyDescent="0.2">
      <c r="B39" s="84" t="s">
        <v>46</v>
      </c>
      <c r="C39" s="22">
        <v>11.2</v>
      </c>
      <c r="D39" s="22">
        <v>12.6</v>
      </c>
      <c r="E39" s="22">
        <v>13.2</v>
      </c>
      <c r="F39" s="22">
        <v>12.8</v>
      </c>
      <c r="G39" s="22">
        <v>12.6</v>
      </c>
      <c r="H39" s="22">
        <v>11.9</v>
      </c>
      <c r="I39" s="22">
        <v>8.8000000000000007</v>
      </c>
      <c r="J39" s="22">
        <v>8.3000000000000007</v>
      </c>
      <c r="K39" s="22">
        <v>8.4</v>
      </c>
      <c r="L39" s="23">
        <v>11.1</v>
      </c>
      <c r="N39" s="13"/>
      <c r="O39" s="13"/>
    </row>
    <row r="40" spans="1:15" ht="16.5" customHeight="1" x14ac:dyDescent="0.2">
      <c r="B40" s="84" t="s">
        <v>71</v>
      </c>
      <c r="C40" s="22">
        <v>16.7</v>
      </c>
      <c r="D40" s="22">
        <v>19.8</v>
      </c>
      <c r="E40" s="22">
        <v>18.2</v>
      </c>
      <c r="F40" s="22">
        <v>17.899999999999999</v>
      </c>
      <c r="G40" s="22">
        <v>17.5</v>
      </c>
      <c r="H40" s="22">
        <v>21</v>
      </c>
      <c r="I40" s="22">
        <v>19.399999999999999</v>
      </c>
      <c r="J40" s="22">
        <v>20</v>
      </c>
      <c r="K40" s="22">
        <v>18.600000000000001</v>
      </c>
      <c r="L40" s="23">
        <v>19.399999999999999</v>
      </c>
      <c r="N40" s="13"/>
      <c r="O40" s="13"/>
    </row>
    <row r="41" spans="1:15" ht="15" customHeight="1" x14ac:dyDescent="0.2">
      <c r="B41" s="84" t="s">
        <v>58</v>
      </c>
      <c r="C41" s="22">
        <v>12.3</v>
      </c>
      <c r="D41" s="22">
        <v>14.7</v>
      </c>
      <c r="E41" s="22">
        <v>13.7</v>
      </c>
      <c r="F41" s="22">
        <v>13.4</v>
      </c>
      <c r="G41" s="22">
        <v>13.6</v>
      </c>
      <c r="H41" s="22">
        <v>15.2</v>
      </c>
      <c r="I41" s="22">
        <v>16.3</v>
      </c>
      <c r="J41" s="22">
        <v>15.6</v>
      </c>
      <c r="K41" s="22">
        <v>14.6</v>
      </c>
      <c r="L41" s="23">
        <v>17</v>
      </c>
      <c r="N41" s="13"/>
      <c r="O41" s="13"/>
    </row>
    <row r="42" spans="1:15" ht="16.5" customHeight="1" x14ac:dyDescent="0.2">
      <c r="B42" s="87" t="s">
        <v>275</v>
      </c>
      <c r="C42" s="22">
        <v>-1.2</v>
      </c>
      <c r="D42" s="22">
        <v>-2.1</v>
      </c>
      <c r="E42" s="22">
        <v>-0.6</v>
      </c>
      <c r="F42" s="22">
        <v>-0.7</v>
      </c>
      <c r="G42" s="22">
        <v>-1.1000000000000001</v>
      </c>
      <c r="H42" s="22">
        <v>-3.4</v>
      </c>
      <c r="I42" s="22">
        <v>-7.5</v>
      </c>
      <c r="J42" s="22">
        <v>-7.3</v>
      </c>
      <c r="K42" s="22">
        <v>-6.4</v>
      </c>
      <c r="L42" s="23">
        <v>-6</v>
      </c>
      <c r="N42" s="13"/>
      <c r="O42" s="13"/>
    </row>
    <row r="43" spans="1:15" ht="16.5" customHeight="1" x14ac:dyDescent="0.2">
      <c r="B43" s="87" t="s">
        <v>276</v>
      </c>
      <c r="C43" s="24">
        <v>-5.5</v>
      </c>
      <c r="D43" s="24">
        <v>-7.2</v>
      </c>
      <c r="E43" s="24">
        <v>-5</v>
      </c>
      <c r="F43" s="24">
        <v>-5.0999999999999996</v>
      </c>
      <c r="G43" s="24">
        <v>-5</v>
      </c>
      <c r="H43" s="24">
        <v>-9</v>
      </c>
      <c r="I43" s="24">
        <v>-10.7</v>
      </c>
      <c r="J43" s="24">
        <v>-11.7</v>
      </c>
      <c r="K43" s="24">
        <v>-10.199999999999999</v>
      </c>
      <c r="L43" s="24">
        <v>-8.3000000000000007</v>
      </c>
      <c r="N43" s="13"/>
      <c r="O43" s="13"/>
    </row>
    <row r="44" spans="1:15" ht="12.75" customHeight="1" x14ac:dyDescent="0.2">
      <c r="B44" s="21"/>
      <c r="C44" s="25"/>
      <c r="D44" s="25"/>
      <c r="E44" s="25"/>
      <c r="F44" s="25"/>
      <c r="G44" s="25"/>
      <c r="H44" s="25"/>
      <c r="I44" s="25"/>
      <c r="J44" s="25"/>
      <c r="K44" s="25"/>
      <c r="N44" s="13"/>
      <c r="O44" s="13"/>
    </row>
    <row r="45" spans="1:15" ht="17.25" customHeight="1" x14ac:dyDescent="0.2">
      <c r="A45" s="90" t="s">
        <v>36</v>
      </c>
      <c r="B45" s="137" t="s">
        <v>94</v>
      </c>
      <c r="C45" s="137"/>
      <c r="D45" s="137"/>
      <c r="E45" s="137"/>
      <c r="F45" s="137"/>
      <c r="G45" s="137"/>
      <c r="H45" s="137"/>
      <c r="I45" s="137"/>
      <c r="J45" s="137"/>
      <c r="K45" s="137"/>
      <c r="L45" s="137"/>
      <c r="M45" s="74"/>
      <c r="N45" s="13"/>
      <c r="O45" s="13"/>
    </row>
    <row r="46" spans="1:15" ht="17.25" customHeight="1" x14ac:dyDescent="0.2">
      <c r="A46" s="90" t="s">
        <v>86</v>
      </c>
      <c r="B46" s="98" t="s">
        <v>93</v>
      </c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74"/>
    </row>
    <row r="47" spans="1:15" ht="41.25" customHeight="1" x14ac:dyDescent="0.2">
      <c r="A47" s="90" t="s">
        <v>87</v>
      </c>
      <c r="B47" s="131" t="s">
        <v>277</v>
      </c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26"/>
    </row>
    <row r="48" spans="1:15" ht="48" customHeight="1" x14ac:dyDescent="0.2">
      <c r="A48" s="90" t="s">
        <v>88</v>
      </c>
      <c r="B48" s="131" t="s">
        <v>96</v>
      </c>
      <c r="C48" s="131"/>
      <c r="D48" s="131"/>
      <c r="E48" s="131"/>
      <c r="F48" s="131"/>
      <c r="G48" s="131"/>
      <c r="H48" s="131"/>
      <c r="I48" s="131"/>
      <c r="J48" s="131"/>
      <c r="K48" s="131"/>
      <c r="L48" s="131"/>
      <c r="M48" s="131"/>
    </row>
    <row r="49" spans="1:13" ht="19.5" customHeight="1" x14ac:dyDescent="0.2">
      <c r="A49" s="90" t="s">
        <v>34</v>
      </c>
      <c r="B49" s="131" t="s">
        <v>306</v>
      </c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</row>
    <row r="50" spans="1:13" ht="29.25" customHeight="1" x14ac:dyDescent="0.2">
      <c r="A50" s="90" t="s">
        <v>89</v>
      </c>
      <c r="B50" s="131" t="s">
        <v>304</v>
      </c>
      <c r="C50" s="131"/>
      <c r="D50" s="131"/>
      <c r="E50" s="131"/>
      <c r="F50" s="131"/>
      <c r="G50" s="131"/>
      <c r="H50" s="131"/>
      <c r="I50" s="131"/>
      <c r="J50" s="131"/>
      <c r="K50" s="131"/>
      <c r="L50" s="131"/>
      <c r="M50" s="131"/>
    </row>
    <row r="51" spans="1:13" ht="27" customHeight="1" x14ac:dyDescent="0.2">
      <c r="A51" s="90" t="s">
        <v>90</v>
      </c>
      <c r="B51" s="131" t="s">
        <v>278</v>
      </c>
      <c r="C51" s="131"/>
      <c r="D51" s="131"/>
      <c r="E51" s="131"/>
      <c r="F51" s="131"/>
      <c r="G51" s="131"/>
      <c r="H51" s="131"/>
      <c r="I51" s="131"/>
      <c r="J51" s="131"/>
      <c r="K51" s="131"/>
      <c r="L51" s="131"/>
      <c r="M51" s="131"/>
    </row>
    <row r="52" spans="1:13" ht="27.75" customHeight="1" x14ac:dyDescent="0.2">
      <c r="A52" s="90" t="s">
        <v>91</v>
      </c>
      <c r="B52" s="131" t="s">
        <v>97</v>
      </c>
      <c r="C52" s="131"/>
      <c r="D52" s="131"/>
      <c r="E52" s="131"/>
      <c r="F52" s="131"/>
      <c r="G52" s="131"/>
      <c r="H52" s="131"/>
      <c r="I52" s="131"/>
      <c r="J52" s="131"/>
      <c r="K52" s="131"/>
      <c r="L52" s="131"/>
      <c r="M52" s="131"/>
    </row>
    <row r="53" spans="1:13" ht="15" customHeight="1" x14ac:dyDescent="0.2">
      <c r="A53" s="90" t="s">
        <v>92</v>
      </c>
      <c r="B53" s="131" t="s">
        <v>309</v>
      </c>
      <c r="C53" s="131"/>
      <c r="D53" s="131"/>
      <c r="E53" s="131"/>
      <c r="F53" s="131"/>
      <c r="G53" s="131"/>
      <c r="H53" s="131"/>
      <c r="I53" s="131"/>
      <c r="J53" s="131"/>
      <c r="K53" s="131"/>
      <c r="L53" s="131"/>
      <c r="M53" s="131"/>
    </row>
    <row r="54" spans="1:13" ht="17.25" customHeight="1" x14ac:dyDescent="0.2">
      <c r="A54" s="132" t="s">
        <v>95</v>
      </c>
      <c r="B54" s="132"/>
    </row>
    <row r="55" spans="1:13" ht="15" customHeight="1" x14ac:dyDescent="0.2">
      <c r="A55" s="11"/>
    </row>
    <row r="56" spans="1:13" ht="17.25" customHeight="1" x14ac:dyDescent="0.2">
      <c r="A56" s="97" t="s">
        <v>83</v>
      </c>
    </row>
    <row r="57" spans="1:13" ht="17.25" customHeight="1" x14ac:dyDescent="0.2">
      <c r="A57" s="100" t="s">
        <v>98</v>
      </c>
      <c r="C57" s="27"/>
      <c r="D57" s="27"/>
      <c r="E57" s="27"/>
    </row>
    <row r="58" spans="1:13" x14ac:dyDescent="0.2">
      <c r="A58" s="97" t="s">
        <v>84</v>
      </c>
    </row>
  </sheetData>
  <mergeCells count="12">
    <mergeCell ref="B2:M2"/>
    <mergeCell ref="B45:L45"/>
    <mergeCell ref="B47:M47"/>
    <mergeCell ref="B48:M48"/>
    <mergeCell ref="B49:M49"/>
    <mergeCell ref="B51:M51"/>
    <mergeCell ref="B52:M52"/>
    <mergeCell ref="B53:M53"/>
    <mergeCell ref="A54:B54"/>
    <mergeCell ref="B3:L3"/>
    <mergeCell ref="C38:L38"/>
    <mergeCell ref="B50:M50"/>
  </mergeCells>
  <pageMargins left="0.7" right="0.7" top="0.75" bottom="0.75" header="0.3" footer="0.3"/>
  <pageSetup paperSize="8" orientation="landscape" r:id="rId1"/>
  <headerFooter>
    <oddHeader>&amp;L&amp;"Calibri"&amp;10&amp;K000000 [Limited Sharing]&amp;1#_x000D_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8C289-4AA6-4182-8B9F-D8382363BADA}">
  <sheetPr codeName="Sheet2">
    <tabColor theme="6" tint="-0.499984740745262"/>
  </sheetPr>
  <dimension ref="A1:O59"/>
  <sheetViews>
    <sheetView tabSelected="1" zoomScale="106" zoomScaleNormal="106" workbookViewId="0">
      <pane ySplit="4" topLeftCell="A11" activePane="bottomLeft" state="frozen"/>
      <selection sqref="A1:XFD1048576"/>
      <selection pane="bottomLeft" activeCell="H20" sqref="H20"/>
    </sheetView>
  </sheetViews>
  <sheetFormatPr defaultColWidth="9.33203125" defaultRowHeight="12.75" x14ac:dyDescent="0.2"/>
  <cols>
    <col min="1" max="1" width="5" style="1" customWidth="1"/>
    <col min="2" max="2" width="69.33203125" style="11" bestFit="1" customWidth="1"/>
    <col min="3" max="12" width="13.33203125" style="11" customWidth="1"/>
    <col min="13" max="13" width="9.33203125" style="11"/>
    <col min="14" max="14" width="9.33203125" style="46"/>
    <col min="15" max="16384" width="9.33203125" style="1"/>
  </cols>
  <sheetData>
    <row r="1" spans="1:15" s="5" customFormat="1" ht="47.25" customHeight="1" x14ac:dyDescent="0.25">
      <c r="A1" s="1"/>
      <c r="B1" s="88" t="s">
        <v>73</v>
      </c>
      <c r="C1" s="2"/>
      <c r="D1" s="2"/>
      <c r="E1" s="2"/>
      <c r="F1" s="2"/>
      <c r="G1" s="2"/>
      <c r="H1" s="2"/>
      <c r="I1" s="2"/>
      <c r="J1" s="2"/>
      <c r="K1" s="2"/>
      <c r="L1" s="89" t="s">
        <v>75</v>
      </c>
      <c r="M1" s="3"/>
      <c r="N1" s="4"/>
      <c r="O1" s="4"/>
    </row>
    <row r="2" spans="1:15" s="5" customFormat="1" ht="15" customHeight="1" x14ac:dyDescent="0.2">
      <c r="B2" s="135" t="s">
        <v>99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4"/>
    </row>
    <row r="3" spans="1:15" s="5" customFormat="1" ht="15" x14ac:dyDescent="0.25">
      <c r="B3" s="138" t="s">
        <v>124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28"/>
      <c r="N3" s="4"/>
    </row>
    <row r="4" spans="1:15" s="5" customFormat="1" ht="17.25" x14ac:dyDescent="0.25">
      <c r="B4" s="102" t="s">
        <v>42</v>
      </c>
      <c r="C4" s="42">
        <v>2014</v>
      </c>
      <c r="D4" s="42">
        <v>2015</v>
      </c>
      <c r="E4" s="42">
        <v>2016</v>
      </c>
      <c r="F4" s="42">
        <v>2017</v>
      </c>
      <c r="G4" s="42">
        <v>2018</v>
      </c>
      <c r="H4" s="29" t="s">
        <v>125</v>
      </c>
      <c r="I4" s="42">
        <v>2020</v>
      </c>
      <c r="J4" s="42">
        <v>2021</v>
      </c>
      <c r="K4" s="43">
        <v>2022</v>
      </c>
      <c r="L4" s="43" t="s">
        <v>44</v>
      </c>
      <c r="M4" s="3"/>
      <c r="N4" s="4"/>
    </row>
    <row r="5" spans="1:15" ht="16.5" customHeight="1" x14ac:dyDescent="0.2">
      <c r="B5" s="103" t="s">
        <v>100</v>
      </c>
      <c r="C5" s="44">
        <v>1050362</v>
      </c>
      <c r="D5" s="44">
        <v>1355779</v>
      </c>
      <c r="E5" s="44">
        <v>1463689</v>
      </c>
      <c r="F5" s="44">
        <v>1670178</v>
      </c>
      <c r="G5" s="44">
        <v>1712318</v>
      </c>
      <c r="H5" s="44">
        <v>1734925</v>
      </c>
      <c r="I5" s="44">
        <v>1216542</v>
      </c>
      <c r="J5" s="44">
        <v>1298019</v>
      </c>
      <c r="K5" s="44">
        <v>1751132</v>
      </c>
      <c r="L5" s="44">
        <v>2720563</v>
      </c>
    </row>
    <row r="6" spans="1:15" ht="16.5" customHeight="1" x14ac:dyDescent="0.2">
      <c r="B6" s="104" t="s">
        <v>101</v>
      </c>
      <c r="C6" s="32">
        <v>198483</v>
      </c>
      <c r="D6" s="32">
        <v>244231</v>
      </c>
      <c r="E6" s="32">
        <v>302538</v>
      </c>
      <c r="F6" s="32">
        <v>311782</v>
      </c>
      <c r="G6" s="32">
        <v>288341</v>
      </c>
      <c r="H6" s="32">
        <v>280965</v>
      </c>
      <c r="I6" s="32">
        <v>312334</v>
      </c>
      <c r="J6" s="32">
        <v>277275</v>
      </c>
      <c r="K6" s="32">
        <v>273926</v>
      </c>
      <c r="L6" s="32">
        <v>335266</v>
      </c>
    </row>
    <row r="7" spans="1:15" ht="16.5" customHeight="1" x14ac:dyDescent="0.2">
      <c r="B7" s="83" t="s">
        <v>102</v>
      </c>
      <c r="C7" s="32">
        <v>81108</v>
      </c>
      <c r="D7" s="32">
        <v>132189</v>
      </c>
      <c r="E7" s="32">
        <v>156487</v>
      </c>
      <c r="F7" s="32">
        <v>136501</v>
      </c>
      <c r="G7" s="32">
        <v>96991</v>
      </c>
      <c r="H7" s="32">
        <v>98427</v>
      </c>
      <c r="I7" s="32">
        <v>114183</v>
      </c>
      <c r="J7" s="32">
        <v>64339</v>
      </c>
      <c r="K7" s="32">
        <v>50009</v>
      </c>
      <c r="L7" s="32">
        <v>105120</v>
      </c>
    </row>
    <row r="8" spans="1:15" ht="16.5" customHeight="1" x14ac:dyDescent="0.2">
      <c r="B8" s="83" t="s">
        <v>119</v>
      </c>
      <c r="C8" s="32">
        <v>117375</v>
      </c>
      <c r="D8" s="32">
        <v>112042</v>
      </c>
      <c r="E8" s="32">
        <v>146051</v>
      </c>
      <c r="F8" s="32">
        <v>175280</v>
      </c>
      <c r="G8" s="32">
        <v>191351</v>
      </c>
      <c r="H8" s="32">
        <v>182538</v>
      </c>
      <c r="I8" s="32">
        <v>198151</v>
      </c>
      <c r="J8" s="32">
        <v>212935</v>
      </c>
      <c r="K8" s="32">
        <v>223917</v>
      </c>
      <c r="L8" s="32">
        <v>230146</v>
      </c>
    </row>
    <row r="9" spans="1:15" ht="16.5" customHeight="1" x14ac:dyDescent="0.2">
      <c r="B9" s="105" t="s">
        <v>103</v>
      </c>
      <c r="C9" s="32">
        <v>539023</v>
      </c>
      <c r="D9" s="32">
        <v>724282</v>
      </c>
      <c r="E9" s="32">
        <v>747147</v>
      </c>
      <c r="F9" s="32">
        <v>921244</v>
      </c>
      <c r="G9" s="32">
        <v>959365</v>
      </c>
      <c r="H9" s="32">
        <v>843355</v>
      </c>
      <c r="I9" s="32">
        <v>555718</v>
      </c>
      <c r="J9" s="32">
        <v>629812</v>
      </c>
      <c r="K9" s="32">
        <v>857459</v>
      </c>
      <c r="L9" s="32">
        <v>1399126</v>
      </c>
    </row>
    <row r="10" spans="1:15" ht="16.5" customHeight="1" x14ac:dyDescent="0.2">
      <c r="B10" s="83" t="s">
        <v>104</v>
      </c>
      <c r="C10" s="32">
        <v>275350</v>
      </c>
      <c r="D10" s="32">
        <v>219700</v>
      </c>
      <c r="E10" s="32">
        <v>283470</v>
      </c>
      <c r="F10" s="32">
        <v>443760</v>
      </c>
      <c r="G10" s="32">
        <v>461740</v>
      </c>
      <c r="H10" s="32">
        <v>443877</v>
      </c>
      <c r="I10" s="32">
        <v>233786</v>
      </c>
      <c r="J10" s="32">
        <v>308213</v>
      </c>
      <c r="K10" s="32">
        <v>463072</v>
      </c>
      <c r="L10" s="32">
        <v>694460</v>
      </c>
    </row>
    <row r="11" spans="1:15" ht="16.5" customHeight="1" x14ac:dyDescent="0.2">
      <c r="B11" s="80" t="s">
        <v>62</v>
      </c>
      <c r="C11" s="32">
        <v>140084</v>
      </c>
      <c r="D11" s="32">
        <v>130527</v>
      </c>
      <c r="E11" s="32">
        <v>168134</v>
      </c>
      <c r="F11" s="32">
        <v>275367</v>
      </c>
      <c r="G11" s="32">
        <v>282576</v>
      </c>
      <c r="H11" s="32">
        <v>273963</v>
      </c>
      <c r="I11" s="32">
        <v>148061</v>
      </c>
      <c r="J11" s="32">
        <v>185462</v>
      </c>
      <c r="K11" s="32">
        <v>291619</v>
      </c>
      <c r="L11" s="32">
        <v>469107</v>
      </c>
    </row>
    <row r="12" spans="1:15" ht="16.5" customHeight="1" x14ac:dyDescent="0.2">
      <c r="B12" s="80" t="s">
        <v>105</v>
      </c>
      <c r="C12" s="32">
        <v>135266</v>
      </c>
      <c r="D12" s="32">
        <v>89173</v>
      </c>
      <c r="E12" s="32">
        <v>115336</v>
      </c>
      <c r="F12" s="32">
        <v>168393</v>
      </c>
      <c r="G12" s="32">
        <v>179163</v>
      </c>
      <c r="H12" s="32">
        <v>169914</v>
      </c>
      <c r="I12" s="32">
        <v>85725</v>
      </c>
      <c r="J12" s="32">
        <v>122751</v>
      </c>
      <c r="K12" s="32">
        <v>171452</v>
      </c>
      <c r="L12" s="32">
        <v>225353</v>
      </c>
    </row>
    <row r="13" spans="1:15" ht="16.5" customHeight="1" x14ac:dyDescent="0.2">
      <c r="B13" s="83" t="s">
        <v>106</v>
      </c>
      <c r="C13" s="32">
        <v>256691</v>
      </c>
      <c r="D13" s="32">
        <v>497652</v>
      </c>
      <c r="E13" s="32">
        <v>454952</v>
      </c>
      <c r="F13" s="32">
        <v>469500</v>
      </c>
      <c r="G13" s="32">
        <v>484287</v>
      </c>
      <c r="H13" s="32">
        <v>399478</v>
      </c>
      <c r="I13" s="32">
        <v>321932</v>
      </c>
      <c r="J13" s="32">
        <v>306861</v>
      </c>
      <c r="K13" s="32">
        <v>342523</v>
      </c>
      <c r="L13" s="32">
        <v>469622</v>
      </c>
    </row>
    <row r="14" spans="1:15" ht="16.5" customHeight="1" x14ac:dyDescent="0.2">
      <c r="B14" s="80" t="s">
        <v>107</v>
      </c>
      <c r="C14" s="32">
        <v>69100</v>
      </c>
      <c r="D14" s="32">
        <v>105264</v>
      </c>
      <c r="E14" s="32">
        <v>120238</v>
      </c>
      <c r="F14" s="32">
        <v>113684</v>
      </c>
      <c r="G14" s="32">
        <v>113944</v>
      </c>
      <c r="H14" s="32">
        <v>115443</v>
      </c>
      <c r="I14" s="32">
        <v>120990</v>
      </c>
      <c r="J14" s="32">
        <v>138637</v>
      </c>
      <c r="K14" s="32">
        <v>165188</v>
      </c>
      <c r="L14" s="32">
        <v>170260</v>
      </c>
    </row>
    <row r="15" spans="1:15" ht="16.5" customHeight="1" x14ac:dyDescent="0.2">
      <c r="B15" s="80" t="s">
        <v>108</v>
      </c>
      <c r="C15" s="32">
        <v>57240</v>
      </c>
      <c r="D15" s="32">
        <v>80015</v>
      </c>
      <c r="E15" s="32">
        <v>88792</v>
      </c>
      <c r="F15" s="32">
        <v>86002</v>
      </c>
      <c r="G15" s="32">
        <v>92243</v>
      </c>
      <c r="H15" s="32">
        <v>87367</v>
      </c>
      <c r="I15" s="32">
        <v>94345</v>
      </c>
      <c r="J15" s="32">
        <v>88539</v>
      </c>
      <c r="K15" s="32">
        <v>104160</v>
      </c>
      <c r="L15" s="32">
        <v>118481</v>
      </c>
    </row>
    <row r="16" spans="1:15" ht="16.5" customHeight="1" x14ac:dyDescent="0.2">
      <c r="B16" s="80" t="s">
        <v>109</v>
      </c>
      <c r="C16" s="32">
        <v>28732</v>
      </c>
      <c r="D16" s="32">
        <v>45092</v>
      </c>
      <c r="E16" s="32">
        <v>55719</v>
      </c>
      <c r="F16" s="32">
        <v>73983</v>
      </c>
      <c r="G16" s="32">
        <v>66318</v>
      </c>
      <c r="H16" s="32">
        <v>61740</v>
      </c>
      <c r="I16" s="32">
        <v>53111</v>
      </c>
      <c r="J16" s="32">
        <v>55339</v>
      </c>
      <c r="K16" s="32">
        <v>53074</v>
      </c>
      <c r="L16" s="32">
        <v>143642</v>
      </c>
    </row>
    <row r="17" spans="2:12" ht="24" customHeight="1" x14ac:dyDescent="0.2">
      <c r="B17" s="80" t="s">
        <v>279</v>
      </c>
      <c r="C17" s="32">
        <v>101618</v>
      </c>
      <c r="D17" s="32">
        <v>267282</v>
      </c>
      <c r="E17" s="32">
        <v>190203</v>
      </c>
      <c r="F17" s="32">
        <v>195831</v>
      </c>
      <c r="G17" s="32">
        <v>211781</v>
      </c>
      <c r="H17" s="32">
        <v>134927</v>
      </c>
      <c r="I17" s="32">
        <v>53486</v>
      </c>
      <c r="J17" s="32">
        <v>24346</v>
      </c>
      <c r="K17" s="32">
        <v>20101</v>
      </c>
      <c r="L17" s="32">
        <v>37239</v>
      </c>
    </row>
    <row r="18" spans="2:12" ht="28.5" customHeight="1" x14ac:dyDescent="0.2">
      <c r="B18" s="122" t="s">
        <v>280</v>
      </c>
      <c r="C18" s="32">
        <v>6983</v>
      </c>
      <c r="D18" s="32">
        <v>6929</v>
      </c>
      <c r="E18" s="32">
        <v>8726</v>
      </c>
      <c r="F18" s="32">
        <v>7984</v>
      </c>
      <c r="G18" s="32">
        <v>13339</v>
      </c>
      <c r="H18" s="95" t="s">
        <v>82</v>
      </c>
      <c r="I18" s="95" t="s">
        <v>82</v>
      </c>
      <c r="J18" s="32">
        <v>14738</v>
      </c>
      <c r="K18" s="32">
        <v>51864</v>
      </c>
      <c r="L18" s="32">
        <v>235044</v>
      </c>
    </row>
    <row r="19" spans="2:12" ht="16.5" customHeight="1" x14ac:dyDescent="0.2">
      <c r="B19" s="106" t="s">
        <v>281</v>
      </c>
      <c r="C19" s="32">
        <v>198115</v>
      </c>
      <c r="D19" s="32">
        <v>262583</v>
      </c>
      <c r="E19" s="32">
        <v>258857</v>
      </c>
      <c r="F19" s="32">
        <v>274562</v>
      </c>
      <c r="G19" s="32">
        <v>310449</v>
      </c>
      <c r="H19" s="32">
        <v>427700</v>
      </c>
      <c r="I19" s="32">
        <v>268249</v>
      </c>
      <c r="J19" s="32">
        <v>302115</v>
      </c>
      <c r="K19" s="32">
        <v>534021</v>
      </c>
      <c r="L19" s="32">
        <v>911355</v>
      </c>
    </row>
    <row r="20" spans="2:12" ht="19.5" customHeight="1" x14ac:dyDescent="0.2">
      <c r="B20" s="83" t="s">
        <v>111</v>
      </c>
      <c r="C20" s="32">
        <v>98183</v>
      </c>
      <c r="D20" s="32">
        <v>162019</v>
      </c>
      <c r="E20" s="32">
        <v>164592</v>
      </c>
      <c r="F20" s="32">
        <v>177591</v>
      </c>
      <c r="G20" s="32">
        <v>212112</v>
      </c>
      <c r="H20" s="33" t="s">
        <v>311</v>
      </c>
      <c r="I20" s="33" t="s">
        <v>312</v>
      </c>
      <c r="J20" s="32">
        <v>252673</v>
      </c>
      <c r="K20" s="32">
        <v>464443</v>
      </c>
      <c r="L20" s="32">
        <v>559710</v>
      </c>
    </row>
    <row r="21" spans="2:12" ht="15.75" customHeight="1" x14ac:dyDescent="0.2">
      <c r="B21" s="83" t="s">
        <v>112</v>
      </c>
      <c r="C21" s="32">
        <v>30529</v>
      </c>
      <c r="D21" s="32">
        <v>38152</v>
      </c>
      <c r="E21" s="32">
        <v>46426</v>
      </c>
      <c r="F21" s="32">
        <v>45619</v>
      </c>
      <c r="G21" s="32">
        <v>62242</v>
      </c>
      <c r="H21" s="32">
        <v>60959</v>
      </c>
      <c r="I21" s="32">
        <v>28490</v>
      </c>
      <c r="J21" s="32">
        <v>36303</v>
      </c>
      <c r="K21" s="32">
        <v>49537</v>
      </c>
      <c r="L21" s="32">
        <v>193488</v>
      </c>
    </row>
    <row r="22" spans="2:12" ht="15.75" customHeight="1" x14ac:dyDescent="0.2">
      <c r="B22" s="83" t="s">
        <v>282</v>
      </c>
      <c r="C22" s="32">
        <v>69402</v>
      </c>
      <c r="D22" s="32">
        <v>62412</v>
      </c>
      <c r="E22" s="32">
        <v>47839</v>
      </c>
      <c r="F22" s="32">
        <v>51351</v>
      </c>
      <c r="G22" s="32">
        <v>35991</v>
      </c>
      <c r="H22" s="32">
        <v>50351</v>
      </c>
      <c r="I22" s="32">
        <v>9989</v>
      </c>
      <c r="J22" s="32">
        <v>12410</v>
      </c>
      <c r="K22" s="32">
        <v>19839</v>
      </c>
      <c r="L22" s="32">
        <v>157911</v>
      </c>
    </row>
    <row r="23" spans="2:12" ht="15.75" customHeight="1" x14ac:dyDescent="0.2">
      <c r="B23" s="83" t="s">
        <v>113</v>
      </c>
      <c r="C23" s="39" t="s">
        <v>33</v>
      </c>
      <c r="D23" s="39" t="s">
        <v>33</v>
      </c>
      <c r="E23" s="39" t="s">
        <v>33</v>
      </c>
      <c r="F23" s="39" t="s">
        <v>33</v>
      </c>
      <c r="G23" s="35">
        <v>104</v>
      </c>
      <c r="H23" s="95" t="s">
        <v>82</v>
      </c>
      <c r="I23" s="95" t="s">
        <v>82</v>
      </c>
      <c r="J23" s="39" t="s">
        <v>33</v>
      </c>
      <c r="K23" s="39" t="s">
        <v>33</v>
      </c>
      <c r="L23" s="39" t="s">
        <v>33</v>
      </c>
    </row>
    <row r="24" spans="2:12" x14ac:dyDescent="0.2">
      <c r="B24" s="83" t="s">
        <v>55</v>
      </c>
      <c r="C24" s="95" t="s">
        <v>82</v>
      </c>
      <c r="D24" s="95" t="s">
        <v>82</v>
      </c>
      <c r="E24" s="95" t="s">
        <v>82</v>
      </c>
      <c r="F24" s="95" t="s">
        <v>82</v>
      </c>
      <c r="G24" s="95" t="s">
        <v>82</v>
      </c>
      <c r="H24" s="32">
        <v>55302</v>
      </c>
      <c r="I24" s="32">
        <v>14951</v>
      </c>
      <c r="J24" s="35">
        <v>728</v>
      </c>
      <c r="K24" s="35">
        <v>202</v>
      </c>
      <c r="L24" s="35">
        <v>247</v>
      </c>
    </row>
    <row r="25" spans="2:12" ht="16.5" customHeight="1" x14ac:dyDescent="0.2">
      <c r="B25" s="105" t="s">
        <v>283</v>
      </c>
      <c r="C25" s="32">
        <v>114742</v>
      </c>
      <c r="D25" s="32">
        <v>124683</v>
      </c>
      <c r="E25" s="32">
        <v>155147</v>
      </c>
      <c r="F25" s="32">
        <v>162591</v>
      </c>
      <c r="G25" s="32">
        <v>154162</v>
      </c>
      <c r="H25" s="32">
        <v>182904</v>
      </c>
      <c r="I25" s="32">
        <v>80241</v>
      </c>
      <c r="J25" s="32">
        <v>88817</v>
      </c>
      <c r="K25" s="32">
        <v>85726</v>
      </c>
      <c r="L25" s="32">
        <v>74816</v>
      </c>
    </row>
    <row r="26" spans="2:12" ht="16.5" customHeight="1" x14ac:dyDescent="0.2">
      <c r="B26" s="107" t="s">
        <v>52</v>
      </c>
      <c r="C26" s="34">
        <v>144844</v>
      </c>
      <c r="D26" s="34">
        <v>99099</v>
      </c>
      <c r="E26" s="34">
        <v>222374</v>
      </c>
      <c r="F26" s="34">
        <v>161353</v>
      </c>
      <c r="G26" s="34">
        <v>207656</v>
      </c>
      <c r="H26" s="34">
        <v>155974</v>
      </c>
      <c r="I26" s="34">
        <v>151417</v>
      </c>
      <c r="J26" s="34">
        <v>159052</v>
      </c>
      <c r="K26" s="34">
        <v>228052</v>
      </c>
      <c r="L26" s="34">
        <v>328259</v>
      </c>
    </row>
    <row r="27" spans="2:12" ht="16.5" customHeight="1" x14ac:dyDescent="0.2">
      <c r="B27" s="104" t="s">
        <v>216</v>
      </c>
      <c r="C27" s="32">
        <v>127239</v>
      </c>
      <c r="D27" s="32">
        <v>99001</v>
      </c>
      <c r="E27" s="32">
        <v>221966</v>
      </c>
      <c r="F27" s="32">
        <v>161353</v>
      </c>
      <c r="G27" s="32">
        <v>207656</v>
      </c>
      <c r="H27" s="32">
        <v>155974</v>
      </c>
      <c r="I27" s="32">
        <v>151417</v>
      </c>
      <c r="J27" s="32">
        <v>159052</v>
      </c>
      <c r="K27" s="32">
        <v>228052</v>
      </c>
      <c r="L27" s="32">
        <v>328259</v>
      </c>
    </row>
    <row r="28" spans="2:12" ht="16.5" customHeight="1" x14ac:dyDescent="0.2">
      <c r="B28" s="83" t="s">
        <v>53</v>
      </c>
      <c r="C28" s="32">
        <v>73828</v>
      </c>
      <c r="D28" s="32">
        <v>39055</v>
      </c>
      <c r="E28" s="32">
        <v>131198</v>
      </c>
      <c r="F28" s="32">
        <v>67922</v>
      </c>
      <c r="G28" s="32">
        <v>73820</v>
      </c>
      <c r="H28" s="32">
        <v>46404</v>
      </c>
      <c r="I28" s="32">
        <v>60984</v>
      </c>
      <c r="J28" s="32">
        <v>57158</v>
      </c>
      <c r="K28" s="32">
        <v>71287</v>
      </c>
      <c r="L28" s="32">
        <v>109961</v>
      </c>
    </row>
    <row r="29" spans="2:12" ht="16.5" customHeight="1" x14ac:dyDescent="0.2">
      <c r="B29" s="80" t="s">
        <v>114</v>
      </c>
      <c r="C29" s="32">
        <v>5669</v>
      </c>
      <c r="D29" s="32">
        <v>2823</v>
      </c>
      <c r="E29" s="32">
        <v>10980</v>
      </c>
      <c r="F29" s="32">
        <v>4450</v>
      </c>
      <c r="G29" s="32">
        <v>5591</v>
      </c>
      <c r="H29" s="32">
        <v>4727</v>
      </c>
      <c r="I29" s="32">
        <v>12055</v>
      </c>
      <c r="J29" s="32">
        <v>5090</v>
      </c>
      <c r="K29" s="32">
        <v>5862</v>
      </c>
      <c r="L29" s="32">
        <v>6986</v>
      </c>
    </row>
    <row r="30" spans="2:12" ht="16.5" customHeight="1" x14ac:dyDescent="0.2">
      <c r="B30" s="80" t="s">
        <v>115</v>
      </c>
      <c r="C30" s="32">
        <v>7978</v>
      </c>
      <c r="D30" s="32">
        <v>4498</v>
      </c>
      <c r="E30" s="32">
        <v>4826</v>
      </c>
      <c r="F30" s="32">
        <v>7395</v>
      </c>
      <c r="G30" s="32">
        <v>8140</v>
      </c>
      <c r="H30" s="32">
        <v>13819</v>
      </c>
      <c r="I30" s="32">
        <v>7297</v>
      </c>
      <c r="J30" s="32">
        <v>6466</v>
      </c>
      <c r="K30" s="32">
        <v>7326</v>
      </c>
      <c r="L30" s="32">
        <v>26245</v>
      </c>
    </row>
    <row r="31" spans="2:12" ht="16.5" customHeight="1" x14ac:dyDescent="0.2">
      <c r="B31" s="80" t="s">
        <v>116</v>
      </c>
      <c r="C31" s="32">
        <v>46814</v>
      </c>
      <c r="D31" s="32">
        <v>29798</v>
      </c>
      <c r="E31" s="32">
        <v>108160</v>
      </c>
      <c r="F31" s="32">
        <v>53998</v>
      </c>
      <c r="G31" s="32">
        <v>41828</v>
      </c>
      <c r="H31" s="32">
        <v>27857</v>
      </c>
      <c r="I31" s="32">
        <v>17624</v>
      </c>
      <c r="J31" s="32">
        <v>30591</v>
      </c>
      <c r="K31" s="32">
        <v>28092</v>
      </c>
      <c r="L31" s="32">
        <v>75701</v>
      </c>
    </row>
    <row r="32" spans="2:12" ht="30.75" customHeight="1" x14ac:dyDescent="0.2">
      <c r="B32" s="108" t="s">
        <v>284</v>
      </c>
      <c r="C32" s="32">
        <v>1868</v>
      </c>
      <c r="D32" s="32">
        <v>1936</v>
      </c>
      <c r="E32" s="32">
        <v>2231</v>
      </c>
      <c r="F32" s="32">
        <v>2079</v>
      </c>
      <c r="G32" s="32">
        <v>3261</v>
      </c>
      <c r="H32" s="95" t="s">
        <v>82</v>
      </c>
      <c r="I32" s="95" t="s">
        <v>82</v>
      </c>
      <c r="J32" s="39" t="s">
        <v>33</v>
      </c>
      <c r="K32" s="39" t="s">
        <v>33</v>
      </c>
      <c r="L32" s="39" t="s">
        <v>33</v>
      </c>
    </row>
    <row r="33" spans="1:13" ht="16.5" customHeight="1" x14ac:dyDescent="0.2">
      <c r="B33" s="106" t="s">
        <v>285</v>
      </c>
      <c r="C33" s="32">
        <v>11500</v>
      </c>
      <c r="D33" s="39" t="s">
        <v>33</v>
      </c>
      <c r="E33" s="32">
        <v>5000</v>
      </c>
      <c r="F33" s="39" t="s">
        <v>33</v>
      </c>
      <c r="G33" s="32">
        <v>15000</v>
      </c>
      <c r="H33" s="39" t="s">
        <v>33</v>
      </c>
      <c r="I33" s="32">
        <v>24009</v>
      </c>
      <c r="J33" s="32">
        <v>15012</v>
      </c>
      <c r="K33" s="32">
        <v>30007</v>
      </c>
      <c r="L33" s="32">
        <v>1029</v>
      </c>
    </row>
    <row r="34" spans="1:13" ht="16.5" customHeight="1" x14ac:dyDescent="0.2">
      <c r="B34" s="83" t="s">
        <v>286</v>
      </c>
      <c r="C34" s="32">
        <v>14919</v>
      </c>
      <c r="D34" s="32">
        <v>15213</v>
      </c>
      <c r="E34" s="32">
        <v>18046</v>
      </c>
      <c r="F34" s="32">
        <v>22940</v>
      </c>
      <c r="G34" s="32">
        <v>25215</v>
      </c>
      <c r="H34" s="32">
        <v>28985</v>
      </c>
      <c r="I34" s="32">
        <v>32417</v>
      </c>
      <c r="J34" s="32">
        <v>34619</v>
      </c>
      <c r="K34" s="32">
        <v>37416</v>
      </c>
      <c r="L34" s="32">
        <v>36258</v>
      </c>
    </row>
    <row r="35" spans="1:13" ht="16.5" customHeight="1" x14ac:dyDescent="0.2">
      <c r="B35" s="83" t="s">
        <v>117</v>
      </c>
      <c r="C35" s="32">
        <v>35499</v>
      </c>
      <c r="D35" s="32">
        <v>42398</v>
      </c>
      <c r="E35" s="32">
        <v>68365</v>
      </c>
      <c r="F35" s="32">
        <v>66635</v>
      </c>
      <c r="G35" s="32">
        <v>101132</v>
      </c>
      <c r="H35" s="32">
        <v>73884</v>
      </c>
      <c r="I35" s="32">
        <v>47370</v>
      </c>
      <c r="J35" s="32">
        <v>42645</v>
      </c>
      <c r="K35" s="32">
        <v>90050</v>
      </c>
      <c r="L35" s="32">
        <v>146566</v>
      </c>
    </row>
    <row r="36" spans="1:13" ht="16.5" customHeight="1" x14ac:dyDescent="0.2">
      <c r="B36" s="83" t="s">
        <v>55</v>
      </c>
      <c r="C36" s="32">
        <v>2993</v>
      </c>
      <c r="D36" s="32">
        <v>2334</v>
      </c>
      <c r="E36" s="32">
        <v>4357</v>
      </c>
      <c r="F36" s="32">
        <v>3855</v>
      </c>
      <c r="G36" s="32">
        <v>7490</v>
      </c>
      <c r="H36" s="32">
        <v>6701</v>
      </c>
      <c r="I36" s="32">
        <v>10646</v>
      </c>
      <c r="J36" s="32">
        <v>24630</v>
      </c>
      <c r="K36" s="32">
        <v>29300</v>
      </c>
      <c r="L36" s="32">
        <v>35474</v>
      </c>
    </row>
    <row r="37" spans="1:13" ht="16.5" customHeight="1" x14ac:dyDescent="0.2">
      <c r="B37" s="106" t="s">
        <v>287</v>
      </c>
      <c r="C37" s="32">
        <v>17604</v>
      </c>
      <c r="D37" s="35">
        <v>98</v>
      </c>
      <c r="E37" s="35">
        <v>407</v>
      </c>
      <c r="F37" s="39" t="s">
        <v>33</v>
      </c>
      <c r="G37" s="39" t="s">
        <v>33</v>
      </c>
      <c r="H37" s="39" t="s">
        <v>33</v>
      </c>
      <c r="I37" s="39" t="s">
        <v>33</v>
      </c>
      <c r="J37" s="39" t="s">
        <v>33</v>
      </c>
      <c r="K37" s="39" t="s">
        <v>33</v>
      </c>
      <c r="L37" s="39" t="s">
        <v>33</v>
      </c>
    </row>
    <row r="38" spans="1:13" ht="16.5" customHeight="1" x14ac:dyDescent="0.2">
      <c r="B38" s="109" t="s">
        <v>118</v>
      </c>
      <c r="C38" s="67">
        <v>1195206</v>
      </c>
      <c r="D38" s="67">
        <v>1454878</v>
      </c>
      <c r="E38" s="67">
        <v>1686062</v>
      </c>
      <c r="F38" s="67">
        <v>1831531</v>
      </c>
      <c r="G38" s="67">
        <v>1919973</v>
      </c>
      <c r="H38" s="67">
        <v>1890899</v>
      </c>
      <c r="I38" s="67">
        <v>1367960</v>
      </c>
      <c r="J38" s="67">
        <v>1457071</v>
      </c>
      <c r="K38" s="67">
        <v>1979184</v>
      </c>
      <c r="L38" s="67">
        <v>3048822</v>
      </c>
    </row>
    <row r="39" spans="1:13" ht="12.75" customHeight="1" x14ac:dyDescent="0.2">
      <c r="B39" s="13"/>
      <c r="C39" s="13"/>
      <c r="D39" s="13"/>
      <c r="E39" s="13"/>
      <c r="F39" s="13"/>
      <c r="G39" s="13"/>
      <c r="I39" s="13"/>
      <c r="J39" s="13"/>
      <c r="K39" s="13"/>
      <c r="L39" s="13"/>
      <c r="M39" s="13"/>
    </row>
    <row r="40" spans="1:13" ht="12.75" customHeight="1" x14ac:dyDescent="0.2">
      <c r="A40" s="90" t="s">
        <v>36</v>
      </c>
      <c r="B40" s="139" t="s">
        <v>94</v>
      </c>
      <c r="C40" s="139"/>
      <c r="D40" s="139"/>
      <c r="E40" s="139"/>
      <c r="F40" s="139"/>
      <c r="G40" s="139"/>
      <c r="H40" s="139"/>
      <c r="I40" s="139"/>
      <c r="J40" s="139"/>
      <c r="K40" s="139"/>
      <c r="L40" s="139"/>
      <c r="M40" s="139"/>
    </row>
    <row r="41" spans="1:13" x14ac:dyDescent="0.2">
      <c r="A41" s="90" t="s">
        <v>86</v>
      </c>
      <c r="B41" s="92" t="s">
        <v>93</v>
      </c>
    </row>
    <row r="42" spans="1:13" x14ac:dyDescent="0.2">
      <c r="A42" s="90" t="s">
        <v>87</v>
      </c>
      <c r="B42" s="132" t="s">
        <v>120</v>
      </c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</row>
    <row r="43" spans="1:13" x14ac:dyDescent="0.2">
      <c r="A43" s="90" t="s">
        <v>88</v>
      </c>
      <c r="B43" s="92" t="s">
        <v>288</v>
      </c>
    </row>
    <row r="44" spans="1:13" x14ac:dyDescent="0.2">
      <c r="A44" s="90" t="s">
        <v>34</v>
      </c>
      <c r="B44" s="99" t="s">
        <v>121</v>
      </c>
      <c r="C44" s="86"/>
      <c r="D44" s="86"/>
      <c r="E44" s="110"/>
      <c r="F44" s="86"/>
      <c r="G44" s="86"/>
      <c r="H44" s="86"/>
      <c r="I44" s="86"/>
      <c r="J44" s="86"/>
      <c r="K44" s="86"/>
      <c r="L44" s="86"/>
      <c r="M44" s="86"/>
    </row>
    <row r="45" spans="1:13" x14ac:dyDescent="0.2">
      <c r="A45" s="90" t="s">
        <v>89</v>
      </c>
      <c r="B45" s="132" t="s">
        <v>122</v>
      </c>
      <c r="C45" s="132"/>
      <c r="D45" s="132"/>
      <c r="E45" s="132"/>
      <c r="F45" s="132"/>
      <c r="G45" s="132"/>
      <c r="H45" s="132"/>
      <c r="I45" s="132"/>
      <c r="J45" s="132"/>
      <c r="K45" s="132"/>
      <c r="L45" s="132"/>
      <c r="M45" s="132"/>
    </row>
    <row r="46" spans="1:13" x14ac:dyDescent="0.2">
      <c r="A46" s="90" t="s">
        <v>90</v>
      </c>
      <c r="B46" s="99" t="s">
        <v>123</v>
      </c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</row>
    <row r="47" spans="1:13" x14ac:dyDescent="0.2">
      <c r="A47" s="132" t="s">
        <v>95</v>
      </c>
      <c r="B47" s="132"/>
    </row>
    <row r="48" spans="1:13" x14ac:dyDescent="0.2">
      <c r="A48" s="11"/>
    </row>
    <row r="49" spans="1:1" x14ac:dyDescent="0.2">
      <c r="A49" s="97" t="s">
        <v>83</v>
      </c>
    </row>
    <row r="50" spans="1:1" x14ac:dyDescent="0.2">
      <c r="A50" s="100" t="s">
        <v>98</v>
      </c>
    </row>
    <row r="51" spans="1:1" x14ac:dyDescent="0.2">
      <c r="A51" s="11"/>
    </row>
    <row r="52" spans="1:1" x14ac:dyDescent="0.2">
      <c r="A52" s="11"/>
    </row>
    <row r="53" spans="1:1" x14ac:dyDescent="0.2">
      <c r="A53" s="11"/>
    </row>
    <row r="54" spans="1:1" x14ac:dyDescent="0.2">
      <c r="A54" s="11"/>
    </row>
    <row r="55" spans="1:1" x14ac:dyDescent="0.2">
      <c r="A55" s="11"/>
    </row>
    <row r="56" spans="1:1" x14ac:dyDescent="0.2">
      <c r="A56" s="11"/>
    </row>
    <row r="57" spans="1:1" x14ac:dyDescent="0.2">
      <c r="A57" s="11"/>
    </row>
    <row r="58" spans="1:1" x14ac:dyDescent="0.2">
      <c r="A58" s="11"/>
    </row>
    <row r="59" spans="1:1" x14ac:dyDescent="0.2">
      <c r="A59" s="11"/>
    </row>
  </sheetData>
  <mergeCells count="6">
    <mergeCell ref="B3:L3"/>
    <mergeCell ref="A47:B47"/>
    <mergeCell ref="B2:M2"/>
    <mergeCell ref="B40:M40"/>
    <mergeCell ref="B42:M42"/>
    <mergeCell ref="B45:M45"/>
  </mergeCells>
  <pageMargins left="0.7" right="0.7" top="0.75" bottom="0.75" header="0.3" footer="0.3"/>
  <pageSetup paperSize="8" orientation="landscape" r:id="rId1"/>
  <headerFooter>
    <oddHeader>&amp;L&amp;"Calibri"&amp;10&amp;K000000 [Limited Sharing]&amp;1#_x000D_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11ED8-EE16-4FD2-9B96-FB42BFD719F6}">
  <sheetPr codeName="Sheet3">
    <tabColor theme="6" tint="-0.499984740745262"/>
  </sheetPr>
  <dimension ref="A1:O59"/>
  <sheetViews>
    <sheetView zoomScale="112" zoomScaleNormal="112" workbookViewId="0">
      <pane ySplit="4" topLeftCell="A17" activePane="bottomLeft" state="frozen"/>
      <selection sqref="A1:XFD1048576"/>
      <selection pane="bottomLeft" activeCell="B36" sqref="B36"/>
    </sheetView>
  </sheetViews>
  <sheetFormatPr defaultColWidth="9.33203125" defaultRowHeight="12.75" x14ac:dyDescent="0.2"/>
  <cols>
    <col min="1" max="1" width="5" style="1" customWidth="1"/>
    <col min="2" max="2" width="100.5" style="11" bestFit="1" customWidth="1"/>
    <col min="3" max="12" width="13.6640625" style="11" customWidth="1"/>
    <col min="13" max="16384" width="9.33203125" style="1"/>
  </cols>
  <sheetData>
    <row r="1" spans="1:15" s="5" customFormat="1" ht="47.25" customHeight="1" x14ac:dyDescent="0.25">
      <c r="A1" s="1"/>
      <c r="B1" s="88" t="s">
        <v>73</v>
      </c>
      <c r="C1" s="2"/>
      <c r="D1" s="2"/>
      <c r="E1" s="2"/>
      <c r="F1" s="2"/>
      <c r="G1" s="2"/>
      <c r="H1" s="2"/>
      <c r="I1" s="2"/>
      <c r="J1" s="2"/>
      <c r="K1" s="2"/>
      <c r="L1" s="89" t="s">
        <v>76</v>
      </c>
      <c r="M1" s="3"/>
      <c r="N1" s="4"/>
      <c r="O1" s="4"/>
    </row>
    <row r="2" spans="1:15" s="5" customFormat="1" ht="14.25" x14ac:dyDescent="0.2">
      <c r="B2" s="135" t="s">
        <v>126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</row>
    <row r="3" spans="1:15" s="5" customFormat="1" x14ac:dyDescent="0.2">
      <c r="B3" s="138" t="s">
        <v>124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</row>
    <row r="4" spans="1:15" s="5" customFormat="1" ht="17.25" x14ac:dyDescent="0.25">
      <c r="B4" s="101" t="s">
        <v>42</v>
      </c>
      <c r="C4" s="42">
        <v>2014</v>
      </c>
      <c r="D4" s="42">
        <v>2015</v>
      </c>
      <c r="E4" s="42">
        <v>2016</v>
      </c>
      <c r="F4" s="42">
        <v>2017</v>
      </c>
      <c r="G4" s="42">
        <v>2018</v>
      </c>
      <c r="H4" s="29" t="s">
        <v>125</v>
      </c>
      <c r="I4" s="42">
        <v>2020</v>
      </c>
      <c r="J4" s="42">
        <v>2021</v>
      </c>
      <c r="K4" s="43">
        <v>2022</v>
      </c>
      <c r="L4" s="43" t="s">
        <v>44</v>
      </c>
    </row>
    <row r="5" spans="1:15" x14ac:dyDescent="0.2">
      <c r="B5" s="103" t="s">
        <v>58</v>
      </c>
      <c r="C5" s="10">
        <v>1322898</v>
      </c>
      <c r="D5" s="10">
        <v>1701658</v>
      </c>
      <c r="E5" s="10">
        <v>1757782</v>
      </c>
      <c r="F5" s="10">
        <v>1927693</v>
      </c>
      <c r="G5" s="10">
        <v>2089713</v>
      </c>
      <c r="H5" s="10">
        <v>2424582</v>
      </c>
      <c r="I5" s="10">
        <v>2548359</v>
      </c>
      <c r="J5" s="10">
        <v>2747512</v>
      </c>
      <c r="K5" s="10">
        <v>3519633</v>
      </c>
      <c r="L5" s="10">
        <v>4699679</v>
      </c>
    </row>
    <row r="6" spans="1:15" x14ac:dyDescent="0.2">
      <c r="B6" s="111" t="s">
        <v>59</v>
      </c>
      <c r="C6" s="15">
        <v>568829</v>
      </c>
      <c r="D6" s="15">
        <v>772563</v>
      </c>
      <c r="E6" s="15">
        <v>746250</v>
      </c>
      <c r="F6" s="15">
        <v>756591</v>
      </c>
      <c r="G6" s="15">
        <v>806002</v>
      </c>
      <c r="H6" s="15">
        <v>848278</v>
      </c>
      <c r="I6" s="15">
        <v>974351</v>
      </c>
      <c r="J6" s="15">
        <v>1014612</v>
      </c>
      <c r="K6" s="15">
        <v>1139066</v>
      </c>
      <c r="L6" s="15">
        <v>1239195</v>
      </c>
    </row>
    <row r="7" spans="1:15" x14ac:dyDescent="0.2">
      <c r="B7" s="80" t="s">
        <v>127</v>
      </c>
      <c r="C7" s="15">
        <v>440982</v>
      </c>
      <c r="D7" s="15">
        <v>561730</v>
      </c>
      <c r="E7" s="15">
        <v>576471</v>
      </c>
      <c r="F7" s="15">
        <v>588518</v>
      </c>
      <c r="G7" s="15">
        <v>626045</v>
      </c>
      <c r="H7" s="15">
        <v>686452</v>
      </c>
      <c r="I7" s="15">
        <v>794158</v>
      </c>
      <c r="J7" s="15">
        <v>845680</v>
      </c>
      <c r="K7" s="15">
        <v>956210</v>
      </c>
      <c r="L7" s="15">
        <v>939496</v>
      </c>
    </row>
    <row r="8" spans="1:15" x14ac:dyDescent="0.2">
      <c r="B8" s="112" t="s">
        <v>128</v>
      </c>
      <c r="C8" s="15">
        <v>255373</v>
      </c>
      <c r="D8" s="15">
        <v>323287</v>
      </c>
      <c r="E8" s="15">
        <v>334306</v>
      </c>
      <c r="F8" s="15">
        <v>342371</v>
      </c>
      <c r="G8" s="15">
        <v>374567</v>
      </c>
      <c r="H8" s="15">
        <v>420300</v>
      </c>
      <c r="I8" s="15">
        <v>509555</v>
      </c>
      <c r="J8" s="15">
        <v>553492</v>
      </c>
      <c r="K8" s="15">
        <v>636331</v>
      </c>
      <c r="L8" s="15">
        <v>627501</v>
      </c>
    </row>
    <row r="9" spans="1:15" x14ac:dyDescent="0.2">
      <c r="B9" s="112" t="s">
        <v>129</v>
      </c>
      <c r="C9" s="15">
        <v>185609</v>
      </c>
      <c r="D9" s="15">
        <v>238443</v>
      </c>
      <c r="E9" s="15">
        <v>242165</v>
      </c>
      <c r="F9" s="15">
        <v>246148</v>
      </c>
      <c r="G9" s="15">
        <v>251478</v>
      </c>
      <c r="H9" s="15">
        <v>266152</v>
      </c>
      <c r="I9" s="15">
        <v>284603</v>
      </c>
      <c r="J9" s="15">
        <v>292188</v>
      </c>
      <c r="K9" s="15">
        <v>319880</v>
      </c>
      <c r="L9" s="15">
        <v>311995</v>
      </c>
    </row>
    <row r="10" spans="1:15" x14ac:dyDescent="0.2">
      <c r="B10" s="80" t="s">
        <v>130</v>
      </c>
      <c r="C10" s="15">
        <v>127847</v>
      </c>
      <c r="D10" s="15">
        <v>210834</v>
      </c>
      <c r="E10" s="15">
        <v>169779</v>
      </c>
      <c r="F10" s="15">
        <v>168072</v>
      </c>
      <c r="G10" s="15">
        <v>179957</v>
      </c>
      <c r="H10" s="15">
        <v>161826</v>
      </c>
      <c r="I10" s="15">
        <v>180193</v>
      </c>
      <c r="J10" s="15">
        <v>168932</v>
      </c>
      <c r="K10" s="15">
        <v>182856</v>
      </c>
      <c r="L10" s="15">
        <v>299700</v>
      </c>
    </row>
    <row r="11" spans="1:15" x14ac:dyDescent="0.2">
      <c r="B11" s="112" t="s">
        <v>128</v>
      </c>
      <c r="C11" s="15">
        <v>52383</v>
      </c>
      <c r="D11" s="15">
        <v>144079</v>
      </c>
      <c r="E11" s="15">
        <v>108286</v>
      </c>
      <c r="F11" s="15">
        <v>102420</v>
      </c>
      <c r="G11" s="15">
        <v>116850</v>
      </c>
      <c r="H11" s="15">
        <v>82489</v>
      </c>
      <c r="I11" s="15">
        <v>100006</v>
      </c>
      <c r="J11" s="15">
        <v>82079</v>
      </c>
      <c r="K11" s="15">
        <v>85402</v>
      </c>
      <c r="L11" s="15">
        <v>144688</v>
      </c>
    </row>
    <row r="12" spans="1:15" x14ac:dyDescent="0.2">
      <c r="B12" s="112" t="s">
        <v>129</v>
      </c>
      <c r="C12" s="15">
        <v>75463</v>
      </c>
      <c r="D12" s="15">
        <v>66755</v>
      </c>
      <c r="E12" s="15">
        <v>61493</v>
      </c>
      <c r="F12" s="15">
        <v>65652</v>
      </c>
      <c r="G12" s="15">
        <v>63107</v>
      </c>
      <c r="H12" s="15">
        <v>79338</v>
      </c>
      <c r="I12" s="15">
        <v>80187</v>
      </c>
      <c r="J12" s="15">
        <v>86853</v>
      </c>
      <c r="K12" s="15">
        <v>97455</v>
      </c>
      <c r="L12" s="15">
        <v>155011</v>
      </c>
    </row>
    <row r="13" spans="1:15" x14ac:dyDescent="0.2">
      <c r="B13" s="83" t="s">
        <v>61</v>
      </c>
      <c r="C13" s="15">
        <v>436395</v>
      </c>
      <c r="D13" s="15">
        <v>509674</v>
      </c>
      <c r="E13" s="15">
        <v>610895</v>
      </c>
      <c r="F13" s="15">
        <v>735566</v>
      </c>
      <c r="G13" s="15">
        <v>852190</v>
      </c>
      <c r="H13" s="15">
        <v>901353</v>
      </c>
      <c r="I13" s="15">
        <v>980302</v>
      </c>
      <c r="J13" s="15">
        <v>1048382</v>
      </c>
      <c r="K13" s="15">
        <v>1565190</v>
      </c>
      <c r="L13" s="15">
        <v>2455600</v>
      </c>
    </row>
    <row r="14" spans="1:15" x14ac:dyDescent="0.2">
      <c r="B14" s="80" t="s">
        <v>63</v>
      </c>
      <c r="C14" s="15">
        <v>108461</v>
      </c>
      <c r="D14" s="15">
        <v>115386</v>
      </c>
      <c r="E14" s="15">
        <v>126713</v>
      </c>
      <c r="F14" s="15">
        <v>164942</v>
      </c>
      <c r="G14" s="15">
        <v>212708</v>
      </c>
      <c r="H14" s="15">
        <v>233970</v>
      </c>
      <c r="I14" s="15">
        <v>266679</v>
      </c>
      <c r="J14" s="15">
        <v>253750</v>
      </c>
      <c r="K14" s="15">
        <v>128621</v>
      </c>
      <c r="L14" s="15">
        <v>123391</v>
      </c>
    </row>
    <row r="15" spans="1:15" x14ac:dyDescent="0.2">
      <c r="B15" s="80" t="s">
        <v>62</v>
      </c>
      <c r="C15" s="15">
        <v>327934</v>
      </c>
      <c r="D15" s="15">
        <v>394289</v>
      </c>
      <c r="E15" s="15">
        <v>484182</v>
      </c>
      <c r="F15" s="15">
        <v>570623</v>
      </c>
      <c r="G15" s="15">
        <v>639482</v>
      </c>
      <c r="H15" s="15">
        <v>667383</v>
      </c>
      <c r="I15" s="15">
        <v>713623</v>
      </c>
      <c r="J15" s="15">
        <v>794633</v>
      </c>
      <c r="K15" s="15">
        <v>1436569</v>
      </c>
      <c r="L15" s="15">
        <v>2332208</v>
      </c>
    </row>
    <row r="16" spans="1:15" x14ac:dyDescent="0.2">
      <c r="B16" s="83" t="s">
        <v>64</v>
      </c>
      <c r="C16" s="15">
        <v>317674</v>
      </c>
      <c r="D16" s="15">
        <v>419420</v>
      </c>
      <c r="E16" s="15">
        <v>400637</v>
      </c>
      <c r="F16" s="15">
        <v>435536</v>
      </c>
      <c r="G16" s="15">
        <v>431521</v>
      </c>
      <c r="H16" s="15">
        <v>551524</v>
      </c>
      <c r="I16" s="15">
        <v>717133</v>
      </c>
      <c r="J16" s="15">
        <v>684518</v>
      </c>
      <c r="K16" s="15">
        <v>815376</v>
      </c>
      <c r="L16" s="15">
        <v>1004884</v>
      </c>
    </row>
    <row r="17" spans="2:12" x14ac:dyDescent="0.2">
      <c r="B17" s="80" t="s">
        <v>131</v>
      </c>
      <c r="C17" s="15">
        <v>251665</v>
      </c>
      <c r="D17" s="15">
        <v>345483</v>
      </c>
      <c r="E17" s="15">
        <v>317153</v>
      </c>
      <c r="F17" s="15">
        <v>350420</v>
      </c>
      <c r="G17" s="15">
        <v>342546</v>
      </c>
      <c r="H17" s="15">
        <v>456241</v>
      </c>
      <c r="I17" s="15">
        <v>610486</v>
      </c>
      <c r="J17" s="15">
        <v>595696</v>
      </c>
      <c r="K17" s="15">
        <v>719467</v>
      </c>
      <c r="L17" s="15">
        <v>912416</v>
      </c>
    </row>
    <row r="18" spans="2:12" x14ac:dyDescent="0.2">
      <c r="B18" s="80" t="s">
        <v>132</v>
      </c>
      <c r="C18" s="15">
        <v>19431</v>
      </c>
      <c r="D18" s="15">
        <v>27929</v>
      </c>
      <c r="E18" s="15">
        <v>33220</v>
      </c>
      <c r="F18" s="15">
        <v>30728</v>
      </c>
      <c r="G18" s="15">
        <v>27330</v>
      </c>
      <c r="H18" s="15">
        <v>26153</v>
      </c>
      <c r="I18" s="15">
        <v>17712</v>
      </c>
      <c r="J18" s="15">
        <v>17110</v>
      </c>
      <c r="K18" s="15">
        <v>28949</v>
      </c>
      <c r="L18" s="15">
        <v>27133</v>
      </c>
    </row>
    <row r="19" spans="2:12" x14ac:dyDescent="0.2">
      <c r="B19" s="80" t="s">
        <v>133</v>
      </c>
      <c r="C19" s="15">
        <v>46577</v>
      </c>
      <c r="D19" s="15">
        <v>46009</v>
      </c>
      <c r="E19" s="15">
        <v>50264</v>
      </c>
      <c r="F19" s="15">
        <v>54389</v>
      </c>
      <c r="G19" s="15">
        <v>61646</v>
      </c>
      <c r="H19" s="15">
        <v>69130</v>
      </c>
      <c r="I19" s="15">
        <v>88936</v>
      </c>
      <c r="J19" s="15">
        <v>71712</v>
      </c>
      <c r="K19" s="15">
        <v>66961</v>
      </c>
      <c r="L19" s="15">
        <v>65335</v>
      </c>
    </row>
    <row r="20" spans="2:12" x14ac:dyDescent="0.2">
      <c r="B20" s="83" t="s">
        <v>134</v>
      </c>
      <c r="C20" s="18" t="s">
        <v>33</v>
      </c>
      <c r="D20" s="18" t="s">
        <v>33</v>
      </c>
      <c r="E20" s="18" t="s">
        <v>33</v>
      </c>
      <c r="F20" s="18" t="s">
        <v>33</v>
      </c>
      <c r="G20" s="18" t="s">
        <v>33</v>
      </c>
      <c r="H20" s="15">
        <v>123428</v>
      </c>
      <c r="I20" s="15">
        <v>-123428</v>
      </c>
      <c r="J20" s="18" t="s">
        <v>33</v>
      </c>
      <c r="K20" s="18" t="s">
        <v>33</v>
      </c>
      <c r="L20" s="18" t="s">
        <v>33</v>
      </c>
    </row>
    <row r="21" spans="2:12" x14ac:dyDescent="0.2">
      <c r="B21" s="107" t="s">
        <v>65</v>
      </c>
      <c r="C21" s="14">
        <v>459855</v>
      </c>
      <c r="D21" s="14">
        <v>588175</v>
      </c>
      <c r="E21" s="14">
        <v>577036</v>
      </c>
      <c r="F21" s="14">
        <v>638343</v>
      </c>
      <c r="G21" s="14">
        <v>612561</v>
      </c>
      <c r="H21" s="14">
        <v>619069</v>
      </c>
      <c r="I21" s="14">
        <v>795368</v>
      </c>
      <c r="J21" s="14">
        <v>767606</v>
      </c>
      <c r="K21" s="14">
        <v>715429</v>
      </c>
      <c r="L21" s="14">
        <v>913601</v>
      </c>
    </row>
    <row r="22" spans="2:12" x14ac:dyDescent="0.2">
      <c r="B22" s="111" t="s">
        <v>135</v>
      </c>
      <c r="C22" s="15">
        <v>252303</v>
      </c>
      <c r="D22" s="15">
        <v>313260</v>
      </c>
      <c r="E22" s="15">
        <v>328202</v>
      </c>
      <c r="F22" s="15">
        <v>360333</v>
      </c>
      <c r="G22" s="15">
        <v>355763</v>
      </c>
      <c r="H22" s="15">
        <v>385366</v>
      </c>
      <c r="I22" s="15">
        <v>483543</v>
      </c>
      <c r="J22" s="15">
        <v>438753</v>
      </c>
      <c r="K22" s="15">
        <v>445521</v>
      </c>
      <c r="L22" s="15">
        <v>647958</v>
      </c>
    </row>
    <row r="23" spans="2:12" x14ac:dyDescent="0.2">
      <c r="B23" s="83" t="s">
        <v>66</v>
      </c>
      <c r="C23" s="15">
        <v>207551</v>
      </c>
      <c r="D23" s="15">
        <v>274916</v>
      </c>
      <c r="E23" s="15">
        <v>248834</v>
      </c>
      <c r="F23" s="15">
        <v>278010</v>
      </c>
      <c r="G23" s="15">
        <v>256798</v>
      </c>
      <c r="H23" s="15">
        <v>239688</v>
      </c>
      <c r="I23" s="15">
        <v>307917</v>
      </c>
      <c r="J23" s="15">
        <v>326578</v>
      </c>
      <c r="K23" s="15">
        <v>268601</v>
      </c>
      <c r="L23" s="15">
        <v>265644</v>
      </c>
    </row>
    <row r="24" spans="2:12" x14ac:dyDescent="0.2">
      <c r="B24" s="80" t="s">
        <v>136</v>
      </c>
      <c r="C24" s="15">
        <v>147166</v>
      </c>
      <c r="D24" s="15">
        <v>197712</v>
      </c>
      <c r="E24" s="15">
        <v>184689</v>
      </c>
      <c r="F24" s="15">
        <v>215508</v>
      </c>
      <c r="G24" s="15">
        <v>200265</v>
      </c>
      <c r="H24" s="15">
        <v>200172</v>
      </c>
      <c r="I24" s="15">
        <v>254384</v>
      </c>
      <c r="J24" s="15">
        <v>265074</v>
      </c>
      <c r="K24" s="15">
        <v>229425</v>
      </c>
      <c r="L24" s="15">
        <v>218379</v>
      </c>
    </row>
    <row r="25" spans="2:12" x14ac:dyDescent="0.2">
      <c r="B25" s="80" t="s">
        <v>132</v>
      </c>
      <c r="C25" s="15">
        <v>28322</v>
      </c>
      <c r="D25" s="15">
        <v>42473</v>
      </c>
      <c r="E25" s="15">
        <v>32066</v>
      </c>
      <c r="F25" s="15">
        <v>26377</v>
      </c>
      <c r="G25" s="15">
        <v>29474</v>
      </c>
      <c r="H25" s="15">
        <v>20704</v>
      </c>
      <c r="I25" s="15">
        <v>34365</v>
      </c>
      <c r="J25" s="15">
        <v>27801</v>
      </c>
      <c r="K25" s="15">
        <v>19194</v>
      </c>
      <c r="L25" s="15">
        <v>12625</v>
      </c>
    </row>
    <row r="26" spans="2:12" x14ac:dyDescent="0.2">
      <c r="B26" s="80" t="s">
        <v>137</v>
      </c>
      <c r="C26" s="15">
        <v>31547</v>
      </c>
      <c r="D26" s="15">
        <v>34063</v>
      </c>
      <c r="E26" s="15">
        <v>29887</v>
      </c>
      <c r="F26" s="15">
        <v>34511</v>
      </c>
      <c r="G26" s="15">
        <v>23481</v>
      </c>
      <c r="H26" s="15">
        <v>18812</v>
      </c>
      <c r="I26" s="15">
        <v>19168</v>
      </c>
      <c r="J26" s="15">
        <v>33704</v>
      </c>
      <c r="K26" s="15">
        <v>19982</v>
      </c>
      <c r="L26" s="15">
        <v>34640</v>
      </c>
    </row>
    <row r="27" spans="2:12" x14ac:dyDescent="0.2">
      <c r="B27" s="80" t="s">
        <v>63</v>
      </c>
      <c r="C27" s="15">
        <v>516</v>
      </c>
      <c r="D27" s="15">
        <v>668</v>
      </c>
      <c r="E27" s="15">
        <v>2191</v>
      </c>
      <c r="F27" s="15">
        <v>1614</v>
      </c>
      <c r="G27" s="15">
        <v>3579</v>
      </c>
      <c r="H27" s="18" t="s">
        <v>39</v>
      </c>
      <c r="I27" s="18" t="s">
        <v>39</v>
      </c>
      <c r="J27" s="15" t="s">
        <v>33</v>
      </c>
      <c r="K27" s="18" t="s">
        <v>33</v>
      </c>
      <c r="L27" s="18" t="s">
        <v>33</v>
      </c>
    </row>
    <row r="28" spans="2:12" x14ac:dyDescent="0.2">
      <c r="B28" s="83" t="s">
        <v>55</v>
      </c>
      <c r="C28" s="94" t="s">
        <v>82</v>
      </c>
      <c r="D28" s="94" t="s">
        <v>82</v>
      </c>
      <c r="E28" s="94" t="s">
        <v>82</v>
      </c>
      <c r="F28" s="94" t="s">
        <v>82</v>
      </c>
      <c r="G28" s="94" t="s">
        <v>82</v>
      </c>
      <c r="H28" s="15">
        <v>-5985</v>
      </c>
      <c r="I28" s="15">
        <v>3907</v>
      </c>
      <c r="J28" s="15">
        <v>2275</v>
      </c>
      <c r="K28" s="15">
        <v>1308</v>
      </c>
      <c r="L28" s="18" t="s">
        <v>33</v>
      </c>
    </row>
    <row r="29" spans="2:12" x14ac:dyDescent="0.2">
      <c r="B29" s="107" t="s">
        <v>138</v>
      </c>
      <c r="C29" s="14">
        <v>13112</v>
      </c>
      <c r="D29" s="14">
        <v>561</v>
      </c>
      <c r="E29" s="14">
        <v>-934</v>
      </c>
      <c r="F29" s="14">
        <v>7021</v>
      </c>
      <c r="G29" s="14">
        <v>-9046</v>
      </c>
      <c r="H29" s="14">
        <v>-4933</v>
      </c>
      <c r="I29" s="14">
        <v>-3552</v>
      </c>
      <c r="J29" s="14">
        <v>6617</v>
      </c>
      <c r="K29" s="14">
        <v>237495</v>
      </c>
      <c r="L29" s="14">
        <v>-256689</v>
      </c>
    </row>
    <row r="30" spans="2:12" x14ac:dyDescent="0.2">
      <c r="B30" s="111" t="s">
        <v>139</v>
      </c>
      <c r="C30" s="15">
        <v>1249</v>
      </c>
      <c r="D30" s="15">
        <v>-1070</v>
      </c>
      <c r="E30" s="15">
        <v>708</v>
      </c>
      <c r="F30" s="15">
        <v>4396</v>
      </c>
      <c r="G30" s="15">
        <v>4129</v>
      </c>
      <c r="H30" s="15">
        <v>1172</v>
      </c>
      <c r="I30" s="15">
        <v>-529</v>
      </c>
      <c r="J30" s="15">
        <v>-257</v>
      </c>
      <c r="K30" s="15">
        <v>-887</v>
      </c>
      <c r="L30" s="15">
        <v>442</v>
      </c>
    </row>
    <row r="31" spans="2:12" x14ac:dyDescent="0.2">
      <c r="B31" s="83" t="s">
        <v>140</v>
      </c>
      <c r="C31" s="15">
        <v>26756</v>
      </c>
      <c r="D31" s="15">
        <v>14592</v>
      </c>
      <c r="E31" s="15">
        <v>16977</v>
      </c>
      <c r="F31" s="15">
        <v>19043</v>
      </c>
      <c r="G31" s="15">
        <v>12408</v>
      </c>
      <c r="H31" s="15">
        <v>12166</v>
      </c>
      <c r="I31" s="15">
        <v>16405</v>
      </c>
      <c r="J31" s="15">
        <v>22030</v>
      </c>
      <c r="K31" s="15">
        <v>298864</v>
      </c>
      <c r="L31" s="15">
        <v>19144</v>
      </c>
    </row>
    <row r="32" spans="2:12" x14ac:dyDescent="0.2">
      <c r="B32" s="83" t="s">
        <v>141</v>
      </c>
      <c r="C32" s="15">
        <v>-14892</v>
      </c>
      <c r="D32" s="15">
        <v>-12961</v>
      </c>
      <c r="E32" s="15">
        <v>-18619</v>
      </c>
      <c r="F32" s="15">
        <v>-16418</v>
      </c>
      <c r="G32" s="15">
        <v>-25584</v>
      </c>
      <c r="H32" s="15">
        <v>-18271</v>
      </c>
      <c r="I32" s="15">
        <v>-19429</v>
      </c>
      <c r="J32" s="15">
        <v>-15156</v>
      </c>
      <c r="K32" s="15">
        <v>-60483</v>
      </c>
      <c r="L32" s="15">
        <v>-276275</v>
      </c>
    </row>
    <row r="33" spans="1:12" x14ac:dyDescent="0.2">
      <c r="B33" s="83" t="s">
        <v>142</v>
      </c>
      <c r="C33" s="18" t="s">
        <v>33</v>
      </c>
      <c r="D33" s="18" t="s">
        <v>33</v>
      </c>
      <c r="E33" s="18" t="s">
        <v>33</v>
      </c>
      <c r="F33" s="18" t="s">
        <v>33</v>
      </c>
      <c r="G33" s="18" t="s">
        <v>33</v>
      </c>
      <c r="H33" s="15">
        <v>299178</v>
      </c>
      <c r="I33" s="15">
        <v>-299178</v>
      </c>
      <c r="J33" s="18">
        <v>-15156</v>
      </c>
      <c r="K33" s="18" t="s">
        <v>33</v>
      </c>
      <c r="L33" s="18" t="s">
        <v>33</v>
      </c>
    </row>
    <row r="34" spans="1:12" x14ac:dyDescent="0.2">
      <c r="B34" s="109" t="s">
        <v>118</v>
      </c>
      <c r="C34" s="68">
        <v>1795865</v>
      </c>
      <c r="D34" s="68">
        <v>2290394</v>
      </c>
      <c r="E34" s="68">
        <v>2333883</v>
      </c>
      <c r="F34" s="68">
        <v>2573056</v>
      </c>
      <c r="G34" s="68">
        <v>2693228</v>
      </c>
      <c r="H34" s="68">
        <v>3337896</v>
      </c>
      <c r="I34" s="68">
        <v>3040996</v>
      </c>
      <c r="J34" s="68">
        <v>3521735</v>
      </c>
      <c r="K34" s="68">
        <v>4472556</v>
      </c>
      <c r="L34" s="68">
        <v>5356591</v>
      </c>
    </row>
    <row r="35" spans="1:12" x14ac:dyDescent="0.2"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</row>
    <row r="36" spans="1:12" x14ac:dyDescent="0.2">
      <c r="A36" s="90" t="s">
        <v>36</v>
      </c>
      <c r="B36" s="92" t="s">
        <v>94</v>
      </c>
      <c r="C36" s="13"/>
      <c r="D36" s="13"/>
      <c r="E36" s="13"/>
      <c r="F36" s="13"/>
      <c r="G36" s="13"/>
      <c r="I36" s="13"/>
      <c r="J36" s="13"/>
      <c r="K36" s="13"/>
      <c r="L36" s="13"/>
    </row>
    <row r="37" spans="1:12" x14ac:dyDescent="0.2">
      <c r="A37" s="90" t="s">
        <v>86</v>
      </c>
      <c r="B37" s="92" t="s">
        <v>93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</row>
    <row r="38" spans="1:12" ht="12.75" customHeight="1" x14ac:dyDescent="0.2">
      <c r="A38" s="132" t="s">
        <v>95</v>
      </c>
      <c r="B38" s="132"/>
    </row>
    <row r="39" spans="1:12" ht="12.75" customHeight="1" x14ac:dyDescent="0.2">
      <c r="A39" s="69"/>
    </row>
    <row r="40" spans="1:12" ht="12.75" customHeight="1" x14ac:dyDescent="0.2">
      <c r="A40" s="97" t="s">
        <v>83</v>
      </c>
    </row>
    <row r="41" spans="1:12" x14ac:dyDescent="0.2">
      <c r="A41" s="100" t="s">
        <v>98</v>
      </c>
    </row>
    <row r="47" spans="1:12" x14ac:dyDescent="0.2">
      <c r="A47" s="11"/>
    </row>
    <row r="48" spans="1:12" x14ac:dyDescent="0.2">
      <c r="A48" s="11"/>
    </row>
    <row r="49" spans="1:1" x14ac:dyDescent="0.2">
      <c r="A49" s="11"/>
    </row>
    <row r="50" spans="1:1" x14ac:dyDescent="0.2">
      <c r="A50" s="11"/>
    </row>
    <row r="51" spans="1:1" x14ac:dyDescent="0.2">
      <c r="A51" s="11"/>
    </row>
    <row r="52" spans="1:1" x14ac:dyDescent="0.2">
      <c r="A52" s="11"/>
    </row>
    <row r="53" spans="1:1" x14ac:dyDescent="0.2">
      <c r="A53" s="11"/>
    </row>
    <row r="54" spans="1:1" x14ac:dyDescent="0.2">
      <c r="A54" s="11"/>
    </row>
    <row r="55" spans="1:1" x14ac:dyDescent="0.2">
      <c r="A55" s="11"/>
    </row>
    <row r="56" spans="1:1" x14ac:dyDescent="0.2">
      <c r="A56" s="11"/>
    </row>
    <row r="57" spans="1:1" x14ac:dyDescent="0.2">
      <c r="A57" s="11"/>
    </row>
    <row r="58" spans="1:1" x14ac:dyDescent="0.2">
      <c r="A58" s="11"/>
    </row>
    <row r="59" spans="1:1" x14ac:dyDescent="0.2">
      <c r="A59" s="11"/>
    </row>
  </sheetData>
  <mergeCells count="3">
    <mergeCell ref="B3:L3"/>
    <mergeCell ref="B2:M2"/>
    <mergeCell ref="A38:B38"/>
  </mergeCells>
  <pageMargins left="0.7" right="0.7" top="0.75" bottom="0.75" header="0.3" footer="0.3"/>
  <pageSetup paperSize="8" orientation="landscape" r:id="rId1"/>
  <headerFooter>
    <oddHeader>&amp;L&amp;"Calibri"&amp;10&amp;K000000 [Limited Sharing]&amp;1#_x000D_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4C663-CE8D-44D2-9C2A-91BBA16B338C}">
  <sheetPr codeName="Sheet4">
    <tabColor theme="6" tint="-0.499984740745262"/>
  </sheetPr>
  <dimension ref="A1:P60"/>
  <sheetViews>
    <sheetView zoomScale="160" zoomScaleNormal="160" workbookViewId="0">
      <pane ySplit="4" topLeftCell="A39" activePane="bottomLeft" state="frozen"/>
      <selection sqref="A1:XFD1048576"/>
      <selection pane="bottomLeft" activeCell="B39" sqref="B39:H39"/>
    </sheetView>
  </sheetViews>
  <sheetFormatPr defaultColWidth="9.33203125" defaultRowHeight="12.75" x14ac:dyDescent="0.2"/>
  <cols>
    <col min="1" max="1" width="5.33203125" style="1" customWidth="1"/>
    <col min="2" max="2" width="67.5" style="11" customWidth="1"/>
    <col min="3" max="8" width="15.1640625" style="11" customWidth="1"/>
    <col min="9" max="9" width="9.33203125" style="11"/>
    <col min="10" max="10" width="13.33203125" style="11" bestFit="1" customWidth="1"/>
    <col min="11" max="13" width="9.33203125" style="46"/>
    <col min="14" max="16384" width="9.33203125" style="1"/>
  </cols>
  <sheetData>
    <row r="1" spans="1:16" s="5" customFormat="1" ht="47.25" customHeight="1" x14ac:dyDescent="0.25">
      <c r="A1" s="1"/>
      <c r="B1" s="88" t="s">
        <v>73</v>
      </c>
      <c r="C1" s="2"/>
      <c r="D1" s="2"/>
      <c r="E1" s="2"/>
      <c r="F1" s="2"/>
      <c r="G1" s="2"/>
      <c r="H1" s="89" t="s">
        <v>77</v>
      </c>
      <c r="I1" s="3"/>
      <c r="J1" s="3"/>
      <c r="K1" s="3"/>
      <c r="L1" s="3"/>
      <c r="M1" s="46"/>
      <c r="N1" s="3"/>
      <c r="O1" s="4"/>
      <c r="P1" s="4"/>
    </row>
    <row r="2" spans="1:16" s="5" customFormat="1" ht="17.25" x14ac:dyDescent="0.25">
      <c r="B2" s="143" t="s">
        <v>290</v>
      </c>
      <c r="C2" s="143"/>
      <c r="D2" s="143"/>
      <c r="E2" s="143"/>
      <c r="F2" s="143"/>
      <c r="G2" s="143"/>
      <c r="H2" s="143"/>
      <c r="I2" s="28"/>
      <c r="J2" s="3"/>
      <c r="K2" s="4"/>
      <c r="L2" s="4"/>
      <c r="M2" s="4"/>
    </row>
    <row r="3" spans="1:16" s="5" customFormat="1" ht="15" x14ac:dyDescent="0.25">
      <c r="B3" s="138" t="s">
        <v>145</v>
      </c>
      <c r="C3" s="138"/>
      <c r="D3" s="138"/>
      <c r="E3" s="138"/>
      <c r="F3" s="138"/>
      <c r="G3" s="138"/>
      <c r="H3" s="138"/>
      <c r="I3" s="28"/>
      <c r="J3" s="3"/>
      <c r="K3" s="4"/>
      <c r="L3" s="4"/>
      <c r="M3" s="4"/>
    </row>
    <row r="4" spans="1:16" s="5" customFormat="1" ht="17.25" x14ac:dyDescent="0.25">
      <c r="B4" s="102" t="s">
        <v>42</v>
      </c>
      <c r="C4" s="42">
        <v>2018</v>
      </c>
      <c r="D4" s="43">
        <v>2019</v>
      </c>
      <c r="E4" s="43">
        <v>2020</v>
      </c>
      <c r="F4" s="43">
        <v>2021</v>
      </c>
      <c r="G4" s="29" t="s">
        <v>143</v>
      </c>
      <c r="H4" s="43" t="s">
        <v>144</v>
      </c>
      <c r="I4" s="3"/>
      <c r="J4" s="3"/>
      <c r="K4" s="4"/>
      <c r="L4" s="4"/>
      <c r="M4" s="4"/>
    </row>
    <row r="5" spans="1:16" x14ac:dyDescent="0.2">
      <c r="B5" s="103" t="s">
        <v>153</v>
      </c>
      <c r="C5" s="65"/>
      <c r="D5" s="65"/>
      <c r="E5" s="65"/>
      <c r="F5" s="65"/>
      <c r="G5" s="65"/>
      <c r="H5" s="65"/>
      <c r="I5" s="33"/>
    </row>
    <row r="6" spans="1:16" x14ac:dyDescent="0.2">
      <c r="B6" s="111" t="s">
        <v>154</v>
      </c>
      <c r="C6" s="32">
        <v>24088</v>
      </c>
      <c r="D6" s="32">
        <v>24088</v>
      </c>
      <c r="E6" s="32">
        <v>24088</v>
      </c>
      <c r="F6" s="32">
        <v>24088</v>
      </c>
      <c r="G6" s="32">
        <v>24088</v>
      </c>
      <c r="H6" s="32" t="s">
        <v>0</v>
      </c>
      <c r="I6" s="33"/>
    </row>
    <row r="7" spans="1:16" ht="15.75" x14ac:dyDescent="0.2">
      <c r="B7" s="79" t="s">
        <v>158</v>
      </c>
      <c r="C7" s="32">
        <v>746887</v>
      </c>
      <c r="D7" s="32">
        <v>873943</v>
      </c>
      <c r="E7" s="32">
        <v>1620705</v>
      </c>
      <c r="F7" s="32">
        <v>2270508</v>
      </c>
      <c r="G7" s="32">
        <v>4113907</v>
      </c>
      <c r="H7" s="32">
        <v>4017035</v>
      </c>
      <c r="I7" s="33"/>
    </row>
    <row r="8" spans="1:16" x14ac:dyDescent="0.2">
      <c r="B8" s="79" t="s">
        <v>155</v>
      </c>
      <c r="C8" s="32">
        <v>4197323</v>
      </c>
      <c r="D8" s="32">
        <v>4606232</v>
      </c>
      <c r="E8" s="32">
        <v>5713300</v>
      </c>
      <c r="F8" s="32">
        <v>6966218</v>
      </c>
      <c r="G8" s="32">
        <v>8709057</v>
      </c>
      <c r="H8" s="32">
        <v>12002337</v>
      </c>
      <c r="I8" s="33"/>
    </row>
    <row r="9" spans="1:16" ht="15.75" x14ac:dyDescent="0.2">
      <c r="B9" s="79" t="s">
        <v>159</v>
      </c>
      <c r="C9" s="32">
        <v>614219</v>
      </c>
      <c r="D9" s="32">
        <v>559284</v>
      </c>
      <c r="E9" s="32">
        <v>486870</v>
      </c>
      <c r="F9" s="32">
        <v>455203</v>
      </c>
      <c r="G9" s="32">
        <v>382092</v>
      </c>
      <c r="H9" s="32" t="s">
        <v>0</v>
      </c>
      <c r="I9" s="33"/>
    </row>
    <row r="10" spans="1:16" ht="15.75" x14ac:dyDescent="0.2">
      <c r="B10" s="79" t="s">
        <v>160</v>
      </c>
      <c r="C10" s="95" t="s">
        <v>82</v>
      </c>
      <c r="D10" s="32">
        <v>202099</v>
      </c>
      <c r="E10" s="32">
        <v>415756</v>
      </c>
      <c r="F10" s="32">
        <v>372612</v>
      </c>
      <c r="G10" s="32">
        <v>635443</v>
      </c>
      <c r="H10" s="32">
        <v>566866</v>
      </c>
      <c r="I10" s="33"/>
    </row>
    <row r="11" spans="1:16" x14ac:dyDescent="0.2">
      <c r="B11" s="79" t="s">
        <v>156</v>
      </c>
      <c r="C11" s="32">
        <v>198633</v>
      </c>
      <c r="D11" s="32">
        <v>236609</v>
      </c>
      <c r="E11" s="32">
        <v>153079</v>
      </c>
      <c r="F11" s="32">
        <v>150129</v>
      </c>
      <c r="G11" s="32">
        <v>235639</v>
      </c>
      <c r="H11" s="32" t="s">
        <v>0</v>
      </c>
      <c r="I11" s="33"/>
    </row>
    <row r="12" spans="1:16" ht="15.75" x14ac:dyDescent="0.2">
      <c r="B12" s="79" t="s">
        <v>161</v>
      </c>
      <c r="C12" s="32">
        <v>289851</v>
      </c>
      <c r="D12" s="32">
        <v>328006</v>
      </c>
      <c r="E12" s="32">
        <v>651269</v>
      </c>
      <c r="F12" s="32">
        <v>858466</v>
      </c>
      <c r="G12" s="32">
        <v>933651</v>
      </c>
      <c r="H12" s="32">
        <v>465616</v>
      </c>
      <c r="I12" s="33"/>
    </row>
    <row r="13" spans="1:16" x14ac:dyDescent="0.2">
      <c r="B13" s="79" t="s">
        <v>157</v>
      </c>
      <c r="C13" s="34">
        <v>6071001</v>
      </c>
      <c r="D13" s="34">
        <v>6830260</v>
      </c>
      <c r="E13" s="34">
        <v>9065068</v>
      </c>
      <c r="F13" s="34">
        <v>11097223</v>
      </c>
      <c r="G13" s="34">
        <v>15033876</v>
      </c>
      <c r="H13" s="34">
        <v>17051854</v>
      </c>
      <c r="I13" s="33"/>
    </row>
    <row r="14" spans="1:16" ht="15.75" x14ac:dyDescent="0.2">
      <c r="B14" s="107" t="s">
        <v>173</v>
      </c>
      <c r="C14" s="33"/>
      <c r="D14" s="33"/>
      <c r="E14" s="33"/>
      <c r="F14" s="33"/>
      <c r="G14" s="33"/>
      <c r="H14" s="33"/>
      <c r="I14" s="33"/>
    </row>
    <row r="15" spans="1:16" x14ac:dyDescent="0.2">
      <c r="B15" s="111" t="s">
        <v>162</v>
      </c>
      <c r="C15" s="32">
        <v>2171879</v>
      </c>
      <c r="D15" s="32">
        <v>2737223</v>
      </c>
      <c r="E15" s="32">
        <v>4542155</v>
      </c>
      <c r="F15" s="32">
        <v>5247919</v>
      </c>
      <c r="G15" s="32">
        <v>8525718</v>
      </c>
      <c r="H15" s="32">
        <v>9102839</v>
      </c>
      <c r="I15" s="33"/>
    </row>
    <row r="16" spans="1:16" x14ac:dyDescent="0.2">
      <c r="B16" s="80" t="s">
        <v>163</v>
      </c>
      <c r="C16" s="32">
        <v>244129</v>
      </c>
      <c r="D16" s="32">
        <v>310909</v>
      </c>
      <c r="E16" s="32">
        <v>876818</v>
      </c>
      <c r="F16" s="32">
        <v>1565494</v>
      </c>
      <c r="G16" s="32">
        <v>2833607</v>
      </c>
      <c r="H16" s="32">
        <v>2743621</v>
      </c>
      <c r="I16" s="33"/>
    </row>
    <row r="17" spans="1:10" x14ac:dyDescent="0.2">
      <c r="B17" s="80" t="s">
        <v>164</v>
      </c>
      <c r="C17" s="32">
        <v>1927750</v>
      </c>
      <c r="D17" s="32">
        <v>2426313</v>
      </c>
      <c r="E17" s="32">
        <v>3665337</v>
      </c>
      <c r="F17" s="32">
        <v>3682425</v>
      </c>
      <c r="G17" s="32">
        <v>5692111</v>
      </c>
      <c r="H17" s="32">
        <v>6359218</v>
      </c>
      <c r="I17" s="33"/>
    </row>
    <row r="18" spans="1:10" x14ac:dyDescent="0.2">
      <c r="B18" s="83" t="s">
        <v>165</v>
      </c>
      <c r="C18" s="32">
        <v>3466671</v>
      </c>
      <c r="D18" s="32">
        <v>3825703</v>
      </c>
      <c r="E18" s="32">
        <v>4210099</v>
      </c>
      <c r="F18" s="32">
        <v>4822098</v>
      </c>
      <c r="G18" s="32">
        <v>6164063</v>
      </c>
      <c r="H18" s="32">
        <v>7506289</v>
      </c>
      <c r="I18" s="33"/>
    </row>
    <row r="19" spans="1:10" x14ac:dyDescent="0.2">
      <c r="B19" s="80" t="s">
        <v>166</v>
      </c>
      <c r="C19" s="32">
        <v>410401</v>
      </c>
      <c r="D19" s="32">
        <v>537175</v>
      </c>
      <c r="E19" s="32">
        <v>707538</v>
      </c>
      <c r="F19" s="32">
        <v>807352</v>
      </c>
      <c r="G19" s="32">
        <v>821593</v>
      </c>
      <c r="H19" s="32">
        <v>1008618</v>
      </c>
      <c r="I19" s="33"/>
    </row>
    <row r="20" spans="1:10" x14ac:dyDescent="0.2">
      <c r="B20" s="80" t="s">
        <v>167</v>
      </c>
      <c r="C20" s="32">
        <v>27633</v>
      </c>
      <c r="D20" s="32">
        <v>24807</v>
      </c>
      <c r="E20" s="32">
        <v>12821</v>
      </c>
      <c r="F20" s="32">
        <v>20401</v>
      </c>
      <c r="G20" s="32">
        <v>58297</v>
      </c>
      <c r="H20" s="32">
        <v>101661</v>
      </c>
      <c r="I20" s="33"/>
    </row>
    <row r="21" spans="1:10" ht="15.75" x14ac:dyDescent="0.2">
      <c r="B21" s="80" t="s">
        <v>170</v>
      </c>
      <c r="C21" s="32">
        <v>102684</v>
      </c>
      <c r="D21" s="32">
        <v>90438</v>
      </c>
      <c r="E21" s="32">
        <v>60592</v>
      </c>
      <c r="F21" s="32">
        <v>86324</v>
      </c>
      <c r="G21" s="32">
        <v>393536</v>
      </c>
      <c r="H21" s="32">
        <v>742773</v>
      </c>
      <c r="I21" s="33"/>
    </row>
    <row r="22" spans="1:10" x14ac:dyDescent="0.2">
      <c r="B22" s="80" t="s">
        <v>168</v>
      </c>
      <c r="C22" s="32">
        <v>191431</v>
      </c>
      <c r="D22" s="32">
        <v>198018</v>
      </c>
      <c r="E22" s="32">
        <v>215737</v>
      </c>
      <c r="F22" s="32">
        <v>267738</v>
      </c>
      <c r="G22" s="32">
        <v>373766</v>
      </c>
      <c r="H22" s="32">
        <v>494335</v>
      </c>
      <c r="I22" s="33"/>
    </row>
    <row r="23" spans="1:10" ht="15.75" x14ac:dyDescent="0.2">
      <c r="B23" s="80" t="s">
        <v>171</v>
      </c>
      <c r="C23" s="32">
        <v>2501306</v>
      </c>
      <c r="D23" s="32">
        <v>2751295</v>
      </c>
      <c r="E23" s="32">
        <v>2998034</v>
      </c>
      <c r="F23" s="32">
        <v>3378200</v>
      </c>
      <c r="G23" s="32">
        <v>3953808</v>
      </c>
      <c r="H23" s="32">
        <v>4505426</v>
      </c>
      <c r="I23" s="33"/>
    </row>
    <row r="24" spans="1:10" ht="28.5" x14ac:dyDescent="0.2">
      <c r="B24" s="108" t="s">
        <v>172</v>
      </c>
      <c r="C24" s="32">
        <v>152527</v>
      </c>
      <c r="D24" s="32">
        <v>155808</v>
      </c>
      <c r="E24" s="32">
        <v>132340</v>
      </c>
      <c r="F24" s="32">
        <v>170757</v>
      </c>
      <c r="G24" s="32">
        <v>240282</v>
      </c>
      <c r="H24" s="32">
        <v>288561</v>
      </c>
      <c r="I24" s="33"/>
      <c r="J24" s="66"/>
    </row>
    <row r="25" spans="1:10" x14ac:dyDescent="0.2">
      <c r="B25" s="80" t="s">
        <v>169</v>
      </c>
      <c r="C25" s="32">
        <v>34942</v>
      </c>
      <c r="D25" s="32">
        <v>28086</v>
      </c>
      <c r="E25" s="32">
        <v>27046</v>
      </c>
      <c r="F25" s="32">
        <v>37567</v>
      </c>
      <c r="G25" s="32">
        <v>255521</v>
      </c>
      <c r="H25" s="32">
        <v>327355</v>
      </c>
      <c r="I25" s="33"/>
      <c r="J25" s="66"/>
    </row>
    <row r="26" spans="1:10" ht="15.75" x14ac:dyDescent="0.2">
      <c r="B26" s="80" t="s">
        <v>174</v>
      </c>
      <c r="C26" s="32">
        <v>45748</v>
      </c>
      <c r="D26" s="32">
        <v>40076</v>
      </c>
      <c r="E26" s="32">
        <v>55992</v>
      </c>
      <c r="F26" s="32">
        <v>53759</v>
      </c>
      <c r="G26" s="32">
        <v>67260</v>
      </c>
      <c r="H26" s="32">
        <v>37560</v>
      </c>
      <c r="I26" s="33"/>
    </row>
    <row r="27" spans="1:10" ht="15.75" x14ac:dyDescent="0.2">
      <c r="B27" s="83" t="s">
        <v>175</v>
      </c>
      <c r="C27" s="32">
        <v>432451</v>
      </c>
      <c r="D27" s="32">
        <v>267334</v>
      </c>
      <c r="E27" s="32">
        <v>312814</v>
      </c>
      <c r="F27" s="32">
        <v>1027207</v>
      </c>
      <c r="G27" s="32" t="s">
        <v>146</v>
      </c>
      <c r="H27" s="32" t="s">
        <v>147</v>
      </c>
      <c r="I27" s="33"/>
      <c r="J27" s="66"/>
    </row>
    <row r="28" spans="1:10" x14ac:dyDescent="0.2">
      <c r="B28" s="113" t="s">
        <v>118</v>
      </c>
      <c r="C28" s="67">
        <v>6071001</v>
      </c>
      <c r="D28" s="67">
        <v>6830260</v>
      </c>
      <c r="E28" s="67">
        <v>9065068</v>
      </c>
      <c r="F28" s="67">
        <v>11097223</v>
      </c>
      <c r="G28" s="67">
        <v>15033876</v>
      </c>
      <c r="H28" s="67">
        <v>17051854</v>
      </c>
      <c r="I28" s="33"/>
    </row>
    <row r="29" spans="1:10" x14ac:dyDescent="0.2">
      <c r="B29" s="40"/>
      <c r="C29" s="41"/>
      <c r="D29" s="41"/>
      <c r="E29" s="41"/>
      <c r="F29" s="41"/>
      <c r="G29" s="41"/>
      <c r="H29" s="41"/>
    </row>
    <row r="30" spans="1:10" ht="54.75" customHeight="1" x14ac:dyDescent="0.2">
      <c r="A30" s="90" t="s">
        <v>36</v>
      </c>
      <c r="B30" s="141" t="s">
        <v>291</v>
      </c>
      <c r="C30" s="141"/>
      <c r="D30" s="141"/>
      <c r="E30" s="141"/>
      <c r="F30" s="141"/>
      <c r="G30" s="141"/>
      <c r="H30" s="141"/>
    </row>
    <row r="31" spans="1:10" ht="54" customHeight="1" x14ac:dyDescent="0.2">
      <c r="A31" s="90" t="s">
        <v>86</v>
      </c>
      <c r="B31" s="141" t="s">
        <v>181</v>
      </c>
      <c r="C31" s="141"/>
      <c r="D31" s="141"/>
      <c r="E31" s="141"/>
      <c r="F31" s="141"/>
      <c r="G31" s="141"/>
      <c r="H31" s="141"/>
      <c r="I31" s="13"/>
    </row>
    <row r="32" spans="1:10" ht="17.25" customHeight="1" x14ac:dyDescent="0.2">
      <c r="A32" s="90" t="s">
        <v>87</v>
      </c>
      <c r="B32" s="141" t="s">
        <v>93</v>
      </c>
      <c r="C32" s="141"/>
      <c r="D32" s="141"/>
      <c r="E32" s="141"/>
      <c r="F32" s="141"/>
      <c r="G32" s="141"/>
      <c r="H32" s="141"/>
      <c r="I32" s="13"/>
    </row>
    <row r="33" spans="1:16" ht="17.25" customHeight="1" x14ac:dyDescent="0.2">
      <c r="A33" s="90" t="s">
        <v>88</v>
      </c>
      <c r="B33" s="141" t="s">
        <v>176</v>
      </c>
      <c r="C33" s="141"/>
      <c r="D33" s="141"/>
      <c r="E33" s="141"/>
      <c r="F33" s="141"/>
      <c r="G33" s="141"/>
      <c r="H33" s="141"/>
      <c r="I33" s="13"/>
    </row>
    <row r="34" spans="1:16" ht="27.75" customHeight="1" x14ac:dyDescent="0.2">
      <c r="A34" s="90" t="s">
        <v>34</v>
      </c>
      <c r="B34" s="141" t="s">
        <v>292</v>
      </c>
      <c r="C34" s="142"/>
      <c r="D34" s="142"/>
      <c r="E34" s="142"/>
      <c r="F34" s="142"/>
      <c r="G34" s="142"/>
      <c r="H34" s="142"/>
      <c r="I34" s="13"/>
    </row>
    <row r="35" spans="1:16" ht="17.25" customHeight="1" x14ac:dyDescent="0.2">
      <c r="A35" s="90" t="s">
        <v>89</v>
      </c>
      <c r="B35" s="142" t="s">
        <v>293</v>
      </c>
      <c r="C35" s="142"/>
      <c r="D35" s="142"/>
      <c r="E35" s="142"/>
      <c r="F35" s="142"/>
      <c r="G35" s="142"/>
      <c r="H35" s="142"/>
      <c r="I35" s="13"/>
    </row>
    <row r="36" spans="1:16" ht="17.25" customHeight="1" x14ac:dyDescent="0.2">
      <c r="A36" s="90" t="s">
        <v>90</v>
      </c>
      <c r="B36" s="142" t="s">
        <v>293</v>
      </c>
      <c r="C36" s="142"/>
      <c r="D36" s="142"/>
      <c r="E36" s="142"/>
      <c r="F36" s="142"/>
      <c r="G36" s="142"/>
      <c r="H36" s="142"/>
      <c r="I36" s="13"/>
    </row>
    <row r="37" spans="1:16" ht="27" customHeight="1" x14ac:dyDescent="0.2">
      <c r="A37" s="90" t="s">
        <v>91</v>
      </c>
      <c r="B37" s="141" t="s">
        <v>294</v>
      </c>
      <c r="C37" s="142"/>
      <c r="D37" s="142"/>
      <c r="E37" s="142"/>
      <c r="F37" s="142"/>
      <c r="G37" s="142"/>
      <c r="H37" s="142"/>
      <c r="I37" s="13"/>
    </row>
    <row r="38" spans="1:16" ht="25.5" customHeight="1" x14ac:dyDescent="0.2">
      <c r="A38" s="90" t="s">
        <v>92</v>
      </c>
      <c r="B38" s="132" t="s">
        <v>177</v>
      </c>
      <c r="C38" s="132"/>
      <c r="D38" s="132"/>
      <c r="E38" s="132"/>
      <c r="F38" s="132"/>
      <c r="G38" s="132"/>
      <c r="H38" s="132"/>
      <c r="I38" s="13"/>
    </row>
    <row r="39" spans="1:16" ht="17.25" customHeight="1" x14ac:dyDescent="0.2">
      <c r="A39" s="90" t="s">
        <v>148</v>
      </c>
      <c r="B39" s="141" t="s">
        <v>295</v>
      </c>
      <c r="C39" s="142"/>
      <c r="D39" s="142"/>
      <c r="E39" s="142"/>
      <c r="F39" s="142"/>
      <c r="G39" s="142"/>
      <c r="H39" s="142"/>
      <c r="I39" s="13"/>
    </row>
    <row r="40" spans="1:16" ht="17.25" customHeight="1" x14ac:dyDescent="0.2">
      <c r="A40" s="90" t="s">
        <v>149</v>
      </c>
      <c r="B40" s="132" t="s">
        <v>178</v>
      </c>
      <c r="C40" s="132"/>
      <c r="D40" s="132"/>
      <c r="E40" s="132"/>
      <c r="F40" s="132"/>
      <c r="G40" s="132"/>
      <c r="H40" s="132"/>
      <c r="I40" s="13"/>
    </row>
    <row r="41" spans="1:16" ht="17.25" customHeight="1" x14ac:dyDescent="0.2">
      <c r="A41" s="90" t="s">
        <v>150</v>
      </c>
      <c r="B41" s="132" t="s">
        <v>179</v>
      </c>
      <c r="C41" s="132"/>
      <c r="D41" s="132"/>
      <c r="E41" s="132"/>
      <c r="F41" s="132"/>
      <c r="G41" s="132"/>
      <c r="H41" s="132"/>
      <c r="I41" s="13"/>
    </row>
    <row r="42" spans="1:16" ht="17.25" customHeight="1" x14ac:dyDescent="0.2">
      <c r="A42" s="90" t="s">
        <v>35</v>
      </c>
      <c r="B42" s="141" t="s">
        <v>180</v>
      </c>
      <c r="C42" s="141"/>
      <c r="D42" s="141"/>
      <c r="E42" s="141"/>
      <c r="F42" s="141"/>
      <c r="G42" s="141"/>
      <c r="H42" s="141"/>
      <c r="I42" s="13"/>
    </row>
    <row r="43" spans="1:16" s="11" customFormat="1" ht="21.75" customHeight="1" x14ac:dyDescent="0.2">
      <c r="A43" s="90" t="s">
        <v>151</v>
      </c>
      <c r="B43" s="141" t="s">
        <v>296</v>
      </c>
      <c r="C43" s="142"/>
      <c r="D43" s="142"/>
      <c r="E43" s="142"/>
      <c r="F43" s="142"/>
      <c r="G43" s="142"/>
      <c r="H43" s="142"/>
      <c r="I43" s="13"/>
      <c r="K43" s="46"/>
      <c r="L43" s="46"/>
      <c r="M43" s="46"/>
      <c r="N43" s="1"/>
      <c r="O43" s="1"/>
      <c r="P43" s="1"/>
    </row>
    <row r="44" spans="1:16" s="11" customFormat="1" ht="30" customHeight="1" x14ac:dyDescent="0.2">
      <c r="A44" s="90" t="s">
        <v>152</v>
      </c>
      <c r="B44" s="141" t="s">
        <v>297</v>
      </c>
      <c r="C44" s="142"/>
      <c r="D44" s="142"/>
      <c r="E44" s="142"/>
      <c r="F44" s="142"/>
      <c r="G44" s="142"/>
      <c r="H44" s="142"/>
      <c r="I44" s="13"/>
      <c r="K44" s="46"/>
      <c r="L44" s="46"/>
      <c r="M44" s="46"/>
      <c r="N44" s="1"/>
      <c r="O44" s="1"/>
      <c r="P44" s="1"/>
    </row>
    <row r="45" spans="1:16" s="11" customFormat="1" x14ac:dyDescent="0.2">
      <c r="A45" s="132" t="s">
        <v>95</v>
      </c>
      <c r="B45" s="132"/>
      <c r="K45" s="46"/>
      <c r="L45" s="46"/>
      <c r="M45" s="46"/>
      <c r="N45" s="1"/>
      <c r="O45" s="1"/>
      <c r="P45" s="1"/>
    </row>
    <row r="47" spans="1:16" s="11" customFormat="1" x14ac:dyDescent="0.2">
      <c r="A47" s="97" t="s">
        <v>83</v>
      </c>
      <c r="K47" s="46"/>
      <c r="L47" s="46"/>
      <c r="M47" s="46"/>
      <c r="N47" s="1"/>
      <c r="O47" s="1"/>
      <c r="P47" s="1"/>
    </row>
    <row r="48" spans="1:16" s="11" customFormat="1" x14ac:dyDescent="0.2">
      <c r="A48" s="100" t="s">
        <v>98</v>
      </c>
      <c r="C48" s="13"/>
      <c r="D48" s="13"/>
      <c r="E48" s="13"/>
      <c r="F48" s="13"/>
      <c r="G48" s="13"/>
      <c r="H48" s="13"/>
      <c r="K48" s="46"/>
      <c r="L48" s="46"/>
      <c r="M48" s="46"/>
      <c r="N48" s="1"/>
      <c r="O48" s="1"/>
      <c r="P48" s="1"/>
    </row>
    <row r="49" spans="1:16" s="11" customFormat="1" x14ac:dyDescent="0.2">
      <c r="A49" s="97" t="s">
        <v>84</v>
      </c>
      <c r="K49" s="46"/>
      <c r="L49" s="46"/>
      <c r="M49" s="46"/>
      <c r="N49" s="1"/>
      <c r="O49" s="1"/>
      <c r="P49" s="1"/>
    </row>
    <row r="50" spans="1:16" s="11" customFormat="1" x14ac:dyDescent="0.2">
      <c r="K50" s="46"/>
      <c r="L50" s="46"/>
      <c r="M50" s="46"/>
      <c r="N50" s="1"/>
      <c r="O50" s="1"/>
      <c r="P50" s="1"/>
    </row>
    <row r="51" spans="1:16" s="11" customFormat="1" x14ac:dyDescent="0.2">
      <c r="K51" s="46"/>
      <c r="L51" s="46"/>
      <c r="M51" s="46"/>
      <c r="N51" s="1"/>
      <c r="O51" s="1"/>
      <c r="P51" s="1"/>
    </row>
    <row r="52" spans="1:16" s="11" customFormat="1" x14ac:dyDescent="0.2">
      <c r="K52" s="46"/>
      <c r="L52" s="46"/>
      <c r="M52" s="46"/>
      <c r="N52" s="1"/>
      <c r="O52" s="1"/>
      <c r="P52" s="1"/>
    </row>
    <row r="53" spans="1:16" s="11" customFormat="1" x14ac:dyDescent="0.2">
      <c r="K53" s="46"/>
      <c r="L53" s="46"/>
      <c r="M53" s="46"/>
      <c r="N53" s="1"/>
      <c r="O53" s="1"/>
      <c r="P53" s="1"/>
    </row>
    <row r="54" spans="1:16" s="11" customFormat="1" x14ac:dyDescent="0.2">
      <c r="K54" s="46"/>
      <c r="L54" s="46"/>
      <c r="M54" s="46"/>
      <c r="N54" s="1"/>
      <c r="O54" s="1"/>
      <c r="P54" s="1"/>
    </row>
    <row r="55" spans="1:16" s="11" customFormat="1" x14ac:dyDescent="0.2">
      <c r="K55" s="46"/>
      <c r="L55" s="46"/>
      <c r="M55" s="46"/>
      <c r="N55" s="1"/>
      <c r="O55" s="1"/>
      <c r="P55" s="1"/>
    </row>
    <row r="56" spans="1:16" s="11" customFormat="1" x14ac:dyDescent="0.2">
      <c r="K56" s="46"/>
      <c r="L56" s="46"/>
      <c r="M56" s="46"/>
      <c r="N56" s="1"/>
      <c r="O56" s="1"/>
      <c r="P56" s="1"/>
    </row>
    <row r="57" spans="1:16" s="11" customFormat="1" x14ac:dyDescent="0.2">
      <c r="K57" s="46"/>
      <c r="L57" s="46"/>
      <c r="M57" s="46"/>
      <c r="N57" s="1"/>
      <c r="O57" s="1"/>
      <c r="P57" s="1"/>
    </row>
    <row r="58" spans="1:16" s="11" customFormat="1" x14ac:dyDescent="0.2">
      <c r="K58" s="46"/>
      <c r="L58" s="46"/>
      <c r="M58" s="46"/>
      <c r="N58" s="1"/>
      <c r="O58" s="1"/>
      <c r="P58" s="1"/>
    </row>
    <row r="59" spans="1:16" s="11" customFormat="1" x14ac:dyDescent="0.2">
      <c r="K59" s="46"/>
      <c r="L59" s="46"/>
      <c r="M59" s="46"/>
      <c r="N59" s="1"/>
      <c r="O59" s="1"/>
      <c r="P59" s="1"/>
    </row>
    <row r="60" spans="1:16" s="11" customFormat="1" x14ac:dyDescent="0.2">
      <c r="K60" s="46"/>
      <c r="L60" s="46"/>
      <c r="M60" s="46"/>
      <c r="N60" s="1"/>
      <c r="O60" s="1"/>
      <c r="P60" s="1"/>
    </row>
  </sheetData>
  <mergeCells count="18">
    <mergeCell ref="B39:H39"/>
    <mergeCell ref="B2:H2"/>
    <mergeCell ref="B3:H3"/>
    <mergeCell ref="B30:H30"/>
    <mergeCell ref="B31:H31"/>
    <mergeCell ref="B32:H32"/>
    <mergeCell ref="B33:H33"/>
    <mergeCell ref="B34:H34"/>
    <mergeCell ref="B35:H35"/>
    <mergeCell ref="B36:H36"/>
    <mergeCell ref="B37:H37"/>
    <mergeCell ref="B38:H38"/>
    <mergeCell ref="A45:B45"/>
    <mergeCell ref="B40:H40"/>
    <mergeCell ref="B41:H41"/>
    <mergeCell ref="B42:H42"/>
    <mergeCell ref="B43:H43"/>
    <mergeCell ref="B44:H44"/>
  </mergeCells>
  <pageMargins left="0.7" right="0.7" top="0.75" bottom="0.75" header="0.3" footer="0.3"/>
  <pageSetup paperSize="8" orientation="landscape" horizontalDpi="300" verticalDpi="300" r:id="rId1"/>
  <headerFooter>
    <oddHeader>&amp;L&amp;"Calibri"&amp;10&amp;K000000 [Limited Sharing]&amp;1#_x000D_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B7E9D-49D7-4439-89A0-D226C2406FFA}">
  <sheetPr codeName="Sheet5">
    <tabColor theme="6" tint="-0.499984740745262"/>
  </sheetPr>
  <dimension ref="A1:P59"/>
  <sheetViews>
    <sheetView zoomScale="148" zoomScaleNormal="148" workbookViewId="0">
      <pane ySplit="4" topLeftCell="A11" activePane="bottomLeft" state="frozen"/>
      <selection sqref="A1:XFD1048576"/>
      <selection pane="bottomLeft" activeCell="B24" sqref="B24"/>
    </sheetView>
  </sheetViews>
  <sheetFormatPr defaultColWidth="9.33203125" defaultRowHeight="12.75" x14ac:dyDescent="0.2"/>
  <cols>
    <col min="1" max="1" width="3.33203125" style="1" customWidth="1"/>
    <col min="2" max="2" width="56.33203125" style="11" customWidth="1"/>
    <col min="3" max="12" width="13.6640625" style="11" customWidth="1"/>
    <col min="13" max="15" width="9.33203125" style="11"/>
    <col min="16" max="16" width="9.33203125" style="46"/>
    <col min="17" max="16384" width="9.33203125" style="1"/>
  </cols>
  <sheetData>
    <row r="1" spans="1:16" s="5" customFormat="1" ht="47.25" customHeight="1" x14ac:dyDescent="0.25">
      <c r="A1" s="1"/>
      <c r="B1" s="88" t="s">
        <v>73</v>
      </c>
      <c r="C1" s="2"/>
      <c r="D1" s="2"/>
      <c r="E1" s="2"/>
      <c r="F1" s="2"/>
      <c r="G1" s="2"/>
      <c r="H1" s="2"/>
      <c r="I1" s="2"/>
      <c r="J1" s="2"/>
      <c r="K1" s="2"/>
      <c r="L1" s="89" t="s">
        <v>78</v>
      </c>
      <c r="M1" s="3"/>
      <c r="N1" s="4"/>
      <c r="O1" s="4"/>
    </row>
    <row r="2" spans="1:16" s="5" customFormat="1" ht="17.25" x14ac:dyDescent="0.25">
      <c r="B2" s="144" t="s">
        <v>298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28"/>
      <c r="N2" s="3"/>
      <c r="O2" s="3"/>
      <c r="P2" s="4"/>
    </row>
    <row r="3" spans="1:16" s="5" customFormat="1" ht="15" x14ac:dyDescent="0.25">
      <c r="B3" s="138" t="s">
        <v>145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28"/>
      <c r="N3" s="3"/>
      <c r="O3" s="3"/>
      <c r="P3" s="4"/>
    </row>
    <row r="4" spans="1:16" s="5" customFormat="1" ht="17.25" x14ac:dyDescent="0.25">
      <c r="B4" s="102" t="s">
        <v>42</v>
      </c>
      <c r="C4" s="42">
        <v>2014</v>
      </c>
      <c r="D4" s="42">
        <v>2015</v>
      </c>
      <c r="E4" s="42">
        <v>2016</v>
      </c>
      <c r="F4" s="42">
        <v>2017</v>
      </c>
      <c r="G4" s="42">
        <v>2018</v>
      </c>
      <c r="H4" s="42">
        <v>2019</v>
      </c>
      <c r="I4" s="42">
        <v>2020</v>
      </c>
      <c r="J4" s="43">
        <v>2021</v>
      </c>
      <c r="K4" s="43">
        <v>2022</v>
      </c>
      <c r="L4" s="43" t="s">
        <v>144</v>
      </c>
      <c r="M4" s="3"/>
      <c r="N4" s="3"/>
      <c r="O4" s="3"/>
      <c r="P4" s="4"/>
    </row>
    <row r="5" spans="1:16" x14ac:dyDescent="0.2">
      <c r="B5" s="103" t="s">
        <v>183</v>
      </c>
      <c r="C5" s="44">
        <v>1076257</v>
      </c>
      <c r="D5" s="44">
        <v>1317791</v>
      </c>
      <c r="E5" s="44">
        <v>1352443</v>
      </c>
      <c r="F5" s="44">
        <v>1603049</v>
      </c>
      <c r="G5" s="44">
        <v>2088551</v>
      </c>
      <c r="H5" s="44">
        <v>2022507</v>
      </c>
      <c r="I5" s="44">
        <v>1941373</v>
      </c>
      <c r="J5" s="44">
        <v>2380598</v>
      </c>
      <c r="K5" s="44">
        <v>2997645</v>
      </c>
      <c r="L5" s="44">
        <v>4263339</v>
      </c>
      <c r="M5" s="33"/>
    </row>
    <row r="6" spans="1:16" x14ac:dyDescent="0.2">
      <c r="B6" s="111" t="s">
        <v>62</v>
      </c>
      <c r="C6" s="32">
        <v>777488</v>
      </c>
      <c r="D6" s="32">
        <v>918112</v>
      </c>
      <c r="E6" s="32">
        <v>1056624</v>
      </c>
      <c r="F6" s="32">
        <v>1213498</v>
      </c>
      <c r="G6" s="32">
        <v>1561363</v>
      </c>
      <c r="H6" s="32">
        <v>1199111</v>
      </c>
      <c r="I6" s="32">
        <v>1166012</v>
      </c>
      <c r="J6" s="32">
        <v>1593819</v>
      </c>
      <c r="K6" s="32">
        <v>2509791</v>
      </c>
      <c r="L6" s="32">
        <v>3792857</v>
      </c>
      <c r="M6" s="33"/>
    </row>
    <row r="7" spans="1:16" x14ac:dyDescent="0.2">
      <c r="B7" s="83" t="s">
        <v>63</v>
      </c>
      <c r="C7" s="32">
        <v>298769</v>
      </c>
      <c r="D7" s="32">
        <v>399679</v>
      </c>
      <c r="E7" s="32">
        <v>295820</v>
      </c>
      <c r="F7" s="32">
        <v>389551</v>
      </c>
      <c r="G7" s="32">
        <v>527188</v>
      </c>
      <c r="H7" s="32">
        <v>823396</v>
      </c>
      <c r="I7" s="32">
        <v>775361</v>
      </c>
      <c r="J7" s="32">
        <v>786780</v>
      </c>
      <c r="K7" s="32">
        <v>487854</v>
      </c>
      <c r="L7" s="32">
        <v>470482</v>
      </c>
      <c r="M7" s="33"/>
    </row>
    <row r="8" spans="1:16" x14ac:dyDescent="0.2">
      <c r="B8" s="107" t="s">
        <v>184</v>
      </c>
      <c r="C8" s="34">
        <v>632662</v>
      </c>
      <c r="D8" s="34">
        <v>808117</v>
      </c>
      <c r="E8" s="34">
        <v>741549</v>
      </c>
      <c r="F8" s="34">
        <v>867484</v>
      </c>
      <c r="G8" s="34">
        <v>1236361</v>
      </c>
      <c r="H8" s="34">
        <v>1121155</v>
      </c>
      <c r="I8" s="34">
        <v>961071</v>
      </c>
      <c r="J8" s="34">
        <v>1332216</v>
      </c>
      <c r="K8" s="34">
        <v>1432455</v>
      </c>
      <c r="L8" s="34">
        <v>1807739</v>
      </c>
      <c r="M8" s="33"/>
    </row>
    <row r="9" spans="1:16" x14ac:dyDescent="0.2">
      <c r="B9" s="111" t="s">
        <v>62</v>
      </c>
      <c r="C9" s="32">
        <v>449554</v>
      </c>
      <c r="D9" s="32">
        <v>523824</v>
      </c>
      <c r="E9" s="32">
        <v>572442</v>
      </c>
      <c r="F9" s="32">
        <v>642875</v>
      </c>
      <c r="G9" s="32">
        <v>921881</v>
      </c>
      <c r="H9" s="32">
        <v>546315</v>
      </c>
      <c r="I9" s="32">
        <v>455899</v>
      </c>
      <c r="J9" s="32">
        <v>799695</v>
      </c>
      <c r="K9" s="32">
        <v>1073712</v>
      </c>
      <c r="L9" s="32">
        <v>1469938</v>
      </c>
      <c r="M9" s="33"/>
    </row>
    <row r="10" spans="1:16" x14ac:dyDescent="0.2">
      <c r="B10" s="83" t="s">
        <v>63</v>
      </c>
      <c r="C10" s="32">
        <v>183109</v>
      </c>
      <c r="D10" s="32">
        <v>284293</v>
      </c>
      <c r="E10" s="32">
        <v>169107</v>
      </c>
      <c r="F10" s="32">
        <v>224609</v>
      </c>
      <c r="G10" s="32">
        <v>314480</v>
      </c>
      <c r="H10" s="32">
        <v>574839</v>
      </c>
      <c r="I10" s="32">
        <v>505172</v>
      </c>
      <c r="J10" s="32">
        <v>532521</v>
      </c>
      <c r="K10" s="32">
        <v>358743</v>
      </c>
      <c r="L10" s="32">
        <v>337802</v>
      </c>
      <c r="M10" s="33"/>
    </row>
    <row r="11" spans="1:16" ht="15.75" x14ac:dyDescent="0.2">
      <c r="B11" s="107" t="s">
        <v>299</v>
      </c>
      <c r="C11" s="34">
        <v>443595</v>
      </c>
      <c r="D11" s="34">
        <v>509674</v>
      </c>
      <c r="E11" s="34">
        <v>610895</v>
      </c>
      <c r="F11" s="34">
        <v>735566</v>
      </c>
      <c r="G11" s="34">
        <v>852190</v>
      </c>
      <c r="H11" s="34">
        <v>901352</v>
      </c>
      <c r="I11" s="34">
        <v>980302</v>
      </c>
      <c r="J11" s="34">
        <v>1048382</v>
      </c>
      <c r="K11" s="34">
        <v>1565190</v>
      </c>
      <c r="L11" s="34">
        <v>2455600</v>
      </c>
      <c r="M11" s="33"/>
    </row>
    <row r="12" spans="1:16" x14ac:dyDescent="0.2">
      <c r="B12" s="111" t="s">
        <v>62</v>
      </c>
      <c r="C12" s="32">
        <v>327934</v>
      </c>
      <c r="D12" s="32">
        <v>394289</v>
      </c>
      <c r="E12" s="32">
        <v>484182</v>
      </c>
      <c r="F12" s="32">
        <v>570623</v>
      </c>
      <c r="G12" s="32">
        <v>639482</v>
      </c>
      <c r="H12" s="32">
        <v>652795</v>
      </c>
      <c r="I12" s="32">
        <v>710113</v>
      </c>
      <c r="J12" s="32">
        <v>794124</v>
      </c>
      <c r="K12" s="32">
        <v>1436078</v>
      </c>
      <c r="L12" s="32">
        <v>2322919</v>
      </c>
      <c r="M12" s="33"/>
    </row>
    <row r="13" spans="1:16" x14ac:dyDescent="0.2">
      <c r="B13" s="80" t="s">
        <v>185</v>
      </c>
      <c r="C13" s="32">
        <v>78811</v>
      </c>
      <c r="D13" s="32">
        <v>57728</v>
      </c>
      <c r="E13" s="32">
        <v>78787</v>
      </c>
      <c r="F13" s="32">
        <v>81275</v>
      </c>
      <c r="G13" s="32">
        <v>74525</v>
      </c>
      <c r="H13" s="32">
        <v>81029</v>
      </c>
      <c r="I13" s="32">
        <v>77965</v>
      </c>
      <c r="J13" s="32">
        <v>98668</v>
      </c>
      <c r="K13" s="32">
        <v>555171</v>
      </c>
      <c r="L13" s="32">
        <v>1056410</v>
      </c>
      <c r="M13" s="33"/>
    </row>
    <row r="14" spans="1:16" x14ac:dyDescent="0.2">
      <c r="B14" s="80" t="s">
        <v>186</v>
      </c>
      <c r="C14" s="32">
        <v>249123</v>
      </c>
      <c r="D14" s="32">
        <v>336561</v>
      </c>
      <c r="E14" s="32">
        <v>405394</v>
      </c>
      <c r="F14" s="32">
        <v>489348</v>
      </c>
      <c r="G14" s="32">
        <v>564957</v>
      </c>
      <c r="H14" s="32">
        <v>571766</v>
      </c>
      <c r="I14" s="32">
        <v>632148</v>
      </c>
      <c r="J14" s="32">
        <v>695456</v>
      </c>
      <c r="K14" s="32">
        <v>880908</v>
      </c>
      <c r="L14" s="32">
        <v>1266509</v>
      </c>
      <c r="M14" s="33"/>
    </row>
    <row r="15" spans="1:16" x14ac:dyDescent="0.2">
      <c r="B15" s="115" t="s">
        <v>63</v>
      </c>
      <c r="C15" s="63">
        <v>115660</v>
      </c>
      <c r="D15" s="63">
        <v>115386</v>
      </c>
      <c r="E15" s="63">
        <v>126713</v>
      </c>
      <c r="F15" s="63">
        <v>164942</v>
      </c>
      <c r="G15" s="63">
        <v>212708</v>
      </c>
      <c r="H15" s="63">
        <v>248557</v>
      </c>
      <c r="I15" s="63">
        <v>270188</v>
      </c>
      <c r="J15" s="63">
        <v>254259</v>
      </c>
      <c r="K15" s="63">
        <v>129111</v>
      </c>
      <c r="L15" s="63">
        <v>132680</v>
      </c>
      <c r="M15" s="33"/>
    </row>
    <row r="16" spans="1:16" x14ac:dyDescent="0.2">
      <c r="B16" s="38"/>
      <c r="C16" s="64"/>
      <c r="D16" s="64"/>
      <c r="E16" s="64"/>
      <c r="F16" s="64"/>
      <c r="G16" s="64"/>
      <c r="H16" s="64"/>
      <c r="I16" s="64"/>
      <c r="J16" s="64"/>
      <c r="K16" s="64"/>
      <c r="L16" s="64"/>
    </row>
    <row r="17" spans="1:13" x14ac:dyDescent="0.2">
      <c r="A17" s="90" t="s">
        <v>36</v>
      </c>
      <c r="B17" s="92" t="s">
        <v>182</v>
      </c>
      <c r="C17" s="13"/>
      <c r="D17" s="13"/>
      <c r="E17" s="13"/>
      <c r="F17" s="13"/>
      <c r="H17" s="13"/>
      <c r="I17" s="13"/>
      <c r="J17" s="13"/>
      <c r="K17" s="13"/>
      <c r="L17" s="13"/>
      <c r="M17" s="13"/>
    </row>
    <row r="18" spans="1:13" x14ac:dyDescent="0.2">
      <c r="A18" s="90" t="s">
        <v>86</v>
      </c>
      <c r="B18" s="92" t="s">
        <v>93</v>
      </c>
    </row>
    <row r="19" spans="1:13" ht="15" customHeight="1" x14ac:dyDescent="0.2">
      <c r="A19" s="90" t="s">
        <v>87</v>
      </c>
      <c r="B19" s="92" t="s">
        <v>300</v>
      </c>
      <c r="C19" s="129"/>
      <c r="D19" s="129"/>
      <c r="E19" s="13"/>
      <c r="F19" s="13"/>
      <c r="G19" s="13"/>
    </row>
    <row r="20" spans="1:13" ht="15" customHeight="1" x14ac:dyDescent="0.2">
      <c r="A20" s="90" t="s">
        <v>88</v>
      </c>
      <c r="B20" s="92" t="s">
        <v>94</v>
      </c>
      <c r="C20" s="13"/>
      <c r="D20" s="13"/>
      <c r="E20" s="13"/>
      <c r="F20" s="13"/>
      <c r="G20" s="13"/>
      <c r="H20" s="13"/>
      <c r="I20" s="13"/>
      <c r="J20" s="13"/>
    </row>
    <row r="21" spans="1:13" ht="15" customHeight="1" x14ac:dyDescent="0.2">
      <c r="B21" s="13"/>
      <c r="C21" s="13"/>
      <c r="D21" s="13"/>
      <c r="E21" s="13"/>
      <c r="F21" s="13"/>
      <c r="G21" s="13"/>
      <c r="H21" s="13"/>
      <c r="I21" s="13"/>
      <c r="J21" s="13"/>
    </row>
    <row r="22" spans="1:13" ht="15" customHeight="1" x14ac:dyDescent="0.2">
      <c r="A22" s="97" t="s">
        <v>83</v>
      </c>
      <c r="B22" s="13"/>
      <c r="C22" s="13"/>
      <c r="D22" s="13"/>
      <c r="E22" s="13"/>
      <c r="F22" s="13"/>
      <c r="G22" s="13"/>
      <c r="H22" s="13"/>
      <c r="I22" s="13"/>
      <c r="J22" s="13"/>
    </row>
    <row r="23" spans="1:13" x14ac:dyDescent="0.2">
      <c r="A23" s="100" t="s">
        <v>98</v>
      </c>
    </row>
    <row r="24" spans="1:13" x14ac:dyDescent="0.2">
      <c r="A24" s="97" t="s">
        <v>84</v>
      </c>
    </row>
    <row r="47" spans="1:1" x14ac:dyDescent="0.2">
      <c r="A47" s="11"/>
    </row>
    <row r="48" spans="1:1" x14ac:dyDescent="0.2">
      <c r="A48" s="11"/>
    </row>
    <row r="49" spans="1:1" x14ac:dyDescent="0.2">
      <c r="A49" s="11"/>
    </row>
    <row r="50" spans="1:1" x14ac:dyDescent="0.2">
      <c r="A50" s="11"/>
    </row>
    <row r="51" spans="1:1" x14ac:dyDescent="0.2">
      <c r="A51" s="11"/>
    </row>
    <row r="52" spans="1:1" x14ac:dyDescent="0.2">
      <c r="A52" s="11"/>
    </row>
    <row r="53" spans="1:1" x14ac:dyDescent="0.2">
      <c r="A53" s="11"/>
    </row>
    <row r="54" spans="1:1" x14ac:dyDescent="0.2">
      <c r="A54" s="11"/>
    </row>
    <row r="55" spans="1:1" x14ac:dyDescent="0.2">
      <c r="A55" s="11"/>
    </row>
    <row r="56" spans="1:1" x14ac:dyDescent="0.2">
      <c r="A56" s="11"/>
    </row>
    <row r="57" spans="1:1" x14ac:dyDescent="0.2">
      <c r="A57" s="11"/>
    </row>
    <row r="58" spans="1:1" x14ac:dyDescent="0.2">
      <c r="A58" s="11"/>
    </row>
    <row r="59" spans="1:1" x14ac:dyDescent="0.2">
      <c r="A59" s="11"/>
    </row>
  </sheetData>
  <mergeCells count="2">
    <mergeCell ref="B2:L2"/>
    <mergeCell ref="B3:L3"/>
  </mergeCells>
  <pageMargins left="0.7" right="0.7" top="0.75" bottom="0.75" header="0.3" footer="0.3"/>
  <pageSetup paperSize="8" orientation="landscape" r:id="rId1"/>
  <headerFooter>
    <oddHeader>&amp;L&amp;"Calibri"&amp;10&amp;K000000 [Limited Sharing]&amp;1#_x000D_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EDAFA-A59A-4F9D-9476-4A0FEF15C528}">
  <sheetPr codeName="Sheet6">
    <tabColor theme="6" tint="-0.499984740745262"/>
  </sheetPr>
  <dimension ref="A1:O60"/>
  <sheetViews>
    <sheetView zoomScale="71" zoomScaleNormal="71" workbookViewId="0">
      <pane ySplit="3" topLeftCell="A4" activePane="bottomLeft" state="frozen"/>
      <selection sqref="A1:XFD1048576"/>
      <selection pane="bottomLeft" activeCell="C25" sqref="C25:H25"/>
    </sheetView>
  </sheetViews>
  <sheetFormatPr defaultColWidth="9.33203125" defaultRowHeight="12.75" x14ac:dyDescent="0.2"/>
  <cols>
    <col min="1" max="1" width="3.33203125" style="1" customWidth="1"/>
    <col min="2" max="2" width="98.5" style="11" customWidth="1"/>
    <col min="3" max="7" width="13.6640625" style="11" customWidth="1"/>
    <col min="8" max="10" width="9.33203125" style="11"/>
    <col min="11" max="16384" width="9.33203125" style="1"/>
  </cols>
  <sheetData>
    <row r="1" spans="1:15" s="5" customFormat="1" ht="47.25" customHeight="1" x14ac:dyDescent="0.25">
      <c r="A1" s="1"/>
      <c r="B1" s="88" t="s">
        <v>73</v>
      </c>
      <c r="C1" s="2"/>
      <c r="D1" s="2"/>
      <c r="E1" s="2"/>
      <c r="F1" s="2"/>
      <c r="G1" s="89" t="s">
        <v>79</v>
      </c>
      <c r="H1" s="3"/>
      <c r="I1" s="3"/>
      <c r="J1" s="3"/>
      <c r="K1" s="3"/>
      <c r="L1" s="1"/>
      <c r="M1" s="3"/>
      <c r="N1" s="4"/>
      <c r="O1" s="4"/>
    </row>
    <row r="2" spans="1:15" s="5" customFormat="1" ht="15" x14ac:dyDescent="0.25">
      <c r="B2" s="146" t="s">
        <v>188</v>
      </c>
      <c r="C2" s="146"/>
      <c r="D2" s="146"/>
      <c r="E2" s="146"/>
      <c r="F2" s="146"/>
      <c r="G2" s="146"/>
      <c r="H2" s="146"/>
      <c r="I2" s="3"/>
      <c r="J2" s="3"/>
    </row>
    <row r="3" spans="1:15" s="5" customFormat="1" ht="17.25" x14ac:dyDescent="0.25">
      <c r="B3" s="102" t="s">
        <v>42</v>
      </c>
      <c r="C3" s="42">
        <v>2019</v>
      </c>
      <c r="D3" s="42">
        <v>2020</v>
      </c>
      <c r="E3" s="42">
        <v>2021</v>
      </c>
      <c r="F3" s="29" t="s">
        <v>1</v>
      </c>
      <c r="G3" s="29" t="s">
        <v>187</v>
      </c>
      <c r="H3" s="3"/>
      <c r="I3" s="3"/>
      <c r="J3" s="3"/>
    </row>
    <row r="4" spans="1:15" s="5" customFormat="1" ht="15" x14ac:dyDescent="0.25">
      <c r="B4" s="54"/>
      <c r="C4" s="149" t="s">
        <v>145</v>
      </c>
      <c r="D4" s="149"/>
      <c r="E4" s="149"/>
      <c r="F4" s="149"/>
      <c r="G4" s="149"/>
      <c r="H4" s="3"/>
      <c r="I4" s="3"/>
      <c r="J4" s="3"/>
    </row>
    <row r="5" spans="1:15" ht="15.75" x14ac:dyDescent="0.2">
      <c r="B5" s="117" t="s">
        <v>301</v>
      </c>
      <c r="C5" s="34">
        <v>13031543</v>
      </c>
      <c r="D5" s="34">
        <v>15117247</v>
      </c>
      <c r="E5" s="34">
        <v>17614181</v>
      </c>
      <c r="F5" s="34">
        <v>27492031</v>
      </c>
      <c r="G5" s="34">
        <v>28695949</v>
      </c>
      <c r="H5" s="33"/>
    </row>
    <row r="6" spans="1:15" ht="28.5" x14ac:dyDescent="0.2">
      <c r="B6" s="130" t="s">
        <v>302</v>
      </c>
      <c r="C6" s="34">
        <v>345453</v>
      </c>
      <c r="D6" s="34">
        <v>323510</v>
      </c>
      <c r="E6" s="34">
        <v>311191</v>
      </c>
      <c r="F6" s="55" t="s">
        <v>40</v>
      </c>
      <c r="G6" s="55" t="s">
        <v>40</v>
      </c>
      <c r="H6" s="33"/>
    </row>
    <row r="7" spans="1:15" x14ac:dyDescent="0.2">
      <c r="B7" s="79" t="s">
        <v>189</v>
      </c>
      <c r="C7" s="32">
        <v>22317</v>
      </c>
      <c r="D7" s="32">
        <v>22189</v>
      </c>
      <c r="E7" s="32">
        <v>21833</v>
      </c>
      <c r="F7" s="39" t="s">
        <v>40</v>
      </c>
      <c r="G7" s="39" t="s">
        <v>40</v>
      </c>
      <c r="H7" s="33"/>
    </row>
    <row r="8" spans="1:15" x14ac:dyDescent="0.2">
      <c r="B8" s="79" t="s">
        <v>190</v>
      </c>
      <c r="C8" s="32">
        <v>150418</v>
      </c>
      <c r="D8" s="32">
        <v>136720</v>
      </c>
      <c r="E8" s="32">
        <v>128026</v>
      </c>
      <c r="F8" s="39" t="s">
        <v>40</v>
      </c>
      <c r="G8" s="39" t="s">
        <v>40</v>
      </c>
      <c r="H8" s="33"/>
    </row>
    <row r="9" spans="1:15" x14ac:dyDescent="0.2">
      <c r="B9" s="79" t="s">
        <v>191</v>
      </c>
      <c r="C9" s="32">
        <v>172717</v>
      </c>
      <c r="D9" s="32">
        <v>164602</v>
      </c>
      <c r="E9" s="32">
        <v>161332</v>
      </c>
      <c r="F9" s="39" t="s">
        <v>40</v>
      </c>
      <c r="G9" s="39" t="s">
        <v>40</v>
      </c>
      <c r="H9" s="33"/>
    </row>
    <row r="10" spans="1:15" ht="15.75" x14ac:dyDescent="0.2">
      <c r="B10" s="116" t="s">
        <v>192</v>
      </c>
      <c r="C10" s="34">
        <v>778305</v>
      </c>
      <c r="D10" s="34">
        <v>986391</v>
      </c>
      <c r="E10" s="34">
        <v>1506743</v>
      </c>
      <c r="F10" s="34">
        <v>1180701</v>
      </c>
      <c r="G10" s="34">
        <v>1931317</v>
      </c>
      <c r="H10" s="33"/>
    </row>
    <row r="11" spans="1:15" ht="12.75" customHeight="1" x14ac:dyDescent="0.2">
      <c r="B11" s="79" t="s">
        <v>203</v>
      </c>
      <c r="C11" s="32">
        <v>16532</v>
      </c>
      <c r="D11" s="32">
        <v>34801</v>
      </c>
      <c r="E11" s="32">
        <v>115332</v>
      </c>
      <c r="F11" s="32">
        <v>59756</v>
      </c>
      <c r="G11" s="56">
        <v>51117.376839999997</v>
      </c>
      <c r="H11" s="33"/>
    </row>
    <row r="12" spans="1:15" ht="12.75" customHeight="1" x14ac:dyDescent="0.2">
      <c r="B12" s="83" t="s">
        <v>193</v>
      </c>
      <c r="C12" s="95" t="s">
        <v>82</v>
      </c>
      <c r="D12" s="95" t="s">
        <v>82</v>
      </c>
      <c r="E12" s="32">
        <v>36540</v>
      </c>
      <c r="F12" s="32">
        <v>66889</v>
      </c>
      <c r="G12" s="32">
        <v>52605</v>
      </c>
      <c r="H12" s="33"/>
    </row>
    <row r="13" spans="1:15" ht="12.75" customHeight="1" x14ac:dyDescent="0.2">
      <c r="B13" s="118" t="s">
        <v>85</v>
      </c>
      <c r="C13" s="95" t="s">
        <v>82</v>
      </c>
      <c r="D13" s="95" t="s">
        <v>82</v>
      </c>
      <c r="E13" s="96" t="s">
        <v>82</v>
      </c>
      <c r="F13" s="96" t="s">
        <v>82</v>
      </c>
      <c r="G13" s="32">
        <v>805977.23311199993</v>
      </c>
      <c r="H13" s="33"/>
    </row>
    <row r="14" spans="1:15" ht="12.75" customHeight="1" x14ac:dyDescent="0.2">
      <c r="B14" s="83" t="s">
        <v>194</v>
      </c>
      <c r="C14" s="32">
        <v>25212</v>
      </c>
      <c r="D14" s="32">
        <v>70559</v>
      </c>
      <c r="E14" s="32">
        <v>89311</v>
      </c>
      <c r="F14" s="32">
        <v>139593</v>
      </c>
      <c r="G14" s="32">
        <v>134664</v>
      </c>
      <c r="H14" s="33"/>
    </row>
    <row r="15" spans="1:15" ht="12.75" customHeight="1" x14ac:dyDescent="0.2">
      <c r="B15" s="83" t="s">
        <v>204</v>
      </c>
      <c r="C15" s="32">
        <v>297220</v>
      </c>
      <c r="D15" s="32">
        <v>345500</v>
      </c>
      <c r="E15" s="32">
        <v>561267</v>
      </c>
      <c r="F15" s="32">
        <v>100969</v>
      </c>
      <c r="G15" s="32">
        <v>102417</v>
      </c>
      <c r="H15" s="33"/>
    </row>
    <row r="16" spans="1:15" ht="12.75" customHeight="1" x14ac:dyDescent="0.2">
      <c r="B16" s="83" t="s">
        <v>195</v>
      </c>
      <c r="C16" s="32">
        <v>12613</v>
      </c>
      <c r="D16" s="32">
        <v>12505</v>
      </c>
      <c r="E16" s="32">
        <v>12263</v>
      </c>
      <c r="F16" s="32">
        <v>19959</v>
      </c>
      <c r="G16" s="32">
        <v>16764</v>
      </c>
      <c r="H16" s="33"/>
    </row>
    <row r="17" spans="1:10" ht="12.75" customHeight="1" x14ac:dyDescent="0.2">
      <c r="B17" s="83" t="s">
        <v>196</v>
      </c>
      <c r="C17" s="32">
        <v>35311</v>
      </c>
      <c r="D17" s="32">
        <v>35562</v>
      </c>
      <c r="E17" s="32">
        <v>35738</v>
      </c>
      <c r="F17" s="32">
        <v>35670</v>
      </c>
      <c r="G17" s="32">
        <v>33515</v>
      </c>
      <c r="H17" s="33"/>
    </row>
    <row r="18" spans="1:10" ht="12.75" customHeight="1" x14ac:dyDescent="0.2">
      <c r="B18" s="83" t="s">
        <v>197</v>
      </c>
      <c r="C18" s="32">
        <v>5398</v>
      </c>
      <c r="D18" s="32">
        <v>9692</v>
      </c>
      <c r="E18" s="32">
        <v>13899</v>
      </c>
      <c r="F18" s="32">
        <v>2080</v>
      </c>
      <c r="G18" s="32">
        <v>15969</v>
      </c>
      <c r="H18" s="33"/>
    </row>
    <row r="19" spans="1:10" ht="12.75" customHeight="1" x14ac:dyDescent="0.2">
      <c r="B19" s="83" t="s">
        <v>198</v>
      </c>
      <c r="C19" s="32">
        <v>102339</v>
      </c>
      <c r="D19" s="32">
        <v>138180</v>
      </c>
      <c r="E19" s="32">
        <v>200851</v>
      </c>
      <c r="F19" s="32">
        <v>291526</v>
      </c>
      <c r="G19" s="32">
        <v>272197</v>
      </c>
      <c r="H19" s="33"/>
    </row>
    <row r="20" spans="1:10" ht="12.75" customHeight="1" x14ac:dyDescent="0.2">
      <c r="B20" s="83" t="s">
        <v>199</v>
      </c>
      <c r="C20" s="32">
        <v>11420</v>
      </c>
      <c r="D20" s="32">
        <v>2023</v>
      </c>
      <c r="E20" s="32">
        <v>1313</v>
      </c>
      <c r="F20" s="35">
        <v>759</v>
      </c>
      <c r="G20" s="35">
        <v>1129</v>
      </c>
      <c r="H20" s="33"/>
    </row>
    <row r="21" spans="1:10" x14ac:dyDescent="0.2">
      <c r="B21" s="83" t="s">
        <v>200</v>
      </c>
      <c r="C21" s="32">
        <v>206563</v>
      </c>
      <c r="D21" s="32">
        <v>262015</v>
      </c>
      <c r="E21" s="32">
        <v>349895</v>
      </c>
      <c r="F21" s="32">
        <v>341736</v>
      </c>
      <c r="G21" s="32">
        <v>333442</v>
      </c>
      <c r="H21" s="33"/>
    </row>
    <row r="22" spans="1:10" ht="15.75" x14ac:dyDescent="0.2">
      <c r="B22" s="83" t="s">
        <v>205</v>
      </c>
      <c r="C22" s="32">
        <v>32083</v>
      </c>
      <c r="D22" s="32">
        <v>43530</v>
      </c>
      <c r="E22" s="32">
        <v>60336</v>
      </c>
      <c r="F22" s="32">
        <v>72598</v>
      </c>
      <c r="G22" s="32">
        <v>70084</v>
      </c>
      <c r="H22" s="33"/>
    </row>
    <row r="23" spans="1:10" x14ac:dyDescent="0.2">
      <c r="B23" s="83" t="s">
        <v>201</v>
      </c>
      <c r="C23" s="32">
        <v>33615</v>
      </c>
      <c r="D23" s="32">
        <v>32023</v>
      </c>
      <c r="E23" s="32">
        <v>29998</v>
      </c>
      <c r="F23" s="32">
        <v>49164</v>
      </c>
      <c r="G23" s="32">
        <v>41437</v>
      </c>
      <c r="H23" s="33"/>
    </row>
    <row r="24" spans="1:10" x14ac:dyDescent="0.2">
      <c r="B24" s="117" t="s">
        <v>202</v>
      </c>
      <c r="C24" s="34">
        <v>14155301</v>
      </c>
      <c r="D24" s="34">
        <v>16427148</v>
      </c>
      <c r="E24" s="34">
        <v>19432115</v>
      </c>
      <c r="F24" s="34">
        <v>28672731</v>
      </c>
      <c r="G24" s="34">
        <v>30627266</v>
      </c>
      <c r="H24" s="33"/>
    </row>
    <row r="25" spans="1:10" ht="15.75" x14ac:dyDescent="0.2">
      <c r="C25" s="147" t="s">
        <v>313</v>
      </c>
      <c r="D25" s="148"/>
      <c r="E25" s="148"/>
      <c r="F25" s="148"/>
      <c r="G25" s="148"/>
      <c r="H25" s="148"/>
    </row>
    <row r="26" spans="1:10" ht="15.75" x14ac:dyDescent="0.2">
      <c r="B26" s="106" t="s">
        <v>206</v>
      </c>
      <c r="C26" s="57">
        <v>81.900000000000006</v>
      </c>
      <c r="D26" s="57">
        <v>96.6</v>
      </c>
      <c r="E26" s="57">
        <v>100</v>
      </c>
      <c r="F26" s="57">
        <v>114.2</v>
      </c>
      <c r="G26" s="57">
        <v>103.9</v>
      </c>
      <c r="H26" s="33"/>
    </row>
    <row r="27" spans="1:10" ht="17.25" customHeight="1" x14ac:dyDescent="0.2">
      <c r="B27" s="105" t="s">
        <v>207</v>
      </c>
      <c r="C27" s="57">
        <v>2.2000000000000002</v>
      </c>
      <c r="D27" s="57">
        <v>2.1</v>
      </c>
      <c r="E27" s="57">
        <v>1.8</v>
      </c>
      <c r="F27" s="39">
        <v>0</v>
      </c>
      <c r="G27" s="39">
        <v>0</v>
      </c>
      <c r="H27" s="33"/>
    </row>
    <row r="28" spans="1:10" ht="15.75" x14ac:dyDescent="0.2">
      <c r="B28" s="106" t="s">
        <v>303</v>
      </c>
      <c r="C28" s="57">
        <v>4.9000000000000004</v>
      </c>
      <c r="D28" s="57">
        <v>6.3</v>
      </c>
      <c r="E28" s="57">
        <v>8.6</v>
      </c>
      <c r="F28" s="57">
        <v>4.9000000000000004</v>
      </c>
      <c r="G28" s="57">
        <v>7</v>
      </c>
      <c r="H28" s="33"/>
    </row>
    <row r="29" spans="1:10" x14ac:dyDescent="0.2">
      <c r="B29" s="109" t="s">
        <v>202</v>
      </c>
      <c r="C29" s="59">
        <v>89</v>
      </c>
      <c r="D29" s="59">
        <v>105</v>
      </c>
      <c r="E29" s="59">
        <v>110.3</v>
      </c>
      <c r="F29" s="59">
        <v>119.2</v>
      </c>
      <c r="G29" s="59">
        <v>110.8</v>
      </c>
      <c r="H29" s="33"/>
    </row>
    <row r="30" spans="1:10" x14ac:dyDescent="0.2">
      <c r="B30" s="40"/>
      <c r="C30" s="60"/>
      <c r="D30" s="60"/>
      <c r="E30" s="60"/>
      <c r="F30" s="60"/>
      <c r="G30" s="60"/>
    </row>
    <row r="31" spans="1:10" x14ac:dyDescent="0.2">
      <c r="A31" s="90" t="s">
        <v>36</v>
      </c>
      <c r="B31" s="92" t="s">
        <v>93</v>
      </c>
      <c r="C31" s="61"/>
      <c r="D31" s="61"/>
      <c r="E31" s="61"/>
      <c r="F31" s="61"/>
      <c r="G31" s="61"/>
      <c r="H31" s="13"/>
    </row>
    <row r="32" spans="1:10" ht="30.75" customHeight="1" x14ac:dyDescent="0.2">
      <c r="A32" s="90" t="s">
        <v>86</v>
      </c>
      <c r="B32" s="141" t="s">
        <v>97</v>
      </c>
      <c r="C32" s="142"/>
      <c r="D32" s="142"/>
      <c r="E32" s="142"/>
      <c r="F32" s="142"/>
      <c r="G32" s="142"/>
      <c r="H32" s="9"/>
      <c r="I32" s="9"/>
      <c r="J32" s="9"/>
    </row>
    <row r="33" spans="1:10" ht="30" customHeight="1" x14ac:dyDescent="0.2">
      <c r="A33" s="90" t="s">
        <v>87</v>
      </c>
      <c r="B33" s="141" t="s">
        <v>305</v>
      </c>
      <c r="C33" s="142"/>
      <c r="D33" s="142"/>
      <c r="E33" s="142"/>
      <c r="F33" s="142"/>
      <c r="G33" s="142"/>
      <c r="H33" s="9"/>
      <c r="I33" s="9"/>
      <c r="J33" s="9"/>
    </row>
    <row r="34" spans="1:10" ht="15" customHeight="1" x14ac:dyDescent="0.2">
      <c r="A34" s="90" t="s">
        <v>88</v>
      </c>
      <c r="B34" s="11" t="s">
        <v>307</v>
      </c>
      <c r="C34" s="62"/>
      <c r="D34" s="62"/>
      <c r="E34" s="62"/>
      <c r="F34" s="62"/>
      <c r="G34" s="62"/>
      <c r="H34" s="9"/>
      <c r="I34" s="9"/>
      <c r="J34" s="9"/>
    </row>
    <row r="35" spans="1:10" ht="28.5" customHeight="1" x14ac:dyDescent="0.2">
      <c r="A35" s="90" t="s">
        <v>34</v>
      </c>
      <c r="B35" s="132" t="s">
        <v>208</v>
      </c>
      <c r="C35" s="132"/>
      <c r="D35" s="132"/>
      <c r="E35" s="132"/>
      <c r="F35" s="132"/>
      <c r="G35" s="132"/>
      <c r="H35" s="132"/>
      <c r="I35" s="9"/>
      <c r="J35" s="9"/>
    </row>
    <row r="36" spans="1:10" ht="15" customHeight="1" x14ac:dyDescent="0.2">
      <c r="A36" s="90" t="s">
        <v>89</v>
      </c>
      <c r="B36" s="132" t="s">
        <v>308</v>
      </c>
      <c r="C36" s="132"/>
      <c r="D36" s="132"/>
      <c r="E36" s="132"/>
      <c r="F36" s="132"/>
      <c r="G36" s="132"/>
      <c r="H36" s="132"/>
      <c r="I36" s="9"/>
      <c r="J36" s="9"/>
    </row>
    <row r="37" spans="1:10" x14ac:dyDescent="0.2">
      <c r="A37" s="90" t="s">
        <v>90</v>
      </c>
      <c r="B37" s="92" t="s">
        <v>182</v>
      </c>
      <c r="C37" s="61"/>
      <c r="D37" s="61"/>
      <c r="E37" s="61"/>
      <c r="F37" s="61"/>
      <c r="G37" s="61"/>
    </row>
    <row r="38" spans="1:10" x14ac:dyDescent="0.2">
      <c r="A38" s="132" t="s">
        <v>95</v>
      </c>
      <c r="B38" s="132"/>
    </row>
    <row r="39" spans="1:10" x14ac:dyDescent="0.2">
      <c r="A39" s="11"/>
    </row>
    <row r="40" spans="1:10" x14ac:dyDescent="0.2">
      <c r="A40" s="97" t="s">
        <v>83</v>
      </c>
    </row>
    <row r="41" spans="1:10" x14ac:dyDescent="0.2">
      <c r="A41" s="100" t="s">
        <v>98</v>
      </c>
      <c r="C41" s="13"/>
      <c r="F41" s="13"/>
      <c r="G41" s="13"/>
    </row>
    <row r="42" spans="1:10" x14ac:dyDescent="0.2">
      <c r="A42" s="97" t="s">
        <v>84</v>
      </c>
    </row>
    <row r="48" spans="1:10" x14ac:dyDescent="0.2">
      <c r="A48" s="11"/>
    </row>
    <row r="49" spans="1:15" x14ac:dyDescent="0.2">
      <c r="A49" s="11"/>
    </row>
    <row r="50" spans="1:15" s="11" customFormat="1" x14ac:dyDescent="0.2">
      <c r="K50" s="1"/>
      <c r="L50" s="1"/>
      <c r="M50" s="1"/>
      <c r="N50" s="1"/>
      <c r="O50" s="1"/>
    </row>
    <row r="51" spans="1:15" s="11" customFormat="1" x14ac:dyDescent="0.2">
      <c r="K51" s="1"/>
      <c r="L51" s="1"/>
      <c r="M51" s="1"/>
      <c r="N51" s="1"/>
      <c r="O51" s="1"/>
    </row>
    <row r="52" spans="1:15" s="11" customFormat="1" x14ac:dyDescent="0.2">
      <c r="K52" s="1"/>
      <c r="L52" s="1"/>
      <c r="M52" s="1"/>
      <c r="N52" s="1"/>
      <c r="O52" s="1"/>
    </row>
    <row r="53" spans="1:15" s="11" customFormat="1" x14ac:dyDescent="0.2">
      <c r="K53" s="1"/>
      <c r="L53" s="1"/>
      <c r="M53" s="1"/>
      <c r="N53" s="1"/>
      <c r="O53" s="1"/>
    </row>
    <row r="54" spans="1:15" s="11" customFormat="1" x14ac:dyDescent="0.2">
      <c r="K54" s="1"/>
      <c r="L54" s="1"/>
      <c r="M54" s="1"/>
      <c r="N54" s="1"/>
      <c r="O54" s="1"/>
    </row>
    <row r="55" spans="1:15" s="11" customFormat="1" x14ac:dyDescent="0.2">
      <c r="K55" s="1"/>
      <c r="L55" s="1"/>
      <c r="M55" s="1"/>
      <c r="N55" s="1"/>
      <c r="O55" s="1"/>
    </row>
    <row r="56" spans="1:15" s="11" customFormat="1" x14ac:dyDescent="0.2">
      <c r="K56" s="1"/>
      <c r="L56" s="1"/>
      <c r="M56" s="1"/>
      <c r="N56" s="1"/>
      <c r="O56" s="1"/>
    </row>
    <row r="57" spans="1:15" s="11" customFormat="1" x14ac:dyDescent="0.2">
      <c r="K57" s="1"/>
      <c r="L57" s="1"/>
      <c r="M57" s="1"/>
      <c r="N57" s="1"/>
      <c r="O57" s="1"/>
    </row>
    <row r="58" spans="1:15" s="11" customFormat="1" x14ac:dyDescent="0.2">
      <c r="K58" s="1"/>
      <c r="L58" s="1"/>
      <c r="M58" s="1"/>
      <c r="N58" s="1"/>
      <c r="O58" s="1"/>
    </row>
    <row r="59" spans="1:15" s="11" customFormat="1" x14ac:dyDescent="0.2">
      <c r="K59" s="1"/>
      <c r="L59" s="1"/>
      <c r="M59" s="1"/>
      <c r="N59" s="1"/>
      <c r="O59" s="1"/>
    </row>
    <row r="60" spans="1:15" s="11" customFormat="1" x14ac:dyDescent="0.2">
      <c r="K60" s="1"/>
      <c r="L60" s="1"/>
      <c r="M60" s="1"/>
      <c r="N60" s="1"/>
      <c r="O60" s="1"/>
    </row>
  </sheetData>
  <mergeCells count="8">
    <mergeCell ref="A38:B38"/>
    <mergeCell ref="B2:H2"/>
    <mergeCell ref="C25:H25"/>
    <mergeCell ref="B36:H36"/>
    <mergeCell ref="B35:H35"/>
    <mergeCell ref="C4:G4"/>
    <mergeCell ref="B32:G32"/>
    <mergeCell ref="B33:G33"/>
  </mergeCells>
  <pageMargins left="0.7" right="0.7" top="0.75" bottom="0.75" header="0.3" footer="0.3"/>
  <pageSetup paperSize="8" orientation="landscape" horizontalDpi="300" verticalDpi="300" r:id="rId1"/>
  <headerFooter>
    <oddHeader>&amp;L&amp;"Calibri"&amp;10&amp;K000000 [Limited Sharing]&amp;1#_x000D_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8C7BF-C9D1-4E37-A7CC-440A46ACA1AF}">
  <sheetPr codeName="Sheet8">
    <tabColor theme="6" tint="-0.499984740745262"/>
  </sheetPr>
  <dimension ref="A1:Q59"/>
  <sheetViews>
    <sheetView zoomScaleNormal="100" workbookViewId="0">
      <pane ySplit="4" topLeftCell="A34" activePane="bottomLeft" state="frozen"/>
      <selection sqref="A1:XFD1048576"/>
      <selection pane="bottomLeft" activeCell="B54" sqref="B54:M54"/>
    </sheetView>
  </sheetViews>
  <sheetFormatPr defaultColWidth="9.33203125" defaultRowHeight="12.75" x14ac:dyDescent="0.2"/>
  <cols>
    <col min="1" max="1" width="3.83203125" style="1" customWidth="1"/>
    <col min="2" max="2" width="78.83203125" style="11" customWidth="1"/>
    <col min="3" max="13" width="12.33203125" style="11" customWidth="1"/>
    <col min="14" max="15" width="9.33203125" style="46"/>
    <col min="16" max="16384" width="9.33203125" style="1"/>
  </cols>
  <sheetData>
    <row r="1" spans="1:17" s="5" customFormat="1" ht="47.25" customHeight="1" x14ac:dyDescent="0.25">
      <c r="A1" s="1"/>
      <c r="B1" s="88" t="s">
        <v>73</v>
      </c>
      <c r="C1" s="2"/>
      <c r="D1" s="2"/>
      <c r="E1" s="2"/>
      <c r="F1" s="2"/>
      <c r="G1" s="2"/>
      <c r="H1" s="2"/>
      <c r="I1" s="2"/>
      <c r="J1" s="2"/>
      <c r="K1" s="2"/>
      <c r="L1" s="2"/>
      <c r="M1" s="89" t="s">
        <v>80</v>
      </c>
      <c r="N1" s="3"/>
      <c r="O1" s="4"/>
      <c r="P1" s="4"/>
    </row>
    <row r="2" spans="1:17" s="5" customFormat="1" ht="16.5" x14ac:dyDescent="0.2">
      <c r="B2" s="135" t="s">
        <v>209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4"/>
      <c r="O2" s="4"/>
    </row>
    <row r="3" spans="1:17" s="5" customFormat="1" ht="15" x14ac:dyDescent="0.25">
      <c r="B3" s="138" t="s">
        <v>124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28"/>
      <c r="O3" s="3"/>
      <c r="P3" s="3"/>
      <c r="Q3" s="4"/>
    </row>
    <row r="4" spans="1:17" s="5" customFormat="1" ht="17.25" x14ac:dyDescent="0.25">
      <c r="B4" s="102" t="s">
        <v>42</v>
      </c>
      <c r="C4" s="42">
        <v>2013</v>
      </c>
      <c r="D4" s="42">
        <v>2014</v>
      </c>
      <c r="E4" s="42">
        <v>2015</v>
      </c>
      <c r="F4" s="42">
        <v>2016</v>
      </c>
      <c r="G4" s="42">
        <v>2017</v>
      </c>
      <c r="H4" s="42">
        <v>2018</v>
      </c>
      <c r="I4" s="29" t="s">
        <v>232</v>
      </c>
      <c r="J4" s="42">
        <v>2020</v>
      </c>
      <c r="K4" s="42">
        <v>2021</v>
      </c>
      <c r="L4" s="29">
        <v>2022</v>
      </c>
      <c r="M4" s="43" t="s">
        <v>233</v>
      </c>
      <c r="N4" s="4"/>
      <c r="O4" s="4"/>
    </row>
    <row r="5" spans="1:17" ht="18" customHeight="1" x14ac:dyDescent="0.2">
      <c r="B5" s="119" t="s">
        <v>210</v>
      </c>
      <c r="C5" s="44">
        <v>1230338</v>
      </c>
      <c r="D5" s="44">
        <v>1298454</v>
      </c>
      <c r="E5" s="44">
        <v>1559678</v>
      </c>
      <c r="F5" s="44">
        <v>1811746</v>
      </c>
      <c r="G5" s="44">
        <v>1963104</v>
      </c>
      <c r="H5" s="44">
        <v>2059743</v>
      </c>
      <c r="I5" s="44">
        <v>2034352</v>
      </c>
      <c r="J5" s="44">
        <v>1475276</v>
      </c>
      <c r="K5" s="44">
        <v>1521951</v>
      </c>
      <c r="L5" s="44">
        <v>2132360</v>
      </c>
      <c r="M5" s="44">
        <v>3159615</v>
      </c>
      <c r="N5" s="45"/>
    </row>
    <row r="6" spans="1:17" ht="18" customHeight="1" x14ac:dyDescent="0.2">
      <c r="B6" s="117" t="s">
        <v>56</v>
      </c>
      <c r="C6" s="34">
        <v>15859</v>
      </c>
      <c r="D6" s="34">
        <v>9415</v>
      </c>
      <c r="E6" s="34">
        <v>6014</v>
      </c>
      <c r="F6" s="34">
        <v>7496</v>
      </c>
      <c r="G6" s="34">
        <v>8031</v>
      </c>
      <c r="H6" s="34">
        <v>12486</v>
      </c>
      <c r="I6" s="34">
        <v>7909</v>
      </c>
      <c r="J6" s="34">
        <v>5348</v>
      </c>
      <c r="K6" s="34">
        <v>6740</v>
      </c>
      <c r="L6" s="34">
        <v>33405</v>
      </c>
      <c r="M6" s="34">
        <v>25502</v>
      </c>
      <c r="N6" s="45"/>
    </row>
    <row r="7" spans="1:17" ht="18" customHeight="1" x14ac:dyDescent="0.2">
      <c r="B7" s="120" t="s">
        <v>211</v>
      </c>
      <c r="C7" s="34">
        <v>1214479</v>
      </c>
      <c r="D7" s="34">
        <v>1289039</v>
      </c>
      <c r="E7" s="34">
        <v>1553664</v>
      </c>
      <c r="F7" s="34">
        <v>1804250</v>
      </c>
      <c r="G7" s="34">
        <v>1955073</v>
      </c>
      <c r="H7" s="34">
        <v>2047257</v>
      </c>
      <c r="I7" s="34">
        <v>2026443</v>
      </c>
      <c r="J7" s="34">
        <v>1469928</v>
      </c>
      <c r="K7" s="34">
        <v>1515212</v>
      </c>
      <c r="L7" s="34">
        <v>2098955</v>
      </c>
      <c r="M7" s="34">
        <v>3134113</v>
      </c>
      <c r="N7" s="45"/>
    </row>
    <row r="8" spans="1:17" ht="18" customHeight="1" x14ac:dyDescent="0.2">
      <c r="B8" s="121" t="s">
        <v>100</v>
      </c>
      <c r="C8" s="34">
        <v>1054144</v>
      </c>
      <c r="D8" s="34">
        <v>1110080</v>
      </c>
      <c r="E8" s="34">
        <v>1424709</v>
      </c>
      <c r="F8" s="34">
        <v>1544625</v>
      </c>
      <c r="G8" s="34">
        <v>1756045</v>
      </c>
      <c r="H8" s="34">
        <v>1805502</v>
      </c>
      <c r="I8" s="34">
        <v>1828803</v>
      </c>
      <c r="J8" s="34">
        <v>1271894</v>
      </c>
      <c r="K8" s="34">
        <v>1349086</v>
      </c>
      <c r="L8" s="34">
        <v>1826327</v>
      </c>
      <c r="M8" s="34">
        <v>2784802</v>
      </c>
      <c r="N8" s="45"/>
    </row>
    <row r="9" spans="1:17" ht="18" customHeight="1" x14ac:dyDescent="0.2">
      <c r="B9" s="83" t="s">
        <v>101</v>
      </c>
      <c r="C9" s="32">
        <v>191815</v>
      </c>
      <c r="D9" s="32">
        <v>198483</v>
      </c>
      <c r="E9" s="32">
        <v>244231</v>
      </c>
      <c r="F9" s="32">
        <v>302538</v>
      </c>
      <c r="G9" s="32">
        <v>371336</v>
      </c>
      <c r="H9" s="32">
        <v>288341</v>
      </c>
      <c r="I9" s="32">
        <v>331668</v>
      </c>
      <c r="J9" s="32">
        <v>361643</v>
      </c>
      <c r="K9" s="32">
        <v>349836</v>
      </c>
      <c r="L9" s="32">
        <v>273926</v>
      </c>
      <c r="M9" s="32">
        <v>335266</v>
      </c>
      <c r="N9" s="45"/>
    </row>
    <row r="10" spans="1:17" ht="18" customHeight="1" x14ac:dyDescent="0.2">
      <c r="B10" s="83" t="s">
        <v>103</v>
      </c>
      <c r="C10" s="32">
        <v>573533</v>
      </c>
      <c r="D10" s="32">
        <v>615262</v>
      </c>
      <c r="E10" s="32">
        <v>804643</v>
      </c>
      <c r="F10" s="32">
        <v>843980</v>
      </c>
      <c r="G10" s="32">
        <v>1063571</v>
      </c>
      <c r="H10" s="32">
        <v>1079901</v>
      </c>
      <c r="I10" s="32">
        <v>964864</v>
      </c>
      <c r="J10" s="32">
        <v>574962</v>
      </c>
      <c r="K10" s="32">
        <v>627786</v>
      </c>
      <c r="L10" s="32">
        <v>873706</v>
      </c>
      <c r="M10" s="32">
        <v>1420126</v>
      </c>
      <c r="N10" s="45"/>
    </row>
    <row r="11" spans="1:17" ht="18" customHeight="1" x14ac:dyDescent="0.2">
      <c r="B11" s="80" t="s">
        <v>212</v>
      </c>
      <c r="C11" s="32">
        <v>250757</v>
      </c>
      <c r="D11" s="32">
        <v>275350</v>
      </c>
      <c r="E11" s="32">
        <v>219700</v>
      </c>
      <c r="F11" s="32">
        <v>283470</v>
      </c>
      <c r="G11" s="32">
        <v>443739</v>
      </c>
      <c r="H11" s="32">
        <v>461651</v>
      </c>
      <c r="I11" s="32">
        <v>443877</v>
      </c>
      <c r="J11" s="32">
        <v>233786</v>
      </c>
      <c r="K11" s="32">
        <v>308213</v>
      </c>
      <c r="L11" s="32">
        <v>463072</v>
      </c>
      <c r="M11" s="32">
        <v>694460</v>
      </c>
      <c r="N11" s="45"/>
    </row>
    <row r="12" spans="1:17" ht="18" customHeight="1" x14ac:dyDescent="0.2">
      <c r="B12" s="80" t="s">
        <v>106</v>
      </c>
      <c r="C12" s="32">
        <v>251751</v>
      </c>
      <c r="D12" s="32">
        <v>257781</v>
      </c>
      <c r="E12" s="32">
        <v>499632</v>
      </c>
      <c r="F12" s="32">
        <v>457747</v>
      </c>
      <c r="G12" s="32">
        <v>471942</v>
      </c>
      <c r="H12" s="32">
        <v>486556</v>
      </c>
      <c r="I12" s="32">
        <v>401955</v>
      </c>
      <c r="J12" s="32">
        <v>323756</v>
      </c>
      <c r="K12" s="32">
        <v>308040</v>
      </c>
      <c r="L12" s="32">
        <v>345203</v>
      </c>
      <c r="M12" s="32">
        <v>474623</v>
      </c>
      <c r="N12" s="45"/>
    </row>
    <row r="13" spans="1:17" ht="18" customHeight="1" x14ac:dyDescent="0.2">
      <c r="B13" s="80" t="s">
        <v>213</v>
      </c>
      <c r="C13" s="32">
        <v>58231</v>
      </c>
      <c r="D13" s="32">
        <v>66104</v>
      </c>
      <c r="E13" s="32">
        <v>66812</v>
      </c>
      <c r="F13" s="32">
        <v>82775</v>
      </c>
      <c r="G13" s="32">
        <v>101843</v>
      </c>
      <c r="H13" s="32">
        <v>105304</v>
      </c>
      <c r="I13" s="32">
        <v>105546</v>
      </c>
      <c r="J13" s="32">
        <v>5058</v>
      </c>
      <c r="K13" s="35">
        <v>687</v>
      </c>
      <c r="L13" s="35">
        <v>586</v>
      </c>
      <c r="M13" s="35">
        <v>365</v>
      </c>
      <c r="N13" s="45"/>
    </row>
    <row r="14" spans="1:17" ht="18" customHeight="1" x14ac:dyDescent="0.2">
      <c r="B14" s="80" t="s">
        <v>110</v>
      </c>
      <c r="C14" s="32">
        <v>12794</v>
      </c>
      <c r="D14" s="32">
        <v>16028</v>
      </c>
      <c r="E14" s="32">
        <v>18499</v>
      </c>
      <c r="F14" s="32">
        <v>19989</v>
      </c>
      <c r="G14" s="32">
        <v>19963</v>
      </c>
      <c r="H14" s="32">
        <v>26390</v>
      </c>
      <c r="I14" s="32">
        <v>13486</v>
      </c>
      <c r="J14" s="32">
        <v>12362</v>
      </c>
      <c r="K14" s="32">
        <v>10847</v>
      </c>
      <c r="L14" s="32">
        <v>64845</v>
      </c>
      <c r="M14" s="32">
        <v>250678</v>
      </c>
      <c r="N14" s="45"/>
    </row>
    <row r="15" spans="1:17" ht="18" customHeight="1" x14ac:dyDescent="0.2">
      <c r="B15" s="83" t="s">
        <v>214</v>
      </c>
      <c r="C15" s="32">
        <v>205666</v>
      </c>
      <c r="D15" s="32">
        <v>198115</v>
      </c>
      <c r="E15" s="32">
        <v>262583</v>
      </c>
      <c r="F15" s="32">
        <v>258857</v>
      </c>
      <c r="G15" s="32">
        <v>274562</v>
      </c>
      <c r="H15" s="32">
        <v>310345</v>
      </c>
      <c r="I15" s="32">
        <v>427700</v>
      </c>
      <c r="J15" s="32">
        <v>268249</v>
      </c>
      <c r="K15" s="32">
        <v>302115</v>
      </c>
      <c r="L15" s="32">
        <v>534021</v>
      </c>
      <c r="M15" s="32">
        <v>911355</v>
      </c>
      <c r="N15" s="45"/>
    </row>
    <row r="16" spans="1:17" ht="18" customHeight="1" x14ac:dyDescent="0.2">
      <c r="B16" s="83" t="s">
        <v>215</v>
      </c>
      <c r="C16" s="32">
        <v>22559</v>
      </c>
      <c r="D16" s="32">
        <v>28062</v>
      </c>
      <c r="E16" s="32">
        <v>33572</v>
      </c>
      <c r="F16" s="32">
        <v>41545</v>
      </c>
      <c r="G16" s="32">
        <v>38592</v>
      </c>
      <c r="H16" s="32">
        <v>43917</v>
      </c>
      <c r="I16" s="32">
        <v>43041</v>
      </c>
      <c r="J16" s="32">
        <v>38459</v>
      </c>
      <c r="K16" s="32">
        <v>38788</v>
      </c>
      <c r="L16" s="32">
        <v>59361</v>
      </c>
      <c r="M16" s="32">
        <v>43567</v>
      </c>
      <c r="N16" s="45"/>
    </row>
    <row r="17" spans="2:14" ht="18" customHeight="1" x14ac:dyDescent="0.2">
      <c r="B17" s="83" t="s">
        <v>55</v>
      </c>
      <c r="C17" s="32">
        <v>60571</v>
      </c>
      <c r="D17" s="32">
        <v>70158</v>
      </c>
      <c r="E17" s="32">
        <v>79680</v>
      </c>
      <c r="F17" s="32">
        <v>97705</v>
      </c>
      <c r="G17" s="32">
        <v>7984</v>
      </c>
      <c r="H17" s="32">
        <v>82998</v>
      </c>
      <c r="I17" s="32">
        <v>61530</v>
      </c>
      <c r="J17" s="32">
        <v>28581</v>
      </c>
      <c r="K17" s="32">
        <v>30560</v>
      </c>
      <c r="L17" s="32">
        <v>85313</v>
      </c>
      <c r="M17" s="32">
        <v>74488</v>
      </c>
      <c r="N17" s="45"/>
    </row>
    <row r="18" spans="2:14" ht="18" customHeight="1" x14ac:dyDescent="0.2">
      <c r="B18" s="121" t="s">
        <v>52</v>
      </c>
      <c r="C18" s="32">
        <v>160336</v>
      </c>
      <c r="D18" s="32">
        <v>178959</v>
      </c>
      <c r="E18" s="32">
        <v>128955</v>
      </c>
      <c r="F18" s="32">
        <v>259626</v>
      </c>
      <c r="G18" s="32">
        <v>199028</v>
      </c>
      <c r="H18" s="32">
        <v>241756</v>
      </c>
      <c r="I18" s="32">
        <v>197640</v>
      </c>
      <c r="J18" s="32">
        <v>198033</v>
      </c>
      <c r="K18" s="32">
        <v>166126</v>
      </c>
      <c r="L18" s="32">
        <v>272628</v>
      </c>
      <c r="M18" s="32">
        <v>349311</v>
      </c>
      <c r="N18" s="45"/>
    </row>
    <row r="19" spans="2:14" ht="18" customHeight="1" x14ac:dyDescent="0.2">
      <c r="B19" s="83" t="s">
        <v>216</v>
      </c>
      <c r="C19" s="32">
        <v>152383</v>
      </c>
      <c r="D19" s="32">
        <v>149173</v>
      </c>
      <c r="E19" s="32">
        <v>121473</v>
      </c>
      <c r="F19" s="32">
        <v>249641</v>
      </c>
      <c r="G19" s="32">
        <v>189414</v>
      </c>
      <c r="H19" s="32">
        <v>234699</v>
      </c>
      <c r="I19" s="32">
        <v>189039</v>
      </c>
      <c r="J19" s="32">
        <v>182000</v>
      </c>
      <c r="K19" s="32">
        <v>166098</v>
      </c>
      <c r="L19" s="32">
        <v>268504</v>
      </c>
      <c r="M19" s="32">
        <v>349263</v>
      </c>
      <c r="N19" s="45"/>
    </row>
    <row r="20" spans="2:14" ht="18" customHeight="1" x14ac:dyDescent="0.2">
      <c r="B20" s="80" t="s">
        <v>217</v>
      </c>
      <c r="C20" s="32">
        <v>46717</v>
      </c>
      <c r="D20" s="32">
        <v>56907</v>
      </c>
      <c r="E20" s="32">
        <v>35411</v>
      </c>
      <c r="F20" s="32">
        <v>115465</v>
      </c>
      <c r="G20" s="32">
        <v>64124</v>
      </c>
      <c r="H20" s="32">
        <v>52740</v>
      </c>
      <c r="I20" s="32">
        <v>44028</v>
      </c>
      <c r="J20" s="32">
        <v>26960</v>
      </c>
      <c r="K20" s="32">
        <v>38748</v>
      </c>
      <c r="L20" s="32">
        <v>41906</v>
      </c>
      <c r="M20" s="32">
        <v>112976</v>
      </c>
      <c r="N20" s="45"/>
    </row>
    <row r="21" spans="2:14" ht="18" customHeight="1" x14ac:dyDescent="0.2">
      <c r="B21" s="80" t="s">
        <v>218</v>
      </c>
      <c r="C21" s="32">
        <v>44725</v>
      </c>
      <c r="D21" s="32">
        <v>41967</v>
      </c>
      <c r="E21" s="32">
        <v>49835</v>
      </c>
      <c r="F21" s="32">
        <v>77109</v>
      </c>
      <c r="G21" s="32">
        <v>75395</v>
      </c>
      <c r="H21" s="32">
        <v>107602</v>
      </c>
      <c r="I21" s="32">
        <v>84411</v>
      </c>
      <c r="J21" s="32">
        <v>57333</v>
      </c>
      <c r="K21" s="32">
        <v>48000</v>
      </c>
      <c r="L21" s="32">
        <v>101310</v>
      </c>
      <c r="M21" s="32">
        <v>156540</v>
      </c>
      <c r="N21" s="45"/>
    </row>
    <row r="22" spans="2:14" ht="18" customHeight="1" x14ac:dyDescent="0.2">
      <c r="B22" s="80" t="s">
        <v>219</v>
      </c>
      <c r="C22" s="32">
        <v>26350</v>
      </c>
      <c r="D22" s="32">
        <v>11500</v>
      </c>
      <c r="E22" s="39" t="s">
        <v>37</v>
      </c>
      <c r="F22" s="32">
        <v>5000</v>
      </c>
      <c r="G22" s="39" t="s">
        <v>37</v>
      </c>
      <c r="H22" s="32">
        <v>15000</v>
      </c>
      <c r="I22" s="39" t="s">
        <v>37</v>
      </c>
      <c r="J22" s="32">
        <v>24009</v>
      </c>
      <c r="K22" s="32">
        <v>15012</v>
      </c>
      <c r="L22" s="32">
        <v>30007</v>
      </c>
      <c r="M22" s="32">
        <v>1029</v>
      </c>
      <c r="N22" s="45"/>
    </row>
    <row r="23" spans="2:14" ht="18" customHeight="1" x14ac:dyDescent="0.2">
      <c r="B23" s="80" t="s">
        <v>55</v>
      </c>
      <c r="C23" s="32">
        <v>34592</v>
      </c>
      <c r="D23" s="32">
        <v>38799</v>
      </c>
      <c r="E23" s="32">
        <v>36227</v>
      </c>
      <c r="F23" s="32">
        <v>52066</v>
      </c>
      <c r="G23" s="32">
        <v>49895</v>
      </c>
      <c r="H23" s="32">
        <v>59356</v>
      </c>
      <c r="I23" s="32">
        <v>60600</v>
      </c>
      <c r="J23" s="32">
        <v>73698</v>
      </c>
      <c r="K23" s="32">
        <v>64338</v>
      </c>
      <c r="L23" s="32">
        <v>95281</v>
      </c>
      <c r="M23" s="32">
        <v>78719</v>
      </c>
      <c r="N23" s="45"/>
    </row>
    <row r="24" spans="2:14" ht="18" customHeight="1" x14ac:dyDescent="0.2">
      <c r="B24" s="83" t="s">
        <v>220</v>
      </c>
      <c r="C24" s="32">
        <v>7952</v>
      </c>
      <c r="D24" s="32">
        <v>29786</v>
      </c>
      <c r="E24" s="32">
        <v>7482</v>
      </c>
      <c r="F24" s="32">
        <v>9984</v>
      </c>
      <c r="G24" s="32">
        <v>9614</v>
      </c>
      <c r="H24" s="32">
        <v>7057</v>
      </c>
      <c r="I24" s="32">
        <v>8601</v>
      </c>
      <c r="J24" s="32">
        <v>16033</v>
      </c>
      <c r="K24" s="32">
        <v>29</v>
      </c>
      <c r="L24" s="35">
        <v>4124</v>
      </c>
      <c r="M24" s="35">
        <v>48</v>
      </c>
      <c r="N24" s="45"/>
    </row>
    <row r="25" spans="2:14" ht="18" customHeight="1" x14ac:dyDescent="0.2">
      <c r="B25" s="120" t="s">
        <v>221</v>
      </c>
      <c r="C25" s="34">
        <v>1746429</v>
      </c>
      <c r="D25" s="34">
        <v>1889698</v>
      </c>
      <c r="E25" s="34">
        <v>2389180</v>
      </c>
      <c r="F25" s="34">
        <v>2452071</v>
      </c>
      <c r="G25" s="34">
        <v>2696598</v>
      </c>
      <c r="H25" s="34">
        <v>2820512</v>
      </c>
      <c r="I25" s="34">
        <v>3473440</v>
      </c>
      <c r="J25" s="34">
        <v>3142964</v>
      </c>
      <c r="K25" s="34">
        <v>3579877</v>
      </c>
      <c r="L25" s="34">
        <v>4592327</v>
      </c>
      <c r="M25" s="34">
        <v>5441882</v>
      </c>
      <c r="N25" s="45"/>
    </row>
    <row r="26" spans="2:14" ht="18" customHeight="1" x14ac:dyDescent="0.2">
      <c r="B26" s="121" t="s">
        <v>58</v>
      </c>
      <c r="C26" s="34">
        <v>1267238</v>
      </c>
      <c r="D26" s="34">
        <v>1384385</v>
      </c>
      <c r="E26" s="34">
        <v>1772522</v>
      </c>
      <c r="F26" s="34">
        <v>1851723</v>
      </c>
      <c r="G26" s="34">
        <v>2024239</v>
      </c>
      <c r="H26" s="34">
        <v>2187972</v>
      </c>
      <c r="I26" s="34">
        <v>2534586</v>
      </c>
      <c r="J26" s="34">
        <v>2608367</v>
      </c>
      <c r="K26" s="34">
        <v>2779880</v>
      </c>
      <c r="L26" s="34">
        <v>3637978</v>
      </c>
      <c r="M26" s="34">
        <v>4773076</v>
      </c>
      <c r="N26" s="45"/>
    </row>
    <row r="27" spans="2:14" ht="18" customHeight="1" x14ac:dyDescent="0.2">
      <c r="B27" s="83" t="s">
        <v>222</v>
      </c>
      <c r="C27" s="32">
        <v>420283</v>
      </c>
      <c r="D27" s="32">
        <v>466588</v>
      </c>
      <c r="E27" s="32">
        <v>605120</v>
      </c>
      <c r="F27" s="32">
        <v>638978</v>
      </c>
      <c r="G27" s="32">
        <v>650100</v>
      </c>
      <c r="H27" s="32">
        <v>687321</v>
      </c>
      <c r="I27" s="32">
        <v>753687</v>
      </c>
      <c r="J27" s="32">
        <v>813727</v>
      </c>
      <c r="K27" s="32">
        <v>841063</v>
      </c>
      <c r="L27" s="32">
        <v>1020731</v>
      </c>
      <c r="M27" s="32">
        <v>941004</v>
      </c>
      <c r="N27" s="45"/>
    </row>
    <row r="28" spans="2:14" ht="18" customHeight="1" x14ac:dyDescent="0.2">
      <c r="B28" s="83" t="s">
        <v>130</v>
      </c>
      <c r="C28" s="32">
        <v>141751</v>
      </c>
      <c r="D28" s="32">
        <v>152580</v>
      </c>
      <c r="E28" s="32">
        <v>222704</v>
      </c>
      <c r="F28" s="32">
        <v>168532</v>
      </c>
      <c r="G28" s="32">
        <v>175802</v>
      </c>
      <c r="H28" s="32">
        <v>181005</v>
      </c>
      <c r="I28" s="32">
        <v>173364</v>
      </c>
      <c r="J28" s="32">
        <v>175648</v>
      </c>
      <c r="K28" s="32">
        <v>152919</v>
      </c>
      <c r="L28" s="32">
        <v>179733</v>
      </c>
      <c r="M28" s="32">
        <v>302088</v>
      </c>
      <c r="N28" s="45"/>
    </row>
    <row r="29" spans="2:14" ht="18" customHeight="1" x14ac:dyDescent="0.2">
      <c r="B29" s="83" t="s">
        <v>61</v>
      </c>
      <c r="C29" s="32">
        <v>444007</v>
      </c>
      <c r="D29" s="32">
        <v>436395</v>
      </c>
      <c r="E29" s="32">
        <v>509674</v>
      </c>
      <c r="F29" s="32">
        <v>610895</v>
      </c>
      <c r="G29" s="32">
        <v>735566</v>
      </c>
      <c r="H29" s="32">
        <v>852190</v>
      </c>
      <c r="I29" s="32">
        <v>901353</v>
      </c>
      <c r="J29" s="32">
        <v>980302</v>
      </c>
      <c r="K29" s="32">
        <v>1048382</v>
      </c>
      <c r="L29" s="32">
        <v>1565190</v>
      </c>
      <c r="M29" s="32">
        <v>2455600</v>
      </c>
      <c r="N29" s="45"/>
    </row>
    <row r="30" spans="2:14" ht="18" customHeight="1" x14ac:dyDescent="0.2">
      <c r="B30" s="83" t="s">
        <v>64</v>
      </c>
      <c r="C30" s="32">
        <v>261197</v>
      </c>
      <c r="D30" s="32">
        <v>328822</v>
      </c>
      <c r="E30" s="32">
        <v>435024</v>
      </c>
      <c r="F30" s="32">
        <v>433318</v>
      </c>
      <c r="G30" s="32">
        <v>462772</v>
      </c>
      <c r="H30" s="32">
        <v>467455</v>
      </c>
      <c r="I30" s="32">
        <v>582755</v>
      </c>
      <c r="J30" s="32">
        <v>762118</v>
      </c>
      <c r="K30" s="32">
        <v>737515</v>
      </c>
      <c r="L30" s="32">
        <v>872324</v>
      </c>
      <c r="M30" s="32">
        <v>1074384</v>
      </c>
      <c r="N30" s="45"/>
    </row>
    <row r="31" spans="2:14" ht="18" customHeight="1" x14ac:dyDescent="0.2">
      <c r="B31" s="83" t="s">
        <v>134</v>
      </c>
      <c r="C31" s="39" t="s">
        <v>37</v>
      </c>
      <c r="D31" s="39" t="s">
        <v>37</v>
      </c>
      <c r="E31" s="39" t="s">
        <v>37</v>
      </c>
      <c r="F31" s="39" t="s">
        <v>37</v>
      </c>
      <c r="G31" s="39" t="s">
        <v>37</v>
      </c>
      <c r="H31" s="39" t="s">
        <v>37</v>
      </c>
      <c r="I31" s="32">
        <v>123428</v>
      </c>
      <c r="J31" s="32">
        <v>-123428</v>
      </c>
      <c r="K31" s="39" t="s">
        <v>37</v>
      </c>
      <c r="L31" s="39" t="s">
        <v>37</v>
      </c>
      <c r="M31" s="39" t="s">
        <v>37</v>
      </c>
      <c r="N31" s="45"/>
    </row>
    <row r="32" spans="2:14" ht="18" customHeight="1" x14ac:dyDescent="0.2">
      <c r="B32" s="121" t="s">
        <v>65</v>
      </c>
      <c r="C32" s="34">
        <v>469277</v>
      </c>
      <c r="D32" s="34">
        <v>492201</v>
      </c>
      <c r="E32" s="34">
        <v>616096</v>
      </c>
      <c r="F32" s="34">
        <v>601283</v>
      </c>
      <c r="G32" s="34">
        <v>665338</v>
      </c>
      <c r="H32" s="34">
        <v>641586</v>
      </c>
      <c r="I32" s="34">
        <v>644609</v>
      </c>
      <c r="J32" s="34">
        <v>837328</v>
      </c>
      <c r="K32" s="34">
        <v>793380</v>
      </c>
      <c r="L32" s="34">
        <v>716854</v>
      </c>
      <c r="M32" s="34">
        <v>925495</v>
      </c>
      <c r="N32" s="45"/>
    </row>
    <row r="33" spans="2:14" ht="18" customHeight="1" x14ac:dyDescent="0.2">
      <c r="B33" s="83" t="s">
        <v>223</v>
      </c>
      <c r="C33" s="32">
        <v>271765</v>
      </c>
      <c r="D33" s="32">
        <v>281507</v>
      </c>
      <c r="E33" s="32">
        <v>334522</v>
      </c>
      <c r="F33" s="32">
        <v>349996</v>
      </c>
      <c r="G33" s="32">
        <v>385562</v>
      </c>
      <c r="H33" s="32">
        <v>381892</v>
      </c>
      <c r="I33" s="32">
        <v>405301</v>
      </c>
      <c r="J33" s="32">
        <v>500527</v>
      </c>
      <c r="K33" s="32">
        <v>440891</v>
      </c>
      <c r="L33" s="32">
        <v>458304</v>
      </c>
      <c r="M33" s="32">
        <v>649293</v>
      </c>
      <c r="N33" s="45"/>
    </row>
    <row r="34" spans="2:14" ht="18" customHeight="1" x14ac:dyDescent="0.2">
      <c r="B34" s="83" t="s">
        <v>66</v>
      </c>
      <c r="C34" s="32">
        <v>175148</v>
      </c>
      <c r="D34" s="32">
        <v>176250</v>
      </c>
      <c r="E34" s="32">
        <v>241553</v>
      </c>
      <c r="F34" s="32">
        <v>223217</v>
      </c>
      <c r="G34" s="32">
        <v>247343</v>
      </c>
      <c r="H34" s="32">
        <v>235198</v>
      </c>
      <c r="I34" s="32">
        <v>226409</v>
      </c>
      <c r="J34" s="32">
        <v>289080</v>
      </c>
      <c r="K34" s="32">
        <v>293047</v>
      </c>
      <c r="L34" s="32">
        <v>248688</v>
      </c>
      <c r="M34" s="32">
        <v>231079</v>
      </c>
      <c r="N34" s="45"/>
    </row>
    <row r="35" spans="2:14" ht="18" customHeight="1" x14ac:dyDescent="0.2">
      <c r="B35" s="83" t="s">
        <v>55</v>
      </c>
      <c r="C35" s="32">
        <v>22364</v>
      </c>
      <c r="D35" s="32">
        <v>34444</v>
      </c>
      <c r="E35" s="32">
        <v>40021</v>
      </c>
      <c r="F35" s="32">
        <v>28069</v>
      </c>
      <c r="G35" s="32">
        <v>32434</v>
      </c>
      <c r="H35" s="32">
        <v>24496</v>
      </c>
      <c r="I35" s="32">
        <v>12899</v>
      </c>
      <c r="J35" s="32">
        <v>47721</v>
      </c>
      <c r="K35" s="32">
        <v>59442</v>
      </c>
      <c r="L35" s="32">
        <v>9862</v>
      </c>
      <c r="M35" s="32">
        <v>45123</v>
      </c>
      <c r="N35" s="45"/>
    </row>
    <row r="36" spans="2:14" ht="18" customHeight="1" x14ac:dyDescent="0.2">
      <c r="B36" s="121" t="s">
        <v>67</v>
      </c>
      <c r="C36" s="34">
        <v>9913</v>
      </c>
      <c r="D36" s="34">
        <v>13112</v>
      </c>
      <c r="E36" s="47">
        <v>561</v>
      </c>
      <c r="F36" s="47">
        <v>-934</v>
      </c>
      <c r="G36" s="34">
        <v>7021</v>
      </c>
      <c r="H36" s="34">
        <v>-9046</v>
      </c>
      <c r="I36" s="34">
        <v>-4933</v>
      </c>
      <c r="J36" s="34">
        <v>-3552</v>
      </c>
      <c r="K36" s="34">
        <v>6617</v>
      </c>
      <c r="L36" s="34">
        <v>237495</v>
      </c>
      <c r="M36" s="34">
        <v>-256689</v>
      </c>
      <c r="N36" s="45"/>
    </row>
    <row r="37" spans="2:14" ht="18" customHeight="1" x14ac:dyDescent="0.2">
      <c r="B37" s="114" t="s">
        <v>142</v>
      </c>
      <c r="C37" s="39" t="s">
        <v>37</v>
      </c>
      <c r="D37" s="39" t="s">
        <v>37</v>
      </c>
      <c r="E37" s="39" t="s">
        <v>37</v>
      </c>
      <c r="F37" s="39" t="s">
        <v>37</v>
      </c>
      <c r="G37" s="39" t="s">
        <v>37</v>
      </c>
      <c r="H37" s="39" t="s">
        <v>37</v>
      </c>
      <c r="I37" s="32">
        <v>299178</v>
      </c>
      <c r="J37" s="32">
        <v>-299178</v>
      </c>
      <c r="K37" s="39" t="s">
        <v>37</v>
      </c>
      <c r="L37" s="39" t="s">
        <v>37</v>
      </c>
      <c r="M37" s="39" t="s">
        <v>37</v>
      </c>
      <c r="N37" s="45"/>
    </row>
    <row r="38" spans="2:14" ht="18" customHeight="1" x14ac:dyDescent="0.2">
      <c r="B38" s="117" t="s">
        <v>224</v>
      </c>
      <c r="C38" s="32">
        <v>-516090</v>
      </c>
      <c r="D38" s="32">
        <v>-591244</v>
      </c>
      <c r="E38" s="32">
        <v>-829502</v>
      </c>
      <c r="F38" s="32">
        <v>-640325</v>
      </c>
      <c r="G38" s="32">
        <v>-733494</v>
      </c>
      <c r="H38" s="32">
        <v>-760769</v>
      </c>
      <c r="I38" s="32">
        <v>-1439088</v>
      </c>
      <c r="J38" s="32">
        <v>-1667688</v>
      </c>
      <c r="K38" s="32">
        <v>-2057925</v>
      </c>
      <c r="L38" s="32">
        <v>-2459967</v>
      </c>
      <c r="M38" s="32">
        <v>-2282267</v>
      </c>
      <c r="N38" s="45"/>
    </row>
    <row r="39" spans="2:14" ht="18" customHeight="1" x14ac:dyDescent="0.2">
      <c r="B39" s="86"/>
      <c r="C39" s="151" t="s">
        <v>234</v>
      </c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45"/>
    </row>
    <row r="40" spans="2:14" ht="18" customHeight="1" x14ac:dyDescent="0.2">
      <c r="B40" s="120" t="s">
        <v>225</v>
      </c>
      <c r="C40" s="48">
        <v>12.4</v>
      </c>
      <c r="D40" s="48">
        <v>12.1</v>
      </c>
      <c r="E40" s="48">
        <v>13.5</v>
      </c>
      <c r="F40" s="48">
        <v>14.1</v>
      </c>
      <c r="G40" s="48">
        <v>13.6</v>
      </c>
      <c r="H40" s="48">
        <v>13.4</v>
      </c>
      <c r="I40" s="48">
        <v>12.8</v>
      </c>
      <c r="J40" s="48">
        <v>9.4</v>
      </c>
      <c r="K40" s="48">
        <v>8.6</v>
      </c>
      <c r="L40" s="48">
        <v>8.9</v>
      </c>
      <c r="M40" s="48">
        <v>11.4</v>
      </c>
      <c r="N40" s="45"/>
    </row>
    <row r="41" spans="2:14" ht="18" customHeight="1" x14ac:dyDescent="0.2">
      <c r="B41" s="83" t="s">
        <v>100</v>
      </c>
      <c r="C41" s="22">
        <v>10.6</v>
      </c>
      <c r="D41" s="22">
        <v>10.3</v>
      </c>
      <c r="E41" s="22">
        <v>12.3</v>
      </c>
      <c r="F41" s="22">
        <v>12.1</v>
      </c>
      <c r="G41" s="22">
        <v>12.2</v>
      </c>
      <c r="H41" s="22">
        <v>11.8</v>
      </c>
      <c r="I41" s="22">
        <v>11.5</v>
      </c>
      <c r="J41" s="22">
        <v>8.1</v>
      </c>
      <c r="K41" s="22">
        <v>7.7</v>
      </c>
      <c r="L41" s="22">
        <v>7.6</v>
      </c>
      <c r="M41" s="22">
        <v>10.1</v>
      </c>
      <c r="N41" s="45"/>
    </row>
    <row r="42" spans="2:14" ht="18" customHeight="1" x14ac:dyDescent="0.2">
      <c r="B42" s="83" t="s">
        <v>52</v>
      </c>
      <c r="C42" s="22">
        <v>1.6</v>
      </c>
      <c r="D42" s="22">
        <v>1.7</v>
      </c>
      <c r="E42" s="22">
        <v>1.1000000000000001</v>
      </c>
      <c r="F42" s="22">
        <v>2</v>
      </c>
      <c r="G42" s="22">
        <v>1.4</v>
      </c>
      <c r="H42" s="22">
        <v>1.6</v>
      </c>
      <c r="I42" s="22">
        <v>1.2</v>
      </c>
      <c r="J42" s="22">
        <v>1.3</v>
      </c>
      <c r="K42" s="22">
        <v>0.9</v>
      </c>
      <c r="L42" s="22">
        <v>1.1000000000000001</v>
      </c>
      <c r="M42" s="22">
        <v>1.3</v>
      </c>
      <c r="N42" s="45"/>
    </row>
    <row r="43" spans="2:14" ht="18" customHeight="1" x14ac:dyDescent="0.2">
      <c r="B43" s="83" t="s">
        <v>56</v>
      </c>
      <c r="C43" s="22">
        <v>0.2</v>
      </c>
      <c r="D43" s="22">
        <v>0.1</v>
      </c>
      <c r="E43" s="22">
        <v>0.1</v>
      </c>
      <c r="F43" s="22">
        <v>0.1</v>
      </c>
      <c r="G43" s="22">
        <v>0.1</v>
      </c>
      <c r="H43" s="22">
        <v>0.1</v>
      </c>
      <c r="I43" s="22">
        <v>0</v>
      </c>
      <c r="J43" s="22">
        <v>0</v>
      </c>
      <c r="K43" s="22">
        <v>0</v>
      </c>
      <c r="L43" s="22">
        <v>0.1</v>
      </c>
      <c r="M43" s="22">
        <v>0.1</v>
      </c>
      <c r="N43" s="45"/>
    </row>
    <row r="44" spans="2:14" ht="18" customHeight="1" x14ac:dyDescent="0.2">
      <c r="B44" s="120" t="s">
        <v>226</v>
      </c>
      <c r="C44" s="48">
        <v>17.600000000000001</v>
      </c>
      <c r="D44" s="48">
        <v>17.5</v>
      </c>
      <c r="E44" s="48">
        <v>20.7</v>
      </c>
      <c r="F44" s="48">
        <v>19.100000000000001</v>
      </c>
      <c r="G44" s="48">
        <v>18.7</v>
      </c>
      <c r="H44" s="48">
        <v>18.399999999999999</v>
      </c>
      <c r="I44" s="48">
        <v>21.8</v>
      </c>
      <c r="J44" s="48">
        <v>20.100000000000001</v>
      </c>
      <c r="K44" s="48">
        <v>20.3</v>
      </c>
      <c r="L44" s="48">
        <v>19.100000000000001</v>
      </c>
      <c r="M44" s="48">
        <v>19.7</v>
      </c>
      <c r="N44" s="45"/>
    </row>
    <row r="45" spans="2:14" ht="18" customHeight="1" x14ac:dyDescent="0.2">
      <c r="B45" s="83" t="s">
        <v>58</v>
      </c>
      <c r="C45" s="22">
        <v>12.8</v>
      </c>
      <c r="D45" s="22">
        <v>12.8</v>
      </c>
      <c r="E45" s="22">
        <v>15.3</v>
      </c>
      <c r="F45" s="22">
        <v>14.5</v>
      </c>
      <c r="G45" s="22">
        <v>14.1</v>
      </c>
      <c r="H45" s="22">
        <v>14.3</v>
      </c>
      <c r="I45" s="22">
        <v>15.9</v>
      </c>
      <c r="J45" s="22">
        <v>16.7</v>
      </c>
      <c r="K45" s="22">
        <v>15.8</v>
      </c>
      <c r="L45" s="22">
        <v>15.1</v>
      </c>
      <c r="M45" s="22">
        <v>17.3</v>
      </c>
      <c r="N45" s="45"/>
    </row>
    <row r="46" spans="2:14" ht="18" customHeight="1" x14ac:dyDescent="0.2">
      <c r="B46" s="83" t="s">
        <v>65</v>
      </c>
      <c r="C46" s="22">
        <v>4.7</v>
      </c>
      <c r="D46" s="22">
        <v>4.5999999999999996</v>
      </c>
      <c r="E46" s="22">
        <v>5.3</v>
      </c>
      <c r="F46" s="22">
        <v>4.7</v>
      </c>
      <c r="G46" s="22">
        <v>4.5999999999999996</v>
      </c>
      <c r="H46" s="22">
        <v>4.2</v>
      </c>
      <c r="I46" s="22">
        <v>4.0999999999999996</v>
      </c>
      <c r="J46" s="22">
        <v>5.4</v>
      </c>
      <c r="K46" s="22">
        <v>4.5</v>
      </c>
      <c r="L46" s="22">
        <v>3</v>
      </c>
      <c r="M46" s="22">
        <v>3.3</v>
      </c>
      <c r="N46" s="45"/>
    </row>
    <row r="47" spans="2:14" ht="18" customHeight="1" x14ac:dyDescent="0.2">
      <c r="B47" s="83" t="s">
        <v>67</v>
      </c>
      <c r="C47" s="22">
        <v>0.1</v>
      </c>
      <c r="D47" s="49">
        <v>0.1</v>
      </c>
      <c r="E47" s="50">
        <v>0</v>
      </c>
      <c r="F47" s="51">
        <v>-0.01</v>
      </c>
      <c r="G47" s="51">
        <v>0.05</v>
      </c>
      <c r="H47" s="51">
        <v>-0.1</v>
      </c>
      <c r="I47" s="51">
        <v>-0.03</v>
      </c>
      <c r="J47" s="51">
        <v>-0.02</v>
      </c>
      <c r="K47" s="51">
        <v>0.04</v>
      </c>
      <c r="L47" s="22">
        <v>1</v>
      </c>
      <c r="M47" s="22">
        <v>-0.9</v>
      </c>
      <c r="N47" s="45"/>
    </row>
    <row r="48" spans="2:14" ht="18" customHeight="1" x14ac:dyDescent="0.2">
      <c r="B48" s="122" t="s">
        <v>227</v>
      </c>
      <c r="C48" s="52" t="s">
        <v>37</v>
      </c>
      <c r="D48" s="52" t="s">
        <v>37</v>
      </c>
      <c r="E48" s="52" t="s">
        <v>37</v>
      </c>
      <c r="F48" s="52" t="s">
        <v>37</v>
      </c>
      <c r="G48" s="52" t="s">
        <v>37</v>
      </c>
      <c r="H48" s="52" t="s">
        <v>37</v>
      </c>
      <c r="I48" s="50">
        <v>2.7</v>
      </c>
      <c r="J48" s="50">
        <v>-2.7</v>
      </c>
      <c r="K48" s="52" t="s">
        <v>37</v>
      </c>
      <c r="L48" s="52" t="s">
        <v>37</v>
      </c>
      <c r="M48" s="52" t="s">
        <v>37</v>
      </c>
      <c r="N48" s="45"/>
    </row>
    <row r="49" spans="1:14" ht="18" customHeight="1" x14ac:dyDescent="0.2">
      <c r="B49" s="107" t="s">
        <v>224</v>
      </c>
      <c r="C49" s="53">
        <v>-5.2</v>
      </c>
      <c r="D49" s="53">
        <v>-5.5</v>
      </c>
      <c r="E49" s="53">
        <v>-7.2</v>
      </c>
      <c r="F49" s="53">
        <v>-5</v>
      </c>
      <c r="G49" s="53">
        <v>-5.0999999999999996</v>
      </c>
      <c r="H49" s="53">
        <v>-5</v>
      </c>
      <c r="I49" s="53">
        <v>-9</v>
      </c>
      <c r="J49" s="53">
        <v>-10.7</v>
      </c>
      <c r="K49" s="53">
        <v>-11.7</v>
      </c>
      <c r="L49" s="53">
        <v>-10.199999999999999</v>
      </c>
      <c r="M49" s="53">
        <v>-8.3000000000000007</v>
      </c>
      <c r="N49" s="45"/>
    </row>
    <row r="50" spans="1:14" x14ac:dyDescent="0.2">
      <c r="A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</row>
    <row r="51" spans="1:14" x14ac:dyDescent="0.2">
      <c r="A51" s="90" t="s">
        <v>36</v>
      </c>
      <c r="B51" s="139" t="s">
        <v>229</v>
      </c>
      <c r="C51" s="139"/>
      <c r="D51" s="139"/>
      <c r="E51" s="139"/>
      <c r="F51" s="139"/>
      <c r="G51" s="139"/>
      <c r="H51" s="139"/>
      <c r="I51" s="139"/>
      <c r="J51" s="139"/>
      <c r="K51" s="139"/>
      <c r="L51" s="139"/>
      <c r="M51" s="139"/>
    </row>
    <row r="52" spans="1:14" x14ac:dyDescent="0.2">
      <c r="A52" s="90" t="s">
        <v>86</v>
      </c>
      <c r="B52" s="132" t="s">
        <v>231</v>
      </c>
      <c r="C52" s="132"/>
      <c r="D52" s="132"/>
      <c r="E52" s="132"/>
      <c r="F52" s="132"/>
      <c r="G52" s="132"/>
      <c r="H52" s="132"/>
      <c r="I52" s="132"/>
      <c r="J52" s="132"/>
      <c r="K52" s="132"/>
      <c r="L52" s="132"/>
      <c r="M52" s="132"/>
    </row>
    <row r="53" spans="1:14" x14ac:dyDescent="0.2">
      <c r="A53" s="90" t="s">
        <v>87</v>
      </c>
      <c r="B53" s="92" t="s">
        <v>93</v>
      </c>
    </row>
    <row r="54" spans="1:14" x14ac:dyDescent="0.2">
      <c r="A54" s="90" t="s">
        <v>88</v>
      </c>
      <c r="B54" s="132" t="s">
        <v>235</v>
      </c>
      <c r="C54" s="132"/>
      <c r="D54" s="132"/>
      <c r="E54" s="132"/>
      <c r="F54" s="132"/>
      <c r="G54" s="132"/>
      <c r="H54" s="132"/>
      <c r="I54" s="132"/>
      <c r="J54" s="132"/>
      <c r="K54" s="132"/>
      <c r="L54" s="132"/>
      <c r="M54" s="132"/>
    </row>
    <row r="55" spans="1:14" ht="12.75" customHeight="1" x14ac:dyDescent="0.2">
      <c r="A55" s="90" t="s">
        <v>34</v>
      </c>
      <c r="B55" s="132" t="s">
        <v>230</v>
      </c>
      <c r="C55" s="132"/>
      <c r="D55" s="132"/>
      <c r="E55" s="132"/>
      <c r="F55" s="132"/>
      <c r="G55" s="132"/>
      <c r="H55" s="132"/>
      <c r="I55" s="132"/>
      <c r="J55" s="132"/>
      <c r="K55" s="132"/>
      <c r="L55" s="132"/>
      <c r="M55" s="132"/>
    </row>
    <row r="56" spans="1:14" x14ac:dyDescent="0.2">
      <c r="A56" s="11"/>
    </row>
    <row r="57" spans="1:14" x14ac:dyDescent="0.2">
      <c r="A57" s="97" t="s">
        <v>83</v>
      </c>
    </row>
    <row r="58" spans="1:14" x14ac:dyDescent="0.2">
      <c r="A58" s="100" t="s">
        <v>98</v>
      </c>
    </row>
    <row r="59" spans="1:14" x14ac:dyDescent="0.2">
      <c r="A59" s="100" t="s">
        <v>228</v>
      </c>
    </row>
  </sheetData>
  <mergeCells count="7">
    <mergeCell ref="B54:M54"/>
    <mergeCell ref="B55:M55"/>
    <mergeCell ref="B2:M2"/>
    <mergeCell ref="B3:M3"/>
    <mergeCell ref="C39:M39"/>
    <mergeCell ref="B51:M51"/>
    <mergeCell ref="B52:M52"/>
  </mergeCells>
  <pageMargins left="0.7" right="0.7" top="0.75" bottom="0.75" header="0.3" footer="0.3"/>
  <pageSetup paperSize="8" orientation="landscape" r:id="rId1"/>
  <headerFooter>
    <oddHeader>&amp;L&amp;"Calibri"&amp;10&amp;K000000 [Limited Sharing]&amp;1#_x000D_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4DFEA-65B0-46B8-8AD5-6C5313BD96F6}">
  <sheetPr codeName="Sheet9">
    <tabColor theme="6" tint="-0.499984740745262"/>
  </sheetPr>
  <dimension ref="A1:Q85"/>
  <sheetViews>
    <sheetView zoomScale="93" zoomScaleNormal="93" workbookViewId="0">
      <pane ySplit="4" topLeftCell="A5" activePane="bottomLeft" state="frozen"/>
      <selection sqref="A1:XFD1048576"/>
      <selection pane="bottomLeft" activeCell="K95" sqref="K95"/>
    </sheetView>
  </sheetViews>
  <sheetFormatPr defaultColWidth="9.33203125" defaultRowHeight="12.75" x14ac:dyDescent="0.2"/>
  <cols>
    <col min="1" max="1" width="3.33203125" style="1" customWidth="1"/>
    <col min="2" max="2" width="35.1640625" style="11" customWidth="1"/>
    <col min="3" max="3" width="10" style="11" bestFit="1" customWidth="1"/>
    <col min="4" max="4" width="8.6640625" style="11" bestFit="1" customWidth="1"/>
    <col min="5" max="6" width="10.6640625" style="11" bestFit="1" customWidth="1"/>
    <col min="7" max="7" width="12.6640625" style="11" bestFit="1" customWidth="1"/>
    <col min="8" max="8" width="16.6640625" style="11" bestFit="1" customWidth="1"/>
    <col min="9" max="9" width="15.33203125" style="11" bestFit="1" customWidth="1"/>
    <col min="10" max="10" width="7.6640625" style="11" bestFit="1" customWidth="1"/>
    <col min="11" max="11" width="16.83203125" style="11" bestFit="1" customWidth="1"/>
    <col min="12" max="12" width="8.83203125" style="11" bestFit="1" customWidth="1"/>
    <col min="13" max="13" width="9.33203125" style="11"/>
    <col min="14" max="16384" width="9.33203125" style="1"/>
  </cols>
  <sheetData>
    <row r="1" spans="2:16" s="90" customFormat="1" ht="47.25" customHeight="1" x14ac:dyDescent="0.2">
      <c r="B1" s="88" t="s">
        <v>73</v>
      </c>
      <c r="C1" s="91"/>
      <c r="D1" s="91"/>
      <c r="E1" s="91"/>
      <c r="F1" s="91"/>
      <c r="G1" s="91"/>
      <c r="H1" s="91"/>
      <c r="I1" s="91"/>
      <c r="J1" s="91"/>
      <c r="K1" s="91"/>
      <c r="L1" s="89" t="s">
        <v>81</v>
      </c>
      <c r="M1" s="92"/>
      <c r="N1" s="93"/>
      <c r="O1" s="92"/>
      <c r="P1" s="92"/>
    </row>
    <row r="2" spans="2:16" s="5" customFormat="1" ht="17.25" x14ac:dyDescent="0.25">
      <c r="B2" s="135" t="s">
        <v>237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28"/>
    </row>
    <row r="3" spans="2:16" s="5" customFormat="1" ht="15" x14ac:dyDescent="0.25">
      <c r="B3" s="138" t="s">
        <v>236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28"/>
    </row>
    <row r="4" spans="2:16" s="5" customFormat="1" ht="15" x14ac:dyDescent="0.25">
      <c r="B4" s="123" t="s">
        <v>42</v>
      </c>
      <c r="C4" s="124" t="s">
        <v>238</v>
      </c>
      <c r="D4" s="123" t="s">
        <v>239</v>
      </c>
      <c r="E4" s="123" t="s">
        <v>240</v>
      </c>
      <c r="F4" s="123" t="s">
        <v>241</v>
      </c>
      <c r="G4" s="123" t="s">
        <v>242</v>
      </c>
      <c r="H4" s="123" t="s">
        <v>243</v>
      </c>
      <c r="I4" s="123" t="s">
        <v>244</v>
      </c>
      <c r="J4" s="123" t="s">
        <v>245</v>
      </c>
      <c r="K4" s="123" t="s">
        <v>246</v>
      </c>
      <c r="L4" s="123" t="s">
        <v>118</v>
      </c>
      <c r="M4" s="30"/>
    </row>
    <row r="5" spans="2:16" x14ac:dyDescent="0.2">
      <c r="B5" s="103" t="s">
        <v>251</v>
      </c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2:16" ht="14.25" x14ac:dyDescent="0.2">
      <c r="B6" s="111" t="s">
        <v>252</v>
      </c>
      <c r="C6" s="153" t="s">
        <v>247</v>
      </c>
      <c r="D6" s="154"/>
      <c r="E6" s="154"/>
      <c r="F6" s="154"/>
      <c r="G6" s="154"/>
      <c r="H6" s="154"/>
      <c r="I6" s="154"/>
      <c r="J6" s="154"/>
      <c r="K6" s="154"/>
      <c r="L6" s="154"/>
    </row>
    <row r="7" spans="2:16" x14ac:dyDescent="0.2">
      <c r="B7" s="80" t="s">
        <v>253</v>
      </c>
      <c r="C7" s="32">
        <v>46322</v>
      </c>
      <c r="D7" s="32">
        <v>36515</v>
      </c>
      <c r="E7" s="32">
        <v>33737</v>
      </c>
      <c r="F7" s="32">
        <v>27151</v>
      </c>
      <c r="G7" s="32">
        <v>28796</v>
      </c>
      <c r="H7" s="32">
        <v>32130</v>
      </c>
      <c r="I7" s="32">
        <v>20664</v>
      </c>
      <c r="J7" s="32">
        <v>25206</v>
      </c>
      <c r="K7" s="32">
        <v>27829</v>
      </c>
      <c r="L7" s="32">
        <v>278349</v>
      </c>
      <c r="M7" s="33"/>
    </row>
    <row r="8" spans="2:16" x14ac:dyDescent="0.2">
      <c r="B8" s="80" t="s">
        <v>47</v>
      </c>
      <c r="C8" s="32">
        <v>24437</v>
      </c>
      <c r="D8" s="32">
        <v>4442</v>
      </c>
      <c r="E8" s="32">
        <v>5492</v>
      </c>
      <c r="F8" s="32">
        <v>2591</v>
      </c>
      <c r="G8" s="32">
        <v>2167</v>
      </c>
      <c r="H8" s="32">
        <v>5618</v>
      </c>
      <c r="I8" s="32">
        <v>2542</v>
      </c>
      <c r="J8" s="32">
        <v>2025</v>
      </c>
      <c r="K8" s="32">
        <v>2930</v>
      </c>
      <c r="L8" s="32">
        <v>52245</v>
      </c>
      <c r="M8" s="33"/>
    </row>
    <row r="9" spans="2:16" x14ac:dyDescent="0.2">
      <c r="B9" s="125" t="s">
        <v>118</v>
      </c>
      <c r="C9" s="34">
        <v>70759</v>
      </c>
      <c r="D9" s="34">
        <v>40957</v>
      </c>
      <c r="E9" s="34">
        <v>39229</v>
      </c>
      <c r="F9" s="34">
        <v>29742</v>
      </c>
      <c r="G9" s="34">
        <v>30963</v>
      </c>
      <c r="H9" s="34">
        <v>37749</v>
      </c>
      <c r="I9" s="34">
        <v>23206</v>
      </c>
      <c r="J9" s="34">
        <v>27231</v>
      </c>
      <c r="K9" s="34">
        <v>30758</v>
      </c>
      <c r="L9" s="34">
        <v>330594</v>
      </c>
      <c r="M9" s="33"/>
    </row>
    <row r="10" spans="2:16" x14ac:dyDescent="0.2">
      <c r="B10" s="83" t="s">
        <v>254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</row>
    <row r="11" spans="2:16" x14ac:dyDescent="0.2">
      <c r="B11" s="80" t="s">
        <v>58</v>
      </c>
      <c r="C11" s="32">
        <v>66843</v>
      </c>
      <c r="D11" s="32">
        <v>39806</v>
      </c>
      <c r="E11" s="32">
        <v>37797</v>
      </c>
      <c r="F11" s="32">
        <v>26628</v>
      </c>
      <c r="G11" s="32">
        <v>29193</v>
      </c>
      <c r="H11" s="32">
        <v>35338</v>
      </c>
      <c r="I11" s="32">
        <v>21342</v>
      </c>
      <c r="J11" s="32">
        <v>25157</v>
      </c>
      <c r="K11" s="32">
        <v>29975</v>
      </c>
      <c r="L11" s="32">
        <v>312078</v>
      </c>
      <c r="M11" s="33"/>
    </row>
    <row r="12" spans="2:16" ht="15.75" x14ac:dyDescent="0.2">
      <c r="B12" s="80" t="s">
        <v>260</v>
      </c>
      <c r="C12" s="35">
        <v>99</v>
      </c>
      <c r="D12" s="35">
        <v>202</v>
      </c>
      <c r="E12" s="32">
        <v>1993</v>
      </c>
      <c r="F12" s="35">
        <v>255</v>
      </c>
      <c r="G12" s="35">
        <v>196</v>
      </c>
      <c r="H12" s="35">
        <v>130</v>
      </c>
      <c r="I12" s="35">
        <v>144</v>
      </c>
      <c r="J12" s="35">
        <v>195</v>
      </c>
      <c r="K12" s="35">
        <v>313</v>
      </c>
      <c r="L12" s="32">
        <v>3527</v>
      </c>
      <c r="M12" s="33"/>
    </row>
    <row r="13" spans="2:16" x14ac:dyDescent="0.2">
      <c r="B13" s="125" t="s">
        <v>118</v>
      </c>
      <c r="C13" s="34">
        <v>66941</v>
      </c>
      <c r="D13" s="34">
        <v>40008</v>
      </c>
      <c r="E13" s="34">
        <v>39790</v>
      </c>
      <c r="F13" s="34">
        <v>26883</v>
      </c>
      <c r="G13" s="34">
        <v>29388</v>
      </c>
      <c r="H13" s="34">
        <v>35468</v>
      </c>
      <c r="I13" s="34">
        <v>21486</v>
      </c>
      <c r="J13" s="34">
        <v>25351</v>
      </c>
      <c r="K13" s="34">
        <v>30288</v>
      </c>
      <c r="L13" s="34">
        <v>315605</v>
      </c>
      <c r="M13" s="33"/>
    </row>
    <row r="14" spans="2:16" ht="14.25" x14ac:dyDescent="0.2">
      <c r="B14" s="111" t="s">
        <v>252</v>
      </c>
      <c r="C14" s="153" t="s">
        <v>248</v>
      </c>
      <c r="D14" s="154"/>
      <c r="E14" s="154"/>
      <c r="F14" s="154"/>
      <c r="G14" s="154"/>
      <c r="H14" s="154"/>
      <c r="I14" s="154"/>
      <c r="J14" s="154"/>
      <c r="K14" s="154"/>
      <c r="L14" s="154"/>
    </row>
    <row r="15" spans="2:16" x14ac:dyDescent="0.2">
      <c r="B15" s="80" t="s">
        <v>253</v>
      </c>
      <c r="C15" s="32">
        <v>47839</v>
      </c>
      <c r="D15" s="32">
        <v>38879</v>
      </c>
      <c r="E15" s="32">
        <v>37718</v>
      </c>
      <c r="F15" s="32">
        <v>28762</v>
      </c>
      <c r="G15" s="32">
        <v>29940</v>
      </c>
      <c r="H15" s="32">
        <v>35024</v>
      </c>
      <c r="I15" s="32">
        <v>22260</v>
      </c>
      <c r="J15" s="32">
        <v>27401</v>
      </c>
      <c r="K15" s="32">
        <v>31975</v>
      </c>
      <c r="L15" s="32">
        <v>299799</v>
      </c>
      <c r="M15" s="33"/>
    </row>
    <row r="16" spans="2:16" x14ac:dyDescent="0.2">
      <c r="B16" s="80" t="s">
        <v>47</v>
      </c>
      <c r="C16" s="32">
        <v>33287</v>
      </c>
      <c r="D16" s="32">
        <v>4905</v>
      </c>
      <c r="E16" s="32">
        <v>6255</v>
      </c>
      <c r="F16" s="32">
        <v>2825</v>
      </c>
      <c r="G16" s="32">
        <v>2303</v>
      </c>
      <c r="H16" s="32">
        <v>6780</v>
      </c>
      <c r="I16" s="32">
        <v>2417</v>
      </c>
      <c r="J16" s="32">
        <v>2126</v>
      </c>
      <c r="K16" s="32">
        <v>3044</v>
      </c>
      <c r="L16" s="32">
        <v>63942</v>
      </c>
      <c r="M16" s="33"/>
    </row>
    <row r="17" spans="2:13" x14ac:dyDescent="0.2">
      <c r="B17" s="125" t="s">
        <v>118</v>
      </c>
      <c r="C17" s="34">
        <v>81126</v>
      </c>
      <c r="D17" s="34">
        <v>43785</v>
      </c>
      <c r="E17" s="34">
        <v>43972</v>
      </c>
      <c r="F17" s="34">
        <v>31588</v>
      </c>
      <c r="G17" s="34">
        <v>32243</v>
      </c>
      <c r="H17" s="34">
        <v>41803</v>
      </c>
      <c r="I17" s="34">
        <v>24677</v>
      </c>
      <c r="J17" s="34">
        <v>29527</v>
      </c>
      <c r="K17" s="34">
        <v>35020</v>
      </c>
      <c r="L17" s="34">
        <v>363742</v>
      </c>
      <c r="M17" s="33"/>
    </row>
    <row r="18" spans="2:13" x14ac:dyDescent="0.2">
      <c r="B18" s="83" t="s">
        <v>254</v>
      </c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</row>
    <row r="19" spans="2:13" x14ac:dyDescent="0.2">
      <c r="B19" s="80" t="s">
        <v>58</v>
      </c>
      <c r="C19" s="32">
        <v>66424</v>
      </c>
      <c r="D19" s="32">
        <v>41676</v>
      </c>
      <c r="E19" s="32">
        <v>40344</v>
      </c>
      <c r="F19" s="32">
        <v>27524</v>
      </c>
      <c r="G19" s="32">
        <v>30424</v>
      </c>
      <c r="H19" s="32">
        <v>37093</v>
      </c>
      <c r="I19" s="32">
        <v>22160</v>
      </c>
      <c r="J19" s="32">
        <v>26867</v>
      </c>
      <c r="K19" s="32">
        <v>31250</v>
      </c>
      <c r="L19" s="32">
        <v>323762</v>
      </c>
      <c r="M19" s="33"/>
    </row>
    <row r="20" spans="2:13" ht="15.75" x14ac:dyDescent="0.2">
      <c r="B20" s="80" t="s">
        <v>260</v>
      </c>
      <c r="C20" s="35">
        <v>608</v>
      </c>
      <c r="D20" s="35">
        <v>581</v>
      </c>
      <c r="E20" s="32">
        <v>2477</v>
      </c>
      <c r="F20" s="35">
        <v>595</v>
      </c>
      <c r="G20" s="35">
        <v>757</v>
      </c>
      <c r="H20" s="35">
        <v>716</v>
      </c>
      <c r="I20" s="35">
        <v>751</v>
      </c>
      <c r="J20" s="35">
        <v>898</v>
      </c>
      <c r="K20" s="35">
        <v>648</v>
      </c>
      <c r="L20" s="32">
        <v>8030</v>
      </c>
      <c r="M20" s="33"/>
    </row>
    <row r="21" spans="2:13" x14ac:dyDescent="0.2">
      <c r="B21" s="125" t="s">
        <v>118</v>
      </c>
      <c r="C21" s="34">
        <v>67032</v>
      </c>
      <c r="D21" s="34">
        <v>42257</v>
      </c>
      <c r="E21" s="34">
        <v>42822</v>
      </c>
      <c r="F21" s="34">
        <v>28118</v>
      </c>
      <c r="G21" s="34">
        <v>31181</v>
      </c>
      <c r="H21" s="34">
        <v>37809</v>
      </c>
      <c r="I21" s="34">
        <v>22911</v>
      </c>
      <c r="J21" s="34">
        <v>27765</v>
      </c>
      <c r="K21" s="34">
        <v>31898</v>
      </c>
      <c r="L21" s="34">
        <v>331792</v>
      </c>
      <c r="M21" s="33"/>
    </row>
    <row r="22" spans="2:13" ht="14.25" x14ac:dyDescent="0.2">
      <c r="B22" s="111" t="s">
        <v>252</v>
      </c>
      <c r="C22" s="153" t="s">
        <v>249</v>
      </c>
      <c r="D22" s="154"/>
      <c r="E22" s="154"/>
      <c r="F22" s="154"/>
      <c r="G22" s="154"/>
      <c r="H22" s="154"/>
      <c r="I22" s="154"/>
      <c r="J22" s="154"/>
      <c r="K22" s="154"/>
      <c r="L22" s="154"/>
    </row>
    <row r="23" spans="2:13" x14ac:dyDescent="0.2">
      <c r="B23" s="80" t="s">
        <v>253</v>
      </c>
      <c r="C23" s="32">
        <v>54351</v>
      </c>
      <c r="D23" s="32">
        <v>35808</v>
      </c>
      <c r="E23" s="32">
        <v>38569</v>
      </c>
      <c r="F23" s="32">
        <v>28286</v>
      </c>
      <c r="G23" s="32">
        <v>30765</v>
      </c>
      <c r="H23" s="32">
        <v>36438</v>
      </c>
      <c r="I23" s="32">
        <v>21077</v>
      </c>
      <c r="J23" s="32">
        <v>27323</v>
      </c>
      <c r="K23" s="32">
        <v>31920</v>
      </c>
      <c r="L23" s="32">
        <v>304538</v>
      </c>
      <c r="M23" s="33"/>
    </row>
    <row r="24" spans="2:13" x14ac:dyDescent="0.2">
      <c r="B24" s="80" t="s">
        <v>47</v>
      </c>
      <c r="C24" s="32">
        <v>40029</v>
      </c>
      <c r="D24" s="32">
        <v>5516</v>
      </c>
      <c r="E24" s="32">
        <v>6847</v>
      </c>
      <c r="F24" s="32">
        <v>3480</v>
      </c>
      <c r="G24" s="32">
        <v>2596</v>
      </c>
      <c r="H24" s="32">
        <v>7078</v>
      </c>
      <c r="I24" s="32">
        <v>2681</v>
      </c>
      <c r="J24" s="32">
        <v>2254</v>
      </c>
      <c r="K24" s="32">
        <v>3314</v>
      </c>
      <c r="L24" s="32">
        <v>73793</v>
      </c>
      <c r="M24" s="33"/>
    </row>
    <row r="25" spans="2:13" x14ac:dyDescent="0.2">
      <c r="B25" s="125" t="s">
        <v>118</v>
      </c>
      <c r="C25" s="34">
        <v>94380</v>
      </c>
      <c r="D25" s="34">
        <v>41324</v>
      </c>
      <c r="E25" s="34">
        <v>45417</v>
      </c>
      <c r="F25" s="34">
        <v>31766</v>
      </c>
      <c r="G25" s="34">
        <v>33361</v>
      </c>
      <c r="H25" s="34">
        <v>43516</v>
      </c>
      <c r="I25" s="34">
        <v>23757</v>
      </c>
      <c r="J25" s="34">
        <v>29577</v>
      </c>
      <c r="K25" s="34">
        <v>35234</v>
      </c>
      <c r="L25" s="34">
        <v>378331</v>
      </c>
      <c r="M25" s="33"/>
    </row>
    <row r="26" spans="2:13" x14ac:dyDescent="0.2">
      <c r="B26" s="83" t="s">
        <v>254</v>
      </c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</row>
    <row r="27" spans="2:13" x14ac:dyDescent="0.2">
      <c r="B27" s="80" t="s">
        <v>58</v>
      </c>
      <c r="C27" s="32">
        <v>83205</v>
      </c>
      <c r="D27" s="32">
        <v>49472</v>
      </c>
      <c r="E27" s="32">
        <v>48535</v>
      </c>
      <c r="F27" s="32">
        <v>29569</v>
      </c>
      <c r="G27" s="32">
        <v>32735</v>
      </c>
      <c r="H27" s="32">
        <v>45942</v>
      </c>
      <c r="I27" s="32">
        <v>26284</v>
      </c>
      <c r="J27" s="32">
        <v>28623</v>
      </c>
      <c r="K27" s="32">
        <v>38428</v>
      </c>
      <c r="L27" s="32">
        <v>382792</v>
      </c>
      <c r="M27" s="33"/>
    </row>
    <row r="28" spans="2:13" ht="15.75" x14ac:dyDescent="0.2">
      <c r="B28" s="80" t="s">
        <v>260</v>
      </c>
      <c r="C28" s="35">
        <v>289</v>
      </c>
      <c r="D28" s="35">
        <v>639</v>
      </c>
      <c r="E28" s="35">
        <v>889</v>
      </c>
      <c r="F28" s="35">
        <v>801</v>
      </c>
      <c r="G28" s="35">
        <v>799</v>
      </c>
      <c r="H28" s="35">
        <v>901</v>
      </c>
      <c r="I28" s="32">
        <v>1111</v>
      </c>
      <c r="J28" s="32">
        <v>1332</v>
      </c>
      <c r="K28" s="35">
        <v>644</v>
      </c>
      <c r="L28" s="32">
        <v>7405</v>
      </c>
      <c r="M28" s="33"/>
    </row>
    <row r="29" spans="2:13" x14ac:dyDescent="0.2">
      <c r="B29" s="125" t="s">
        <v>118</v>
      </c>
      <c r="C29" s="34">
        <v>83494</v>
      </c>
      <c r="D29" s="34">
        <v>50110</v>
      </c>
      <c r="E29" s="34">
        <v>49424</v>
      </c>
      <c r="F29" s="34">
        <v>30370</v>
      </c>
      <c r="G29" s="34">
        <v>33534</v>
      </c>
      <c r="H29" s="34">
        <v>46843</v>
      </c>
      <c r="I29" s="34">
        <v>27395</v>
      </c>
      <c r="J29" s="34">
        <v>29955</v>
      </c>
      <c r="K29" s="34">
        <v>39072</v>
      </c>
      <c r="L29" s="34">
        <v>390197</v>
      </c>
      <c r="M29" s="33"/>
    </row>
    <row r="30" spans="2:13" ht="15.75" x14ac:dyDescent="0.2">
      <c r="B30" s="111" t="s">
        <v>252</v>
      </c>
      <c r="C30" s="155" t="s">
        <v>250</v>
      </c>
      <c r="D30" s="155"/>
      <c r="E30" s="155"/>
      <c r="F30" s="155"/>
      <c r="G30" s="155"/>
      <c r="H30" s="155"/>
      <c r="I30" s="155"/>
      <c r="J30" s="155"/>
      <c r="K30" s="155"/>
      <c r="L30" s="155"/>
    </row>
    <row r="31" spans="2:13" x14ac:dyDescent="0.2">
      <c r="B31" s="80" t="s">
        <v>253</v>
      </c>
      <c r="C31" s="70">
        <f>56138142/1000</f>
        <v>56138.142</v>
      </c>
      <c r="D31" s="32">
        <v>38724.646999999997</v>
      </c>
      <c r="E31" s="32">
        <v>42949.466</v>
      </c>
      <c r="F31" s="32">
        <v>29953.815999999999</v>
      </c>
      <c r="G31" s="32">
        <v>33276.49</v>
      </c>
      <c r="H31" s="32">
        <v>37500.883999999998</v>
      </c>
      <c r="I31" s="32">
        <v>22407.394</v>
      </c>
      <c r="J31" s="32">
        <v>27934.861000000001</v>
      </c>
      <c r="K31" s="32">
        <v>32815.449000000001</v>
      </c>
      <c r="L31" s="70">
        <f>SUM(C31:K31)</f>
        <v>321701.14899999998</v>
      </c>
      <c r="M31" s="33"/>
    </row>
    <row r="32" spans="2:13" x14ac:dyDescent="0.2">
      <c r="B32" s="80" t="s">
        <v>47</v>
      </c>
      <c r="C32" s="32">
        <v>43286.576000000001</v>
      </c>
      <c r="D32" s="32">
        <v>5692.3540000000003</v>
      </c>
      <c r="E32" s="32">
        <v>8046.5990000000002</v>
      </c>
      <c r="F32" s="32">
        <v>4378.2820000000002</v>
      </c>
      <c r="G32" s="32">
        <v>3362.009</v>
      </c>
      <c r="H32" s="32">
        <v>10141.425999999999</v>
      </c>
      <c r="I32" s="32">
        <v>3513.989</v>
      </c>
      <c r="J32" s="32">
        <v>2617.9090000000001</v>
      </c>
      <c r="K32" s="32">
        <v>4663.0879999999997</v>
      </c>
      <c r="L32" s="70">
        <f>SUM(C32:K32)</f>
        <v>85702.232000000004</v>
      </c>
      <c r="M32" s="33"/>
    </row>
    <row r="33" spans="1:13" x14ac:dyDescent="0.2">
      <c r="B33" s="125" t="s">
        <v>118</v>
      </c>
      <c r="C33" s="71">
        <f>SUM(C31:C32)</f>
        <v>99424.717999999993</v>
      </c>
      <c r="D33" s="71">
        <f t="shared" ref="D33:L33" si="0">SUM(D31:D32)</f>
        <v>44417.000999999997</v>
      </c>
      <c r="E33" s="71">
        <f t="shared" si="0"/>
        <v>50996.065000000002</v>
      </c>
      <c r="F33" s="71">
        <f t="shared" si="0"/>
        <v>34332.097999999998</v>
      </c>
      <c r="G33" s="71">
        <f t="shared" si="0"/>
        <v>36638.498999999996</v>
      </c>
      <c r="H33" s="71">
        <f>SUM(H31:H32)</f>
        <v>47642.31</v>
      </c>
      <c r="I33" s="71">
        <f t="shared" si="0"/>
        <v>25921.383000000002</v>
      </c>
      <c r="J33" s="71">
        <f t="shared" si="0"/>
        <v>30552.77</v>
      </c>
      <c r="K33" s="71">
        <f t="shared" si="0"/>
        <v>37478.536999999997</v>
      </c>
      <c r="L33" s="71">
        <f t="shared" si="0"/>
        <v>407403.38099999999</v>
      </c>
      <c r="M33" s="33"/>
    </row>
    <row r="34" spans="1:13" x14ac:dyDescent="0.2">
      <c r="B34" s="83" t="s">
        <v>254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</row>
    <row r="35" spans="1:13" x14ac:dyDescent="0.2">
      <c r="B35" s="80" t="s">
        <v>58</v>
      </c>
      <c r="C35" s="32">
        <v>87919.501000000004</v>
      </c>
      <c r="D35" s="32">
        <v>48297.919000000002</v>
      </c>
      <c r="E35" s="32">
        <v>50575.891000000003</v>
      </c>
      <c r="F35" s="32">
        <v>34064.023999999998</v>
      </c>
      <c r="G35" s="32">
        <v>39068.629999999997</v>
      </c>
      <c r="H35" s="32">
        <v>47145.16</v>
      </c>
      <c r="I35" s="32">
        <v>27550.886999999999</v>
      </c>
      <c r="J35" s="32">
        <v>32740.598999999998</v>
      </c>
      <c r="K35" s="32">
        <v>39604.531000000003</v>
      </c>
      <c r="L35" s="70">
        <f>SUM(C35:K35)</f>
        <v>406967.14199999999</v>
      </c>
      <c r="M35" s="33"/>
    </row>
    <row r="36" spans="1:13" ht="15.75" x14ac:dyDescent="0.2">
      <c r="B36" s="80" t="s">
        <v>260</v>
      </c>
      <c r="C36" s="32">
        <v>798.76199999999994</v>
      </c>
      <c r="D36" s="32">
        <v>657.78399999999999</v>
      </c>
      <c r="E36" s="32">
        <v>1070.0360000000001</v>
      </c>
      <c r="F36" s="32">
        <v>1615.989</v>
      </c>
      <c r="G36" s="32">
        <v>1274.9490000000001</v>
      </c>
      <c r="H36" s="32">
        <v>1179.645</v>
      </c>
      <c r="I36" s="32">
        <v>517.58500000000004</v>
      </c>
      <c r="J36" s="32">
        <v>1059.8230000000001</v>
      </c>
      <c r="K36" s="32">
        <v>685.68799999999999</v>
      </c>
      <c r="L36" s="70">
        <f>SUM(C36:K36)</f>
        <v>8860.2610000000004</v>
      </c>
      <c r="M36" s="33"/>
    </row>
    <row r="37" spans="1:13" x14ac:dyDescent="0.2">
      <c r="B37" s="125" t="s">
        <v>118</v>
      </c>
      <c r="C37" s="71">
        <f>SUM(C35:C36)</f>
        <v>88718.263000000006</v>
      </c>
      <c r="D37" s="71">
        <f t="shared" ref="D37:L37" si="1">SUM(D35:D36)</f>
        <v>48955.703000000001</v>
      </c>
      <c r="E37" s="71">
        <f t="shared" si="1"/>
        <v>51645.927000000003</v>
      </c>
      <c r="F37" s="71">
        <f t="shared" si="1"/>
        <v>35680.012999999999</v>
      </c>
      <c r="G37" s="71">
        <f t="shared" si="1"/>
        <v>40343.578999999998</v>
      </c>
      <c r="H37" s="71">
        <f t="shared" si="1"/>
        <v>48324.805</v>
      </c>
      <c r="I37" s="71">
        <f t="shared" si="1"/>
        <v>28068.471999999998</v>
      </c>
      <c r="J37" s="71">
        <f t="shared" si="1"/>
        <v>33800.421999999999</v>
      </c>
      <c r="K37" s="71">
        <f t="shared" si="1"/>
        <v>40290.219000000005</v>
      </c>
      <c r="L37" s="71">
        <f t="shared" si="1"/>
        <v>415827.40299999999</v>
      </c>
      <c r="M37" s="33"/>
    </row>
    <row r="38" spans="1:13" x14ac:dyDescent="0.2">
      <c r="B38" s="117" t="s">
        <v>255</v>
      </c>
      <c r="C38" s="36"/>
      <c r="D38" s="13"/>
      <c r="E38" s="13"/>
      <c r="F38" s="13"/>
      <c r="G38" s="13"/>
      <c r="H38" s="13"/>
      <c r="I38" s="13"/>
      <c r="J38" s="13"/>
      <c r="K38" s="13"/>
      <c r="L38" s="13"/>
    </row>
    <row r="39" spans="1:13" ht="14.25" x14ac:dyDescent="0.2">
      <c r="B39" s="37"/>
      <c r="C39" s="153" t="s">
        <v>247</v>
      </c>
      <c r="D39" s="154"/>
      <c r="E39" s="154"/>
      <c r="F39" s="154"/>
      <c r="G39" s="154"/>
      <c r="H39" s="154"/>
      <c r="I39" s="154"/>
      <c r="J39" s="154"/>
      <c r="K39" s="154"/>
      <c r="L39" s="154"/>
    </row>
    <row r="40" spans="1:13" x14ac:dyDescent="0.2">
      <c r="B40" s="106" t="s">
        <v>256</v>
      </c>
      <c r="C40" s="35">
        <v>10</v>
      </c>
      <c r="D40" s="39" t="s">
        <v>37</v>
      </c>
      <c r="E40" s="39" t="s">
        <v>37</v>
      </c>
      <c r="F40" s="39" t="s">
        <v>37</v>
      </c>
      <c r="G40" s="39" t="s">
        <v>37</v>
      </c>
      <c r="H40" s="35">
        <v>4</v>
      </c>
      <c r="I40" s="39" t="s">
        <v>38</v>
      </c>
      <c r="J40" s="39" t="s">
        <v>38</v>
      </c>
      <c r="K40" s="39" t="s">
        <v>37</v>
      </c>
      <c r="L40" s="35">
        <v>14</v>
      </c>
      <c r="M40" s="33"/>
    </row>
    <row r="41" spans="1:13" ht="15.75" x14ac:dyDescent="0.2">
      <c r="B41" s="106" t="s">
        <v>261</v>
      </c>
      <c r="C41" s="35">
        <v>725</v>
      </c>
      <c r="D41" s="35">
        <v>158</v>
      </c>
      <c r="E41" s="35">
        <v>134</v>
      </c>
      <c r="F41" s="35">
        <v>45</v>
      </c>
      <c r="G41" s="35">
        <v>102</v>
      </c>
      <c r="H41" s="35">
        <v>118</v>
      </c>
      <c r="I41" s="35">
        <v>63</v>
      </c>
      <c r="J41" s="35">
        <v>115</v>
      </c>
      <c r="K41" s="35">
        <v>110</v>
      </c>
      <c r="L41" s="32">
        <v>1569</v>
      </c>
      <c r="M41" s="33"/>
    </row>
    <row r="42" spans="1:13" x14ac:dyDescent="0.2">
      <c r="B42" s="106" t="s">
        <v>257</v>
      </c>
      <c r="C42" s="32">
        <v>4600</v>
      </c>
      <c r="D42" s="35">
        <v>950</v>
      </c>
      <c r="E42" s="32">
        <v>1250</v>
      </c>
      <c r="F42" s="35">
        <v>380</v>
      </c>
      <c r="G42" s="35">
        <v>550</v>
      </c>
      <c r="H42" s="32">
        <v>1372</v>
      </c>
      <c r="I42" s="35">
        <v>731</v>
      </c>
      <c r="J42" s="35">
        <v>700</v>
      </c>
      <c r="K42" s="35">
        <v>780</v>
      </c>
      <c r="L42" s="32">
        <v>11313</v>
      </c>
      <c r="M42" s="33"/>
    </row>
    <row r="43" spans="1:13" ht="12.75" customHeight="1" x14ac:dyDescent="0.2">
      <c r="B43" s="106" t="s">
        <v>258</v>
      </c>
      <c r="C43" s="39" t="s">
        <v>37</v>
      </c>
      <c r="D43" s="35">
        <v>6</v>
      </c>
      <c r="E43" s="35">
        <v>2</v>
      </c>
      <c r="F43" s="39" t="s">
        <v>38</v>
      </c>
      <c r="G43" s="39" t="s">
        <v>37</v>
      </c>
      <c r="H43" s="39" t="s">
        <v>38</v>
      </c>
      <c r="I43" s="39" t="s">
        <v>38</v>
      </c>
      <c r="J43" s="39" t="s">
        <v>38</v>
      </c>
      <c r="K43" s="39" t="s">
        <v>38</v>
      </c>
      <c r="L43" s="35">
        <v>7</v>
      </c>
      <c r="M43" s="33"/>
    </row>
    <row r="44" spans="1:13" ht="12.75" customHeight="1" x14ac:dyDescent="0.2">
      <c r="B44" s="106" t="s">
        <v>262</v>
      </c>
      <c r="C44" s="32">
        <v>5374</v>
      </c>
      <c r="D44" s="35">
        <v>861</v>
      </c>
      <c r="E44" s="32">
        <v>4305</v>
      </c>
      <c r="F44" s="35">
        <v>859</v>
      </c>
      <c r="G44" s="35">
        <v>715</v>
      </c>
      <c r="H44" s="32">
        <v>1427</v>
      </c>
      <c r="I44" s="32">
        <v>1007</v>
      </c>
      <c r="J44" s="32">
        <v>2970</v>
      </c>
      <c r="K44" s="35">
        <v>875</v>
      </c>
      <c r="L44" s="32">
        <v>18391</v>
      </c>
      <c r="M44" s="33"/>
    </row>
    <row r="45" spans="1:13" ht="12.75" customHeight="1" x14ac:dyDescent="0.2">
      <c r="B45" s="121" t="s">
        <v>259</v>
      </c>
      <c r="C45" s="34">
        <v>10709</v>
      </c>
      <c r="D45" s="34">
        <v>1975</v>
      </c>
      <c r="E45" s="34">
        <v>5690</v>
      </c>
      <c r="F45" s="34">
        <v>1284</v>
      </c>
      <c r="G45" s="34">
        <v>1367</v>
      </c>
      <c r="H45" s="34">
        <v>2920</v>
      </c>
      <c r="I45" s="34">
        <v>1801</v>
      </c>
      <c r="J45" s="34">
        <v>3785</v>
      </c>
      <c r="K45" s="34">
        <v>1765</v>
      </c>
      <c r="L45" s="34">
        <v>31295</v>
      </c>
      <c r="M45" s="33"/>
    </row>
    <row r="46" spans="1:13" ht="12.75" customHeight="1" x14ac:dyDescent="0.2">
      <c r="A46" s="13"/>
      <c r="B46" s="106" t="s">
        <v>263</v>
      </c>
      <c r="C46" s="32">
        <v>21965</v>
      </c>
      <c r="D46" s="32">
        <v>1855</v>
      </c>
      <c r="E46" s="32">
        <v>2605</v>
      </c>
      <c r="F46" s="32">
        <v>1317</v>
      </c>
      <c r="G46" s="32">
        <v>1023</v>
      </c>
      <c r="H46" s="32">
        <v>2510</v>
      </c>
      <c r="I46" s="35">
        <v>785</v>
      </c>
      <c r="J46" s="32">
        <v>1010</v>
      </c>
      <c r="K46" s="32">
        <v>1610</v>
      </c>
      <c r="L46" s="32">
        <v>34679</v>
      </c>
      <c r="M46" s="33"/>
    </row>
    <row r="47" spans="1:13" ht="12.75" customHeight="1" x14ac:dyDescent="0.2">
      <c r="A47" s="40"/>
      <c r="B47" s="121" t="s">
        <v>118</v>
      </c>
      <c r="C47" s="34">
        <v>32673</v>
      </c>
      <c r="D47" s="34">
        <v>3830</v>
      </c>
      <c r="E47" s="34">
        <v>8294</v>
      </c>
      <c r="F47" s="34">
        <v>2600</v>
      </c>
      <c r="G47" s="34">
        <v>2390</v>
      </c>
      <c r="H47" s="34">
        <v>5430</v>
      </c>
      <c r="I47" s="34">
        <v>2586</v>
      </c>
      <c r="J47" s="34">
        <v>4795</v>
      </c>
      <c r="K47" s="34">
        <v>3375</v>
      </c>
      <c r="L47" s="34">
        <v>65974</v>
      </c>
      <c r="M47" s="33"/>
    </row>
    <row r="48" spans="1:13" ht="12.75" customHeight="1" x14ac:dyDescent="0.2">
      <c r="A48" s="11"/>
      <c r="C48" s="153" t="s">
        <v>248</v>
      </c>
      <c r="D48" s="154"/>
      <c r="E48" s="154"/>
      <c r="F48" s="154"/>
      <c r="G48" s="154"/>
      <c r="H48" s="154"/>
      <c r="I48" s="154"/>
      <c r="J48" s="154"/>
      <c r="K48" s="154"/>
      <c r="L48" s="154"/>
      <c r="M48" s="33"/>
    </row>
    <row r="49" spans="1:13" ht="12.75" customHeight="1" x14ac:dyDescent="0.2">
      <c r="A49" s="38"/>
      <c r="B49" s="106" t="s">
        <v>256</v>
      </c>
      <c r="C49" s="35">
        <v>2</v>
      </c>
      <c r="D49" s="39" t="s">
        <v>37</v>
      </c>
      <c r="E49" s="39" t="s">
        <v>37</v>
      </c>
      <c r="F49" s="35">
        <v>0</v>
      </c>
      <c r="G49" s="39" t="s">
        <v>37</v>
      </c>
      <c r="H49" s="35">
        <v>1</v>
      </c>
      <c r="I49" s="35">
        <v>0</v>
      </c>
      <c r="J49" s="35">
        <v>0</v>
      </c>
      <c r="K49" s="39" t="s">
        <v>37</v>
      </c>
      <c r="L49" s="35">
        <v>3</v>
      </c>
      <c r="M49" s="33"/>
    </row>
    <row r="50" spans="1:13" ht="12.75" customHeight="1" x14ac:dyDescent="0.2">
      <c r="A50" s="13"/>
      <c r="B50" s="106" t="s">
        <v>261</v>
      </c>
      <c r="C50" s="35">
        <v>482</v>
      </c>
      <c r="D50" s="35">
        <v>216</v>
      </c>
      <c r="E50" s="35">
        <v>76</v>
      </c>
      <c r="F50" s="35">
        <v>16</v>
      </c>
      <c r="G50" s="35">
        <v>51</v>
      </c>
      <c r="H50" s="35">
        <v>91</v>
      </c>
      <c r="I50" s="35">
        <v>64</v>
      </c>
      <c r="J50" s="35">
        <v>59</v>
      </c>
      <c r="K50" s="35">
        <v>1</v>
      </c>
      <c r="L50" s="32">
        <v>1055</v>
      </c>
      <c r="M50" s="33"/>
    </row>
    <row r="51" spans="1:13" ht="12.75" customHeight="1" x14ac:dyDescent="0.2">
      <c r="A51" s="38"/>
      <c r="B51" s="106" t="s">
        <v>257</v>
      </c>
      <c r="C51" s="32">
        <v>4272</v>
      </c>
      <c r="D51" s="32">
        <v>1032</v>
      </c>
      <c r="E51" s="32">
        <v>1267</v>
      </c>
      <c r="F51" s="35">
        <v>412</v>
      </c>
      <c r="G51" s="35">
        <v>565</v>
      </c>
      <c r="H51" s="32">
        <v>1532</v>
      </c>
      <c r="I51" s="35">
        <v>632</v>
      </c>
      <c r="J51" s="35">
        <v>488</v>
      </c>
      <c r="K51" s="35">
        <v>845</v>
      </c>
      <c r="L51" s="32">
        <v>11044</v>
      </c>
      <c r="M51" s="33"/>
    </row>
    <row r="52" spans="1:13" x14ac:dyDescent="0.2">
      <c r="A52" s="38"/>
      <c r="B52" s="106" t="s">
        <v>258</v>
      </c>
      <c r="C52" s="39" t="s">
        <v>37</v>
      </c>
      <c r="D52" s="35">
        <v>6</v>
      </c>
      <c r="E52" s="35">
        <v>1</v>
      </c>
      <c r="F52" s="39" t="s">
        <v>37</v>
      </c>
      <c r="G52" s="39" t="s">
        <v>37</v>
      </c>
      <c r="H52" s="39" t="s">
        <v>37</v>
      </c>
      <c r="I52" s="35">
        <v>0</v>
      </c>
      <c r="J52" s="35">
        <v>0</v>
      </c>
      <c r="K52" s="35">
        <v>0</v>
      </c>
      <c r="L52" s="35">
        <v>7</v>
      </c>
      <c r="M52" s="33"/>
    </row>
    <row r="53" spans="1:13" ht="15.75" x14ac:dyDescent="0.2">
      <c r="A53" s="13"/>
      <c r="B53" s="106" t="s">
        <v>262</v>
      </c>
      <c r="C53" s="32">
        <v>3417</v>
      </c>
      <c r="D53" s="35">
        <v>747</v>
      </c>
      <c r="E53" s="32">
        <v>1365</v>
      </c>
      <c r="F53" s="35">
        <v>823</v>
      </c>
      <c r="G53" s="35">
        <v>498</v>
      </c>
      <c r="H53" s="32">
        <v>1392</v>
      </c>
      <c r="I53" s="32">
        <v>1057</v>
      </c>
      <c r="J53" s="35">
        <v>665</v>
      </c>
      <c r="K53" s="35">
        <v>665</v>
      </c>
      <c r="L53" s="32">
        <v>10629</v>
      </c>
      <c r="M53" s="33"/>
    </row>
    <row r="54" spans="1:13" x14ac:dyDescent="0.2">
      <c r="A54" s="40"/>
      <c r="B54" s="121" t="s">
        <v>259</v>
      </c>
      <c r="C54" s="34">
        <v>8172</v>
      </c>
      <c r="D54" s="34">
        <v>2000</v>
      </c>
      <c r="E54" s="34">
        <v>2709</v>
      </c>
      <c r="F54" s="34">
        <v>1251</v>
      </c>
      <c r="G54" s="34">
        <v>1114</v>
      </c>
      <c r="H54" s="34">
        <v>3015</v>
      </c>
      <c r="I54" s="34">
        <v>1753</v>
      </c>
      <c r="J54" s="34">
        <v>1212</v>
      </c>
      <c r="K54" s="34">
        <v>1511</v>
      </c>
      <c r="L54" s="34">
        <v>22738</v>
      </c>
      <c r="M54" s="33"/>
    </row>
    <row r="55" spans="1:13" ht="15.75" x14ac:dyDescent="0.2">
      <c r="A55" s="13"/>
      <c r="B55" s="106" t="s">
        <v>263</v>
      </c>
      <c r="C55" s="32">
        <v>25114</v>
      </c>
      <c r="D55" s="32">
        <v>2905</v>
      </c>
      <c r="E55" s="32">
        <v>3545</v>
      </c>
      <c r="F55" s="32">
        <v>1574</v>
      </c>
      <c r="G55" s="32">
        <v>1189</v>
      </c>
      <c r="H55" s="32">
        <v>3765</v>
      </c>
      <c r="I55" s="35">
        <v>664</v>
      </c>
      <c r="J55" s="35">
        <v>914</v>
      </c>
      <c r="K55" s="32">
        <v>1533</v>
      </c>
      <c r="L55" s="32">
        <v>41205</v>
      </c>
      <c r="M55" s="33"/>
    </row>
    <row r="56" spans="1:13" x14ac:dyDescent="0.2">
      <c r="A56" s="40"/>
      <c r="B56" s="121" t="s">
        <v>118</v>
      </c>
      <c r="C56" s="34">
        <v>33287</v>
      </c>
      <c r="D56" s="34">
        <v>4905</v>
      </c>
      <c r="E56" s="34">
        <v>6255</v>
      </c>
      <c r="F56" s="34">
        <v>2825</v>
      </c>
      <c r="G56" s="34">
        <v>2303</v>
      </c>
      <c r="H56" s="34">
        <v>6780</v>
      </c>
      <c r="I56" s="34">
        <v>2417</v>
      </c>
      <c r="J56" s="34">
        <v>2126</v>
      </c>
      <c r="K56" s="34">
        <v>3044</v>
      </c>
      <c r="L56" s="34">
        <v>63942</v>
      </c>
      <c r="M56" s="33"/>
    </row>
    <row r="57" spans="1:13" ht="14.25" x14ac:dyDescent="0.2">
      <c r="A57" s="11"/>
      <c r="C57" s="153" t="s">
        <v>249</v>
      </c>
      <c r="D57" s="154"/>
      <c r="E57" s="154"/>
      <c r="F57" s="154"/>
      <c r="G57" s="154"/>
      <c r="H57" s="154"/>
      <c r="I57" s="154"/>
      <c r="J57" s="154"/>
      <c r="K57" s="154"/>
      <c r="L57" s="154"/>
      <c r="M57" s="33"/>
    </row>
    <row r="58" spans="1:13" x14ac:dyDescent="0.2">
      <c r="A58" s="38"/>
      <c r="B58" s="106" t="s">
        <v>256</v>
      </c>
      <c r="C58" s="35">
        <v>2</v>
      </c>
      <c r="D58" s="39" t="s">
        <v>37</v>
      </c>
      <c r="E58" s="35">
        <v>0</v>
      </c>
      <c r="F58" s="39" t="s">
        <v>37</v>
      </c>
      <c r="G58" s="39" t="s">
        <v>37</v>
      </c>
      <c r="H58" s="39" t="s">
        <v>37</v>
      </c>
      <c r="I58" s="39" t="s">
        <v>37</v>
      </c>
      <c r="J58" s="35">
        <v>0</v>
      </c>
      <c r="K58" s="35">
        <v>0</v>
      </c>
      <c r="L58" s="35">
        <v>3</v>
      </c>
      <c r="M58" s="33"/>
    </row>
    <row r="59" spans="1:13" ht="15.75" x14ac:dyDescent="0.2">
      <c r="B59" s="106" t="s">
        <v>261</v>
      </c>
      <c r="C59" s="35">
        <v>716</v>
      </c>
      <c r="D59" s="35">
        <v>331</v>
      </c>
      <c r="E59" s="35">
        <v>131</v>
      </c>
      <c r="F59" s="35">
        <v>24</v>
      </c>
      <c r="G59" s="35">
        <v>53</v>
      </c>
      <c r="H59" s="35">
        <v>123</v>
      </c>
      <c r="I59" s="35">
        <v>73</v>
      </c>
      <c r="J59" s="35">
        <v>97</v>
      </c>
      <c r="K59" s="35">
        <v>97</v>
      </c>
      <c r="L59" s="32">
        <v>1645</v>
      </c>
      <c r="M59" s="33"/>
    </row>
    <row r="60" spans="1:13" x14ac:dyDescent="0.2">
      <c r="B60" s="106" t="s">
        <v>257</v>
      </c>
      <c r="C60" s="32">
        <v>4388</v>
      </c>
      <c r="D60" s="32">
        <v>1088</v>
      </c>
      <c r="E60" s="32">
        <v>1352</v>
      </c>
      <c r="F60" s="35">
        <v>459</v>
      </c>
      <c r="G60" s="35">
        <v>578</v>
      </c>
      <c r="H60" s="32">
        <v>1620</v>
      </c>
      <c r="I60" s="35">
        <v>696</v>
      </c>
      <c r="J60" s="35">
        <v>512</v>
      </c>
      <c r="K60" s="35">
        <v>880</v>
      </c>
      <c r="L60" s="32">
        <v>11573</v>
      </c>
      <c r="M60" s="33"/>
    </row>
    <row r="61" spans="1:13" x14ac:dyDescent="0.2">
      <c r="B61" s="106" t="s">
        <v>258</v>
      </c>
      <c r="C61" s="39" t="s">
        <v>37</v>
      </c>
      <c r="D61" s="35">
        <v>8</v>
      </c>
      <c r="E61" s="35">
        <v>2</v>
      </c>
      <c r="F61" s="35">
        <v>0</v>
      </c>
      <c r="G61" s="39" t="s">
        <v>37</v>
      </c>
      <c r="H61" s="35">
        <v>2</v>
      </c>
      <c r="I61" s="35">
        <v>0</v>
      </c>
      <c r="J61" s="35">
        <v>0</v>
      </c>
      <c r="K61" s="35">
        <v>0</v>
      </c>
      <c r="L61" s="35">
        <v>12</v>
      </c>
      <c r="M61" s="33"/>
    </row>
    <row r="62" spans="1:13" ht="15.75" x14ac:dyDescent="0.2">
      <c r="B62" s="106" t="s">
        <v>262</v>
      </c>
      <c r="C62" s="32">
        <v>7117</v>
      </c>
      <c r="D62" s="35">
        <v>976</v>
      </c>
      <c r="E62" s="32">
        <v>1526</v>
      </c>
      <c r="F62" s="32">
        <v>1063</v>
      </c>
      <c r="G62" s="35">
        <v>626</v>
      </c>
      <c r="H62" s="32">
        <v>1446</v>
      </c>
      <c r="I62" s="32">
        <v>1232</v>
      </c>
      <c r="J62" s="35">
        <v>700</v>
      </c>
      <c r="K62" s="35">
        <v>763</v>
      </c>
      <c r="L62" s="32">
        <v>15450</v>
      </c>
      <c r="M62" s="33"/>
    </row>
    <row r="63" spans="1:13" x14ac:dyDescent="0.2">
      <c r="B63" s="121" t="s">
        <v>259</v>
      </c>
      <c r="C63" s="34">
        <v>12224</v>
      </c>
      <c r="D63" s="34">
        <v>2403</v>
      </c>
      <c r="E63" s="34">
        <v>3011</v>
      </c>
      <c r="F63" s="34">
        <v>1546</v>
      </c>
      <c r="G63" s="34">
        <v>1257</v>
      </c>
      <c r="H63" s="34">
        <v>3191</v>
      </c>
      <c r="I63" s="34">
        <v>2001</v>
      </c>
      <c r="J63" s="34">
        <v>1309</v>
      </c>
      <c r="K63" s="34">
        <v>1739</v>
      </c>
      <c r="L63" s="34">
        <v>28683</v>
      </c>
      <c r="M63" s="33"/>
    </row>
    <row r="64" spans="1:13" ht="15.75" x14ac:dyDescent="0.2">
      <c r="B64" s="106" t="s">
        <v>263</v>
      </c>
      <c r="C64" s="32">
        <v>27805</v>
      </c>
      <c r="D64" s="32">
        <v>3113</v>
      </c>
      <c r="E64" s="32">
        <v>3836</v>
      </c>
      <c r="F64" s="32">
        <v>1933</v>
      </c>
      <c r="G64" s="32">
        <v>1339</v>
      </c>
      <c r="H64" s="32">
        <v>3886</v>
      </c>
      <c r="I64" s="35">
        <v>679</v>
      </c>
      <c r="J64" s="35">
        <v>945</v>
      </c>
      <c r="K64" s="32">
        <v>1574</v>
      </c>
      <c r="L64" s="32">
        <v>45110</v>
      </c>
      <c r="M64" s="33"/>
    </row>
    <row r="65" spans="1:17" x14ac:dyDescent="0.2">
      <c r="B65" s="121" t="s">
        <v>118</v>
      </c>
      <c r="C65" s="34">
        <v>40029</v>
      </c>
      <c r="D65" s="34">
        <v>5516</v>
      </c>
      <c r="E65" s="34">
        <v>6847</v>
      </c>
      <c r="F65" s="34">
        <v>3480</v>
      </c>
      <c r="G65" s="34">
        <v>2596</v>
      </c>
      <c r="H65" s="34">
        <v>7078</v>
      </c>
      <c r="I65" s="34">
        <v>2681</v>
      </c>
      <c r="J65" s="34">
        <v>2254</v>
      </c>
      <c r="K65" s="34">
        <v>3314</v>
      </c>
      <c r="L65" s="34">
        <v>73793</v>
      </c>
      <c r="M65" s="33"/>
    </row>
    <row r="66" spans="1:17" ht="15.75" x14ac:dyDescent="0.2">
      <c r="C66" s="155" t="s">
        <v>250</v>
      </c>
      <c r="D66" s="155"/>
      <c r="E66" s="155"/>
      <c r="F66" s="155"/>
      <c r="G66" s="155"/>
      <c r="H66" s="155"/>
      <c r="I66" s="155"/>
      <c r="J66" s="155"/>
      <c r="K66" s="155"/>
      <c r="L66" s="155"/>
      <c r="M66" s="33"/>
    </row>
    <row r="67" spans="1:17" x14ac:dyDescent="0.2">
      <c r="B67" s="106" t="s">
        <v>256</v>
      </c>
      <c r="C67" s="35">
        <v>2.2999999999999998</v>
      </c>
      <c r="D67" s="39" t="s">
        <v>37</v>
      </c>
      <c r="E67" s="35">
        <v>0.223</v>
      </c>
      <c r="F67" s="39" t="s">
        <v>37</v>
      </c>
      <c r="G67" s="39" t="s">
        <v>37</v>
      </c>
      <c r="H67" s="39" t="s">
        <v>37</v>
      </c>
      <c r="I67" s="39" t="s">
        <v>37</v>
      </c>
      <c r="J67" s="35" t="s">
        <v>33</v>
      </c>
      <c r="K67" s="35" t="s">
        <v>33</v>
      </c>
      <c r="L67" s="72">
        <f>SUM(C67:K67)</f>
        <v>2.5229999999999997</v>
      </c>
      <c r="M67" s="33"/>
    </row>
    <row r="68" spans="1:17" ht="15.75" x14ac:dyDescent="0.2">
      <c r="B68" s="106" t="s">
        <v>261</v>
      </c>
      <c r="C68" s="35">
        <v>840.26</v>
      </c>
      <c r="D68" s="35">
        <v>344.56099999999998</v>
      </c>
      <c r="E68" s="35">
        <v>152.529</v>
      </c>
      <c r="F68" s="35">
        <v>33.341000000000001</v>
      </c>
      <c r="G68" s="35">
        <v>729.00599999999997</v>
      </c>
      <c r="H68" s="35">
        <v>142.75299999999999</v>
      </c>
      <c r="I68" s="35">
        <v>64.646000000000001</v>
      </c>
      <c r="J68" s="35">
        <v>660.13699999999994</v>
      </c>
      <c r="K68" s="35">
        <v>1154.076</v>
      </c>
      <c r="L68" s="70">
        <f t="shared" ref="L68:L74" si="2">SUM(C68:K68)</f>
        <v>4121.3090000000002</v>
      </c>
      <c r="M68" s="33"/>
    </row>
    <row r="69" spans="1:17" x14ac:dyDescent="0.2">
      <c r="B69" s="106" t="s">
        <v>257</v>
      </c>
      <c r="C69" s="32">
        <v>5534.26</v>
      </c>
      <c r="D69" s="32">
        <v>1389.6780000000001</v>
      </c>
      <c r="E69" s="32">
        <v>1725.7840000000001</v>
      </c>
      <c r="F69" s="35">
        <v>589.44799999999998</v>
      </c>
      <c r="G69" s="35">
        <v>729.00599999999997</v>
      </c>
      <c r="H69" s="32">
        <v>2067.2040000000002</v>
      </c>
      <c r="I69" s="35">
        <v>888.85900000000004</v>
      </c>
      <c r="J69" s="39">
        <v>660.13699999999994</v>
      </c>
      <c r="K69" s="35">
        <v>1154.076</v>
      </c>
      <c r="L69" s="70">
        <f t="shared" si="2"/>
        <v>14738.452000000001</v>
      </c>
      <c r="M69" s="33"/>
    </row>
    <row r="70" spans="1:17" x14ac:dyDescent="0.2">
      <c r="B70" s="106" t="s">
        <v>258</v>
      </c>
      <c r="C70" s="39" t="s">
        <v>37</v>
      </c>
      <c r="D70" s="32">
        <v>11.784000000000001</v>
      </c>
      <c r="E70" s="35">
        <v>2.62</v>
      </c>
      <c r="F70" s="35">
        <v>9.2999999999999999E-2</v>
      </c>
      <c r="G70" s="39" t="s">
        <v>37</v>
      </c>
      <c r="H70" s="35">
        <v>0.96</v>
      </c>
      <c r="I70" s="35">
        <v>0.307</v>
      </c>
      <c r="J70" s="35">
        <v>0.1</v>
      </c>
      <c r="K70" s="35">
        <v>0.85199999999999998</v>
      </c>
      <c r="L70" s="72">
        <f t="shared" si="2"/>
        <v>16.716000000000001</v>
      </c>
      <c r="M70" s="33"/>
    </row>
    <row r="71" spans="1:17" ht="15.75" x14ac:dyDescent="0.2">
      <c r="B71" s="106" t="s">
        <v>262</v>
      </c>
      <c r="C71" s="32">
        <v>11277.266</v>
      </c>
      <c r="D71" s="35">
        <v>823.90499999999997</v>
      </c>
      <c r="E71" s="32">
        <v>2238.741</v>
      </c>
      <c r="F71" s="32">
        <v>1558.635</v>
      </c>
      <c r="G71" s="35">
        <v>517.48199999999997</v>
      </c>
      <c r="H71" s="32">
        <v>4315.5720000000001</v>
      </c>
      <c r="I71" s="32">
        <v>1743.0889999999999</v>
      </c>
      <c r="J71" s="35">
        <v>219.2</v>
      </c>
      <c r="K71" s="35">
        <v>562.197</v>
      </c>
      <c r="L71" s="70">
        <f t="shared" si="2"/>
        <v>23256.087000000003</v>
      </c>
      <c r="M71" s="33"/>
    </row>
    <row r="72" spans="1:17" x14ac:dyDescent="0.2">
      <c r="B72" s="121" t="s">
        <v>259</v>
      </c>
      <c r="C72" s="71">
        <f>SUM(C67:C71)</f>
        <v>17654.085999999999</v>
      </c>
      <c r="D72" s="71">
        <f>SUM(D67:D71)</f>
        <v>2569.9279999999999</v>
      </c>
      <c r="E72" s="71">
        <f t="shared" ref="E72:K72" si="3">SUM(E67:E71)</f>
        <v>4119.8969999999999</v>
      </c>
      <c r="F72" s="71">
        <f t="shared" si="3"/>
        <v>2181.5169999999998</v>
      </c>
      <c r="G72" s="71">
        <f t="shared" si="3"/>
        <v>1975.4939999999999</v>
      </c>
      <c r="H72" s="71">
        <f t="shared" si="3"/>
        <v>6526.4890000000005</v>
      </c>
      <c r="I72" s="71">
        <f t="shared" si="3"/>
        <v>2696.9009999999998</v>
      </c>
      <c r="J72" s="71">
        <f t="shared" si="3"/>
        <v>1539.5739999999998</v>
      </c>
      <c r="K72" s="71">
        <f t="shared" si="3"/>
        <v>2871.201</v>
      </c>
      <c r="L72" s="71">
        <f t="shared" si="2"/>
        <v>42135.087</v>
      </c>
      <c r="M72" s="33"/>
      <c r="Q72" s="73"/>
    </row>
    <row r="73" spans="1:17" ht="15.75" x14ac:dyDescent="0.2">
      <c r="B73" s="106" t="s">
        <v>263</v>
      </c>
      <c r="C73" s="70">
        <f>5260.01+20372.48</f>
        <v>25632.489999999998</v>
      </c>
      <c r="D73" s="70">
        <f>2123.898+998.528</f>
        <v>3122.4260000000004</v>
      </c>
      <c r="E73" s="70">
        <f>2940.451+986.251</f>
        <v>3926.7020000000002</v>
      </c>
      <c r="F73" s="70">
        <f>507.526+1689.239</f>
        <v>2196.7649999999999</v>
      </c>
      <c r="G73" s="70">
        <f>507.524+878.991</f>
        <v>1386.5149999999999</v>
      </c>
      <c r="H73" s="70">
        <f>905.03+2709.907</f>
        <v>3614.9369999999999</v>
      </c>
      <c r="I73" s="72">
        <f>546.169+270.919</f>
        <v>817.08799999999997</v>
      </c>
      <c r="J73" s="70">
        <f>547.919+530.416</f>
        <v>1078.335</v>
      </c>
      <c r="K73" s="70">
        <f>547.922+1243.965</f>
        <v>1791.8869999999999</v>
      </c>
      <c r="L73" s="70">
        <f t="shared" si="2"/>
        <v>43567.145000000004</v>
      </c>
      <c r="M73" s="33"/>
    </row>
    <row r="74" spans="1:17" x14ac:dyDescent="0.2">
      <c r="B74" s="126" t="s">
        <v>118</v>
      </c>
      <c r="C74" s="71">
        <f>SUM(C72:C73)</f>
        <v>43286.576000000001</v>
      </c>
      <c r="D74" s="71">
        <f t="shared" ref="D74:K74" si="4">SUM(D72:D73)</f>
        <v>5692.3540000000003</v>
      </c>
      <c r="E74" s="71">
        <f t="shared" si="4"/>
        <v>8046.5990000000002</v>
      </c>
      <c r="F74" s="71">
        <f t="shared" si="4"/>
        <v>4378.2819999999992</v>
      </c>
      <c r="G74" s="71">
        <f t="shared" si="4"/>
        <v>3362.009</v>
      </c>
      <c r="H74" s="71">
        <f t="shared" si="4"/>
        <v>10141.425999999999</v>
      </c>
      <c r="I74" s="71">
        <f t="shared" si="4"/>
        <v>3513.9889999999996</v>
      </c>
      <c r="J74" s="71">
        <f t="shared" si="4"/>
        <v>2617.9089999999997</v>
      </c>
      <c r="K74" s="71">
        <f t="shared" si="4"/>
        <v>4663.0879999999997</v>
      </c>
      <c r="L74" s="71">
        <f t="shared" si="2"/>
        <v>85702.232000000004</v>
      </c>
      <c r="M74" s="33"/>
    </row>
    <row r="75" spans="1:17" x14ac:dyDescent="0.2">
      <c r="B75" s="40"/>
      <c r="C75" s="41"/>
      <c r="D75" s="41"/>
      <c r="E75" s="41"/>
      <c r="F75" s="41"/>
      <c r="G75" s="41"/>
      <c r="H75" s="41"/>
      <c r="I75" s="41"/>
      <c r="J75" s="41"/>
      <c r="K75" s="41"/>
      <c r="L75" s="41"/>
    </row>
    <row r="76" spans="1:17" x14ac:dyDescent="0.2">
      <c r="A76" s="90" t="s">
        <v>36</v>
      </c>
      <c r="B76" s="137" t="s">
        <v>266</v>
      </c>
      <c r="C76" s="137"/>
      <c r="D76" s="137"/>
      <c r="E76" s="137"/>
      <c r="F76" s="137"/>
      <c r="G76" s="137"/>
      <c r="H76" s="13"/>
      <c r="I76" s="13"/>
      <c r="J76" s="13"/>
      <c r="K76" s="13"/>
      <c r="L76" s="13"/>
      <c r="M76" s="13"/>
    </row>
    <row r="77" spans="1:17" ht="16.5" customHeight="1" x14ac:dyDescent="0.2">
      <c r="A77" s="90" t="s">
        <v>86</v>
      </c>
      <c r="B77" s="137" t="s">
        <v>270</v>
      </c>
      <c r="C77" s="137"/>
      <c r="D77" s="137"/>
      <c r="E77" s="137"/>
      <c r="F77" s="137"/>
      <c r="G77" s="137"/>
      <c r="H77" s="105"/>
      <c r="I77" s="105"/>
      <c r="J77" s="105"/>
      <c r="K77" s="105"/>
      <c r="L77" s="105"/>
    </row>
    <row r="78" spans="1:17" x14ac:dyDescent="0.2">
      <c r="A78" s="90" t="s">
        <v>87</v>
      </c>
      <c r="B78" s="137" t="s">
        <v>93</v>
      </c>
      <c r="C78" s="137"/>
      <c r="D78" s="137"/>
      <c r="E78" s="137"/>
      <c r="F78" s="137"/>
      <c r="G78" s="137"/>
      <c r="H78" s="105"/>
      <c r="I78" s="105"/>
      <c r="J78" s="105"/>
      <c r="K78" s="105"/>
      <c r="L78" s="105"/>
    </row>
    <row r="79" spans="1:17" ht="14.25" customHeight="1" x14ac:dyDescent="0.2">
      <c r="A79" s="90" t="s">
        <v>88</v>
      </c>
      <c r="B79" s="137" t="s">
        <v>269</v>
      </c>
      <c r="C79" s="137"/>
      <c r="D79" s="137"/>
      <c r="E79" s="137"/>
      <c r="F79" s="137"/>
      <c r="G79" s="137"/>
      <c r="H79" s="105"/>
      <c r="I79" s="105"/>
      <c r="J79" s="105"/>
      <c r="K79" s="105"/>
      <c r="L79" s="105"/>
    </row>
    <row r="80" spans="1:17" x14ac:dyDescent="0.2">
      <c r="A80" s="90" t="s">
        <v>34</v>
      </c>
      <c r="B80" s="137" t="s">
        <v>268</v>
      </c>
      <c r="C80" s="137"/>
      <c r="D80" s="137"/>
      <c r="E80" s="137"/>
      <c r="F80" s="137"/>
      <c r="G80" s="137"/>
      <c r="H80" s="105"/>
      <c r="I80" s="105"/>
      <c r="J80" s="105"/>
      <c r="K80" s="105"/>
      <c r="L80" s="105"/>
    </row>
    <row r="81" spans="1:12" ht="14.25" customHeight="1" x14ac:dyDescent="0.2">
      <c r="A81" s="90" t="s">
        <v>89</v>
      </c>
      <c r="B81" s="137" t="s">
        <v>267</v>
      </c>
      <c r="C81" s="137"/>
      <c r="D81" s="137"/>
      <c r="E81" s="137"/>
      <c r="F81" s="137"/>
      <c r="G81" s="137"/>
      <c r="H81" s="105"/>
      <c r="I81" s="105"/>
      <c r="J81" s="105"/>
      <c r="K81" s="105"/>
      <c r="L81" s="105"/>
    </row>
    <row r="82" spans="1:12" x14ac:dyDescent="0.2">
      <c r="A82" s="131" t="s">
        <v>264</v>
      </c>
      <c r="B82" s="131"/>
      <c r="C82" s="131"/>
      <c r="D82" s="131"/>
      <c r="E82" s="131"/>
    </row>
    <row r="83" spans="1:12" x14ac:dyDescent="0.2">
      <c r="A83" s="11"/>
    </row>
    <row r="84" spans="1:12" x14ac:dyDescent="0.2">
      <c r="A84" s="97" t="s">
        <v>265</v>
      </c>
    </row>
    <row r="85" spans="1:12" x14ac:dyDescent="0.2">
      <c r="A85" s="127" t="s">
        <v>228</v>
      </c>
    </row>
  </sheetData>
  <mergeCells count="17">
    <mergeCell ref="C57:L57"/>
    <mergeCell ref="C66:L66"/>
    <mergeCell ref="B2:L2"/>
    <mergeCell ref="B3:L3"/>
    <mergeCell ref="C30:L30"/>
    <mergeCell ref="C22:L22"/>
    <mergeCell ref="C14:L14"/>
    <mergeCell ref="C6:L6"/>
    <mergeCell ref="C39:L39"/>
    <mergeCell ref="C48:L48"/>
    <mergeCell ref="B76:G76"/>
    <mergeCell ref="B81:G81"/>
    <mergeCell ref="A82:E82"/>
    <mergeCell ref="B80:G80"/>
    <mergeCell ref="B79:G79"/>
    <mergeCell ref="B78:G78"/>
    <mergeCell ref="B77:G77"/>
  </mergeCells>
  <pageMargins left="0.7" right="0.7" top="0.75" bottom="0.75" header="0.3" footer="0.3"/>
  <pageSetup paperSize="8" orientation="landscape" r:id="rId1"/>
  <headerFooter>
    <oddHeader>&amp;L&amp;"Calibri"&amp;10&amp;K000000 [Limited Sharing]&amp;1#_x000D_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Table 5.1</vt:lpstr>
      <vt:lpstr>Table 5.2 </vt:lpstr>
      <vt:lpstr>Table 5.3</vt:lpstr>
      <vt:lpstr>Table 5.4 </vt:lpstr>
      <vt:lpstr>Table 5.5 </vt:lpstr>
      <vt:lpstr>Table 5.6</vt:lpstr>
      <vt:lpstr>Table 5.7</vt:lpstr>
      <vt:lpstr>Table 5.8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Tharindi NKN</dc:creator>
  <cp:lastModifiedBy>Ishanthini K</cp:lastModifiedBy>
  <cp:lastPrinted>2023-12-08T04:27:20Z</cp:lastPrinted>
  <dcterms:created xsi:type="dcterms:W3CDTF">2023-11-27T10:37:04Z</dcterms:created>
  <dcterms:modified xsi:type="dcterms:W3CDTF">2024-12-16T09:37:41Z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2023-08-17T00:00:00Z</vt:filetime>
  </property>
  <property fmtid="{D5CDD505-2E9C-101B-9397-08002B2CF9AE}" pid="3" name="Creator">
    <vt:lpwstr>Adobe InDesign CC 13.1 (Macintosh)</vt:lpwstr>
  </property>
  <property fmtid="{D5CDD505-2E9C-101B-9397-08002B2CF9AE}" pid="4" name="LastSaved">
    <vt:filetime>2023-11-27T00:00:00Z</vt:filetime>
  </property>
  <property fmtid="{D5CDD505-2E9C-101B-9397-08002B2CF9AE}" pid="5" name="Producer">
    <vt:lpwstr>Adobe PDF Library 15.0</vt:lpwstr>
  </property>
  <property fmtid="{D5CDD505-2E9C-101B-9397-08002B2CF9AE}" pid="6" name="MSIP_Label_83c4ab6a-b8f9-4a41-a9e3-9d9b3c522aed_Enabled">
    <vt:lpwstr>true</vt:lpwstr>
  </property>
  <property fmtid="{D5CDD505-2E9C-101B-9397-08002B2CF9AE}" pid="7" name="MSIP_Label_83c4ab6a-b8f9-4a41-a9e3-9d9b3c522aed_SetDate">
    <vt:lpwstr>2024-01-10T10:38:53Z</vt:lpwstr>
  </property>
  <property fmtid="{D5CDD505-2E9C-101B-9397-08002B2CF9AE}" pid="8" name="MSIP_Label_83c4ab6a-b8f9-4a41-a9e3-9d9b3c522aed_Method">
    <vt:lpwstr>Standard</vt:lpwstr>
  </property>
  <property fmtid="{D5CDD505-2E9C-101B-9397-08002B2CF9AE}" pid="9" name="MSIP_Label_83c4ab6a-b8f9-4a41-a9e3-9d9b3c522aed_Name">
    <vt:lpwstr>83c4ab6a-b8f9-4a41-a9e3-9d9b3c522aed</vt:lpwstr>
  </property>
  <property fmtid="{D5CDD505-2E9C-101B-9397-08002B2CF9AE}" pid="10" name="MSIP_Label_83c4ab6a-b8f9-4a41-a9e3-9d9b3c522aed_SiteId">
    <vt:lpwstr>deb56736-e31c-4f83-a094-a8aee555a992</vt:lpwstr>
  </property>
  <property fmtid="{D5CDD505-2E9C-101B-9397-08002B2CF9AE}" pid="11" name="MSIP_Label_83c4ab6a-b8f9-4a41-a9e3-9d9b3c522aed_ActionId">
    <vt:lpwstr>01fec31b-ca78-4dc8-97a0-9d3850c9b111</vt:lpwstr>
  </property>
  <property fmtid="{D5CDD505-2E9C-101B-9397-08002B2CF9AE}" pid="12" name="MSIP_Label_83c4ab6a-b8f9-4a41-a9e3-9d9b3c522aed_ContentBits">
    <vt:lpwstr>1</vt:lpwstr>
  </property>
</Properties>
</file>