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datastore-a\erd$\ERD_TRADE\Annual Reports\Annual Economic Review\2024\Appendix tables\Web Upload\"/>
    </mc:Choice>
  </mc:AlternateContent>
  <xr:revisionPtr revIDLastSave="0" documentId="13_ncr:1_{318044DE-494C-44D8-B98E-63A0DFBBECCB}" xr6:coauthVersionLast="47" xr6:coauthVersionMax="47" xr10:uidLastSave="{00000000-0000-0000-0000-000000000000}"/>
  <bookViews>
    <workbookView xWindow="-120" yWindow="-120" windowWidth="29040" windowHeight="15840" xr2:uid="{00000000-000D-0000-FFFF-FFFF00000000}"/>
  </bookViews>
  <sheets>
    <sheet name="Contents" sheetId="2" r:id="rId1"/>
    <sheet name="TABLE 101" sheetId="3" r:id="rId2"/>
    <sheet name="TABLE 102" sheetId="4" r:id="rId3"/>
    <sheet name="TABLE 103" sheetId="5" r:id="rId4"/>
    <sheet name="TABLE 104" sheetId="6" r:id="rId5"/>
    <sheet name="TABLE 105" sheetId="7" r:id="rId6"/>
    <sheet name="TABLE 106" sheetId="8" r:id="rId7"/>
    <sheet name="TABLE 107" sheetId="9" r:id="rId8"/>
    <sheet name="TABLE 108" sheetId="10" r:id="rId9"/>
    <sheet name="TABLE 109" sheetId="23" r:id="rId10"/>
    <sheet name="TABLE 110" sheetId="24" r:id="rId11"/>
    <sheet name="TABLE 111" sheetId="25" r:id="rId12"/>
    <sheet name="TABLE 112" sheetId="26" r:id="rId13"/>
    <sheet name="TABLE 113" sheetId="27" r:id="rId14"/>
    <sheet name="TABLE 114" sheetId="35" r:id="rId15"/>
    <sheet name="TABLE 115" sheetId="36" r:id="rId16"/>
    <sheet name="TABLE 116" sheetId="37" r:id="rId17"/>
    <sheet name="TABLE 117" sheetId="31" r:id="rId18"/>
    <sheet name="TABLE 118" sheetId="20" r:id="rId19"/>
    <sheet name="TABLE 119" sheetId="21" r:id="rId20"/>
    <sheet name="TABLE 120" sheetId="22" r:id="rId21"/>
  </sheets>
  <externalReferences>
    <externalReference r:id="rId22"/>
    <externalReference r:id="rId23"/>
    <externalReference r:id="rId24"/>
    <externalReference r:id="rId25"/>
    <externalReference r:id="rId26"/>
    <externalReference r:id="rId27"/>
  </externalReferences>
  <definedNames>
    <definedName name="__BAS1">[1]A!#REF!</definedName>
    <definedName name="__TAB1">[1]A!#REF!</definedName>
    <definedName name="__TAB2">[1]A!$B$6:$H$113</definedName>
    <definedName name="_1__123Graph_ACHART_11" hidden="1">[1]A!$D$60:$D$119</definedName>
    <definedName name="_10__123Graph_DCHART_13" hidden="1">[1]A!#REF!</definedName>
    <definedName name="_11__123Graph_XCHART_11" hidden="1">[1]A!$B$60:$B$119</definedName>
    <definedName name="_12__123Graph_XCHART_12" hidden="1">[1]A!$B$60:$B$119</definedName>
    <definedName name="_13__123Graph_XCHART_13" hidden="1">[1]A!#REF!</definedName>
    <definedName name="_14__123Graph_XCHART_14" hidden="1">[1]A!#REF!</definedName>
    <definedName name="_15__123Graph_XCHART_4" hidden="1">[1]A!#REF!</definedName>
    <definedName name="_2__123Graph_ACHART_12" hidden="1">[1]A!$E$60:$E$119</definedName>
    <definedName name="_3__123Graph_ACHART_14" hidden="1">[1]A!#REF!</definedName>
    <definedName name="_4__123Graph_ACHART_4" hidden="1">[1]A!#REF!</definedName>
    <definedName name="_5__123Graph_BCHART_11" hidden="1">[1]A!$C$60:$C$119</definedName>
    <definedName name="_6__123Graph_BCHART_12" hidden="1">[1]A!$F$60:$F$119</definedName>
    <definedName name="_7__123Graph_BCHART_13" hidden="1">[1]A!#REF!</definedName>
    <definedName name="_8__123Graph_BCHART_4" hidden="1">[1]A!#REF!</definedName>
    <definedName name="_9__123Graph_CCHART_14" hidden="1">[1]A!#REF!</definedName>
    <definedName name="_BAS1">[1]A!#REF!</definedName>
    <definedName name="_mj169" localSheetId="1">[2]Mins!#REF!</definedName>
    <definedName name="_mj169" localSheetId="2">[2]Mins!#REF!</definedName>
    <definedName name="_mj169" localSheetId="3">[2]Mins!#REF!</definedName>
    <definedName name="_mj169" localSheetId="4">[2]Mins!#REF!</definedName>
    <definedName name="_mj169" localSheetId="5">[2]Mins!#REF!</definedName>
    <definedName name="_mj169" localSheetId="6">[2]Mins!#REF!</definedName>
    <definedName name="_mj169" localSheetId="7">[2]Mins!#REF!</definedName>
    <definedName name="_mj169" localSheetId="8">[2]Mins!#REF!</definedName>
    <definedName name="_mj169" localSheetId="9">[2]Mins!#REF!</definedName>
    <definedName name="_mj169" localSheetId="10">[2]Mins!#REF!</definedName>
    <definedName name="_mj169" localSheetId="11">[2]Mins!#REF!</definedName>
    <definedName name="_mj169" localSheetId="12">[2]Mins!#REF!</definedName>
    <definedName name="_mj169" localSheetId="13">[2]Mins!#REF!</definedName>
    <definedName name="_mj169" localSheetId="14">[2]Mins!#REF!</definedName>
    <definedName name="_mj169" localSheetId="15">[2]Mins!#REF!</definedName>
    <definedName name="_mj169" localSheetId="16">[2]Mins!#REF!</definedName>
    <definedName name="_mj169" localSheetId="17">[2]Mins!#REF!</definedName>
    <definedName name="_mj169" localSheetId="18">[2]Mins!#REF!</definedName>
    <definedName name="_mj169" localSheetId="19">[2]Mins!#REF!</definedName>
    <definedName name="_mj169" localSheetId="20">[2]Mins!#REF!</definedName>
    <definedName name="_mj169">[2]Mins!#REF!</definedName>
    <definedName name="_TAB1">[1]A!#REF!</definedName>
    <definedName name="_TAB2">[1]A!$B$6:$H$113</definedName>
    <definedName name="a12l75">[3]R_Annual!$A$3:$N$58</definedName>
    <definedName name="aa">#REF!</definedName>
    <definedName name="aaaaaa">#REF!</definedName>
    <definedName name="ad">#REF!</definedName>
    <definedName name="asd">#REF!</definedName>
    <definedName name="ass">#REF!</definedName>
    <definedName name="bb">#REF!</definedName>
    <definedName name="bf" localSheetId="1">[2]Mins!#REF!</definedName>
    <definedName name="bf" localSheetId="2">[2]Mins!#REF!</definedName>
    <definedName name="bf" localSheetId="3">[2]Mins!#REF!</definedName>
    <definedName name="bf" localSheetId="4">[2]Mins!#REF!</definedName>
    <definedName name="bf" localSheetId="5">[2]Mins!#REF!</definedName>
    <definedName name="bf" localSheetId="6">[2]Mins!#REF!</definedName>
    <definedName name="bf" localSheetId="7">[2]Mins!#REF!</definedName>
    <definedName name="bf" localSheetId="8">[2]Mins!#REF!</definedName>
    <definedName name="bf" localSheetId="9">[2]Mins!#REF!</definedName>
    <definedName name="bf" localSheetId="10">[2]Mins!#REF!</definedName>
    <definedName name="bf" localSheetId="11">[2]Mins!#REF!</definedName>
    <definedName name="bf" localSheetId="12">[2]Mins!#REF!</definedName>
    <definedName name="bf" localSheetId="13">[2]Mins!#REF!</definedName>
    <definedName name="bf" localSheetId="14">[2]Mins!#REF!</definedName>
    <definedName name="bf" localSheetId="15">[2]Mins!#REF!</definedName>
    <definedName name="bf" localSheetId="16">[2]Mins!#REF!</definedName>
    <definedName name="bf" localSheetId="17">[2]Mins!#REF!</definedName>
    <definedName name="bf" localSheetId="18">[2]Mins!#REF!</definedName>
    <definedName name="bf" localSheetId="19">[2]Mins!#REF!</definedName>
    <definedName name="bf" localSheetId="20">[2]Mins!#REF!</definedName>
    <definedName name="bf">[2]Mins!#REF!</definedName>
    <definedName name="dsd" hidden="1">[1]A!#REF!</definedName>
    <definedName name="eeee" hidden="1">[1]A!#REF!</definedName>
    <definedName name="Excel_BuiltIn_Print_Area_1">#REF!</definedName>
    <definedName name="Excel_BuiltIn_Print_Area_1_1">#REF!</definedName>
    <definedName name="Excel_BuiltIn_Print_Area_10_1">#REF!</definedName>
    <definedName name="Excel_BuiltIn_Print_Area_4_1">#REF!</definedName>
    <definedName name="ExR">OFFSET([4]Assumption!$A$2,0,0,COUNTA([4]Assumption!$A$1:$A$65536),4)</definedName>
    <definedName name="fffffffffffffffffffffff">#REF!</definedName>
    <definedName name="ffgfgg">[1]A!#REF!</definedName>
    <definedName name="G1_">#N/A</definedName>
    <definedName name="gfgsdf">'[5]25'!$B$2:$U$24</definedName>
    <definedName name="ggggg">#REF!</definedName>
    <definedName name="ghgj">#REF!</definedName>
    <definedName name="hhhhh">#REF!</definedName>
    <definedName name="iiii" hidden="1">[1]A!#REF!</definedName>
    <definedName name="lllll" hidden="1">[1]A!#REF!</definedName>
    <definedName name="mmmm">#REF!</definedName>
    <definedName name="n_a12l75">[3]Annual!$A$2:$P$58</definedName>
    <definedName name="Notes">#REF!</definedName>
    <definedName name="Notes2">#REF!</definedName>
    <definedName name="nwa12l75">[3]Annual!$A$2:$P$58</definedName>
    <definedName name="old">'[5]31'!$B$2:$N$76</definedName>
    <definedName name="old_23">'[5]24'!$B$1:$V$24</definedName>
    <definedName name="_xlnm.Print_Area" localSheetId="1">'TABLE 101'!$A$1:$K$26</definedName>
    <definedName name="_xlnm.Print_Area" localSheetId="2">'TABLE 102'!$A$1:$K$45</definedName>
    <definedName name="_xlnm.Print_Area" localSheetId="3">'TABLE 103'!$A$1:$K$39</definedName>
    <definedName name="_xlnm.Print_Area" localSheetId="4">'TABLE 104'!$A$1:$D$53</definedName>
    <definedName name="_xlnm.Print_Area" localSheetId="5">'TABLE 105'!$A$1:$H$41</definedName>
    <definedName name="_xlnm.Print_Area" localSheetId="7">'TABLE 107'!$A$1:$K$74</definedName>
    <definedName name="_xlnm.Print_Area" localSheetId="8">'TABLE 108'!$A$1:$K$67</definedName>
    <definedName name="_xlnm.Print_Area" localSheetId="9">'TABLE 109'!$A$1:$G$34</definedName>
    <definedName name="_xlnm.Print_Area" localSheetId="10">'TABLE 110'!$A$1:$G$41</definedName>
    <definedName name="_xlnm.Print_Area" localSheetId="11">'TABLE 111'!$A$1:$G$31</definedName>
    <definedName name="_xlnm.Print_Area" localSheetId="12">'TABLE 112'!$A$1:$F$36</definedName>
    <definedName name="_xlnm.Print_Area" localSheetId="14">'TABLE 114'!$A$1:$G$49</definedName>
    <definedName name="_xlnm.Print_Area" localSheetId="16">'TABLE 116'!$A$1:$F$41</definedName>
    <definedName name="_xlnm.Print_Area" localSheetId="17">'TABLE 117'!$A$1:$F$49</definedName>
    <definedName name="_xlnm.Print_Area" localSheetId="19">'TABLE 119'!$A$1:$I$41</definedName>
    <definedName name="_xlnm.Print_Area" localSheetId="20">'TABLE 120'!$A$1:$J$61</definedName>
    <definedName name="_xlnm.Print_Area">#REF!</definedName>
    <definedName name="Print_Area_MI">#REF!</definedName>
    <definedName name="Range_Columns">#REF!</definedName>
    <definedName name="Range_Country">#REF!</definedName>
    <definedName name="Range_DownloadAnnual">#REF!</definedName>
    <definedName name="Range_DownloadDateTime">#REF!</definedName>
    <definedName name="Range_DownloadMonth">#REF!</definedName>
    <definedName name="Range_DownloadQuarter">#REF!</definedName>
    <definedName name="Range_ReportFormName">#REF!</definedName>
    <definedName name="Range_Rows">#REF!</definedName>
    <definedName name="Range_SheetName">#REF!</definedName>
    <definedName name="Range_TotalDownloadPeriod">#REF!</definedName>
    <definedName name="Range_VersionControl">#REF!</definedName>
    <definedName name="Reporting_CountryCode">[6]Control!$B$28</definedName>
    <definedName name="rrrr">#REF!</definedName>
    <definedName name="rrrrr">#REF!</definedName>
    <definedName name="saccc">#REF!</definedName>
    <definedName name="sdcs" hidden="1">[1]A!#REF!</definedName>
    <definedName name="ss" hidden="1">[1]A!#REF!</definedName>
    <definedName name="sss">#REF!</definedName>
    <definedName name="ssss">#REF!</definedName>
    <definedName name="sssss" hidden="1">[1]A!#REF!</definedName>
    <definedName name="vb">#REF!</definedName>
    <definedName name="vsvsv">#REF!</definedName>
    <definedName name="vv" hidden="1">[1]A!#REF!</definedName>
    <definedName name="vvfvvvv">#REF!</definedName>
    <definedName name="wwfwfwf">#REF!</definedName>
    <definedName name="ww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7" l="1"/>
  <c r="E37" i="7"/>
  <c r="F24" i="37" l="1"/>
  <c r="F25" i="37"/>
  <c r="C27" i="36"/>
  <c r="D27" i="36"/>
  <c r="E27" i="36"/>
  <c r="F27" i="36"/>
  <c r="G27" i="36"/>
  <c r="C35" i="36"/>
  <c r="D35" i="36"/>
  <c r="E35" i="36"/>
  <c r="F35" i="36"/>
  <c r="G35" i="36"/>
  <c r="F36" i="36"/>
  <c r="G36" i="36"/>
  <c r="D6" i="35"/>
  <c r="D37" i="35" s="1"/>
  <c r="E6" i="35"/>
  <c r="E37" i="35" s="1"/>
  <c r="F6" i="35"/>
  <c r="G6" i="35"/>
  <c r="G16" i="35"/>
  <c r="G37" i="35" s="1"/>
  <c r="C18" i="35"/>
  <c r="E18" i="35"/>
  <c r="F18" i="35"/>
  <c r="G18" i="35"/>
  <c r="D19" i="35"/>
  <c r="D18" i="35" s="1"/>
  <c r="D35" i="35" s="1"/>
  <c r="F24" i="35"/>
  <c r="C26" i="35"/>
  <c r="D26" i="35"/>
  <c r="E26" i="35"/>
  <c r="E35" i="35" s="1"/>
  <c r="F26" i="35"/>
  <c r="G26" i="35"/>
  <c r="G35" i="35"/>
  <c r="F37" i="35"/>
  <c r="C35" i="35" l="1"/>
  <c r="F35" i="35"/>
  <c r="H36" i="7"/>
  <c r="E36" i="7"/>
  <c r="E8" i="7"/>
  <c r="E7" i="7"/>
  <c r="F6" i="26" l="1"/>
  <c r="F6" i="25"/>
  <c r="F9" i="25"/>
  <c r="G17" i="24"/>
  <c r="J65" i="10" l="1"/>
  <c r="J70" i="9"/>
  <c r="H35" i="7"/>
  <c r="E35" i="7"/>
  <c r="H34" i="7"/>
  <c r="E34" i="7"/>
  <c r="H33" i="7"/>
  <c r="E33" i="7"/>
  <c r="H32" i="7"/>
  <c r="E32" i="7"/>
  <c r="H31" i="7"/>
  <c r="E31" i="7"/>
  <c r="H30" i="7"/>
  <c r="E30" i="7"/>
  <c r="H29" i="7"/>
  <c r="E29" i="7"/>
  <c r="H28" i="7"/>
  <c r="E28" i="7"/>
  <c r="H27" i="7"/>
  <c r="E27" i="7"/>
  <c r="H26" i="7"/>
  <c r="E26" i="7"/>
  <c r="H25" i="7"/>
  <c r="E25" i="7"/>
  <c r="H24" i="7"/>
  <c r="E24" i="7"/>
  <c r="H23" i="7"/>
  <c r="E23" i="7"/>
  <c r="H22" i="7"/>
  <c r="E22" i="7"/>
  <c r="H21" i="7"/>
  <c r="E21" i="7"/>
  <c r="H20" i="7"/>
  <c r="E20" i="7"/>
  <c r="H19" i="7"/>
  <c r="E19" i="7"/>
  <c r="H18" i="7"/>
  <c r="E18" i="7"/>
  <c r="H17" i="7"/>
  <c r="E17" i="7"/>
  <c r="H16" i="7"/>
  <c r="E16" i="7"/>
  <c r="H15" i="7"/>
  <c r="E15" i="7"/>
  <c r="H14" i="7"/>
  <c r="E14" i="7"/>
  <c r="H13" i="7"/>
  <c r="E13" i="7"/>
  <c r="H12" i="7"/>
  <c r="E12" i="7"/>
  <c r="H11" i="7"/>
  <c r="E11" i="7"/>
  <c r="H10" i="7"/>
  <c r="E10" i="7"/>
  <c r="H9" i="7"/>
  <c r="H8" i="7"/>
  <c r="C33" i="8" l="1"/>
  <c r="D33" i="8"/>
  <c r="E38" i="7"/>
  <c r="H38" i="7"/>
  <c r="E9" i="7"/>
  <c r="H7" i="7"/>
</calcChain>
</file>

<file path=xl/sharedStrings.xml><?xml version="1.0" encoding="utf-8"?>
<sst xmlns="http://schemas.openxmlformats.org/spreadsheetml/2006/main" count="994" uniqueCount="665">
  <si>
    <t xml:space="preserve">(Click on the name to access the required table) </t>
  </si>
  <si>
    <t xml:space="preserve">Table of Contents </t>
  </si>
  <si>
    <t>Table Name</t>
  </si>
  <si>
    <t>Table / Sheet No.</t>
  </si>
  <si>
    <t>Economic Classification of Government Revenue</t>
  </si>
  <si>
    <t>Economic Classification of Government Expenditure and Lending Minus Repayments</t>
  </si>
  <si>
    <t>Functional Classification of Government Expenditure and Lending</t>
  </si>
  <si>
    <t>Composition of Outstanding Central Government Debt (as at end year)</t>
  </si>
  <si>
    <t>Ownership of Central Government Debt (as at end year)</t>
  </si>
  <si>
    <t>Ownership of Treasury Bills (as at end year)</t>
  </si>
  <si>
    <t>Ownership of Treasury Bonds (as at end year)</t>
  </si>
  <si>
    <t>Ownership of Rupee Loans</t>
  </si>
  <si>
    <t>Ownership of Outstanding Foreign Debt</t>
  </si>
  <si>
    <t>Net Receipts of Foreign Assistance</t>
  </si>
  <si>
    <t>Outstanding Public Debt (as at end year)</t>
  </si>
  <si>
    <t>Central Government Debt Service Payments</t>
  </si>
  <si>
    <t>Central Government Debt Indicators</t>
  </si>
  <si>
    <t>Budget Outturn for Provincial Councils</t>
  </si>
  <si>
    <t>Consolidated Budget</t>
  </si>
  <si>
    <t xml:space="preserve">Voted Expenditure of the Government of Sri Lanka - 2024 </t>
  </si>
  <si>
    <t xml:space="preserve">Current Transfers to Public Corporations and Institutions </t>
  </si>
  <si>
    <t xml:space="preserve">Capital Transfers to Public Corporations and Institutions </t>
  </si>
  <si>
    <t xml:space="preserve">Economic Classification of Government Fiscal Operations </t>
  </si>
  <si>
    <t>FISCAL SECTOR</t>
  </si>
  <si>
    <t>Economic  Classification  of  Government  Fiscal  Operations</t>
  </si>
  <si>
    <t>Item</t>
  </si>
  <si>
    <t>2019 (a)</t>
  </si>
  <si>
    <t>2023 (b)</t>
  </si>
  <si>
    <t>1. Total  Revenue and Grants</t>
  </si>
  <si>
    <t>1.1 Total Revenue</t>
  </si>
  <si>
    <t xml:space="preserve">     Tax</t>
  </si>
  <si>
    <t xml:space="preserve">     Non tax</t>
  </si>
  <si>
    <t>1.2 Grants</t>
  </si>
  <si>
    <t xml:space="preserve">2. Expenditure and Net Lending </t>
  </si>
  <si>
    <t>2.1 Recurrent</t>
  </si>
  <si>
    <t>2.2 Capital and Net Lending</t>
  </si>
  <si>
    <t>3. Current  Account Balance</t>
  </si>
  <si>
    <t>4. Primary  Balance</t>
  </si>
  <si>
    <t>5. Overall Fiscal Balance</t>
  </si>
  <si>
    <t>6. Financing of Budget Deficit</t>
  </si>
  <si>
    <t>6.1 Foreign Financing (Net)</t>
  </si>
  <si>
    <t xml:space="preserve">6.2 Domestic Financing (Net) </t>
  </si>
  <si>
    <t>(a) According to the Ministry of Finance, the fiscal sector statistics of 2019 have been restated as announced in the Budget Speech for 2020.</t>
  </si>
  <si>
    <t>(b) Provisional</t>
  </si>
  <si>
    <t xml:space="preserve">                                 </t>
  </si>
  <si>
    <t xml:space="preserve">                                                                                                                         </t>
  </si>
  <si>
    <t xml:space="preserve">                              Central Bank of Sri Lanka</t>
  </si>
  <si>
    <t>1. Tax  Revenue</t>
  </si>
  <si>
    <t>1.1 Taxes on Foreign Trade</t>
  </si>
  <si>
    <t>Import Duty</t>
  </si>
  <si>
    <t>PAL/RIDL/SCL/Other</t>
  </si>
  <si>
    <t>1.2 Taxes on Domestic Goods and Services</t>
  </si>
  <si>
    <t>VAT</t>
  </si>
  <si>
    <t>Domestic</t>
  </si>
  <si>
    <t>Imports</t>
  </si>
  <si>
    <t>Excise Tax</t>
  </si>
  <si>
    <t>Liquor</t>
  </si>
  <si>
    <t>Tobacco/Cigarettes</t>
  </si>
  <si>
    <t>Petroleum</t>
  </si>
  <si>
    <t>Motor Vehicle and Other</t>
  </si>
  <si>
    <t>Licence  Taxes, SSCL and Other</t>
  </si>
  <si>
    <t>n.a</t>
  </si>
  <si>
    <t>Corporate</t>
  </si>
  <si>
    <t>261,089(c)</t>
  </si>
  <si>
    <t>214,819 (c)</t>
  </si>
  <si>
    <t>Non-Corporate</t>
  </si>
  <si>
    <t>Tax on Interest</t>
  </si>
  <si>
    <t>-</t>
  </si>
  <si>
    <t>Other</t>
  </si>
  <si>
    <t>n.a.</t>
  </si>
  <si>
    <t xml:space="preserve">1.4 Stamp Duty/Cess Levy/SRL/NBT/NSL/TL </t>
  </si>
  <si>
    <t>2. Non Tax Revenue</t>
  </si>
  <si>
    <t>Property  Income</t>
  </si>
  <si>
    <t>Rent</t>
  </si>
  <si>
    <t>Interest</t>
  </si>
  <si>
    <t>Profits and Dividends</t>
  </si>
  <si>
    <t>National Lotteries Board and other Transfers</t>
  </si>
  <si>
    <t>Central Bank Profit Transfers</t>
  </si>
  <si>
    <t>Social  Security  Contributions</t>
  </si>
  <si>
    <t>Fees and Administration Charges</t>
  </si>
  <si>
    <t>Total</t>
  </si>
  <si>
    <t>(c) Includes Capital Gain Tax (CGT)</t>
  </si>
  <si>
    <t xml:space="preserve">Note : Ports and Airports Development Levy (PAL), Regional Infrastructure Development Levy (RIDL), Special Commodity Levy (SCL), Value Added Tax (VAT), </t>
  </si>
  <si>
    <t>Social Security Contribution Levy (SSCL), Social Responsibility Levy (SRL), Nation Building Tax (NBT), National Security Levy (NSL) and Telecommunications Levy (TL)</t>
  </si>
  <si>
    <t>1. Recurrent Expenditure</t>
  </si>
  <si>
    <t>1.1 Expenditure on Goods and Services</t>
  </si>
  <si>
    <t>Salaries and Wages</t>
  </si>
  <si>
    <t>Civil Administration</t>
  </si>
  <si>
    <t>Defence</t>
  </si>
  <si>
    <t>Other Purchases of Goods and Services</t>
  </si>
  <si>
    <t>1.2 Interest Payments</t>
  </si>
  <si>
    <t>Foreign</t>
  </si>
  <si>
    <t>1.3 Transfer Payments</t>
  </si>
  <si>
    <t>Households</t>
  </si>
  <si>
    <t>Non-Financial Public Enterprises</t>
  </si>
  <si>
    <t xml:space="preserve">Institutions and Other </t>
  </si>
  <si>
    <t>1.4 Adjustment for arrears as per the Ministry of Finance</t>
  </si>
  <si>
    <t>2. Capital Expenditure</t>
  </si>
  <si>
    <t>2.1 Acquisition of Fixed Assets</t>
  </si>
  <si>
    <t>2.2 Capital Transfers</t>
  </si>
  <si>
    <t xml:space="preserve">Public Institutions </t>
  </si>
  <si>
    <t>Sub National Governments</t>
  </si>
  <si>
    <t>3. Lending Minus Repayments</t>
  </si>
  <si>
    <t>3.1 Net Lending through Advance Accounts</t>
  </si>
  <si>
    <t>3.2 Lending to Public Enterprises</t>
  </si>
  <si>
    <t>3.3 Loan Repayments in Public Enterprises</t>
  </si>
  <si>
    <t>4. Adjustment for arrears on capital expenditure as per the Ministry of Finance</t>
  </si>
  <si>
    <t>TABLE 101</t>
  </si>
  <si>
    <t xml:space="preserve">Functional  Classification of Government Expenditure and Lending </t>
  </si>
  <si>
    <t>2023 (a)</t>
  </si>
  <si>
    <t>1.1 General Public Services</t>
  </si>
  <si>
    <t>Public Order and Safety</t>
  </si>
  <si>
    <t>1.2 Social Services</t>
  </si>
  <si>
    <t>Education</t>
  </si>
  <si>
    <t>Health</t>
  </si>
  <si>
    <t>Welfare</t>
  </si>
  <si>
    <t>Community Services</t>
  </si>
  <si>
    <t>1.3 Economic Services</t>
  </si>
  <si>
    <t>Agriculture and Irrigation</t>
  </si>
  <si>
    <t>Energy and Water Supply</t>
  </si>
  <si>
    <t>Transport and Communication</t>
  </si>
  <si>
    <t>1.4 Other</t>
  </si>
  <si>
    <t>o/w Interest Payment</t>
  </si>
  <si>
    <t>2. Capital Expenditure and Lending</t>
  </si>
  <si>
    <t>2.1 General Public Services</t>
  </si>
  <si>
    <t>2.2 Social Services</t>
  </si>
  <si>
    <t>Housing</t>
  </si>
  <si>
    <t>2.3 Economic Services</t>
  </si>
  <si>
    <t>2.4 Other</t>
  </si>
  <si>
    <t>Total Expenditure and Lending</t>
  </si>
  <si>
    <t>As a Percentage of GDP (b)</t>
  </si>
  <si>
    <t>General Public Services</t>
  </si>
  <si>
    <t>Social Services</t>
  </si>
  <si>
    <t>Economic Services</t>
  </si>
  <si>
    <t>(a) Provisional</t>
  </si>
  <si>
    <t>TABLE 102</t>
  </si>
  <si>
    <t>Ministry (a)</t>
  </si>
  <si>
    <t>Recurrent</t>
  </si>
  <si>
    <t>Capital</t>
  </si>
  <si>
    <t>% of under 
(-)/over (+) Expenditure</t>
  </si>
  <si>
    <t>Actual Expenditure</t>
  </si>
  <si>
    <t>HE the President, Prime Minister, Judges of the Supreme Court etc.</t>
  </si>
  <si>
    <t>Ministry of Buddhasasana, Religious and Cultural Affairs</t>
  </si>
  <si>
    <t>Ministry of Defence</t>
  </si>
  <si>
    <t>Ministry of Mass Media</t>
  </si>
  <si>
    <t xml:space="preserve">Ministry of Justice, Prison Affairs and Constitutional Reforms </t>
  </si>
  <si>
    <t>Ministry of Health</t>
  </si>
  <si>
    <t>Ministry of Foreign Affairs</t>
  </si>
  <si>
    <t>Ministry of Trade, Commerce and Food Security</t>
  </si>
  <si>
    <t>Ministry of Transport and Highways</t>
  </si>
  <si>
    <t>Ministry of Power &amp; Energy</t>
  </si>
  <si>
    <t>Ministry of Tourism and Lands</t>
  </si>
  <si>
    <t>Ministry of Urban Development and Housing</t>
  </si>
  <si>
    <t>Ministry of Education</t>
  </si>
  <si>
    <t>Ministry of Public Administration, Home Affairs, Provincial Councils and Local Government</t>
  </si>
  <si>
    <t>Ministry of Industries</t>
  </si>
  <si>
    <t>Ministry of Fisheries</t>
  </si>
  <si>
    <t>Ministry of Environment</t>
  </si>
  <si>
    <t>Ministry of Wildlife and Forest Resources Conservation</t>
  </si>
  <si>
    <t>Ministry of Women, Child Affairs and Social Empowerment</t>
  </si>
  <si>
    <t>Ministry of Technology</t>
  </si>
  <si>
    <t>Ministry of Investment Promotion</t>
  </si>
  <si>
    <t>Ministry of Public Security</t>
  </si>
  <si>
    <t>Ministry of Labour and Foreign Employment</t>
  </si>
  <si>
    <t>Ministry of Sports and Youth Affairs</t>
  </si>
  <si>
    <t>Ministry of Irrigation</t>
  </si>
  <si>
    <t xml:space="preserve">Total </t>
  </si>
  <si>
    <t>TABLE 103</t>
  </si>
  <si>
    <t xml:space="preserve">Ministry </t>
  </si>
  <si>
    <t>Recurrent Expenditure</t>
  </si>
  <si>
    <t>Capital Expenditure</t>
  </si>
  <si>
    <t>Provincial Councils</t>
  </si>
  <si>
    <t>(b) Includes debt service payments</t>
  </si>
  <si>
    <t>TABLE 104</t>
  </si>
  <si>
    <t>Current Transfers to Public Corporations and Institutions</t>
  </si>
  <si>
    <t>Public Corporations and Institutions</t>
  </si>
  <si>
    <t>2020 (a)</t>
  </si>
  <si>
    <t>AGRICULTURE AND IRRIGATION</t>
  </si>
  <si>
    <t>Agriculture and Agrarian Insurance Board</t>
  </si>
  <si>
    <t>Coconut Development Authority</t>
  </si>
  <si>
    <t>Coconut Cultivation Board</t>
  </si>
  <si>
    <t>Coconut Research Institute</t>
  </si>
  <si>
    <t>Hector Kobbekaduwaa Agrarian Research and Training Institute</t>
  </si>
  <si>
    <t>Mahaweli Authority of Sri Lanka</t>
  </si>
  <si>
    <t>National Institute of Plantation Management</t>
  </si>
  <si>
    <t>Rubber Research Institute</t>
  </si>
  <si>
    <t>Sri Lanka Cashew Corporation</t>
  </si>
  <si>
    <t>Sugarcane Research Institute</t>
  </si>
  <si>
    <t xml:space="preserve">n.a. </t>
  </si>
  <si>
    <t>Sri Lanka Tea Board</t>
  </si>
  <si>
    <t>Tea Research Institute</t>
  </si>
  <si>
    <t>Tea Small holdings Development Authority</t>
  </si>
  <si>
    <t>ENERGY AND WATER SUPPLY</t>
  </si>
  <si>
    <t>Sri Lanka Atomic Energy Board</t>
  </si>
  <si>
    <t>Sri Lanka Sustainable Energy Authority</t>
  </si>
  <si>
    <t>Water Resources Board</t>
  </si>
  <si>
    <t>FISHERIES</t>
  </si>
  <si>
    <t>Ceylon Fishery Harbours Corporation</t>
  </si>
  <si>
    <t>National Aquatic Resources, Research and Development Agency</t>
  </si>
  <si>
    <t>MANUFACTURING AND MINING</t>
  </si>
  <si>
    <t>Industrial Development Board</t>
  </si>
  <si>
    <t>Gem and Jewellery Research and Training Institution</t>
  </si>
  <si>
    <t>TRADE AND COMMERCE</t>
  </si>
  <si>
    <t>Consumer Affairs Authority</t>
  </si>
  <si>
    <t>National Craft Council</t>
  </si>
  <si>
    <t xml:space="preserve">Paddy Marketing Board </t>
  </si>
  <si>
    <t>Sri Lanka Export Development Board</t>
  </si>
  <si>
    <t>TRANSPORT AND COMMUNICATIONS (c)</t>
  </si>
  <si>
    <t>National Transport Commission</t>
  </si>
  <si>
    <t>Sri Lanka Broadcasting Corporation</t>
  </si>
  <si>
    <t>Sri Lanka Transport Board</t>
  </si>
  <si>
    <t>OTHER</t>
  </si>
  <si>
    <t>Buddhist and Pali University of Sri Lanka</t>
  </si>
  <si>
    <t>National Apprenticeship and Industrial Training Authority</t>
  </si>
  <si>
    <t xml:space="preserve">National Institute of Education </t>
  </si>
  <si>
    <t>National Engineering Research and Development Centre</t>
  </si>
  <si>
    <t>National Youth Services Council</t>
  </si>
  <si>
    <t>Sir John Kotelawala Defence University</t>
  </si>
  <si>
    <t>Sri Jayewardenepura General Hospital</t>
  </si>
  <si>
    <t>University Grant Commission</t>
  </si>
  <si>
    <t>University of Peradeniya</t>
  </si>
  <si>
    <t>University of Colombo</t>
  </si>
  <si>
    <t>University of Sri Jayewardenepura</t>
  </si>
  <si>
    <t>University of Kelaniya</t>
  </si>
  <si>
    <t>University of Moratuwa</t>
  </si>
  <si>
    <t>University of Jaffna/Vauniya Campus</t>
  </si>
  <si>
    <t>University of Ruhuna</t>
  </si>
  <si>
    <t>Vocational Training Authority of Sri Lanka</t>
  </si>
  <si>
    <t>(c) Operational losses of the Department of Sri Lanka Railways and the Department of Posts are excluded</t>
  </si>
  <si>
    <t>TABLE 105</t>
  </si>
  <si>
    <t>Coconut Development  Authority</t>
  </si>
  <si>
    <t>Sri Lanka Council for Agricultural Research Policy</t>
  </si>
  <si>
    <t>Tea Small Holdings Development Authority</t>
  </si>
  <si>
    <t>National Water Supply and Drainage Board</t>
  </si>
  <si>
    <t>Ceylon Fishery Habours Corporation</t>
  </si>
  <si>
    <t>National Aquaculture Development Authority of Sri Lanka</t>
  </si>
  <si>
    <t>Industrial Development  Board</t>
  </si>
  <si>
    <t>TRANSPORT AND COMMUNICATIONS</t>
  </si>
  <si>
    <t xml:space="preserve">Road Development Authority </t>
  </si>
  <si>
    <t>National Science Foundation</t>
  </si>
  <si>
    <t xml:space="preserve">Sri Jayawardenepura General Hospital </t>
  </si>
  <si>
    <t>Urban Development  Authority</t>
  </si>
  <si>
    <t xml:space="preserve"> University of Sri Jayewardenepura</t>
  </si>
  <si>
    <t>University of Jaffna/Vavuniya Campus</t>
  </si>
  <si>
    <t>University of Vocational Technology - UNIVOTEC</t>
  </si>
  <si>
    <t>Ownership of Central Government Debt (as at end year) (a)</t>
  </si>
  <si>
    <t xml:space="preserve">Owner </t>
  </si>
  <si>
    <t>2023 (b) (c)</t>
  </si>
  <si>
    <t>1. Domestic Debt (d) (e) (f) (g)</t>
  </si>
  <si>
    <t xml:space="preserve">   1.1 Banking Sector</t>
  </si>
  <si>
    <t xml:space="preserve">            Central Bank</t>
  </si>
  <si>
    <t xml:space="preserve">            Commercial Banks (h)</t>
  </si>
  <si>
    <t xml:space="preserve">   1.2 Non Bank Sector  (i)</t>
  </si>
  <si>
    <t>Licensed Specialised Banks</t>
  </si>
  <si>
    <t>Licensed Finance Companies</t>
  </si>
  <si>
    <t>Corporates (j)</t>
  </si>
  <si>
    <t xml:space="preserve">Insurance companies </t>
  </si>
  <si>
    <t>Superannuation Funds (k)</t>
  </si>
  <si>
    <t>Government Institutes, Funds and State Owned Enterprises (l)</t>
  </si>
  <si>
    <t>Local Individual and others (m)</t>
  </si>
  <si>
    <t>1.3 Repurchase Transaction allocations (n)</t>
  </si>
  <si>
    <t>Central Bank of Sri Lanka</t>
  </si>
  <si>
    <t>(a) As per the guidelines of compiling government debt statistics in the Manual of Government Finance Statistics published by the IMF in 2014, non resident holdings of outstanding SLDBs have been classified under foreign debt and resident holdings of outstanding ISBs of the Sri Lankan Government have been classified under domestic debt from 2019 onwards. Further, the debt statistics are presented on net basis (net of deposits)</t>
  </si>
  <si>
    <t>(c) Provisional</t>
  </si>
  <si>
    <t>(d) Excludes Treasury bills held by non resident investors</t>
  </si>
  <si>
    <t>(e) Excludes Treasury bonds held by non resident investors</t>
  </si>
  <si>
    <t>(f)  The composition of domestic debt held by the banking and non banking sectors was revised from 2016 due to the adjustment for holdings of SLDBs by businesses and individuals.</t>
  </si>
  <si>
    <t>(h) Data from 2022 includes outstanding balance of the government guaranteed foreign currency debt of the Ceylon Petroleum Corporation that was absorbed into central government debt</t>
  </si>
  <si>
    <t>(i) Institution wise classification was revised from the Annual Report 2022 based on the records of the Central Depository System and the data for 2019-2021 have been revised accordingly.</t>
  </si>
  <si>
    <t>(j) Includes the holdings of Standalone Primary Dealers, leasing companies, private companies, mutual funds, etc</t>
  </si>
  <si>
    <t>(k) Includes the holdings of EPF, ETF, pension funds, provident funds, etc</t>
  </si>
  <si>
    <t>(l) Includes the holdings of Government authorities, Government departments, Ministries, etc</t>
  </si>
  <si>
    <t>(m) Includes the holdings of societies, clubs, associations, etc</t>
  </si>
  <si>
    <t>(n) Includes securities holdings under Repurchase agreements for which the absolute ownership could not be established</t>
  </si>
  <si>
    <t>(o) Holdings under repurchase transactions with respect to Open Market Operations, have been allocated to the respective Licensed Commercial Bank or Standalone Primary Dealers</t>
  </si>
  <si>
    <t>(p) Includes rupee denominated Treasury bills and Treasury bonds held by foreign investors</t>
  </si>
  <si>
    <t>(r) From December 2022 onwards, several outstanding project loans which were previously classified under Ceylon Electricity Board, Airport and Aviation Services Ltd. and Sri Lanka Ports Authority were absorbed into central government debt.</t>
  </si>
  <si>
    <t>Composition  of  Outstanding Central Government  Debt (as at end year) (a)</t>
  </si>
  <si>
    <t>Source</t>
  </si>
  <si>
    <t>2022 (b)</t>
  </si>
  <si>
    <t>1. Foreign  Debt (d)</t>
  </si>
  <si>
    <t xml:space="preserve">               Commodity </t>
  </si>
  <si>
    <t xml:space="preserve">               Other </t>
  </si>
  <si>
    <t xml:space="preserve">2.  Domestic  Debt </t>
  </si>
  <si>
    <t>2.4  Sri Lanka Development Bonds (g)</t>
  </si>
  <si>
    <t>2.5  International Sovereign Bonds (g) (h)</t>
  </si>
  <si>
    <t>2.7  Other (i) (j) (k)</t>
  </si>
  <si>
    <t>(a) As per the guidelines of compiling government debt statistics in the Manual of Government Finance Statistics published by the IMF in 2014, non resident holdings of outstanding SLDBs have been classified under foreign debt and resident holdings of outstanding ISBs of the Sri Lankan Government have been classified under domestic debt from 2019 onwards. Further, the debt statistics are presented on net basis (net of deposits).</t>
  </si>
  <si>
    <t>(e) Excludes outstanding Treasury bills held by non resident investors.</t>
  </si>
  <si>
    <t>(h) Represents ISB outstanding owned by the Licensed Commercial Banks</t>
  </si>
  <si>
    <r>
      <t>(k)</t>
    </r>
    <r>
      <rPr>
        <sz val="10"/>
        <color rgb="FFFF0000"/>
        <rFont val="Times New Roman"/>
        <family val="1"/>
      </rPr>
      <t xml:space="preserve"> </t>
    </r>
    <r>
      <rPr>
        <sz val="10"/>
        <rFont val="Times New Roman"/>
        <family val="1"/>
      </rPr>
      <t>Includes administrative borrowings arising from foreign loans channelled through government or semi-government agencies and outstanding borrowings from OBUs.</t>
    </r>
  </si>
  <si>
    <t xml:space="preserve">                                              Ownership of Treasury Bills (as at end year) (a)</t>
  </si>
  <si>
    <t>Owner</t>
  </si>
  <si>
    <t xml:space="preserve">  1. Bank Sector (Excluding Licensed Specialised Banks) (c)</t>
  </si>
  <si>
    <t xml:space="preserve">     1.1   Central Bank</t>
  </si>
  <si>
    <t xml:space="preserve">     1.2   Licensed Commercial Banks</t>
  </si>
  <si>
    <t xml:space="preserve">  2. Non bank Sector (c)</t>
  </si>
  <si>
    <t xml:space="preserve"> 2.1 Licensed Specialised Banks</t>
  </si>
  <si>
    <t xml:space="preserve"> 2.2  Licensed Finance Companies</t>
  </si>
  <si>
    <t xml:space="preserve"> 2.3  Corporates (d)</t>
  </si>
  <si>
    <t xml:space="preserve"> 2.4  Insurance companies </t>
  </si>
  <si>
    <t xml:space="preserve"> 2.5  Superannuation Funds (e)</t>
  </si>
  <si>
    <t xml:space="preserve"> 2.6  Government Institutes, Funds and State Owned Enterprises  (f)</t>
  </si>
  <si>
    <t xml:space="preserve"> 2.7  Local Individual </t>
  </si>
  <si>
    <t xml:space="preserve"> 2.8  Other (g)</t>
  </si>
  <si>
    <t xml:space="preserve"> 3. Repurchase Transaction allocations (h)</t>
  </si>
  <si>
    <t>43,604 (i)</t>
  </si>
  <si>
    <t>62,540 (i)</t>
  </si>
  <si>
    <t xml:space="preserve"> 4. Foreign Investors</t>
  </si>
  <si>
    <t>Sources: Central Bank of Sri Lanka</t>
  </si>
  <si>
    <t xml:space="preserve">(c) Revised </t>
  </si>
  <si>
    <t>(d) Includes the holdings of Standalone Primary Dealers, leasing companies, private companies, mutual funds, etc.</t>
  </si>
  <si>
    <t>(e) Includes the holdings of EPF, ETF, pension funds, provident funds, etc.</t>
  </si>
  <si>
    <t>(f) Includes the holdings of Government authorities, Government departments, Ministries, etc.</t>
  </si>
  <si>
    <t>(g) Includes the holdings of societies, clubs, associations, etc.</t>
  </si>
  <si>
    <t>(h) Includes Securities holdings under Repurchase agreements for which the absolute ownership could not be established</t>
  </si>
  <si>
    <t>(i) Holdings under repurchase transactions with respect to Open Market Operations, have been allocated to the respective Licensed Commercial Bank or Standalone Primary Dealer</t>
  </si>
  <si>
    <t xml:space="preserve">     </t>
  </si>
  <si>
    <t>Ownership of Treasury Bonds (as at end year) (a)</t>
  </si>
  <si>
    <t xml:space="preserve">     1.1   Central Bank (d)</t>
  </si>
  <si>
    <t xml:space="preserve"> 2.1  Licensed Specialised Banks</t>
  </si>
  <si>
    <t xml:space="preserve"> 2.3  Corporates (e)</t>
  </si>
  <si>
    <t xml:space="preserve"> 2.5  Superannuation Funds (f)</t>
  </si>
  <si>
    <t xml:space="preserve"> 2.6 Government Institutes, Funds and State Owned Enterprises  (g)</t>
  </si>
  <si>
    <t xml:space="preserve"> 2.8  Other (h)</t>
  </si>
  <si>
    <t xml:space="preserve"> 3. Repurchase Transaction allocations (i)</t>
  </si>
  <si>
    <t>300,492 (j)</t>
  </si>
  <si>
    <t>380,187 (j)</t>
  </si>
  <si>
    <t xml:space="preserve"> 4. Foreign Investors </t>
  </si>
  <si>
    <t>(c) Revised</t>
  </si>
  <si>
    <t>(d) Central Bank introduced outright purchase of Treasury bonds auctions under Open Market Operations w.e.f. 06 September 2019.</t>
  </si>
  <si>
    <t>(e) Includes the holdings of Standalone Primary Dealers, leasing companies, private companies, mutual funds, etc.</t>
  </si>
  <si>
    <t>(f) Includes the holdings of EPF, ETF, pension funds, provident funds, etc.</t>
  </si>
  <si>
    <t>(g) Includes the holdings of Government authorities, Government departments, Ministries, etc.</t>
  </si>
  <si>
    <t>(h) Includes the holdings of societies, clubs, associations, etc.</t>
  </si>
  <si>
    <t>(i) Includes Securities holdings under Repurchase agreements for which the absolute ownership could not be established</t>
  </si>
  <si>
    <t>(j) Holdings under repurchase transactions with respect to Open Market Operations, have been allocated to the respective Licensed Commercial Bank or Standalone Primary Dealer.</t>
  </si>
  <si>
    <t xml:space="preserve">       Owner</t>
  </si>
  <si>
    <t xml:space="preserve">   1. Bank Sector- Commercial Banks</t>
  </si>
  <si>
    <t xml:space="preserve">   2. Non Bank Sector</t>
  </si>
  <si>
    <t xml:space="preserve">      2.1 Savings Institutions </t>
  </si>
  <si>
    <t xml:space="preserve">      2.2 Departmental and Other Official Funds (a)</t>
  </si>
  <si>
    <t xml:space="preserve">      2.3 Employees' Provident Fund</t>
  </si>
  <si>
    <t xml:space="preserve">      2.4 Other Provident Funds</t>
  </si>
  <si>
    <t xml:space="preserve"> Total</t>
  </si>
  <si>
    <t xml:space="preserve">  (a) Including Employees' Trust Fund</t>
  </si>
  <si>
    <t xml:space="preserve"> Central Bank of Sri Lanka</t>
  </si>
  <si>
    <t>1. Multilateral</t>
  </si>
  <si>
    <t>ADB</t>
  </si>
  <si>
    <t>Asian Infrastructure Investment Bank</t>
  </si>
  <si>
    <t>EIB</t>
  </si>
  <si>
    <t>IBRD</t>
  </si>
  <si>
    <t>IDA</t>
  </si>
  <si>
    <t>IFAD</t>
  </si>
  <si>
    <t>Nordic Development Fund</t>
  </si>
  <si>
    <t>OPEC Fund for International Development</t>
  </si>
  <si>
    <t>IMF EFF</t>
  </si>
  <si>
    <t>2. Bilateral &amp; Financial Markets (d)</t>
  </si>
  <si>
    <t>Canada</t>
  </si>
  <si>
    <t>China</t>
  </si>
  <si>
    <t>Export-Import Bank of China (e)</t>
  </si>
  <si>
    <t>People's Republic of China</t>
  </si>
  <si>
    <t>China Development Bank Corporation</t>
  </si>
  <si>
    <t>HSBC Limited (Hongkong)-China</t>
  </si>
  <si>
    <t>TLF China Development Bank</t>
  </si>
  <si>
    <t>Germany</t>
  </si>
  <si>
    <t>India</t>
  </si>
  <si>
    <t>Export Import Bank of India</t>
  </si>
  <si>
    <t>Government of India</t>
  </si>
  <si>
    <t>State Bank of India</t>
  </si>
  <si>
    <t>Japan</t>
  </si>
  <si>
    <t>Kuwait</t>
  </si>
  <si>
    <t>Riggs National Bank</t>
  </si>
  <si>
    <t>Saudi Arabian Fund</t>
  </si>
  <si>
    <t>o/w International Sovereign Bonds</t>
  </si>
  <si>
    <t>(a) These figures may differ from those appearing in Appendix Table 16 in the printed version of the Annual Economic Review due to differences in classification.</t>
  </si>
  <si>
    <t>(f) Includes loans from financial institutions of France</t>
  </si>
  <si>
    <t xml:space="preserve">                                                                                                                                                    Net Receipts of Foreign Assistance (a)</t>
  </si>
  <si>
    <t>Type and Source</t>
  </si>
  <si>
    <t>1.  Loans</t>
  </si>
  <si>
    <t>Australia</t>
  </si>
  <si>
    <t>China (d) (e)</t>
  </si>
  <si>
    <t>Denmark</t>
  </si>
  <si>
    <t>France</t>
  </si>
  <si>
    <t>India (f)</t>
  </si>
  <si>
    <t>Korea</t>
  </si>
  <si>
    <t>Netherlands</t>
  </si>
  <si>
    <t>UK</t>
  </si>
  <si>
    <t>USA</t>
  </si>
  <si>
    <t>IMF-EFF</t>
  </si>
  <si>
    <t>Other (g)</t>
  </si>
  <si>
    <t>2. Grants</t>
  </si>
  <si>
    <t>United Nations</t>
  </si>
  <si>
    <t xml:space="preserve">Other </t>
  </si>
  <si>
    <t xml:space="preserve">                       Central Bank of Sri Lanka</t>
  </si>
  <si>
    <t>(f) Includes Net Receipts of Government of India, State Bank of India and Export Import Bank of India</t>
  </si>
  <si>
    <t>(g) Do not include SLDBs and includes ISBs held by both resident and non resident investors</t>
  </si>
  <si>
    <t>Total Outstanding Central Government Debt  (b) (c)</t>
  </si>
  <si>
    <t>Outstanding Balance of Foreign Project Loans Received by SOBEs without Public Guarantee (b)</t>
  </si>
  <si>
    <t>Airport &amp; Aviation Services (Sri Lanka) Ltd.</t>
  </si>
  <si>
    <t>Ceylon Electricity Board</t>
  </si>
  <si>
    <t>Sri Lanka Ports Authority</t>
  </si>
  <si>
    <t>Bank of Ceylon &amp; People's Bank</t>
  </si>
  <si>
    <t xml:space="preserve">Central Bank of Sri Lanka </t>
  </si>
  <si>
    <t>Ceylon Petroleum Corporation (c)</t>
  </si>
  <si>
    <t>Ceylon Shipping Corporation Ltd.</t>
  </si>
  <si>
    <t>General Sir John Kotelawala Defence University</t>
  </si>
  <si>
    <t>Lanka Coal Company (Pvt.) Ltd.</t>
  </si>
  <si>
    <t>National Water Supply &amp; Drainage Board</t>
  </si>
  <si>
    <t>Paddy Marketing Board</t>
  </si>
  <si>
    <t>Road Development Authority</t>
  </si>
  <si>
    <t>Other Corporations</t>
  </si>
  <si>
    <t>Public Debt</t>
  </si>
  <si>
    <t xml:space="preserve">     Central Bank of Sri Lanka</t>
  </si>
  <si>
    <t>(b) From December 2022 onwards, several outstanding project loans which were previously classified under the Ceylon Electricity Board, Airport and Aviation Services Ltd. and Sri Lanka Ports Authority were absorbed into central government debt.</t>
  </si>
  <si>
    <t>(c) Data from 2022 includes outstanding balance of the government guaranteed foreign currency debt of the Ceylon Petroleum Corporation that was absorbed into central government debt.</t>
  </si>
  <si>
    <t>Short-Term</t>
  </si>
  <si>
    <t>Treasury Bills</t>
  </si>
  <si>
    <t>Medium and Long Term</t>
  </si>
  <si>
    <t>Rupee Loans</t>
  </si>
  <si>
    <t>Treasury Bonds</t>
  </si>
  <si>
    <t>Offshore Banking Unit Loans</t>
  </si>
  <si>
    <t>Sri Lanka Development Bonds</t>
  </si>
  <si>
    <t>Medium and long Term</t>
  </si>
  <si>
    <t>International Sovereign Bonds</t>
  </si>
  <si>
    <t xml:space="preserve">Foreign Currency Term Financing Facilities and Project Loans  </t>
  </si>
  <si>
    <t>Total Amortisation Payments</t>
  </si>
  <si>
    <t>Foreign Currency Term Financing Facilities and Project Loans</t>
  </si>
  <si>
    <t>Total Debt Service Payments</t>
  </si>
  <si>
    <t xml:space="preserve">Domestic </t>
  </si>
  <si>
    <t>Total Domestic Debt Service Payments</t>
  </si>
  <si>
    <t xml:space="preserve">Total Foreign Debt Service Payments </t>
  </si>
  <si>
    <t xml:space="preserve">Total Interest Payments </t>
  </si>
  <si>
    <t xml:space="preserve">Total Amortisation Payments </t>
  </si>
  <si>
    <t>Central bank of Srilanka</t>
  </si>
  <si>
    <t>FISCAL POLICY AND GOVERNMENT FINANCE</t>
  </si>
  <si>
    <t>Central Government Debt Indicators (a)</t>
  </si>
  <si>
    <t>Indicator</t>
  </si>
  <si>
    <t>Central Government Debt/GDP</t>
  </si>
  <si>
    <t>Domestic Debt/GDP</t>
  </si>
  <si>
    <t>Foreign Debt/GDP</t>
  </si>
  <si>
    <t>Domestic Debt/Central Government Debt</t>
  </si>
  <si>
    <t>Foreign Debt/Central Government Debt</t>
  </si>
  <si>
    <t>Foreign Debt/Exports (c)</t>
  </si>
  <si>
    <t>Debt Service/GDP</t>
  </si>
  <si>
    <t>Debt Service/Government Revenue</t>
  </si>
  <si>
    <t>o/w Domestic Debt Service/ Government Revenue</t>
  </si>
  <si>
    <t>Debt Service/Government Expenditure (d)</t>
  </si>
  <si>
    <t>Foreign Debt Service/Exports (c)</t>
  </si>
  <si>
    <t>Interest Payments/GDP</t>
  </si>
  <si>
    <t>Interest Payments/Government Expenditure (d)</t>
  </si>
  <si>
    <t>Domestic Interest Payments/GDP</t>
  </si>
  <si>
    <t>Foreign Interest Payments/GDP</t>
  </si>
  <si>
    <t>Interest Payments/Government Recurrent Expenditure</t>
  </si>
  <si>
    <t>Foreign Interest Payments/Exports (c)</t>
  </si>
  <si>
    <t>(c) Export of goods and services</t>
  </si>
  <si>
    <t>(d) Government expenditure includes amortisation payments.</t>
  </si>
  <si>
    <t/>
  </si>
  <si>
    <t xml:space="preserve">2023 (a) </t>
  </si>
  <si>
    <t>Total Revenue</t>
  </si>
  <si>
    <t>Tax Revenue</t>
  </si>
  <si>
    <t>Taxes on Goods and Services</t>
  </si>
  <si>
    <t>Turnover Taxes/NBT</t>
  </si>
  <si>
    <t>Licence Fees</t>
  </si>
  <si>
    <t>Other Taxes</t>
  </si>
  <si>
    <t>Tax on Property</t>
  </si>
  <si>
    <t>Non Tax Revenue</t>
  </si>
  <si>
    <t>Interest, Profits and Dividends</t>
  </si>
  <si>
    <t>Sales and Charges</t>
  </si>
  <si>
    <t>Total Expenditure</t>
  </si>
  <si>
    <t>Functional Basis</t>
  </si>
  <si>
    <t>Provincial Administration</t>
  </si>
  <si>
    <t>Social and Community Services and Other</t>
  </si>
  <si>
    <t>Economic Basis</t>
  </si>
  <si>
    <t>Personal Emoluments</t>
  </si>
  <si>
    <t>Acquisition of Capital Goods</t>
  </si>
  <si>
    <t>Capital Transfers</t>
  </si>
  <si>
    <t>Province Specific Development Projects</t>
  </si>
  <si>
    <t>Special Projects</t>
  </si>
  <si>
    <t>Central Government Transfers</t>
  </si>
  <si>
    <t>Block Grants</t>
  </si>
  <si>
    <t>Criteria Based Grants</t>
  </si>
  <si>
    <t>Province Specific Development Grants</t>
  </si>
  <si>
    <t>Grants for Special Projects</t>
  </si>
  <si>
    <t xml:space="preserve">Consolidated Budget (a) </t>
  </si>
  <si>
    <t>2019 (b)</t>
  </si>
  <si>
    <t>Total Revenue and Grants</t>
  </si>
  <si>
    <t>Grants</t>
  </si>
  <si>
    <t>Taxes on Foreign Trade</t>
  </si>
  <si>
    <t>Taxes on Domestic Goods and Services</t>
  </si>
  <si>
    <t xml:space="preserve">   VAT</t>
  </si>
  <si>
    <t xml:space="preserve">   Excise Tax</t>
  </si>
  <si>
    <t xml:space="preserve">   Turnover Tax/NBT</t>
  </si>
  <si>
    <t xml:space="preserve">   Licence Fees</t>
  </si>
  <si>
    <t>Taxes on Net Income and Profits</t>
  </si>
  <si>
    <t>Stamp Duty</t>
  </si>
  <si>
    <t>Current Revenue</t>
  </si>
  <si>
    <t xml:space="preserve">   Interest, Profits and Dividends</t>
  </si>
  <si>
    <t xml:space="preserve">   Fees and Administration Charges</t>
  </si>
  <si>
    <t xml:space="preserve">   Central Bank Profit Advances</t>
  </si>
  <si>
    <t xml:space="preserve">   Other</t>
  </si>
  <si>
    <t>Capital Revenue</t>
  </si>
  <si>
    <t>Interest Payments</t>
  </si>
  <si>
    <t>Transfer Payments</t>
  </si>
  <si>
    <t>Adjustment for arrears as per the Ministry of Finance</t>
  </si>
  <si>
    <t>Acquisition of Fixed Capital Assets</t>
  </si>
  <si>
    <t>Lending Minus Repayments</t>
  </si>
  <si>
    <t>Adjustment for arrears on capital expenditure
           as per Ministry of Finance</t>
  </si>
  <si>
    <t>Consolidated Fiscal Balance</t>
  </si>
  <si>
    <t xml:space="preserve">   Tax Revenue</t>
  </si>
  <si>
    <t xml:space="preserve">   Non Tax Revenue</t>
  </si>
  <si>
    <t xml:space="preserve">   Grants</t>
  </si>
  <si>
    <t xml:space="preserve">   Recurrent Expenditure</t>
  </si>
  <si>
    <t xml:space="preserve">   Capital Expenditure</t>
  </si>
  <si>
    <t xml:space="preserve">   Lending Minus Repayments</t>
  </si>
  <si>
    <t xml:space="preserve">   Adjustment for arrears total expenditure
             as per Ministry of Finance</t>
  </si>
  <si>
    <t xml:space="preserve"> - </t>
  </si>
  <si>
    <t>(a)  Includes central government, provincial councils and local governments fiscal operations.</t>
  </si>
  <si>
    <t xml:space="preserve">(b) According to the Ministry of Finance, the fiscal sector statistics of 2019 have been restated as announced in the Budget Speech for 2020. </t>
  </si>
  <si>
    <t>(d) Includes only central government and provincial councils data as local government data are not available.</t>
  </si>
  <si>
    <t>TABLE 106</t>
  </si>
  <si>
    <t>TABLE 107</t>
  </si>
  <si>
    <t>3. FISCAL SECTOR</t>
  </si>
  <si>
    <t>o/w Domestic Debt Service/ Government Expenditure (d)</t>
  </si>
  <si>
    <t>Back to Contents</t>
  </si>
  <si>
    <t>2024 (b) (c)</t>
  </si>
  <si>
    <t>2024 (b)</t>
  </si>
  <si>
    <r>
      <t>Sources</t>
    </r>
    <r>
      <rPr>
        <sz val="10"/>
        <rFont val="Times New Roman"/>
        <family val="1"/>
      </rPr>
      <t>:  Ministry of Finance, Planning and Economic Development</t>
    </r>
  </si>
  <si>
    <t>(j) Includes liabilities of the central government to commercial banks reported in the Monetary Survey of the Central Bank until 2022. From 2023 onwards, domestic debt compilation method was changed and is based on the data confirmed by the Ministry of Finance, Planning and Economic Development.</t>
  </si>
  <si>
    <t xml:space="preserve">(b) The outstanding central government debt excludes several debt service payments that became overdue after 12 April 2022, the date of which the Interim Policy regarding the servicing of Sri Lanka’s external public debt was announced by the Ministry of Finance, Planning and Economic Development. These debt service payments comprise of overdue interest payments of affected debt which are deemed to be capitalised as per the Interim Policy. </t>
  </si>
  <si>
    <r>
      <t>Sources</t>
    </r>
    <r>
      <rPr>
        <sz val="10"/>
        <rFont val="Times New Roman"/>
        <family val="1"/>
      </rPr>
      <t>: Ministry of Finance, Planning and Economic Development</t>
    </r>
  </si>
  <si>
    <t xml:space="preserve">(b) The outstanding central government debt excludes several debt service payments that became overdue after 12 April 2022, the date of which the Interim Policy regarding the servicing of Sri Lanka’s external public debt was announced by the Ministry of Finance, Planning and Economic Development. These debt service payments comprise of overdue interest payments of affected debt which deemed to be capitalised as per the Interim Policy. </t>
  </si>
  <si>
    <t>(g) Liabilities of the central government to commercial banks reported in the Monetary Survey of the Central Bank was used to compile domestic debt until 2022. From 2023 onwards, domestic debt compilation method was changed and is based on the data confirmed by the Ministry of Finance, Planning and Economic Development</t>
  </si>
  <si>
    <r>
      <t xml:space="preserve"> </t>
    </r>
    <r>
      <rPr>
        <i/>
        <sz val="10"/>
        <rFont val="Times New Roman"/>
        <family val="1"/>
      </rPr>
      <t xml:space="preserve"> Sources:</t>
    </r>
    <r>
      <rPr>
        <sz val="10"/>
        <rFont val="Times New Roman"/>
        <family val="1"/>
      </rPr>
      <t xml:space="preserve"> Ministry of Finance, Planning and Economic Development</t>
    </r>
  </si>
  <si>
    <r>
      <t xml:space="preserve">Source: </t>
    </r>
    <r>
      <rPr>
        <sz val="10"/>
        <rFont val="Times New Roman"/>
        <family val="1"/>
      </rPr>
      <t>Ministry of Finance, Planning and Economic Development</t>
    </r>
  </si>
  <si>
    <r>
      <rPr>
        <i/>
        <sz val="10"/>
        <rFont val="Times New Roman"/>
        <family val="1"/>
      </rPr>
      <t>Source:</t>
    </r>
    <r>
      <rPr>
        <sz val="10"/>
        <rFont val="Times New Roman"/>
        <family val="1"/>
      </rPr>
      <t xml:space="preserve"> Ministry of Finance, Planning and Economic Development</t>
    </r>
  </si>
  <si>
    <r>
      <rPr>
        <i/>
        <sz val="10"/>
        <rFont val="Times New Roman"/>
        <family val="1"/>
      </rPr>
      <t>Source</t>
    </r>
    <r>
      <rPr>
        <sz val="10"/>
        <rFont val="Times New Roman"/>
        <family val="1"/>
      </rPr>
      <t>: Ministry of Finance, Planning and Economic Development</t>
    </r>
  </si>
  <si>
    <t>Voted Expenditure of the Government of Sri Lanka - 2025 (a)</t>
  </si>
  <si>
    <t>2025 Approved Estimates</t>
  </si>
  <si>
    <t>Ministry of Finance, Planning and Economic Development (b)</t>
  </si>
  <si>
    <t>Ministry of Justice and National Integration</t>
  </si>
  <si>
    <t>Ministry of Health and Mass Media</t>
  </si>
  <si>
    <t>Ministry of Foreign Affairs, Foreign Employment and Tourism</t>
  </si>
  <si>
    <t>Ministry of Trade, Commerce, Food Security and Co-operative Development</t>
  </si>
  <si>
    <t>Ministry of Transport, Highways, Ports and Civil Aviation</t>
  </si>
  <si>
    <t>Ministry of Agriculture, Livestock, Land and Irrigation</t>
  </si>
  <si>
    <t>Ministry of Energy</t>
  </si>
  <si>
    <t>Ministry of Urban Development, Construction and Housing</t>
  </si>
  <si>
    <t>Ministry of Rural Development, Social Security and Community Empowerment</t>
  </si>
  <si>
    <t>Ministry of Education, Higher Education and Vocational Education</t>
  </si>
  <si>
    <t>Ministry of Public Administration, Provincial Councils and Local Government</t>
  </si>
  <si>
    <t>Ministry of Plantation and Community Infrastructure</t>
  </si>
  <si>
    <t>Ministry of Industry and Entrepreneurship Development</t>
  </si>
  <si>
    <t>Ministry of Fisheries, Aquatic and Ocean Resources</t>
  </si>
  <si>
    <t>Ministry of Women and Child Affairs</t>
  </si>
  <si>
    <t>Ministry of Digital Economy</t>
  </si>
  <si>
    <t>Ministry of Public Security and Parliamentary Affairs</t>
  </si>
  <si>
    <t>Ministry of Labour</t>
  </si>
  <si>
    <t xml:space="preserve">Ministry of Youth Affairs and Sports </t>
  </si>
  <si>
    <t>Ministry of Science and Technology</t>
  </si>
  <si>
    <t>(g) Several interest payments that fell overdue after the debt standstill may not be included in the outstanding balance for 2022 since recording of these debt service payments in the debt recording systems is not yet finalised. From 2023 onwards, this no longer applies to SLDBs. Further, as of end-2024, external debt restructuring has been largely completed, except for a small remaining portion.</t>
  </si>
  <si>
    <t>(f) Excludes outstanding Treasury bonds held by non resident investors.</t>
  </si>
  <si>
    <t xml:space="preserve">2023 (b) (c)    </t>
  </si>
  <si>
    <t>739,904 (o)</t>
  </si>
  <si>
    <t>442,727 (o)</t>
  </si>
  <si>
    <t>344,096 (o)</t>
  </si>
  <si>
    <r>
      <rPr>
        <i/>
        <sz val="10"/>
        <rFont val="Times New Roman"/>
        <family val="1"/>
      </rPr>
      <t>Sources</t>
    </r>
    <r>
      <rPr>
        <sz val="10"/>
        <rFont val="Times New Roman"/>
        <family val="1"/>
      </rPr>
      <t>:  Ministry of Finance, Planning and Economic Development</t>
    </r>
  </si>
  <si>
    <t>(b) Excludes any transactions related to the Domestic Debt Optimisation (DDO) program</t>
  </si>
  <si>
    <t>sources : Ministry of Finance, Planning and Economic Development</t>
  </si>
  <si>
    <t>As a percentage of GDP (c)</t>
  </si>
  <si>
    <t>Total Interest payments</t>
  </si>
  <si>
    <t>2023 (a) (b)</t>
  </si>
  <si>
    <t>(e) The daily selling exchange rate as of the end of December 2024 have been used for foreign currency conversion as per the Ministry of Finance.</t>
  </si>
  <si>
    <t>SriLankan Airlines Ltd. (f)</t>
  </si>
  <si>
    <t xml:space="preserve">Public Guaranteed Debt (d) (e) </t>
  </si>
  <si>
    <t xml:space="preserve">                                                    Ministry of Public Administration, Provincial Councils and Local Government</t>
  </si>
  <si>
    <t>Voted Expenditure of the Government of Sri Lanka  -  2024</t>
  </si>
  <si>
    <t>Ministry of Agriculture and Plantation Industries</t>
  </si>
  <si>
    <t>Ministry of Water Supply and Estate Infrastructure Development</t>
  </si>
  <si>
    <t xml:space="preserve">Ministry of Ports, Shipping and Aviation </t>
  </si>
  <si>
    <t>Non Cabinet Ministry of State Plantation Enterprises Reforms</t>
  </si>
  <si>
    <t>(a) The list of Ministries is based on approved Budget Estimates for 2024</t>
  </si>
  <si>
    <t xml:space="preserve">Approved Estimates </t>
  </si>
  <si>
    <t>(h) Includes Sri Lanka Development Bonds held by non resident investors and exclude international Sovereign Bonds held by resident investors</t>
  </si>
  <si>
    <t>(g) Includes rupee denominated Treasury bonds and Treasury bills held by non resident investors</t>
  </si>
  <si>
    <t>Other (g) (h)</t>
  </si>
  <si>
    <t>France (f)</t>
  </si>
  <si>
    <t>2024  (b ) (c )</t>
  </si>
  <si>
    <t>2024  (b) (c )</t>
  </si>
  <si>
    <t>Public Guaranteed Debt (d) (h)</t>
  </si>
  <si>
    <t>As a percentage of GDP (g)(h)</t>
  </si>
  <si>
    <t>(h) Revised</t>
  </si>
  <si>
    <t xml:space="preserve">(g) Based on the GDP estimates released on 18 March 2025 by the Department of Census and Statistics  </t>
  </si>
  <si>
    <t>(a) As per the Approved Budget Estimates for 2025</t>
  </si>
  <si>
    <r>
      <rPr>
        <i/>
        <sz val="10"/>
        <rFont val="Times New Roman"/>
        <family val="1"/>
      </rPr>
      <t>Sources</t>
    </r>
    <r>
      <rPr>
        <sz val="10"/>
        <rFont val="Times New Roman"/>
        <family val="1"/>
      </rPr>
      <t>: Ministry of Finance, Planning and Economic Development</t>
    </r>
  </si>
  <si>
    <t>Sources:   Ministry of Finance, Planning and Economic Development</t>
  </si>
  <si>
    <t>(a) Institution wise classification changed from the Annual Report 2022 and the figures are based on records of the Central Depository System and the data for 2019-2021 have been revised accordingly.</t>
  </si>
  <si>
    <t xml:space="preserve">(a) Based on the GDP estimates released on 18 March 2025 by the Department of Census and Statistics       </t>
  </si>
  <si>
    <t xml:space="preserve">Voted Expenditure of the Government of Sri Lanka - 2025 </t>
  </si>
  <si>
    <t>Note: The Central Bank of Sri Lanka will no longer publish the Functional Classification of Government Expenditure. Users are advised to refer to the information published by the Ministry of Finance, Planning, and Economic Development.</t>
  </si>
  <si>
    <t xml:space="preserve">(i) Data from 2022 includes outstanding balance of the government guaranteed foreign currency debt of the Ceylon Petroleum Corporation that was absorbed into central government debt and data for 2024 includes an outstanding balance of Rs. 16, 267 mn, classfiied as Development Project Loans as per the Quarterly Statistical Debt Bulletin for 2024 Q4 published by the MOF. </t>
  </si>
  <si>
    <t>(q) Foreign loan debt statistics and classification of foreign debt for 2021 to 2024 are prepared based on the data sourced from the CS-DRMS maintained by the Ministry of Finance, Planning and Economic Development, and extracted on 09 March 2023, 10 March 2023, 26 February 2024 and 27 February 2025, respectively.</t>
  </si>
  <si>
    <t>644,081 (j)</t>
  </si>
  <si>
    <t>95,823 (i)</t>
  </si>
  <si>
    <t>(c) Based on CS-DRMS reports for end 2024 downloaded on 25 February 2025</t>
  </si>
  <si>
    <t>(d) The arrears interest payments as of 31 December 2022 and 31 December 2023 are not included.</t>
  </si>
  <si>
    <t>(e) Includes outstanding loans of projects under State Owned Business Enterprises (SOBEs) w.e.f. 31 December 2022</t>
  </si>
  <si>
    <t>(c) Based on CS-DRMS reports for end 2024 downloaded on 25 February 2025 and 27 February 2025</t>
  </si>
  <si>
    <t>(d) Includes net receipts from China for State Owned Business Enterprises (SOBEs) w.e.f. from 31 December 2022</t>
  </si>
  <si>
    <t>n/a</t>
  </si>
  <si>
    <t>The data for 2024 is unavailable as of the publishing date of the AER 2024 and will be updated upon receipt of the required information.</t>
  </si>
  <si>
    <t>2023  (c)(d)</t>
  </si>
  <si>
    <t xml:space="preserve">ANNUAL ECONOMIC REVIEW OF THE CENTRAL BANK OF SRI LANKA -2024 
ONLINE EXCEL BASED VERSION OF STATISTICAL APPENDIX </t>
  </si>
  <si>
    <t>(b) Operational losses of the Department of Sri Lanka Railways and the Department of Posts are included</t>
  </si>
  <si>
    <t>Actual Expenditure (b)</t>
  </si>
  <si>
    <t>Ministry of Finance, Economic Stabilization and National Policies (c)</t>
  </si>
  <si>
    <t>(c) Includes debt service payments</t>
  </si>
  <si>
    <t xml:space="preserve">1.3 Taxes on Net Income and Profits (c) </t>
  </si>
  <si>
    <t xml:space="preserve">        Department of Census and Statistics</t>
  </si>
  <si>
    <t xml:space="preserve">       Central Bank of Sri Lanka</t>
  </si>
  <si>
    <t>TABLE 108</t>
  </si>
  <si>
    <t>TABLE  111</t>
  </si>
  <si>
    <t>TABLE 113</t>
  </si>
  <si>
    <t>TABLE 114</t>
  </si>
  <si>
    <t>TABLE 115</t>
  </si>
  <si>
    <t>Table 117</t>
  </si>
  <si>
    <t>TABLE  120</t>
  </si>
  <si>
    <t>TABLE 119</t>
  </si>
  <si>
    <t>Table 118</t>
  </si>
  <si>
    <t>TABLE 116</t>
  </si>
  <si>
    <t xml:space="preserve">Note: With the establishment of the Public Debt Management Office (PDMO) under the Ministry of Finance, Planning and Economic Development (MOF), the responsibility for recording and publishing Sri Lanka’s public debt now falls under the PDMO, as mandated by the provisions of the Public Debt Management Act, No. 33 of 2024. Accordingly, the Quarterly Statistical Debt Bulletin, published by the PDMO, will serve as the official source for debt statistics. Due to differences in the classification criteria used by the PDMO in its Quarterly Debt Bulletin in defining the permeter for Public Debt  than whats followed by the Central Bank, the Central Bank refrain from updating the public debt data in this format to avoid any confusion among users. </t>
  </si>
  <si>
    <t>(e) Includes Net Receipts of People's Republic of China, TLF China Development Bank, Export-Import Bank of China, China Development Bank Corporation and HSBC Limited (Hongkong) - China</t>
  </si>
  <si>
    <t>Ownership of Outstanding Foreign Debt (a)</t>
  </si>
  <si>
    <t>TABLE  112</t>
  </si>
  <si>
    <t>TABLE 110</t>
  </si>
  <si>
    <t>2.1  Rupee Loans</t>
  </si>
  <si>
    <t>2.2  Treasury Bills (e)</t>
  </si>
  <si>
    <t>2.3  Treasury Bonds (f)</t>
  </si>
  <si>
    <t xml:space="preserve">     1.1  Project Loans </t>
  </si>
  <si>
    <t xml:space="preserve">     1.2  Non-Project Loans</t>
  </si>
  <si>
    <t>2.6  Central Bank Advances</t>
  </si>
  <si>
    <t>TABLE 109</t>
  </si>
  <si>
    <t>(b) GDP figures for 2023 were revised based on GDP estimates (base year 2015) released by the Department of Census and Statistics on 18 March 2025.</t>
  </si>
  <si>
    <t xml:space="preserve"> </t>
  </si>
  <si>
    <t>Sources:    Ministry of Finance, Planning and Economic Development</t>
  </si>
  <si>
    <t xml:space="preserve">                            - </t>
  </si>
  <si>
    <t xml:space="preserve">(e) 2023 figures have been revised based on GDP estimates (base year 2015) of the Department of Census and Statistics released on 18 March 2025 </t>
  </si>
  <si>
    <r>
      <t xml:space="preserve">                                                                         Sources</t>
    </r>
    <r>
      <rPr>
        <sz val="10"/>
        <rFont val="Times New Roman"/>
        <family val="1"/>
      </rPr>
      <t>:  Ministry of Finance, Planning and Economic Development</t>
    </r>
  </si>
  <si>
    <t>(a) Figures for 2019 and 2020 may differ from those appearing in Appendix Table 102 due to the adjustment for arrears as per the
       Ministry of Finance</t>
  </si>
  <si>
    <t>(a) Figures for 2019 and 2020 may differ from those appearing in Appendix Table 102 of this Report due to the adjustment for arrears as per the
     Ministry of Finance</t>
  </si>
  <si>
    <t>As a percentage of GDP  (e)</t>
  </si>
  <si>
    <t xml:space="preserve">(c) Based on the GDP estimates released on 18 March 2025 by the Department of Census and Statistics       </t>
  </si>
  <si>
    <t>The source for Central Government Debt Service details is the Ministry of Finance, Planning, and Economic Development (MOF). As the data for 2024 has not yet been published by the (MOF), the figures remain unavailable for 2024 as of the publishing date of the AER 2024.</t>
  </si>
  <si>
    <t>(d) Compilation of public guaranteed debt is based on data received from Ministry of Finance, Economic Stabilisation and National Policies as of 29 Feb 2024.</t>
  </si>
  <si>
    <t>(a) These figures may differ from those appearing in Appendix Table 101 due to differences in classification.</t>
  </si>
  <si>
    <t>(s) Data for 2024 reflects the impact of external debt restrcuturing.</t>
  </si>
  <si>
    <t>2. Foreign Debt (p) (q) (r) (s)</t>
  </si>
  <si>
    <t>(b) The outstanding central government debt excludes several debt service payments that became overdue after 12 April 2022, the date of which the Interim Policy regarding the servicing of Sri Lanka’s external public debt was announced by the Ministry of Finance, Planning and Economic Development. These debt service payments comprise of overdue interest payments of affected debt which deemed to be capitalised as per the Interim Policy.  Further, December 2022 balances excluded certain coupon payments pending settlement in relation to SLDBs.</t>
  </si>
  <si>
    <t>Note: With the establishment of the Public Debt Management Office (PDMO) under the Ministry of Finance, Planning and Economic Development (MOF), the responsibility for recording and publishing Sri Lanka’s public debt now falls under the PDMO, as mandated by the provisions of the Public Debt Management Act, No. 33 of 2024. Accordingly, the Quarterly Statistical Debt Bulletin, published by the PDMO, serves as the official source for debt statistics. The Central Bank compiles and present this table based on data received from the MOF to ensure data continuity, following the Government Finance Statistics Manual 2014 (GFS 2014).</t>
  </si>
  <si>
    <t>(d) Foreign loan debt statistics and classification of foreign debt from 2021 to 2024 are prepared based on the data sourced from the CS-DRMS maintained by the Ministry of Finance, Planning and Economic Development, and extracted on 09 March 2023, 10 March 2023, 26 February 2024 and  27 February 2025, respectively. And the data for 2024 reflects the impact of external debt restrcuturing.</t>
  </si>
  <si>
    <t>Note: With the establishment of the Public Debt Management Office (PDMO) under the Ministry of Finance, Planning and Economic Development (MOF), the responsibility for recording and publishing Sri Lanka’s public debt now falls under the PDMO, as mandated by the provisions of the Public Debt Management Act, No. 33 of 2024. Accordingly, the Quarterly Statistical Debt Bulletin, published by the PDMO, will serve as the official source for debt statistics. The Central Bank compiles and present this table based on data received from the MOF to ensure data continuity, following the Government Finance Statistics Manual 2014 (GFS 2014).</t>
  </si>
  <si>
    <t>Rs. mn</t>
  </si>
  <si>
    <t>Rs.mn</t>
  </si>
  <si>
    <t xml:space="preserve">          Rs. mn</t>
  </si>
  <si>
    <t>(f) Includes an international bond amounting to USD 175 mn issued by the SriLankan Airlines in June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</si>
</sst>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_(* \(#,##0\);_(* &quot;-&quot;_);_(@_)"/>
    <numFmt numFmtId="43" formatCode="_(* #,##0.00_);_(* \(#,##0.00\);_(* &quot;-&quot;??_);_(@_)"/>
    <numFmt numFmtId="164" formatCode="_-* #,##0.00_-;\-* #,##0.00_-;_-* &quot;-&quot;??_-;_-@_-"/>
    <numFmt numFmtId="165" formatCode="_-* #,##0_-;\-* #,##0_-;_-* &quot;-&quot;??_-;_-@_-"/>
    <numFmt numFmtId="166" formatCode="#,##0.0"/>
    <numFmt numFmtId="167" formatCode="0.0"/>
    <numFmt numFmtId="168" formatCode="_-* #,##0.000000_-;\-* #,##0.000000_-;_-* &quot;-&quot;??_-;_-@_-"/>
    <numFmt numFmtId="169" formatCode="_(* #,##0.0_);_(* \(#,##0.0\);_(* &quot;-&quot;??_);_(@_)"/>
    <numFmt numFmtId="170" formatCode="_(* #,##0.0_);_(* \(#,##0.0\);_(* &quot;-&quot;?_);_(@_)"/>
    <numFmt numFmtId="171" formatCode="_-* #,##0.0_-;\-* #,##0.0_-;_-* &quot;-&quot;??_-;_-@_-"/>
    <numFmt numFmtId="172" formatCode="_(* #,##0_);_(* \(#,##0\);_(* &quot;-&quot;??_);_(@_)"/>
    <numFmt numFmtId="173" formatCode="_-* #,##0_-;\-* #,##0_-;_-* &quot;-&quot;_-;_-@_-"/>
    <numFmt numFmtId="174" formatCode="_(* #,##0.0_);_(* \(#,##0.0\);_(* &quot;-&quot;_);_(@_)"/>
    <numFmt numFmtId="175" formatCode="_(* #,##0.00_);_(* \(#,##0.00\);_(* &quot;-&quot;_);_(@_)"/>
  </numFmts>
  <fonts count="43" x14ac:knownFonts="1">
    <font>
      <sz val="11"/>
      <color theme="1"/>
      <name val="Aptos Narrow"/>
      <family val="2"/>
      <scheme val="minor"/>
    </font>
    <font>
      <sz val="11"/>
      <color theme="1"/>
      <name val="Aptos Narrow"/>
      <family val="2"/>
      <scheme val="minor"/>
    </font>
    <font>
      <u/>
      <sz val="11"/>
      <color theme="10"/>
      <name val="Aptos Narrow"/>
      <family val="2"/>
      <scheme val="minor"/>
    </font>
    <font>
      <b/>
      <sz val="12"/>
      <name val="Times New Roman"/>
      <family val="1"/>
    </font>
    <font>
      <sz val="10"/>
      <name val="Arial"/>
      <family val="2"/>
    </font>
    <font>
      <sz val="10"/>
      <name val="Times New Roman"/>
      <family val="1"/>
    </font>
    <font>
      <b/>
      <sz val="10"/>
      <name val="Times New Roman"/>
      <family val="1"/>
    </font>
    <font>
      <i/>
      <sz val="10"/>
      <name val="Times New Roman"/>
      <family val="1"/>
    </font>
    <font>
      <b/>
      <sz val="10"/>
      <color rgb="FFFF0000"/>
      <name val="Times New Roman"/>
      <family val="1"/>
    </font>
    <font>
      <sz val="10"/>
      <color theme="1"/>
      <name val="Times New Roman"/>
      <family val="1"/>
    </font>
    <font>
      <b/>
      <sz val="10"/>
      <color indexed="8"/>
      <name val="Times New Roman"/>
      <family val="1"/>
    </font>
    <font>
      <sz val="9"/>
      <name val="Times New Roman"/>
      <family val="1"/>
    </font>
    <font>
      <b/>
      <sz val="10"/>
      <color theme="1"/>
      <name val="Times New Roman"/>
      <family val="1"/>
    </font>
    <font>
      <sz val="10"/>
      <color rgb="FFFF0000"/>
      <name val="Times New Roman"/>
      <family val="1"/>
    </font>
    <font>
      <sz val="10"/>
      <name val="Aptos Narrow"/>
      <family val="2"/>
      <scheme val="minor"/>
    </font>
    <font>
      <b/>
      <sz val="10"/>
      <name val="Aptos Narrow"/>
      <family val="2"/>
      <scheme val="minor"/>
    </font>
    <font>
      <b/>
      <sz val="12"/>
      <color theme="1"/>
      <name val="Times New Roman"/>
      <family val="1"/>
    </font>
    <font>
      <b/>
      <sz val="12"/>
      <color theme="1"/>
      <name val="Aptos Narrow"/>
      <family val="2"/>
      <scheme val="minor"/>
    </font>
    <font>
      <sz val="10"/>
      <color theme="1"/>
      <name val="Aptos Narrow"/>
      <family val="2"/>
      <scheme val="minor"/>
    </font>
    <font>
      <sz val="9"/>
      <color theme="1"/>
      <name val="Aptos Narrow"/>
      <family val="2"/>
      <scheme val="minor"/>
    </font>
    <font>
      <sz val="9"/>
      <color theme="1"/>
      <name val="Times New Roman"/>
      <family val="1"/>
    </font>
    <font>
      <sz val="9"/>
      <name val="Aptos Narrow"/>
      <family val="2"/>
      <scheme val="minor"/>
    </font>
    <font>
      <i/>
      <sz val="10"/>
      <color theme="1"/>
      <name val="Times New Roman"/>
      <family val="1"/>
    </font>
    <font>
      <b/>
      <sz val="13"/>
      <color theme="1"/>
      <name val="Times New Roman"/>
      <family val="1"/>
    </font>
    <font>
      <sz val="12"/>
      <name val="Times New Roman"/>
      <family val="1"/>
    </font>
    <font>
      <sz val="12"/>
      <name val="Aptos Narrow"/>
      <family val="2"/>
      <scheme val="minor"/>
    </font>
    <font>
      <b/>
      <sz val="12"/>
      <name val="Aptos Narrow"/>
      <family val="2"/>
      <scheme val="minor"/>
    </font>
    <font>
      <sz val="12"/>
      <color theme="1"/>
      <name val="Aptos Narrow"/>
      <family val="2"/>
      <scheme val="minor"/>
    </font>
    <font>
      <b/>
      <u/>
      <sz val="11"/>
      <color rgb="FFFF0000"/>
      <name val="Times New Roman"/>
      <family val="1"/>
    </font>
    <font>
      <sz val="8"/>
      <name val="Aptos Narrow"/>
      <family val="2"/>
      <scheme val="minor"/>
    </font>
    <font>
      <sz val="10"/>
      <name val="Arial"/>
      <family val="2"/>
    </font>
    <font>
      <sz val="10"/>
      <name val="Arial"/>
      <family val="2"/>
    </font>
    <font>
      <i/>
      <sz val="10"/>
      <name val="Aptos Narrow"/>
      <family val="2"/>
      <scheme val="minor"/>
    </font>
    <font>
      <sz val="10"/>
      <color theme="0"/>
      <name val="Aptos Narrow"/>
      <family val="2"/>
      <scheme val="minor"/>
    </font>
    <font>
      <sz val="12"/>
      <color theme="1"/>
      <name val="Times New Roman"/>
      <family val="1"/>
    </font>
    <font>
      <sz val="11"/>
      <name val="Times New Roman"/>
      <family val="1"/>
    </font>
    <font>
      <b/>
      <sz val="10"/>
      <color theme="1"/>
      <name val="Iskoola Pota"/>
      <family val="2"/>
    </font>
    <font>
      <sz val="10"/>
      <color theme="1"/>
      <name val="Iskoola Pota"/>
      <family val="2"/>
    </font>
    <font>
      <b/>
      <sz val="10"/>
      <color rgb="FF000000"/>
      <name val="Iskoola Pota"/>
      <family val="2"/>
    </font>
    <font>
      <sz val="10"/>
      <color rgb="FF000000"/>
      <name val="Iskoola Pota"/>
      <family val="2"/>
    </font>
    <font>
      <sz val="11"/>
      <name val="Aptos Narrow"/>
      <family val="2"/>
      <scheme val="minor"/>
    </font>
    <font>
      <u/>
      <sz val="12"/>
      <color theme="1"/>
      <name val="Times New Roman"/>
      <family val="1"/>
    </font>
    <font>
      <b/>
      <u/>
      <sz val="12"/>
      <color rgb="FFFF0000"/>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59999389629810485"/>
        <bgColor indexed="64"/>
      </patternFill>
    </fill>
  </fills>
  <borders count="16">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6">
    <xf numFmtId="0" fontId="0" fillId="0" borderId="0"/>
    <xf numFmtId="0" fontId="2" fillId="0" borderId="0" applyNumberFormat="0" applyFill="0" applyBorder="0" applyAlignment="0" applyProtection="0"/>
    <xf numFmtId="0" fontId="4" fillId="0" borderId="0"/>
    <xf numFmtId="164" fontId="4"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4" fillId="0" borderId="0" applyFont="0" applyFill="0" applyBorder="0" applyAlignment="0" applyProtection="0"/>
    <xf numFmtId="173" fontId="4" fillId="0" borderId="0" applyFont="0" applyFill="0" applyBorder="0" applyAlignment="0" applyProtection="0"/>
    <xf numFmtId="0" fontId="30" fillId="0" borderId="0"/>
    <xf numFmtId="0" fontId="1" fillId="0" borderId="0"/>
    <xf numFmtId="0" fontId="31" fillId="0" borderId="0"/>
    <xf numFmtId="43" fontId="1" fillId="0" borderId="0" applyFont="0" applyFill="0" applyBorder="0" applyAlignment="0" applyProtection="0"/>
    <xf numFmtId="0" fontId="1" fillId="0" borderId="0"/>
    <xf numFmtId="164" fontId="4" fillId="0" borderId="0" applyFont="0" applyFill="0" applyBorder="0" applyAlignment="0" applyProtection="0"/>
  </cellStyleXfs>
  <cellXfs count="689">
    <xf numFmtId="0" fontId="0" fillId="0" borderId="0" xfId="0"/>
    <xf numFmtId="0" fontId="3" fillId="0" borderId="0" xfId="0" applyFont="1" applyAlignment="1">
      <alignment horizontal="center"/>
    </xf>
    <xf numFmtId="0" fontId="3" fillId="0" borderId="0" xfId="0" applyFont="1" applyAlignment="1">
      <alignment horizontal="center" wrapText="1"/>
    </xf>
    <xf numFmtId="0" fontId="3" fillId="0" borderId="0" xfId="2" applyFont="1"/>
    <xf numFmtId="0" fontId="5" fillId="0" borderId="0" xfId="2" applyFont="1"/>
    <xf numFmtId="0" fontId="6" fillId="0" borderId="0" xfId="2" applyFont="1" applyAlignment="1">
      <alignment horizontal="right"/>
    </xf>
    <xf numFmtId="0" fontId="6" fillId="4" borderId="0" xfId="2" applyFont="1" applyFill="1" applyAlignment="1">
      <alignment horizontal="right"/>
    </xf>
    <xf numFmtId="0" fontId="3" fillId="0" borderId="0" xfId="2" applyFont="1" applyAlignment="1">
      <alignment horizontal="right"/>
    </xf>
    <xf numFmtId="0" fontId="5" fillId="0" borderId="0" xfId="2" applyFont="1" applyAlignment="1">
      <alignment horizontal="right"/>
    </xf>
    <xf numFmtId="0" fontId="5" fillId="4" borderId="0" xfId="2" applyFont="1" applyFill="1" applyAlignment="1">
      <alignment horizontal="right"/>
    </xf>
    <xf numFmtId="0" fontId="5" fillId="4" borderId="2" xfId="2" applyFont="1" applyFill="1" applyBorder="1" applyAlignment="1">
      <alignment horizontal="center" vertical="center"/>
    </xf>
    <xf numFmtId="0" fontId="5" fillId="4" borderId="3" xfId="2" applyFont="1" applyFill="1" applyBorder="1" applyAlignment="1">
      <alignment horizontal="center" vertical="center"/>
    </xf>
    <xf numFmtId="0" fontId="5" fillId="4" borderId="4" xfId="2" applyFont="1" applyFill="1" applyBorder="1" applyAlignment="1">
      <alignment horizontal="center" vertical="center"/>
    </xf>
    <xf numFmtId="0" fontId="6" fillId="0" borderId="3" xfId="2" applyFont="1" applyBorder="1"/>
    <xf numFmtId="3" fontId="6" fillId="0" borderId="5" xfId="3" applyNumberFormat="1" applyFont="1" applyFill="1" applyBorder="1" applyAlignment="1"/>
    <xf numFmtId="3" fontId="6" fillId="4" borderId="1" xfId="3" applyNumberFormat="1" applyFont="1" applyFill="1" applyBorder="1" applyAlignment="1"/>
    <xf numFmtId="3" fontId="6" fillId="0" borderId="0" xfId="2" applyNumberFormat="1" applyFont="1"/>
    <xf numFmtId="0" fontId="6" fillId="0" borderId="0" xfId="2" applyFont="1"/>
    <xf numFmtId="0" fontId="5" fillId="0" borderId="3" xfId="2" applyFont="1" applyBorder="1" applyAlignment="1">
      <alignment horizontal="left" indent="1"/>
    </xf>
    <xf numFmtId="3" fontId="5" fillId="0" borderId="6" xfId="3" applyNumberFormat="1" applyFont="1" applyFill="1" applyBorder="1" applyAlignment="1"/>
    <xf numFmtId="3" fontId="5" fillId="4" borderId="3" xfId="3" applyNumberFormat="1" applyFont="1" applyFill="1" applyBorder="1" applyAlignment="1"/>
    <xf numFmtId="0" fontId="5" fillId="0" borderId="3" xfId="2" applyFont="1" applyBorder="1" applyAlignment="1">
      <alignment horizontal="left" indent="2"/>
    </xf>
    <xf numFmtId="3" fontId="5" fillId="0" borderId="6" xfId="3" applyNumberFormat="1" applyFont="1" applyFill="1" applyBorder="1" applyAlignment="1">
      <alignment horizontal="right"/>
    </xf>
    <xf numFmtId="3" fontId="5" fillId="4" borderId="3" xfId="3" applyNumberFormat="1" applyFont="1" applyFill="1" applyBorder="1" applyAlignment="1">
      <alignment horizontal="right"/>
    </xf>
    <xf numFmtId="165" fontId="5" fillId="4" borderId="3" xfId="3" applyNumberFormat="1" applyFont="1" applyFill="1" applyBorder="1"/>
    <xf numFmtId="3" fontId="5" fillId="0" borderId="0" xfId="2" applyNumberFormat="1" applyFont="1"/>
    <xf numFmtId="3" fontId="6" fillId="0" borderId="6" xfId="2" applyNumberFormat="1" applyFont="1" applyBorder="1" applyAlignment="1">
      <alignment horizontal="right"/>
    </xf>
    <xf numFmtId="3" fontId="6" fillId="4" borderId="3" xfId="2" applyNumberFormat="1" applyFont="1" applyFill="1" applyBorder="1" applyAlignment="1">
      <alignment horizontal="right"/>
    </xf>
    <xf numFmtId="0" fontId="6" fillId="0" borderId="1" xfId="2" applyFont="1" applyBorder="1"/>
    <xf numFmtId="3" fontId="6" fillId="0" borderId="5" xfId="3" applyNumberFormat="1" applyFont="1" applyFill="1" applyBorder="1" applyAlignment="1">
      <alignment horizontal="right"/>
    </xf>
    <xf numFmtId="3" fontId="6" fillId="4" borderId="1" xfId="3" applyNumberFormat="1" applyFont="1" applyFill="1" applyBorder="1" applyAlignment="1">
      <alignment horizontal="right"/>
    </xf>
    <xf numFmtId="3" fontId="6" fillId="0" borderId="3" xfId="3" applyNumberFormat="1" applyFont="1" applyFill="1" applyBorder="1"/>
    <xf numFmtId="3" fontId="6" fillId="0" borderId="6" xfId="3" applyNumberFormat="1" applyFont="1" applyFill="1" applyBorder="1" applyAlignment="1">
      <alignment horizontal="right"/>
    </xf>
    <xf numFmtId="3" fontId="6" fillId="4" borderId="3" xfId="3" applyNumberFormat="1" applyFont="1" applyFill="1" applyBorder="1" applyAlignment="1">
      <alignment horizontal="right"/>
    </xf>
    <xf numFmtId="0" fontId="6" fillId="0" borderId="4" xfId="2" applyFont="1" applyBorder="1" applyAlignment="1">
      <alignment vertical="top"/>
    </xf>
    <xf numFmtId="3" fontId="6" fillId="0" borderId="7" xfId="3" applyNumberFormat="1" applyFont="1" applyFill="1" applyBorder="1" applyAlignment="1">
      <alignment horizontal="right" vertical="top"/>
    </xf>
    <xf numFmtId="3" fontId="6" fillId="4" borderId="4" xfId="3" applyNumberFormat="1" applyFont="1" applyFill="1" applyBorder="1" applyAlignment="1">
      <alignment horizontal="right" vertical="top"/>
    </xf>
    <xf numFmtId="0" fontId="6" fillId="0" borderId="0" xfId="2" applyFont="1" applyAlignment="1">
      <alignment vertical="top"/>
    </xf>
    <xf numFmtId="0" fontId="5" fillId="0" borderId="4" xfId="2" applyFont="1" applyBorder="1" applyAlignment="1">
      <alignment horizontal="left" indent="1"/>
    </xf>
    <xf numFmtId="3" fontId="5" fillId="0" borderId="7" xfId="3" applyNumberFormat="1" applyFont="1" applyFill="1" applyBorder="1" applyAlignment="1">
      <alignment horizontal="right"/>
    </xf>
    <xf numFmtId="3" fontId="5" fillId="4" borderId="4" xfId="3" applyNumberFormat="1" applyFont="1" applyFill="1" applyBorder="1" applyAlignment="1">
      <alignment horizontal="right"/>
    </xf>
    <xf numFmtId="165" fontId="5" fillId="4" borderId="4" xfId="3" applyNumberFormat="1" applyFont="1" applyFill="1" applyBorder="1"/>
    <xf numFmtId="0" fontId="5" fillId="4" borderId="0" xfId="2" applyFont="1" applyFill="1" applyAlignment="1">
      <alignment horizontal="left"/>
    </xf>
    <xf numFmtId="3" fontId="5" fillId="4" borderId="0" xfId="2" applyNumberFormat="1" applyFont="1" applyFill="1"/>
    <xf numFmtId="0" fontId="5" fillId="4" borderId="0" xfId="2" applyFont="1" applyFill="1"/>
    <xf numFmtId="0" fontId="5" fillId="0" borderId="1" xfId="2" applyFont="1" applyBorder="1"/>
    <xf numFmtId="0" fontId="5" fillId="0" borderId="3" xfId="2" applyFont="1" applyBorder="1" applyAlignment="1">
      <alignment horizontal="center"/>
    </xf>
    <xf numFmtId="0" fontId="5" fillId="0" borderId="4" xfId="2" applyFont="1" applyBorder="1"/>
    <xf numFmtId="3" fontId="6" fillId="0" borderId="3" xfId="3" applyNumberFormat="1" applyFont="1" applyFill="1" applyBorder="1" applyAlignment="1">
      <alignment horizontal="right"/>
    </xf>
    <xf numFmtId="3" fontId="5" fillId="0" borderId="3" xfId="3" applyNumberFormat="1" applyFont="1" applyFill="1" applyBorder="1" applyAlignment="1">
      <alignment horizontal="right"/>
    </xf>
    <xf numFmtId="41" fontId="5" fillId="0" borderId="6" xfId="3" applyNumberFormat="1" applyFont="1" applyFill="1" applyBorder="1" applyAlignment="1">
      <alignment horizontal="right"/>
    </xf>
    <xf numFmtId="3" fontId="5" fillId="4" borderId="3" xfId="2" applyNumberFormat="1" applyFont="1" applyFill="1" applyBorder="1" applyAlignment="1">
      <alignment horizontal="right"/>
    </xf>
    <xf numFmtId="0" fontId="5" fillId="0" borderId="3" xfId="2" applyFont="1" applyBorder="1" applyAlignment="1">
      <alignment horizontal="left" indent="4"/>
    </xf>
    <xf numFmtId="0" fontId="5" fillId="0" borderId="3" xfId="2" applyFont="1" applyBorder="1" applyAlignment="1">
      <alignment horizontal="left" indent="5"/>
    </xf>
    <xf numFmtId="0" fontId="5" fillId="4" borderId="3" xfId="2" applyFont="1" applyFill="1" applyBorder="1" applyAlignment="1">
      <alignment horizontal="left" indent="4"/>
    </xf>
    <xf numFmtId="3" fontId="5" fillId="4" borderId="6" xfId="3" applyNumberFormat="1" applyFont="1" applyFill="1" applyBorder="1" applyAlignment="1">
      <alignment horizontal="right"/>
    </xf>
    <xf numFmtId="41" fontId="5" fillId="4" borderId="3" xfId="3" applyNumberFormat="1" applyFont="1" applyFill="1" applyBorder="1" applyAlignment="1">
      <alignment horizontal="right"/>
    </xf>
    <xf numFmtId="0" fontId="6" fillId="0" borderId="9" xfId="2" applyFont="1" applyBorder="1" applyAlignment="1">
      <alignment horizontal="left" indent="1"/>
    </xf>
    <xf numFmtId="3" fontId="6" fillId="0" borderId="10" xfId="3" applyNumberFormat="1" applyFont="1" applyFill="1" applyBorder="1" applyAlignment="1">
      <alignment horizontal="right"/>
    </xf>
    <xf numFmtId="3" fontId="6" fillId="0" borderId="9" xfId="3" applyNumberFormat="1" applyFont="1" applyFill="1" applyBorder="1" applyAlignment="1">
      <alignment horizontal="right"/>
    </xf>
    <xf numFmtId="3" fontId="6" fillId="4" borderId="9" xfId="2" applyNumberFormat="1" applyFont="1" applyFill="1" applyBorder="1" applyAlignment="1">
      <alignment horizontal="right"/>
    </xf>
    <xf numFmtId="0" fontId="7" fillId="4" borderId="8" xfId="2" applyFont="1" applyFill="1" applyBorder="1" applyAlignment="1">
      <alignment horizontal="right"/>
    </xf>
    <xf numFmtId="0" fontId="7" fillId="0" borderId="0" xfId="2" applyFont="1" applyAlignment="1">
      <alignment horizontal="right"/>
    </xf>
    <xf numFmtId="0" fontId="7" fillId="4" borderId="0" xfId="2" applyFont="1" applyFill="1" applyAlignment="1">
      <alignment horizontal="right"/>
    </xf>
    <xf numFmtId="41" fontId="5" fillId="0" borderId="0" xfId="3" applyNumberFormat="1" applyFont="1" applyFill="1" applyBorder="1" applyAlignment="1">
      <alignment horizontal="right"/>
    </xf>
    <xf numFmtId="3" fontId="5" fillId="0" borderId="0" xfId="2" applyNumberFormat="1" applyFont="1" applyAlignment="1">
      <alignment horizontal="right"/>
    </xf>
    <xf numFmtId="41" fontId="6" fillId="0" borderId="0" xfId="3" applyNumberFormat="1" applyFont="1" applyFill="1" applyBorder="1" applyAlignment="1">
      <alignment horizontal="right"/>
    </xf>
    <xf numFmtId="0" fontId="5" fillId="0" borderId="0" xfId="2" applyFont="1" applyAlignment="1">
      <alignment horizontal="left" indent="3"/>
    </xf>
    <xf numFmtId="0" fontId="8" fillId="0" borderId="0" xfId="2" applyFont="1"/>
    <xf numFmtId="3" fontId="3" fillId="0" borderId="0" xfId="2" applyNumberFormat="1" applyFont="1" applyAlignment="1">
      <alignment horizontal="right"/>
    </xf>
    <xf numFmtId="3" fontId="6" fillId="0" borderId="6" xfId="3" applyNumberFormat="1" applyFont="1" applyFill="1" applyBorder="1"/>
    <xf numFmtId="3" fontId="6" fillId="4" borderId="3" xfId="3" applyNumberFormat="1" applyFont="1" applyFill="1" applyBorder="1"/>
    <xf numFmtId="3" fontId="5" fillId="0" borderId="6" xfId="3" applyNumberFormat="1" applyFont="1" applyFill="1" applyBorder="1"/>
    <xf numFmtId="3" fontId="5" fillId="4" borderId="3" xfId="3" applyNumberFormat="1" applyFont="1" applyFill="1" applyBorder="1"/>
    <xf numFmtId="0" fontId="5" fillId="0" borderId="3" xfId="2" applyFont="1" applyBorder="1" applyAlignment="1">
      <alignment horizontal="left" indent="6"/>
    </xf>
    <xf numFmtId="3" fontId="5" fillId="0" borderId="6" xfId="2" applyNumberFormat="1" applyFont="1" applyBorder="1"/>
    <xf numFmtId="3" fontId="5" fillId="4" borderId="3" xfId="2" applyNumberFormat="1" applyFont="1" applyFill="1" applyBorder="1"/>
    <xf numFmtId="3" fontId="5" fillId="0" borderId="6" xfId="2" applyNumberFormat="1" applyFont="1" applyBorder="1" applyAlignment="1">
      <alignment horizontal="right"/>
    </xf>
    <xf numFmtId="0" fontId="6" fillId="0" borderId="3" xfId="2" applyFont="1" applyBorder="1" applyAlignment="1">
      <alignment horizontal="left" vertical="center" wrapText="1"/>
    </xf>
    <xf numFmtId="0" fontId="6" fillId="0" borderId="9" xfId="2" applyFont="1" applyBorder="1" applyAlignment="1">
      <alignment horizontal="left"/>
    </xf>
    <xf numFmtId="3" fontId="6" fillId="0" borderId="10" xfId="3" applyNumberFormat="1" applyFont="1" applyFill="1" applyBorder="1"/>
    <xf numFmtId="3" fontId="6" fillId="4" borderId="9" xfId="3" applyNumberFormat="1" applyFont="1" applyFill="1" applyBorder="1"/>
    <xf numFmtId="166" fontId="5" fillId="0" borderId="0" xfId="2" applyNumberFormat="1" applyFont="1" applyAlignment="1">
      <alignment horizontal="right"/>
    </xf>
    <xf numFmtId="167" fontId="5" fillId="0" borderId="0" xfId="2" applyNumberFormat="1" applyFont="1"/>
    <xf numFmtId="166" fontId="5" fillId="4" borderId="0" xfId="2" applyNumberFormat="1" applyFont="1" applyFill="1" applyAlignment="1">
      <alignment horizontal="right"/>
    </xf>
    <xf numFmtId="0" fontId="3" fillId="4" borderId="0" xfId="2" applyFont="1" applyFill="1"/>
    <xf numFmtId="3" fontId="3" fillId="4" borderId="0" xfId="2" applyNumberFormat="1" applyFont="1" applyFill="1" applyAlignment="1">
      <alignment horizontal="right"/>
    </xf>
    <xf numFmtId="0" fontId="6" fillId="4" borderId="3" xfId="2" applyFont="1" applyFill="1" applyBorder="1"/>
    <xf numFmtId="165" fontId="5" fillId="4" borderId="0" xfId="2" applyNumberFormat="1" applyFont="1" applyFill="1"/>
    <xf numFmtId="0" fontId="5" fillId="4" borderId="3" xfId="2" applyFont="1" applyFill="1" applyBorder="1" applyAlignment="1">
      <alignment horizontal="left" indent="1"/>
    </xf>
    <xf numFmtId="168" fontId="5" fillId="4" borderId="0" xfId="3" applyNumberFormat="1" applyFont="1" applyFill="1"/>
    <xf numFmtId="0" fontId="5" fillId="4" borderId="4" xfId="2" applyFont="1" applyFill="1" applyBorder="1" applyAlignment="1">
      <alignment horizontal="left" indent="1"/>
    </xf>
    <xf numFmtId="0" fontId="6" fillId="4" borderId="10" xfId="2" applyFont="1" applyFill="1" applyBorder="1" applyAlignment="1">
      <alignment horizontal="left"/>
    </xf>
    <xf numFmtId="165" fontId="6" fillId="4" borderId="9" xfId="3" applyNumberFormat="1" applyFont="1" applyFill="1" applyBorder="1"/>
    <xf numFmtId="0" fontId="5" fillId="4" borderId="6" xfId="2" applyFont="1" applyFill="1" applyBorder="1" applyAlignment="1">
      <alignment horizontal="left" indent="1"/>
    </xf>
    <xf numFmtId="167" fontId="5" fillId="4" borderId="0" xfId="2" applyNumberFormat="1" applyFont="1" applyFill="1"/>
    <xf numFmtId="167" fontId="5" fillId="4" borderId="3" xfId="2" applyNumberFormat="1" applyFont="1" applyFill="1" applyBorder="1"/>
    <xf numFmtId="0" fontId="5" fillId="4" borderId="6" xfId="2" applyFont="1" applyFill="1" applyBorder="1" applyAlignment="1">
      <alignment horizontal="left" indent="2"/>
    </xf>
    <xf numFmtId="0" fontId="6" fillId="4" borderId="9" xfId="2" applyFont="1" applyFill="1" applyBorder="1" applyAlignment="1">
      <alignment horizontal="left" indent="1"/>
    </xf>
    <xf numFmtId="167" fontId="6" fillId="4" borderId="9" xfId="3" applyNumberFormat="1" applyFont="1" applyFill="1" applyBorder="1"/>
    <xf numFmtId="0" fontId="6" fillId="4" borderId="0" xfId="2" applyFont="1" applyFill="1" applyAlignment="1">
      <alignment horizontal="left" indent="1"/>
    </xf>
    <xf numFmtId="0" fontId="7" fillId="4" borderId="0" xfId="2" applyFont="1" applyFill="1"/>
    <xf numFmtId="165" fontId="5" fillId="4" borderId="0" xfId="3" applyNumberFormat="1" applyFont="1" applyFill="1"/>
    <xf numFmtId="169" fontId="5" fillId="4" borderId="0" xfId="2" applyNumberFormat="1" applyFont="1" applyFill="1"/>
    <xf numFmtId="0" fontId="3" fillId="0" borderId="0" xfId="2" applyFont="1" applyAlignment="1">
      <alignment vertical="top"/>
    </xf>
    <xf numFmtId="0" fontId="3" fillId="4" borderId="0" xfId="2" applyFont="1" applyFill="1" applyAlignment="1">
      <alignment horizontal="right"/>
    </xf>
    <xf numFmtId="0" fontId="5" fillId="0" borderId="0" xfId="2" applyFont="1" applyAlignment="1">
      <alignment vertical="top"/>
    </xf>
    <xf numFmtId="0" fontId="5" fillId="0" borderId="14" xfId="2" applyFont="1" applyBorder="1"/>
    <xf numFmtId="0" fontId="5" fillId="0" borderId="4" xfId="2" applyFont="1" applyBorder="1" applyAlignment="1">
      <alignment horizontal="center" vertical="center" wrapText="1"/>
    </xf>
    <xf numFmtId="0" fontId="5" fillId="4" borderId="9" xfId="2" applyFont="1" applyFill="1" applyBorder="1" applyAlignment="1">
      <alignment horizontal="center" vertical="center" wrapText="1"/>
    </xf>
    <xf numFmtId="0" fontId="5" fillId="0" borderId="5" xfId="2" applyFont="1" applyBorder="1" applyAlignment="1">
      <alignment horizontal="center" vertical="center"/>
    </xf>
    <xf numFmtId="0" fontId="5" fillId="4" borderId="2" xfId="2" applyFont="1" applyFill="1" applyBorder="1" applyAlignment="1">
      <alignment horizontal="left" vertical="center" wrapText="1"/>
    </xf>
    <xf numFmtId="3" fontId="5" fillId="0" borderId="1" xfId="2" applyNumberFormat="1" applyFont="1" applyBorder="1" applyAlignment="1">
      <alignment wrapText="1"/>
    </xf>
    <xf numFmtId="3" fontId="5" fillId="0" borderId="13" xfId="2" applyNumberFormat="1" applyFont="1" applyBorder="1"/>
    <xf numFmtId="166" fontId="5" fillId="0" borderId="13" xfId="2" applyNumberFormat="1" applyFont="1" applyBorder="1"/>
    <xf numFmtId="3" fontId="9" fillId="0" borderId="13" xfId="2" applyNumberFormat="1" applyFont="1" applyBorder="1"/>
    <xf numFmtId="166" fontId="9" fillId="4" borderId="3" xfId="2" applyNumberFormat="1" applyFont="1" applyFill="1" applyBorder="1"/>
    <xf numFmtId="0" fontId="5" fillId="0" borderId="6" xfId="2" applyFont="1" applyBorder="1" applyAlignment="1">
      <alignment horizontal="center" vertical="top"/>
    </xf>
    <xf numFmtId="0" fontId="5" fillId="4" borderId="13" xfId="2" applyFont="1" applyFill="1" applyBorder="1" applyAlignment="1">
      <alignment horizontal="left" vertical="center" wrapText="1"/>
    </xf>
    <xf numFmtId="3" fontId="5" fillId="0" borderId="3" xfId="2" applyNumberFormat="1" applyFont="1" applyBorder="1" applyAlignment="1">
      <alignment wrapText="1"/>
    </xf>
    <xf numFmtId="3" fontId="5" fillId="0" borderId="3" xfId="2" applyNumberFormat="1" applyFont="1" applyBorder="1" applyAlignment="1">
      <alignment vertical="center" wrapText="1"/>
    </xf>
    <xf numFmtId="3" fontId="5" fillId="0" borderId="13" xfId="2" applyNumberFormat="1" applyFont="1" applyBorder="1" applyAlignment="1">
      <alignment vertical="center"/>
    </xf>
    <xf numFmtId="166" fontId="5" fillId="0" borderId="13" xfId="2" applyNumberFormat="1" applyFont="1" applyBorder="1" applyAlignment="1">
      <alignment vertical="center"/>
    </xf>
    <xf numFmtId="3" fontId="9" fillId="0" borderId="13" xfId="2" applyNumberFormat="1" applyFont="1" applyBorder="1" applyAlignment="1">
      <alignment vertical="center"/>
    </xf>
    <xf numFmtId="166" fontId="9" fillId="4" borderId="3" xfId="2" applyNumberFormat="1" applyFont="1" applyFill="1" applyBorder="1" applyAlignment="1">
      <alignment vertical="center"/>
    </xf>
    <xf numFmtId="3" fontId="5" fillId="0" borderId="3" xfId="2" applyNumberFormat="1" applyFont="1" applyBorder="1"/>
    <xf numFmtId="0" fontId="6" fillId="0" borderId="10" xfId="2" applyFont="1" applyBorder="1" applyAlignment="1">
      <alignment horizontal="left" indent="1"/>
    </xf>
    <xf numFmtId="0" fontId="6" fillId="0" borderId="12" xfId="2" applyFont="1" applyBorder="1" applyAlignment="1">
      <alignment horizontal="left"/>
    </xf>
    <xf numFmtId="3" fontId="6" fillId="0" borderId="9" xfId="3" applyNumberFormat="1" applyFont="1" applyFill="1" applyBorder="1"/>
    <xf numFmtId="166" fontId="6" fillId="0" borderId="9" xfId="3" applyNumberFormat="1" applyFont="1" applyFill="1" applyBorder="1"/>
    <xf numFmtId="0" fontId="5" fillId="0" borderId="0" xfId="2" applyFont="1" applyAlignment="1">
      <alignment vertical="center"/>
    </xf>
    <xf numFmtId="0" fontId="6" fillId="4" borderId="0" xfId="2" applyFont="1" applyFill="1" applyAlignment="1">
      <alignment horizontal="center"/>
    </xf>
    <xf numFmtId="0" fontId="5" fillId="4" borderId="14" xfId="2" applyFont="1" applyFill="1" applyBorder="1"/>
    <xf numFmtId="0" fontId="6" fillId="4" borderId="0" xfId="2" applyFont="1" applyFill="1"/>
    <xf numFmtId="0" fontId="5" fillId="4" borderId="6" xfId="2" applyFont="1" applyFill="1" applyBorder="1" applyAlignment="1">
      <alignment horizontal="right" vertical="center"/>
    </xf>
    <xf numFmtId="3" fontId="5" fillId="0" borderId="1" xfId="2" applyNumberFormat="1" applyFont="1" applyBorder="1" applyAlignment="1">
      <alignment horizontal="right" vertical="center" wrapText="1"/>
    </xf>
    <xf numFmtId="3" fontId="5" fillId="0" borderId="3" xfId="2" applyNumberFormat="1" applyFont="1" applyBorder="1" applyAlignment="1">
      <alignment horizontal="right" vertical="center" wrapText="1"/>
    </xf>
    <xf numFmtId="0" fontId="5" fillId="4" borderId="10" xfId="2" applyFont="1" applyFill="1" applyBorder="1"/>
    <xf numFmtId="0" fontId="6" fillId="4" borderId="12" xfId="2" applyFont="1" applyFill="1" applyBorder="1" applyAlignment="1">
      <alignment horizontal="left"/>
    </xf>
    <xf numFmtId="3" fontId="5" fillId="0" borderId="0" xfId="2" applyNumberFormat="1" applyFont="1" applyAlignment="1">
      <alignment wrapText="1"/>
    </xf>
    <xf numFmtId="0" fontId="6" fillId="4" borderId="1" xfId="2" applyFont="1" applyFill="1" applyBorder="1"/>
    <xf numFmtId="170" fontId="6" fillId="4" borderId="1" xfId="2" applyNumberFormat="1" applyFont="1" applyFill="1" applyBorder="1" applyAlignment="1">
      <alignment horizontal="right"/>
    </xf>
    <xf numFmtId="170" fontId="6" fillId="4" borderId="1" xfId="2" applyNumberFormat="1" applyFont="1" applyFill="1" applyBorder="1"/>
    <xf numFmtId="170" fontId="6" fillId="4" borderId="5" xfId="2" applyNumberFormat="1" applyFont="1" applyFill="1" applyBorder="1"/>
    <xf numFmtId="170" fontId="5" fillId="4" borderId="3" xfId="2" applyNumberFormat="1" applyFont="1" applyFill="1" applyBorder="1" applyAlignment="1">
      <alignment horizontal="right"/>
    </xf>
    <xf numFmtId="170" fontId="5" fillId="4" borderId="3" xfId="2" applyNumberFormat="1" applyFont="1" applyFill="1" applyBorder="1"/>
    <xf numFmtId="170" fontId="5" fillId="4" borderId="6" xfId="2" applyNumberFormat="1" applyFont="1" applyFill="1" applyBorder="1"/>
    <xf numFmtId="170" fontId="5" fillId="4" borderId="3" xfId="3" applyNumberFormat="1" applyFont="1" applyFill="1" applyBorder="1" applyAlignment="1">
      <alignment horizontal="right"/>
    </xf>
    <xf numFmtId="170" fontId="5" fillId="4" borderId="3" xfId="3" applyNumberFormat="1" applyFont="1" applyFill="1" applyBorder="1"/>
    <xf numFmtId="170" fontId="5" fillId="4" borderId="6" xfId="3" applyNumberFormat="1" applyFont="1" applyFill="1" applyBorder="1"/>
    <xf numFmtId="170" fontId="6" fillId="4" borderId="3" xfId="2" applyNumberFormat="1" applyFont="1" applyFill="1" applyBorder="1" applyAlignment="1">
      <alignment horizontal="right"/>
    </xf>
    <xf numFmtId="170" fontId="6" fillId="4" borderId="3" xfId="2" applyNumberFormat="1" applyFont="1" applyFill="1" applyBorder="1"/>
    <xf numFmtId="170" fontId="6" fillId="4" borderId="6" xfId="2" applyNumberFormat="1" applyFont="1" applyFill="1" applyBorder="1"/>
    <xf numFmtId="170" fontId="5" fillId="4" borderId="6" xfId="3" applyNumberFormat="1" applyFont="1" applyFill="1" applyBorder="1" applyAlignment="1">
      <alignment horizontal="right"/>
    </xf>
    <xf numFmtId="170" fontId="5" fillId="4" borderId="3" xfId="3" quotePrefix="1" applyNumberFormat="1" applyFont="1" applyFill="1" applyBorder="1" applyAlignment="1">
      <alignment horizontal="right"/>
    </xf>
    <xf numFmtId="170" fontId="5" fillId="4" borderId="6" xfId="3" quotePrefix="1" applyNumberFormat="1" applyFont="1" applyFill="1" applyBorder="1" applyAlignment="1">
      <alignment horizontal="right"/>
    </xf>
    <xf numFmtId="170" fontId="5" fillId="4" borderId="0" xfId="2" applyNumberFormat="1" applyFont="1" applyFill="1"/>
    <xf numFmtId="0" fontId="6" fillId="4" borderId="9" xfId="2" applyFont="1" applyFill="1" applyBorder="1" applyAlignment="1">
      <alignment horizontal="left"/>
    </xf>
    <xf numFmtId="170" fontId="6" fillId="4" borderId="9" xfId="3" applyNumberFormat="1" applyFont="1" applyFill="1" applyBorder="1" applyAlignment="1">
      <alignment horizontal="right"/>
    </xf>
    <xf numFmtId="170" fontId="6" fillId="4" borderId="9" xfId="3" applyNumberFormat="1" applyFont="1" applyFill="1" applyBorder="1"/>
    <xf numFmtId="170" fontId="6" fillId="4" borderId="10" xfId="3" applyNumberFormat="1" applyFont="1" applyFill="1" applyBorder="1"/>
    <xf numFmtId="0" fontId="5" fillId="4" borderId="8" xfId="2" applyFont="1" applyFill="1" applyBorder="1" applyAlignment="1">
      <alignment horizontal="right" vertical="top"/>
    </xf>
    <xf numFmtId="0" fontId="5" fillId="4" borderId="0" xfId="2" applyFont="1" applyFill="1" applyAlignment="1">
      <alignment horizontal="left" vertical="top" wrapText="1"/>
    </xf>
    <xf numFmtId="49" fontId="11" fillId="4" borderId="0" xfId="2" applyNumberFormat="1" applyFont="1" applyFill="1"/>
    <xf numFmtId="0" fontId="6" fillId="4" borderId="1" xfId="2" applyFont="1" applyFill="1" applyBorder="1" applyAlignment="1">
      <alignment vertical="center"/>
    </xf>
    <xf numFmtId="170" fontId="6" fillId="4" borderId="1" xfId="3" applyNumberFormat="1" applyFont="1" applyFill="1" applyBorder="1" applyAlignment="1">
      <alignment horizontal="right" vertical="center"/>
    </xf>
    <xf numFmtId="170" fontId="6" fillId="4" borderId="5" xfId="3" applyNumberFormat="1" applyFont="1" applyFill="1" applyBorder="1" applyAlignment="1">
      <alignment horizontal="right" vertical="center"/>
    </xf>
    <xf numFmtId="0" fontId="5" fillId="4" borderId="3" xfId="2" applyFont="1" applyFill="1" applyBorder="1" applyAlignment="1">
      <alignment horizontal="left" vertical="center" indent="1"/>
    </xf>
    <xf numFmtId="170" fontId="5" fillId="4" borderId="3" xfId="2" applyNumberFormat="1" applyFont="1" applyFill="1" applyBorder="1" applyAlignment="1">
      <alignment vertical="center"/>
    </xf>
    <xf numFmtId="170" fontId="5" fillId="4" borderId="6" xfId="2" applyNumberFormat="1" applyFont="1" applyFill="1" applyBorder="1" applyAlignment="1">
      <alignment vertical="center"/>
    </xf>
    <xf numFmtId="170" fontId="5" fillId="4" borderId="3" xfId="3" applyNumberFormat="1" applyFont="1" applyFill="1" applyBorder="1" applyAlignment="1">
      <alignment vertical="center"/>
    </xf>
    <xf numFmtId="170" fontId="5" fillId="4" borderId="6" xfId="3" applyNumberFormat="1" applyFont="1" applyFill="1" applyBorder="1" applyAlignment="1">
      <alignment vertical="center"/>
    </xf>
    <xf numFmtId="171" fontId="6" fillId="4" borderId="3" xfId="3" applyNumberFormat="1" applyFont="1" applyFill="1" applyBorder="1" applyAlignment="1">
      <alignment vertical="center"/>
    </xf>
    <xf numFmtId="170" fontId="6" fillId="4" borderId="3" xfId="3" applyNumberFormat="1" applyFont="1" applyFill="1" applyBorder="1" applyAlignment="1">
      <alignment horizontal="right" vertical="center"/>
    </xf>
    <xf numFmtId="170" fontId="6" fillId="4" borderId="6" xfId="3" applyNumberFormat="1" applyFont="1" applyFill="1" applyBorder="1" applyAlignment="1">
      <alignment horizontal="right" vertical="center"/>
    </xf>
    <xf numFmtId="171" fontId="5" fillId="4" borderId="3" xfId="3" applyNumberFormat="1" applyFont="1" applyFill="1" applyBorder="1" applyAlignment="1">
      <alignment horizontal="left" vertical="center" indent="1"/>
    </xf>
    <xf numFmtId="171" fontId="6" fillId="4" borderId="3" xfId="3" applyNumberFormat="1" applyFont="1" applyFill="1" applyBorder="1"/>
    <xf numFmtId="170" fontId="6" fillId="4" borderId="3" xfId="3" applyNumberFormat="1" applyFont="1" applyFill="1" applyBorder="1" applyAlignment="1">
      <alignment horizontal="right"/>
    </xf>
    <xf numFmtId="170" fontId="6" fillId="4" borderId="6" xfId="3" applyNumberFormat="1" applyFont="1" applyFill="1" applyBorder="1" applyAlignment="1">
      <alignment horizontal="right"/>
    </xf>
    <xf numFmtId="171" fontId="5" fillId="4" borderId="3" xfId="3" applyNumberFormat="1" applyFont="1" applyFill="1" applyBorder="1" applyAlignment="1">
      <alignment horizontal="left" indent="1"/>
    </xf>
    <xf numFmtId="171" fontId="5" fillId="4" borderId="3" xfId="3" applyNumberFormat="1" applyFont="1" applyFill="1" applyBorder="1" applyAlignment="1">
      <alignment horizontal="left" wrapText="1" indent="1"/>
    </xf>
    <xf numFmtId="170" fontId="12" fillId="4" borderId="6" xfId="2" applyNumberFormat="1" applyFont="1" applyFill="1" applyBorder="1"/>
    <xf numFmtId="170" fontId="12" fillId="4" borderId="3" xfId="2" applyNumberFormat="1" applyFont="1" applyFill="1" applyBorder="1"/>
    <xf numFmtId="171" fontId="6" fillId="4" borderId="9" xfId="3" applyNumberFormat="1" applyFont="1" applyFill="1" applyBorder="1" applyAlignment="1">
      <alignment horizontal="left" vertical="center" indent="1"/>
    </xf>
    <xf numFmtId="170" fontId="6" fillId="4" borderId="9" xfId="3" applyNumberFormat="1" applyFont="1" applyFill="1" applyBorder="1" applyAlignment="1">
      <alignment horizontal="right" vertical="center"/>
    </xf>
    <xf numFmtId="170" fontId="6" fillId="4" borderId="10" xfId="3" applyNumberFormat="1" applyFont="1" applyFill="1" applyBorder="1" applyAlignment="1">
      <alignment horizontal="right" vertical="center"/>
    </xf>
    <xf numFmtId="0" fontId="5" fillId="0" borderId="8" xfId="2" applyFont="1" applyBorder="1" applyAlignment="1">
      <alignment vertical="top"/>
    </xf>
    <xf numFmtId="0" fontId="5" fillId="0" borderId="8" xfId="2" applyFont="1" applyBorder="1" applyAlignment="1">
      <alignment horizontal="right" vertical="top"/>
    </xf>
    <xf numFmtId="0" fontId="5" fillId="0" borderId="0" xfId="2" applyFont="1" applyAlignment="1">
      <alignment horizontal="left" vertical="top" wrapText="1"/>
    </xf>
    <xf numFmtId="171" fontId="5" fillId="4" borderId="0" xfId="3" applyNumberFormat="1" applyFont="1" applyFill="1" applyBorder="1" applyAlignment="1">
      <alignment horizontal="left" wrapText="1"/>
    </xf>
    <xf numFmtId="0" fontId="5" fillId="0" borderId="0" xfId="2" applyFont="1" applyAlignment="1">
      <alignment horizontal="left" wrapText="1"/>
    </xf>
    <xf numFmtId="0" fontId="9" fillId="4" borderId="9" xfId="2" applyFont="1" applyFill="1" applyBorder="1" applyAlignment="1">
      <alignment horizontal="center" vertical="center"/>
    </xf>
    <xf numFmtId="0" fontId="9" fillId="4" borderId="10" xfId="2" applyFont="1" applyFill="1" applyBorder="1" applyAlignment="1">
      <alignment horizontal="center" vertical="center" wrapText="1"/>
    </xf>
    <xf numFmtId="0" fontId="9" fillId="4" borderId="9" xfId="2" applyFont="1" applyFill="1" applyBorder="1" applyAlignment="1">
      <alignment horizontal="center" vertical="center" wrapText="1"/>
    </xf>
    <xf numFmtId="0" fontId="5" fillId="4" borderId="0" xfId="2" applyFont="1" applyFill="1" applyAlignment="1">
      <alignment horizontal="center" vertical="center"/>
    </xf>
    <xf numFmtId="0" fontId="12" fillId="4" borderId="3" xfId="2" applyFont="1" applyFill="1" applyBorder="1"/>
    <xf numFmtId="3" fontId="12" fillId="4" borderId="6" xfId="2" applyNumberFormat="1" applyFont="1" applyFill="1" applyBorder="1"/>
    <xf numFmtId="3" fontId="12" fillId="4" borderId="3" xfId="2" applyNumberFormat="1" applyFont="1" applyFill="1" applyBorder="1"/>
    <xf numFmtId="0" fontId="9" fillId="4" borderId="3" xfId="2" applyFont="1" applyFill="1" applyBorder="1"/>
    <xf numFmtId="3" fontId="9" fillId="4" borderId="6" xfId="2" applyNumberFormat="1" applyFont="1" applyFill="1" applyBorder="1"/>
    <xf numFmtId="3" fontId="9" fillId="4" borderId="3" xfId="2" applyNumberFormat="1" applyFont="1" applyFill="1" applyBorder="1"/>
    <xf numFmtId="3" fontId="9" fillId="4" borderId="6" xfId="2" applyNumberFormat="1" applyFont="1" applyFill="1" applyBorder="1" applyAlignment="1">
      <alignment horizontal="right"/>
    </xf>
    <xf numFmtId="3" fontId="9" fillId="4" borderId="3" xfId="2" applyNumberFormat="1" applyFont="1" applyFill="1" applyBorder="1" applyAlignment="1">
      <alignment horizontal="right"/>
    </xf>
    <xf numFmtId="0" fontId="9" fillId="4" borderId="3" xfId="2" applyFont="1" applyFill="1" applyBorder="1" applyAlignment="1">
      <alignment horizontal="left" indent="3"/>
    </xf>
    <xf numFmtId="41" fontId="9" fillId="4" borderId="6" xfId="2" applyNumberFormat="1" applyFont="1" applyFill="1" applyBorder="1" applyAlignment="1">
      <alignment horizontal="right"/>
    </xf>
    <xf numFmtId="3" fontId="9" fillId="4" borderId="6" xfId="2" quotePrefix="1" applyNumberFormat="1" applyFont="1" applyFill="1" applyBorder="1" applyAlignment="1">
      <alignment horizontal="right"/>
    </xf>
    <xf numFmtId="3" fontId="9" fillId="4" borderId="3" xfId="2" quotePrefix="1" applyNumberFormat="1" applyFont="1" applyFill="1" applyBorder="1" applyAlignment="1">
      <alignment horizontal="right"/>
    </xf>
    <xf numFmtId="0" fontId="12" fillId="4" borderId="3" xfId="2" applyFont="1" applyFill="1" applyBorder="1" applyAlignment="1">
      <alignment vertical="center"/>
    </xf>
    <xf numFmtId="3" fontId="12" fillId="4" borderId="6" xfId="2" applyNumberFormat="1" applyFont="1" applyFill="1" applyBorder="1" applyAlignment="1">
      <alignment vertical="center"/>
    </xf>
    <xf numFmtId="3" fontId="12" fillId="4" borderId="3" xfId="2" applyNumberFormat="1" applyFont="1" applyFill="1" applyBorder="1" applyAlignment="1">
      <alignment vertical="center"/>
    </xf>
    <xf numFmtId="3" fontId="5" fillId="4" borderId="0" xfId="2" applyNumberFormat="1" applyFont="1" applyFill="1" applyAlignment="1">
      <alignment vertical="top"/>
    </xf>
    <xf numFmtId="0" fontId="5" fillId="4" borderId="0" xfId="2" applyFont="1" applyFill="1" applyAlignment="1">
      <alignment vertical="top"/>
    </xf>
    <xf numFmtId="3" fontId="6" fillId="4" borderId="10" xfId="2" applyNumberFormat="1" applyFont="1" applyFill="1" applyBorder="1"/>
    <xf numFmtId="3" fontId="6" fillId="4" borderId="9" xfId="2" applyNumberFormat="1" applyFont="1" applyFill="1" applyBorder="1"/>
    <xf numFmtId="0" fontId="5" fillId="4" borderId="0" xfId="2" applyFont="1" applyFill="1" applyAlignment="1">
      <alignment horizontal="left" vertical="center"/>
    </xf>
    <xf numFmtId="41" fontId="12" fillId="4" borderId="6" xfId="3" applyNumberFormat="1" applyFont="1" applyFill="1" applyBorder="1" applyAlignment="1">
      <alignment horizontal="right"/>
    </xf>
    <xf numFmtId="165" fontId="12" fillId="4" borderId="6" xfId="3" applyNumberFormat="1" applyFont="1" applyFill="1" applyBorder="1" applyAlignment="1">
      <alignment horizontal="right"/>
    </xf>
    <xf numFmtId="165" fontId="12" fillId="4" borderId="3" xfId="3" applyNumberFormat="1" applyFont="1" applyFill="1" applyBorder="1" applyAlignment="1">
      <alignment horizontal="right"/>
    </xf>
    <xf numFmtId="41" fontId="5" fillId="4" borderId="0" xfId="2" applyNumberFormat="1" applyFont="1" applyFill="1"/>
    <xf numFmtId="41" fontId="9" fillId="4" borderId="6" xfId="2" applyNumberFormat="1" applyFont="1" applyFill="1" applyBorder="1"/>
    <xf numFmtId="165" fontId="9" fillId="4" borderId="6" xfId="3" applyNumberFormat="1" applyFont="1" applyFill="1" applyBorder="1"/>
    <xf numFmtId="165" fontId="9" fillId="4" borderId="3" xfId="3" applyNumberFormat="1" applyFont="1" applyFill="1" applyBorder="1"/>
    <xf numFmtId="41" fontId="12" fillId="4" borderId="6" xfId="3" applyNumberFormat="1" applyFont="1" applyFill="1" applyBorder="1"/>
    <xf numFmtId="165" fontId="12" fillId="4" borderId="6" xfId="3" applyNumberFormat="1" applyFont="1" applyFill="1" applyBorder="1"/>
    <xf numFmtId="165" fontId="12" fillId="4" borderId="3" xfId="3" applyNumberFormat="1" applyFont="1" applyFill="1" applyBorder="1"/>
    <xf numFmtId="0" fontId="9" fillId="4" borderId="3" xfId="2" applyFont="1" applyFill="1" applyBorder="1" applyAlignment="1">
      <alignment horizontal="left" indent="1"/>
    </xf>
    <xf numFmtId="41" fontId="9" fillId="4" borderId="6" xfId="3" applyNumberFormat="1" applyFont="1" applyFill="1" applyBorder="1"/>
    <xf numFmtId="165" fontId="9" fillId="4" borderId="6" xfId="3" applyNumberFormat="1" applyFont="1" applyFill="1" applyBorder="1" applyAlignment="1">
      <alignment horizontal="right"/>
    </xf>
    <xf numFmtId="165" fontId="9" fillId="4" borderId="3" xfId="3" applyNumberFormat="1" applyFont="1" applyFill="1" applyBorder="1" applyAlignment="1">
      <alignment horizontal="right"/>
    </xf>
    <xf numFmtId="0" fontId="9" fillId="4" borderId="3" xfId="2" applyFont="1" applyFill="1" applyBorder="1" applyAlignment="1">
      <alignment horizontal="left" vertical="top" indent="1"/>
    </xf>
    <xf numFmtId="41" fontId="9" fillId="4" borderId="6" xfId="2" applyNumberFormat="1" applyFont="1" applyFill="1" applyBorder="1" applyAlignment="1">
      <alignment vertical="top"/>
    </xf>
    <xf numFmtId="165" fontId="9" fillId="4" borderId="6" xfId="3" applyNumberFormat="1" applyFont="1" applyFill="1" applyBorder="1" applyAlignment="1">
      <alignment vertical="top"/>
    </xf>
    <xf numFmtId="165" fontId="9" fillId="4" borderId="3" xfId="3" applyNumberFormat="1" applyFont="1" applyFill="1" applyBorder="1" applyAlignment="1">
      <alignment vertical="top"/>
    </xf>
    <xf numFmtId="0" fontId="12" fillId="4" borderId="9" xfId="2" applyFont="1" applyFill="1" applyBorder="1" applyAlignment="1">
      <alignment horizontal="left" vertical="center"/>
    </xf>
    <xf numFmtId="41" fontId="12" fillId="4" borderId="10" xfId="3" applyNumberFormat="1" applyFont="1" applyFill="1" applyBorder="1" applyAlignment="1">
      <alignment vertical="center"/>
    </xf>
    <xf numFmtId="165" fontId="12" fillId="4" borderId="10" xfId="3" applyNumberFormat="1" applyFont="1" applyFill="1" applyBorder="1" applyAlignment="1">
      <alignment vertical="center"/>
    </xf>
    <xf numFmtId="165" fontId="12" fillId="4" borderId="9" xfId="3" applyNumberFormat="1" applyFont="1" applyFill="1" applyBorder="1" applyAlignment="1">
      <alignment vertical="center"/>
    </xf>
    <xf numFmtId="41" fontId="5" fillId="4" borderId="0" xfId="2" applyNumberFormat="1" applyFont="1" applyFill="1" applyAlignment="1">
      <alignment vertical="center"/>
    </xf>
    <xf numFmtId="0" fontId="5" fillId="4" borderId="0" xfId="2" applyFont="1" applyFill="1" applyAlignment="1">
      <alignment vertical="center"/>
    </xf>
    <xf numFmtId="0" fontId="14" fillId="4" borderId="0" xfId="2" applyFont="1" applyFill="1"/>
    <xf numFmtId="0" fontId="14" fillId="0" borderId="0" xfId="2" applyFont="1"/>
    <xf numFmtId="0" fontId="17" fillId="0" borderId="0" xfId="2" applyFont="1" applyAlignment="1">
      <alignment horizontal="center"/>
    </xf>
    <xf numFmtId="0" fontId="18" fillId="4" borderId="0" xfId="2" applyFont="1" applyFill="1"/>
    <xf numFmtId="0" fontId="18" fillId="0" borderId="0" xfId="2" applyFont="1"/>
    <xf numFmtId="0" fontId="19" fillId="0" borderId="0" xfId="2" applyFont="1" applyAlignment="1">
      <alignment horizontal="right"/>
    </xf>
    <xf numFmtId="0" fontId="20" fillId="0" borderId="0" xfId="2" applyFont="1" applyAlignment="1">
      <alignment horizontal="right"/>
    </xf>
    <xf numFmtId="0" fontId="14" fillId="4" borderId="0" xfId="2" applyFont="1" applyFill="1" applyAlignment="1">
      <alignment vertical="center"/>
    </xf>
    <xf numFmtId="0" fontId="9" fillId="0" borderId="10" xfId="2" applyFont="1" applyBorder="1" applyAlignment="1">
      <alignment horizontal="center" vertical="center"/>
    </xf>
    <xf numFmtId="0" fontId="9" fillId="0" borderId="10" xfId="2" applyFont="1" applyBorder="1" applyAlignment="1">
      <alignment horizontal="center" vertical="center" wrapText="1"/>
    </xf>
    <xf numFmtId="0" fontId="9" fillId="0" borderId="9" xfId="2" applyFont="1" applyBorder="1" applyAlignment="1">
      <alignment horizontal="center" vertical="center" wrapText="1"/>
    </xf>
    <xf numFmtId="3" fontId="12" fillId="0" borderId="6" xfId="2" applyNumberFormat="1" applyFont="1" applyBorder="1"/>
    <xf numFmtId="3" fontId="12" fillId="0" borderId="3" xfId="2" applyNumberFormat="1" applyFont="1" applyBorder="1"/>
    <xf numFmtId="3" fontId="12" fillId="0" borderId="1" xfId="2" applyNumberFormat="1" applyFont="1" applyBorder="1"/>
    <xf numFmtId="3" fontId="14" fillId="4" borderId="0" xfId="2" applyNumberFormat="1" applyFont="1" applyFill="1"/>
    <xf numFmtId="3" fontId="9" fillId="0" borderId="6" xfId="2" applyNumberFormat="1" applyFont="1" applyBorder="1"/>
    <xf numFmtId="3" fontId="9" fillId="0" borderId="3" xfId="2" applyNumberFormat="1" applyFont="1" applyBorder="1"/>
    <xf numFmtId="3" fontId="12" fillId="0" borderId="3" xfId="2" applyNumberFormat="1" applyFont="1" applyBorder="1" applyAlignment="1">
      <alignment horizontal="right"/>
    </xf>
    <xf numFmtId="3" fontId="12" fillId="0" borderId="3" xfId="2" quotePrefix="1" applyNumberFormat="1" applyFont="1" applyBorder="1" applyAlignment="1">
      <alignment horizontal="right"/>
    </xf>
    <xf numFmtId="3" fontId="15" fillId="4" borderId="0" xfId="2" applyNumberFormat="1" applyFont="1" applyFill="1"/>
    <xf numFmtId="0" fontId="15" fillId="4" borderId="0" xfId="2" applyFont="1" applyFill="1"/>
    <xf numFmtId="0" fontId="12" fillId="4" borderId="9" xfId="2" applyFont="1" applyFill="1" applyBorder="1" applyAlignment="1">
      <alignment horizontal="left"/>
    </xf>
    <xf numFmtId="3" fontId="12" fillId="0" borderId="10" xfId="3" applyNumberFormat="1" applyFont="1" applyFill="1" applyBorder="1"/>
    <xf numFmtId="3" fontId="12" fillId="0" borderId="9" xfId="3" applyNumberFormat="1" applyFont="1" applyFill="1" applyBorder="1"/>
    <xf numFmtId="0" fontId="21" fillId="4" borderId="0" xfId="2" applyFont="1" applyFill="1"/>
    <xf numFmtId="166" fontId="14" fillId="0" borderId="0" xfId="2" applyNumberFormat="1" applyFont="1"/>
    <xf numFmtId="3" fontId="14" fillId="0" borderId="0" xfId="2" applyNumberFormat="1" applyFont="1"/>
    <xf numFmtId="0" fontId="11" fillId="0" borderId="0" xfId="2" applyFont="1" applyAlignment="1">
      <alignment horizontal="right"/>
    </xf>
    <xf numFmtId="0" fontId="9" fillId="4" borderId="12" xfId="2" applyFont="1" applyFill="1" applyBorder="1" applyAlignment="1">
      <alignment horizontal="center" vertical="center"/>
    </xf>
    <xf numFmtId="0" fontId="12" fillId="4" borderId="13" xfId="2" applyFont="1" applyFill="1" applyBorder="1"/>
    <xf numFmtId="0" fontId="9" fillId="4" borderId="13" xfId="2" applyFont="1" applyFill="1" applyBorder="1"/>
    <xf numFmtId="0" fontId="9" fillId="4" borderId="13" xfId="2" applyFont="1" applyFill="1" applyBorder="1" applyAlignment="1">
      <alignment horizontal="left" indent="1"/>
    </xf>
    <xf numFmtId="3" fontId="12" fillId="0" borderId="6" xfId="2" applyNumberFormat="1" applyFont="1" applyBorder="1" applyAlignment="1">
      <alignment horizontal="right"/>
    </xf>
    <xf numFmtId="3" fontId="6" fillId="4" borderId="0" xfId="2" applyNumberFormat="1" applyFont="1" applyFill="1"/>
    <xf numFmtId="0" fontId="12" fillId="4" borderId="12" xfId="2" applyFont="1" applyFill="1" applyBorder="1" applyAlignment="1">
      <alignment horizontal="left"/>
    </xf>
    <xf numFmtId="0" fontId="9" fillId="4" borderId="0" xfId="2" applyFont="1" applyFill="1"/>
    <xf numFmtId="0" fontId="11" fillId="4" borderId="0" xfId="2" applyFont="1" applyFill="1"/>
    <xf numFmtId="166" fontId="5" fillId="0" borderId="0" xfId="2" applyNumberFormat="1" applyFont="1"/>
    <xf numFmtId="3" fontId="9" fillId="0" borderId="1" xfId="5" applyNumberFormat="1" applyFont="1" applyFill="1" applyBorder="1"/>
    <xf numFmtId="3" fontId="9" fillId="0" borderId="3" xfId="5" applyNumberFormat="1" applyFont="1" applyFill="1" applyBorder="1"/>
    <xf numFmtId="3" fontId="9" fillId="0" borderId="9" xfId="5" applyNumberFormat="1" applyFont="1" applyFill="1" applyBorder="1"/>
    <xf numFmtId="0" fontId="5" fillId="0" borderId="0" xfId="4" applyFont="1"/>
    <xf numFmtId="3" fontId="5" fillId="4" borderId="0" xfId="2" applyNumberFormat="1" applyFont="1" applyFill="1" applyAlignment="1">
      <alignment horizontal="right"/>
    </xf>
    <xf numFmtId="0" fontId="5" fillId="4" borderId="12" xfId="2" applyFont="1" applyFill="1" applyBorder="1" applyAlignment="1">
      <alignment horizontal="center" vertical="center" wrapText="1"/>
    </xf>
    <xf numFmtId="3" fontId="6" fillId="4" borderId="1" xfId="2" applyNumberFormat="1" applyFont="1" applyFill="1" applyBorder="1" applyAlignment="1">
      <alignment horizontal="right"/>
    </xf>
    <xf numFmtId="3" fontId="6" fillId="4" borderId="13" xfId="2" applyNumberFormat="1" applyFont="1" applyFill="1" applyBorder="1" applyAlignment="1">
      <alignment horizontal="right"/>
    </xf>
    <xf numFmtId="3" fontId="6" fillId="2" borderId="13" xfId="2" applyNumberFormat="1" applyFont="1" applyFill="1" applyBorder="1" applyAlignment="1">
      <alignment horizontal="right"/>
    </xf>
    <xf numFmtId="0" fontId="5" fillId="4" borderId="13" xfId="2" applyFont="1" applyFill="1" applyBorder="1" applyAlignment="1">
      <alignment horizontal="left" indent="2"/>
    </xf>
    <xf numFmtId="3" fontId="5" fillId="4" borderId="13" xfId="2" applyNumberFormat="1" applyFont="1" applyFill="1" applyBorder="1" applyAlignment="1">
      <alignment horizontal="right"/>
    </xf>
    <xf numFmtId="3" fontId="5" fillId="4" borderId="15" xfId="2" applyNumberFormat="1" applyFont="1" applyFill="1" applyBorder="1" applyAlignment="1">
      <alignment horizontal="right"/>
    </xf>
    <xf numFmtId="166" fontId="5" fillId="4" borderId="3" xfId="2" applyNumberFormat="1" applyFont="1" applyFill="1" applyBorder="1" applyAlignment="1">
      <alignment horizontal="right"/>
    </xf>
    <xf numFmtId="166" fontId="5" fillId="4" borderId="13" xfId="2" applyNumberFormat="1" applyFont="1" applyFill="1" applyBorder="1" applyAlignment="1">
      <alignment horizontal="right"/>
    </xf>
    <xf numFmtId="166" fontId="6" fillId="4" borderId="10" xfId="2" applyNumberFormat="1" applyFont="1" applyFill="1" applyBorder="1" applyAlignment="1">
      <alignment horizontal="right"/>
    </xf>
    <xf numFmtId="166" fontId="6" fillId="4" borderId="9" xfId="2" applyNumberFormat="1" applyFont="1" applyFill="1" applyBorder="1" applyAlignment="1">
      <alignment horizontal="right"/>
    </xf>
    <xf numFmtId="0" fontId="5" fillId="4" borderId="0" xfId="2" applyFont="1" applyFill="1" applyAlignment="1">
      <alignment horizontal="left" indent="2"/>
    </xf>
    <xf numFmtId="0" fontId="5" fillId="4" borderId="0" xfId="2" applyFont="1" applyFill="1" applyAlignment="1">
      <alignment horizontal="left" indent="1"/>
    </xf>
    <xf numFmtId="3" fontId="5" fillId="4" borderId="0" xfId="3" applyNumberFormat="1" applyFont="1" applyFill="1" applyBorder="1" applyAlignment="1">
      <alignment horizontal="right"/>
    </xf>
    <xf numFmtId="0" fontId="6" fillId="4" borderId="2" xfId="2" applyFont="1" applyFill="1" applyBorder="1" applyAlignment="1">
      <alignment horizontal="left" vertical="center"/>
    </xf>
    <xf numFmtId="3" fontId="6" fillId="4" borderId="3" xfId="2" applyNumberFormat="1" applyFont="1" applyFill="1" applyBorder="1"/>
    <xf numFmtId="3" fontId="6" fillId="4" borderId="6" xfId="2" applyNumberFormat="1" applyFont="1" applyFill="1" applyBorder="1"/>
    <xf numFmtId="0" fontId="6" fillId="4" borderId="13" xfId="2" applyFont="1" applyFill="1" applyBorder="1" applyAlignment="1">
      <alignment horizontal="left" indent="1"/>
    </xf>
    <xf numFmtId="3" fontId="5" fillId="4" borderId="6" xfId="2" applyNumberFormat="1" applyFont="1" applyFill="1" applyBorder="1"/>
    <xf numFmtId="0" fontId="5" fillId="4" borderId="13" xfId="2" applyFont="1" applyFill="1" applyBorder="1" applyAlignment="1">
      <alignment horizontal="left" indent="3"/>
    </xf>
    <xf numFmtId="0" fontId="5" fillId="4" borderId="13" xfId="2" applyFont="1" applyFill="1" applyBorder="1" applyAlignment="1">
      <alignment horizontal="left" wrapText="1" indent="3"/>
    </xf>
    <xf numFmtId="0" fontId="6" fillId="4" borderId="13" xfId="2" applyFont="1" applyFill="1" applyBorder="1" applyAlignment="1">
      <alignment horizontal="left" vertical="center"/>
    </xf>
    <xf numFmtId="0" fontId="6" fillId="4" borderId="13" xfId="2" applyFont="1" applyFill="1" applyBorder="1"/>
    <xf numFmtId="0" fontId="5" fillId="4" borderId="13" xfId="2" applyFont="1" applyFill="1" applyBorder="1" applyAlignment="1">
      <alignment horizontal="left" indent="1"/>
    </xf>
    <xf numFmtId="0" fontId="5" fillId="4" borderId="15" xfId="2" applyFont="1" applyFill="1" applyBorder="1" applyAlignment="1">
      <alignment horizontal="left" indent="1"/>
    </xf>
    <xf numFmtId="3" fontId="5" fillId="4" borderId="4" xfId="2" applyNumberFormat="1" applyFont="1" applyFill="1" applyBorder="1"/>
    <xf numFmtId="0" fontId="5" fillId="4" borderId="8" xfId="2" applyFont="1" applyFill="1" applyBorder="1"/>
    <xf numFmtId="169" fontId="5" fillId="4" borderId="0" xfId="3" applyNumberFormat="1" applyFont="1" applyFill="1" applyBorder="1"/>
    <xf numFmtId="169" fontId="5" fillId="4" borderId="0" xfId="3" applyNumberFormat="1" applyFont="1" applyFill="1" applyBorder="1" applyAlignment="1">
      <alignment horizontal="left"/>
    </xf>
    <xf numFmtId="166" fontId="5" fillId="4" borderId="6" xfId="2" applyNumberFormat="1" applyFont="1" applyFill="1" applyBorder="1"/>
    <xf numFmtId="171" fontId="5" fillId="4" borderId="1" xfId="3" applyNumberFormat="1" applyFont="1" applyFill="1" applyBorder="1"/>
    <xf numFmtId="171" fontId="5" fillId="4" borderId="6" xfId="3" applyNumberFormat="1" applyFont="1" applyFill="1" applyBorder="1"/>
    <xf numFmtId="171" fontId="5" fillId="4" borderId="3" xfId="3" applyNumberFormat="1" applyFont="1" applyFill="1" applyBorder="1"/>
    <xf numFmtId="0" fontId="5" fillId="4" borderId="14" xfId="2" applyFont="1" applyFill="1" applyBorder="1" applyAlignment="1">
      <alignment horizontal="left" vertical="center"/>
    </xf>
    <xf numFmtId="166" fontId="5" fillId="4" borderId="7" xfId="2" applyNumberFormat="1" applyFont="1" applyFill="1" applyBorder="1"/>
    <xf numFmtId="171" fontId="5" fillId="4" borderId="4" xfId="3" applyNumberFormat="1" applyFont="1" applyFill="1" applyBorder="1"/>
    <xf numFmtId="49" fontId="11" fillId="0" borderId="0" xfId="2" applyNumberFormat="1" applyFont="1" applyAlignment="1">
      <alignment horizontal="right"/>
    </xf>
    <xf numFmtId="0" fontId="6" fillId="0" borderId="8" xfId="2" applyFont="1" applyBorder="1"/>
    <xf numFmtId="3" fontId="6" fillId="0" borderId="6" xfId="3" applyNumberFormat="1" applyFont="1" applyFill="1" applyBorder="1" applyAlignment="1">
      <alignment horizontal="right" vertical="center"/>
    </xf>
    <xf numFmtId="3" fontId="6" fillId="4" borderId="3" xfId="3" applyNumberFormat="1" applyFont="1" applyFill="1" applyBorder="1" applyAlignment="1">
      <alignment horizontal="right" vertical="center"/>
    </xf>
    <xf numFmtId="165" fontId="6" fillId="4" borderId="5" xfId="3" applyNumberFormat="1" applyFont="1" applyFill="1" applyBorder="1"/>
    <xf numFmtId="0" fontId="5" fillId="0" borderId="0" xfId="2" applyFont="1" applyAlignment="1">
      <alignment horizontal="left" indent="1"/>
    </xf>
    <xf numFmtId="3" fontId="5" fillId="0" borderId="6" xfId="3" applyNumberFormat="1" applyFont="1" applyFill="1" applyBorder="1" applyAlignment="1">
      <alignment horizontal="right" vertical="center"/>
    </xf>
    <xf numFmtId="3" fontId="5" fillId="4" borderId="3" xfId="3" applyNumberFormat="1" applyFont="1" applyFill="1" applyBorder="1" applyAlignment="1">
      <alignment horizontal="right" vertical="center"/>
    </xf>
    <xf numFmtId="165" fontId="5" fillId="4" borderId="6" xfId="3" applyNumberFormat="1" applyFont="1" applyFill="1" applyBorder="1"/>
    <xf numFmtId="0" fontId="5" fillId="0" borderId="0" xfId="2" applyFont="1" applyAlignment="1">
      <alignment horizontal="left" indent="2"/>
    </xf>
    <xf numFmtId="0" fontId="5" fillId="0" borderId="0" xfId="2" applyFont="1" applyAlignment="1">
      <alignment horizontal="left" indent="4"/>
    </xf>
    <xf numFmtId="3" fontId="5" fillId="0" borderId="6" xfId="2" applyNumberFormat="1" applyFont="1" applyBorder="1" applyAlignment="1">
      <alignment horizontal="right" vertical="center"/>
    </xf>
    <xf numFmtId="3" fontId="5" fillId="4" borderId="3" xfId="2" applyNumberFormat="1" applyFont="1" applyFill="1" applyBorder="1" applyAlignment="1">
      <alignment horizontal="right" vertical="center"/>
    </xf>
    <xf numFmtId="0" fontId="6" fillId="0" borderId="0" xfId="2" applyFont="1" applyAlignment="1">
      <alignment vertical="center"/>
    </xf>
    <xf numFmtId="3" fontId="6" fillId="0" borderId="6" xfId="2" applyNumberFormat="1" applyFont="1" applyBorder="1" applyAlignment="1">
      <alignment horizontal="right" vertical="center"/>
    </xf>
    <xf numFmtId="3" fontId="6" fillId="4" borderId="3" xfId="2" applyNumberFormat="1" applyFont="1" applyFill="1" applyBorder="1" applyAlignment="1">
      <alignment horizontal="right" vertical="center"/>
    </xf>
    <xf numFmtId="165" fontId="6" fillId="4" borderId="6" xfId="3" applyNumberFormat="1" applyFont="1" applyFill="1" applyBorder="1"/>
    <xf numFmtId="3" fontId="5" fillId="0" borderId="6" xfId="9" applyNumberFormat="1" applyFont="1" applyFill="1" applyBorder="1" applyAlignment="1">
      <alignment horizontal="right" vertical="center"/>
    </xf>
    <xf numFmtId="3" fontId="5" fillId="4" borderId="3" xfId="9" applyNumberFormat="1" applyFont="1" applyFill="1" applyBorder="1" applyAlignment="1">
      <alignment horizontal="right" vertical="center"/>
    </xf>
    <xf numFmtId="3" fontId="5" fillId="4" borderId="6" xfId="3" applyNumberFormat="1" applyFont="1" applyFill="1" applyBorder="1"/>
    <xf numFmtId="0" fontId="5" fillId="0" borderId="14" xfId="2" applyFont="1" applyBorder="1" applyAlignment="1">
      <alignment horizontal="left" indent="1"/>
    </xf>
    <xf numFmtId="3" fontId="5" fillId="0" borderId="7" xfId="2" applyNumberFormat="1" applyFont="1" applyBorder="1" applyAlignment="1">
      <alignment horizontal="right" vertical="center"/>
    </xf>
    <xf numFmtId="3" fontId="5" fillId="4" borderId="4" xfId="2" applyNumberFormat="1" applyFont="1" applyFill="1" applyBorder="1" applyAlignment="1">
      <alignment horizontal="right" vertical="center"/>
    </xf>
    <xf numFmtId="165" fontId="5" fillId="4" borderId="7" xfId="3" applyNumberFormat="1" applyFont="1" applyFill="1" applyBorder="1"/>
    <xf numFmtId="3" fontId="5" fillId="0" borderId="0" xfId="2" applyNumberFormat="1" applyFont="1" applyAlignment="1">
      <alignment horizontal="right" vertical="center"/>
    </xf>
    <xf numFmtId="0" fontId="23" fillId="0" borderId="0" xfId="2" applyFont="1" applyAlignment="1">
      <alignment horizontal="center" vertical="center"/>
    </xf>
    <xf numFmtId="0" fontId="6" fillId="0" borderId="6" xfId="2" applyFont="1" applyBorder="1"/>
    <xf numFmtId="41" fontId="6" fillId="0" borderId="1" xfId="2" applyNumberFormat="1" applyFont="1" applyBorder="1"/>
    <xf numFmtId="41" fontId="6" fillId="0" borderId="6" xfId="2" applyNumberFormat="1" applyFont="1" applyBorder="1"/>
    <xf numFmtId="41" fontId="6" fillId="0" borderId="3" xfId="2" applyNumberFormat="1" applyFont="1" applyBorder="1"/>
    <xf numFmtId="0" fontId="6" fillId="0" borderId="6" xfId="2" applyFont="1" applyBorder="1" applyAlignment="1">
      <alignment horizontal="left" indent="1"/>
    </xf>
    <xf numFmtId="0" fontId="5" fillId="0" borderId="6" xfId="2" applyFont="1" applyBorder="1" applyAlignment="1">
      <alignment horizontal="left" indent="2"/>
    </xf>
    <xf numFmtId="41" fontId="5" fillId="0" borderId="3" xfId="2" applyNumberFormat="1" applyFont="1" applyBorder="1"/>
    <xf numFmtId="41" fontId="5" fillId="0" borderId="6" xfId="2" applyNumberFormat="1" applyFont="1" applyBorder="1"/>
    <xf numFmtId="0" fontId="5" fillId="0" borderId="6" xfId="2" applyFont="1" applyBorder="1" applyAlignment="1">
      <alignment horizontal="left" indent="3"/>
    </xf>
    <xf numFmtId="0" fontId="5" fillId="4" borderId="3" xfId="2" applyFont="1" applyFill="1" applyBorder="1"/>
    <xf numFmtId="0" fontId="5" fillId="0" borderId="3" xfId="2" applyFont="1" applyBorder="1"/>
    <xf numFmtId="41" fontId="5" fillId="0" borderId="3" xfId="2" applyNumberFormat="1" applyFont="1" applyBorder="1" applyAlignment="1">
      <alignment horizontal="right"/>
    </xf>
    <xf numFmtId="41" fontId="5" fillId="0" borderId="13" xfId="2" applyNumberFormat="1" applyFont="1" applyBorder="1" applyAlignment="1">
      <alignment horizontal="right"/>
    </xf>
    <xf numFmtId="41" fontId="5" fillId="0" borderId="6" xfId="2" applyNumberFormat="1" applyFont="1" applyBorder="1" applyAlignment="1">
      <alignment horizontal="right"/>
    </xf>
    <xf numFmtId="0" fontId="5" fillId="4" borderId="3" xfId="2" applyFont="1" applyFill="1" applyBorder="1" applyAlignment="1">
      <alignment horizontal="right"/>
    </xf>
    <xf numFmtId="0" fontId="5" fillId="0" borderId="13" xfId="2" applyFont="1" applyBorder="1"/>
    <xf numFmtId="41" fontId="6" fillId="0" borderId="13" xfId="2" applyNumberFormat="1" applyFont="1" applyBorder="1"/>
    <xf numFmtId="41" fontId="5" fillId="0" borderId="13" xfId="2" applyNumberFormat="1" applyFont="1" applyBorder="1"/>
    <xf numFmtId="41" fontId="6" fillId="0" borderId="3" xfId="2" applyNumberFormat="1" applyFont="1" applyBorder="1" applyAlignment="1">
      <alignment horizontal="right" vertical="center"/>
    </xf>
    <xf numFmtId="0" fontId="6" fillId="0" borderId="6" xfId="2" applyFont="1" applyBorder="1" applyAlignment="1">
      <alignment horizontal="left" wrapText="1" indent="1"/>
    </xf>
    <xf numFmtId="41" fontId="6" fillId="0" borderId="4" xfId="2" applyNumberFormat="1" applyFont="1" applyBorder="1" applyAlignment="1">
      <alignment horizontal="right" vertical="center"/>
    </xf>
    <xf numFmtId="41" fontId="6" fillId="0" borderId="15" xfId="2" applyNumberFormat="1" applyFont="1" applyBorder="1" applyAlignment="1">
      <alignment horizontal="right" vertical="center"/>
    </xf>
    <xf numFmtId="41" fontId="6" fillId="0" borderId="6" xfId="2" applyNumberFormat="1" applyFont="1" applyBorder="1" applyAlignment="1">
      <alignment horizontal="right" vertical="center"/>
    </xf>
    <xf numFmtId="41" fontId="6" fillId="0" borderId="6" xfId="2" applyNumberFormat="1" applyFont="1" applyBorder="1" applyAlignment="1">
      <alignment vertical="center"/>
    </xf>
    <xf numFmtId="0" fontId="5" fillId="4" borderId="4" xfId="2" applyFont="1" applyFill="1" applyBorder="1" applyAlignment="1">
      <alignment horizontal="right" vertical="center"/>
    </xf>
    <xf numFmtId="3" fontId="5" fillId="4" borderId="4" xfId="2" applyNumberFormat="1" applyFont="1" applyFill="1" applyBorder="1" applyAlignment="1">
      <alignment horizontal="right"/>
    </xf>
    <xf numFmtId="0" fontId="6" fillId="0" borderId="10" xfId="2" applyFont="1" applyBorder="1"/>
    <xf numFmtId="41" fontId="6" fillId="0" borderId="7" xfId="2" applyNumberFormat="1" applyFont="1" applyBorder="1"/>
    <xf numFmtId="41" fontId="6" fillId="0" borderId="10" xfId="2" applyNumberFormat="1" applyFont="1" applyBorder="1"/>
    <xf numFmtId="41" fontId="6" fillId="4" borderId="9" xfId="2" applyNumberFormat="1" applyFont="1" applyFill="1" applyBorder="1"/>
    <xf numFmtId="0" fontId="6" fillId="0" borderId="5" xfId="2" applyFont="1" applyBorder="1"/>
    <xf numFmtId="167" fontId="6" fillId="4" borderId="1" xfId="2" applyNumberFormat="1" applyFont="1" applyFill="1" applyBorder="1"/>
    <xf numFmtId="167" fontId="6" fillId="4" borderId="8" xfId="2" applyNumberFormat="1" applyFont="1" applyFill="1" applyBorder="1"/>
    <xf numFmtId="174" fontId="6" fillId="0" borderId="5" xfId="2" applyNumberFormat="1" applyFont="1" applyBorder="1"/>
    <xf numFmtId="167" fontId="6" fillId="4" borderId="5" xfId="2" applyNumberFormat="1" applyFont="1" applyFill="1" applyBorder="1"/>
    <xf numFmtId="0" fontId="5" fillId="0" borderId="6" xfId="2" applyFont="1" applyBorder="1"/>
    <xf numFmtId="167" fontId="5" fillId="4" borderId="3" xfId="3" applyNumberFormat="1" applyFont="1" applyFill="1" applyBorder="1" applyAlignment="1">
      <alignment horizontal="right"/>
    </xf>
    <xf numFmtId="167" fontId="5" fillId="4" borderId="0" xfId="3" applyNumberFormat="1" applyFont="1" applyFill="1" applyBorder="1" applyAlignment="1">
      <alignment horizontal="right"/>
    </xf>
    <xf numFmtId="174" fontId="5" fillId="0" borderId="6" xfId="2" applyNumberFormat="1" applyFont="1" applyBorder="1"/>
    <xf numFmtId="167" fontId="5" fillId="4" borderId="6" xfId="3" applyNumberFormat="1" applyFont="1" applyFill="1" applyBorder="1" applyAlignment="1">
      <alignment horizontal="right"/>
    </xf>
    <xf numFmtId="171" fontId="5" fillId="4" borderId="3" xfId="3" applyNumberFormat="1" applyFont="1" applyFill="1" applyBorder="1" applyAlignment="1">
      <alignment horizontal="right"/>
    </xf>
    <xf numFmtId="167" fontId="5" fillId="4" borderId="3" xfId="3" applyNumberFormat="1" applyFont="1" applyFill="1" applyBorder="1"/>
    <xf numFmtId="167" fontId="5" fillId="4" borderId="0" xfId="3" applyNumberFormat="1" applyFont="1" applyFill="1" applyBorder="1"/>
    <xf numFmtId="167" fontId="5" fillId="4" borderId="6" xfId="3" applyNumberFormat="1" applyFont="1" applyFill="1" applyBorder="1"/>
    <xf numFmtId="167" fontId="6" fillId="4" borderId="3" xfId="3" applyNumberFormat="1" applyFont="1" applyFill="1" applyBorder="1"/>
    <xf numFmtId="167" fontId="6" fillId="4" borderId="0" xfId="3" applyNumberFormat="1" applyFont="1" applyFill="1" applyBorder="1"/>
    <xf numFmtId="174" fontId="6" fillId="0" borderId="6" xfId="2" applyNumberFormat="1" applyFont="1" applyBorder="1"/>
    <xf numFmtId="167" fontId="6" fillId="4" borderId="6" xfId="3" applyNumberFormat="1" applyFont="1" applyFill="1" applyBorder="1"/>
    <xf numFmtId="167" fontId="5" fillId="4" borderId="13" xfId="3" applyNumberFormat="1" applyFont="1" applyFill="1" applyBorder="1"/>
    <xf numFmtId="2" fontId="5" fillId="4" borderId="3" xfId="3" applyNumberFormat="1" applyFont="1" applyFill="1" applyBorder="1" applyAlignment="1">
      <alignment horizontal="right"/>
    </xf>
    <xf numFmtId="0" fontId="5" fillId="0" borderId="6" xfId="2" applyFont="1" applyBorder="1" applyAlignment="1">
      <alignment horizontal="left" vertical="center" wrapText="1"/>
    </xf>
    <xf numFmtId="167" fontId="5" fillId="4" borderId="3" xfId="2" applyNumberFormat="1" applyFont="1" applyFill="1" applyBorder="1" applyAlignment="1">
      <alignment horizontal="left" vertical="center" wrapText="1"/>
    </xf>
    <xf numFmtId="175" fontId="5" fillId="0" borderId="6" xfId="2" applyNumberFormat="1" applyFont="1" applyBorder="1" applyAlignment="1">
      <alignment horizontal="right" vertical="center"/>
    </xf>
    <xf numFmtId="174" fontId="5" fillId="0" borderId="6" xfId="2" applyNumberFormat="1" applyFont="1" applyBorder="1" applyAlignment="1">
      <alignment horizontal="right" vertical="center"/>
    </xf>
    <xf numFmtId="174" fontId="5" fillId="4" borderId="6" xfId="2" applyNumberFormat="1" applyFont="1" applyFill="1" applyBorder="1" applyAlignment="1">
      <alignment horizontal="right" vertical="center"/>
    </xf>
    <xf numFmtId="167" fontId="5" fillId="4" borderId="6" xfId="2" applyNumberFormat="1" applyFont="1" applyFill="1" applyBorder="1" applyAlignment="1">
      <alignment horizontal="right" vertical="center"/>
    </xf>
    <xf numFmtId="167" fontId="6" fillId="4" borderId="11" xfId="3" applyNumberFormat="1" applyFont="1" applyFill="1" applyBorder="1"/>
    <xf numFmtId="167" fontId="6" fillId="4" borderId="10" xfId="3" applyNumberFormat="1" applyFont="1" applyFill="1" applyBorder="1"/>
    <xf numFmtId="0" fontId="5" fillId="0" borderId="0" xfId="2" applyFont="1" applyAlignment="1">
      <alignment horizontal="left" vertical="center"/>
    </xf>
    <xf numFmtId="0" fontId="5" fillId="0" borderId="0" xfId="2" applyFont="1" applyAlignment="1">
      <alignment horizontal="right" vertical="center"/>
    </xf>
    <xf numFmtId="165" fontId="5" fillId="0" borderId="0" xfId="3" applyNumberFormat="1" applyFont="1" applyFill="1"/>
    <xf numFmtId="165" fontId="5" fillId="0" borderId="0" xfId="3" applyNumberFormat="1" applyFont="1"/>
    <xf numFmtId="171" fontId="5" fillId="0" borderId="0" xfId="3" applyNumberFormat="1" applyFont="1"/>
    <xf numFmtId="169" fontId="5" fillId="0" borderId="0" xfId="2" applyNumberFormat="1" applyFont="1"/>
    <xf numFmtId="170" fontId="5" fillId="0" borderId="0" xfId="2" applyNumberFormat="1" applyFont="1"/>
    <xf numFmtId="0" fontId="24" fillId="0" borderId="0" xfId="2" applyFont="1"/>
    <xf numFmtId="0" fontId="24" fillId="4" borderId="0" xfId="2" applyFont="1" applyFill="1"/>
    <xf numFmtId="0" fontId="24" fillId="0" borderId="0" xfId="2" applyFont="1" applyAlignment="1">
      <alignment horizontal="right"/>
    </xf>
    <xf numFmtId="0" fontId="24" fillId="4" borderId="0" xfId="2" applyFont="1" applyFill="1" applyAlignment="1">
      <alignment horizontal="right"/>
    </xf>
    <xf numFmtId="0" fontId="25" fillId="0" borderId="0" xfId="2" applyFont="1"/>
    <xf numFmtId="0" fontId="26" fillId="0" borderId="0" xfId="2" applyFont="1" applyAlignment="1">
      <alignment horizontal="right"/>
    </xf>
    <xf numFmtId="0" fontId="25" fillId="4" borderId="0" xfId="2" applyFont="1" applyFill="1"/>
    <xf numFmtId="0" fontId="5" fillId="0" borderId="0" xfId="4" applyFont="1" applyAlignment="1">
      <alignment horizontal="right"/>
    </xf>
    <xf numFmtId="0" fontId="5" fillId="0" borderId="9" xfId="4" applyFont="1" applyBorder="1" applyAlignment="1">
      <alignment horizontal="center" vertical="center"/>
    </xf>
    <xf numFmtId="0" fontId="5" fillId="0" borderId="10" xfId="4" applyFont="1" applyBorder="1" applyAlignment="1">
      <alignment horizontal="center" vertical="center"/>
    </xf>
    <xf numFmtId="0" fontId="5" fillId="0" borderId="10" xfId="4" applyFont="1" applyBorder="1" applyAlignment="1">
      <alignment horizontal="center" vertical="center" wrapText="1"/>
    </xf>
    <xf numFmtId="0" fontId="5" fillId="0" borderId="9" xfId="4" applyFont="1" applyBorder="1" applyAlignment="1">
      <alignment horizontal="center" vertical="center" wrapText="1"/>
    </xf>
    <xf numFmtId="0" fontId="6" fillId="0" borderId="3" xfId="4" applyFont="1" applyBorder="1"/>
    <xf numFmtId="3" fontId="6" fillId="0" borderId="6" xfId="4" applyNumberFormat="1" applyFont="1" applyBorder="1" applyAlignment="1">
      <alignment horizontal="right"/>
    </xf>
    <xf numFmtId="3" fontId="6" fillId="0" borderId="6" xfId="5" applyNumberFormat="1" applyFont="1" applyFill="1" applyBorder="1"/>
    <xf numFmtId="3" fontId="12" fillId="0" borderId="3" xfId="5" applyNumberFormat="1" applyFont="1" applyFill="1" applyBorder="1"/>
    <xf numFmtId="0" fontId="5" fillId="0" borderId="3" xfId="4" applyFont="1" applyBorder="1"/>
    <xf numFmtId="3" fontId="5" fillId="0" borderId="6" xfId="4" applyNumberFormat="1" applyFont="1" applyBorder="1" applyAlignment="1">
      <alignment horizontal="right"/>
    </xf>
    <xf numFmtId="3" fontId="5" fillId="0" borderId="6" xfId="5" applyNumberFormat="1" applyFont="1" applyFill="1" applyBorder="1"/>
    <xf numFmtId="0" fontId="6" fillId="0" borderId="9" xfId="4" applyFont="1" applyBorder="1" applyAlignment="1">
      <alignment horizontal="left" indent="1"/>
    </xf>
    <xf numFmtId="3" fontId="6" fillId="0" borderId="10" xfId="4" applyNumberFormat="1" applyFont="1" applyBorder="1"/>
    <xf numFmtId="3" fontId="6" fillId="0" borderId="10" xfId="5" applyNumberFormat="1" applyFont="1" applyFill="1" applyBorder="1"/>
    <xf numFmtId="3" fontId="12" fillId="0" borderId="9" xfId="5" applyNumberFormat="1" applyFont="1" applyFill="1" applyBorder="1"/>
    <xf numFmtId="0" fontId="7" fillId="0" borderId="0" xfId="4" applyFont="1" applyAlignment="1">
      <alignment horizontal="right"/>
    </xf>
    <xf numFmtId="0" fontId="3" fillId="0" borderId="0" xfId="4" applyFont="1"/>
    <xf numFmtId="0" fontId="24" fillId="0" borderId="0" xfId="4" applyFont="1"/>
    <xf numFmtId="0" fontId="3" fillId="0" borderId="0" xfId="4" applyFont="1" applyAlignment="1">
      <alignment horizontal="center"/>
    </xf>
    <xf numFmtId="0" fontId="3" fillId="0" borderId="0" xfId="4" applyFont="1" applyAlignment="1">
      <alignment horizontal="right"/>
    </xf>
    <xf numFmtId="3" fontId="24" fillId="4" borderId="0" xfId="2" applyNumberFormat="1" applyFont="1" applyFill="1" applyAlignment="1">
      <alignment horizontal="right"/>
    </xf>
    <xf numFmtId="0" fontId="24" fillId="0" borderId="0" xfId="0" applyFont="1"/>
    <xf numFmtId="0" fontId="24" fillId="0" borderId="0" xfId="0" applyFont="1" applyAlignment="1">
      <alignment horizontal="center"/>
    </xf>
    <xf numFmtId="0" fontId="3" fillId="0" borderId="0" xfId="0" applyFont="1" applyAlignment="1">
      <alignment horizontal="left" vertical="center" indent="15"/>
    </xf>
    <xf numFmtId="0" fontId="24" fillId="3" borderId="0" xfId="0" applyFont="1" applyFill="1" applyAlignment="1">
      <alignment horizontal="center"/>
    </xf>
    <xf numFmtId="0" fontId="28" fillId="0" borderId="0" xfId="1" applyFont="1" applyFill="1" applyAlignment="1">
      <alignment horizontal="right"/>
    </xf>
    <xf numFmtId="0" fontId="3" fillId="0" borderId="0" xfId="0" applyFont="1" applyAlignment="1">
      <alignment horizontal="left" wrapText="1"/>
    </xf>
    <xf numFmtId="3" fontId="6" fillId="2" borderId="3" xfId="2" applyNumberFormat="1" applyFont="1" applyFill="1" applyBorder="1" applyAlignment="1">
      <alignment horizontal="right"/>
    </xf>
    <xf numFmtId="166" fontId="5" fillId="4" borderId="1" xfId="8" applyNumberFormat="1" applyFont="1" applyFill="1" applyBorder="1" applyAlignment="1">
      <alignment horizontal="right"/>
    </xf>
    <xf numFmtId="165" fontId="6" fillId="4" borderId="9" xfId="3" applyNumberFormat="1" applyFont="1" applyFill="1" applyBorder="1" applyAlignment="1">
      <alignment horizontal="right"/>
    </xf>
    <xf numFmtId="0" fontId="5" fillId="4" borderId="0" xfId="2" applyFont="1" applyFill="1" applyAlignment="1">
      <alignment horizontal="left" indent="12"/>
    </xf>
    <xf numFmtId="0" fontId="5" fillId="0" borderId="10" xfId="2" applyFont="1" applyBorder="1" applyAlignment="1">
      <alignment vertical="center"/>
    </xf>
    <xf numFmtId="0" fontId="5" fillId="0" borderId="11" xfId="2" applyFont="1" applyBorder="1" applyAlignment="1">
      <alignment vertical="center"/>
    </xf>
    <xf numFmtId="0" fontId="5" fillId="0" borderId="12" xfId="2" applyFont="1" applyBorder="1" applyAlignment="1">
      <alignment vertical="center"/>
    </xf>
    <xf numFmtId="3" fontId="6" fillId="0" borderId="4" xfId="3" applyNumberFormat="1" applyFont="1" applyFill="1" applyBorder="1"/>
    <xf numFmtId="166" fontId="6" fillId="0" borderId="4" xfId="3" applyNumberFormat="1" applyFont="1" applyFill="1" applyBorder="1"/>
    <xf numFmtId="3" fontId="5" fillId="0" borderId="7" xfId="2" applyNumberFormat="1" applyFont="1" applyBorder="1" applyAlignment="1">
      <alignment wrapText="1"/>
    </xf>
    <xf numFmtId="3" fontId="9" fillId="0" borderId="7" xfId="2" applyNumberFormat="1" applyFont="1" applyBorder="1"/>
    <xf numFmtId="0" fontId="5" fillId="4" borderId="0" xfId="2" applyFont="1" applyFill="1" applyAlignment="1">
      <alignment horizontal="left" wrapText="1"/>
    </xf>
    <xf numFmtId="0" fontId="14" fillId="0" borderId="0" xfId="11" applyFont="1"/>
    <xf numFmtId="0" fontId="18" fillId="0" borderId="0" xfId="11" applyFont="1"/>
    <xf numFmtId="0" fontId="18" fillId="0" borderId="0" xfId="12" applyFont="1" applyAlignment="1">
      <alignment horizontal="left" vertical="center" wrapText="1"/>
    </xf>
    <xf numFmtId="3" fontId="14" fillId="0" borderId="0" xfId="11" applyNumberFormat="1" applyFont="1"/>
    <xf numFmtId="4" fontId="14" fillId="0" borderId="0" xfId="11" applyNumberFormat="1" applyFont="1"/>
    <xf numFmtId="0" fontId="25" fillId="0" borderId="0" xfId="11" applyFont="1"/>
    <xf numFmtId="0" fontId="18" fillId="0" borderId="0" xfId="14" applyFont="1"/>
    <xf numFmtId="0" fontId="18" fillId="0" borderId="0" xfId="14" applyFont="1" applyAlignment="1">
      <alignment horizontal="left" wrapText="1"/>
    </xf>
    <xf numFmtId="3" fontId="18" fillId="0" borderId="0" xfId="14" applyNumberFormat="1" applyFont="1"/>
    <xf numFmtId="0" fontId="27" fillId="0" borderId="0" xfId="14" applyFont="1"/>
    <xf numFmtId="3" fontId="14" fillId="4" borderId="0" xfId="2" applyNumberFormat="1" applyFont="1" applyFill="1" applyAlignment="1">
      <alignment horizontal="right"/>
    </xf>
    <xf numFmtId="0" fontId="14" fillId="4" borderId="0" xfId="2" applyFont="1" applyFill="1" applyAlignment="1">
      <alignment horizontal="right"/>
    </xf>
    <xf numFmtId="0" fontId="32" fillId="4" borderId="0" xfId="2" applyFont="1" applyFill="1" applyAlignment="1">
      <alignment horizontal="right"/>
    </xf>
    <xf numFmtId="3" fontId="15" fillId="4" borderId="0" xfId="2" applyNumberFormat="1" applyFont="1" applyFill="1" applyAlignment="1">
      <alignment horizontal="right"/>
    </xf>
    <xf numFmtId="0" fontId="15" fillId="4" borderId="0" xfId="2" applyFont="1" applyFill="1" applyAlignment="1">
      <alignment wrapText="1"/>
    </xf>
    <xf numFmtId="0" fontId="14" fillId="4" borderId="0" xfId="2" applyFont="1" applyFill="1" applyAlignment="1">
      <alignment horizontal="left" indent="3"/>
    </xf>
    <xf numFmtId="0" fontId="14" fillId="4" borderId="0" xfId="2" applyFont="1" applyFill="1" applyAlignment="1">
      <alignment horizontal="left" indent="2"/>
    </xf>
    <xf numFmtId="0" fontId="14" fillId="4" borderId="0" xfId="2" applyFont="1" applyFill="1" applyAlignment="1">
      <alignment horizontal="left" indent="1"/>
    </xf>
    <xf numFmtId="0" fontId="14" fillId="4" borderId="0" xfId="2" applyFont="1" applyFill="1" applyAlignment="1">
      <alignment horizontal="left" indent="4"/>
    </xf>
    <xf numFmtId="3" fontId="14" fillId="4" borderId="0" xfId="3" applyNumberFormat="1" applyFont="1" applyFill="1" applyBorder="1" applyAlignment="1">
      <alignment horizontal="right"/>
    </xf>
    <xf numFmtId="0" fontId="14" fillId="4" borderId="0" xfId="2" applyFont="1" applyFill="1" applyAlignment="1">
      <alignment horizontal="left" indent="5"/>
    </xf>
    <xf numFmtId="0" fontId="33" fillId="4" borderId="0" xfId="2" applyFont="1" applyFill="1"/>
    <xf numFmtId="43" fontId="14" fillId="4" borderId="0" xfId="2" applyNumberFormat="1" applyFont="1" applyFill="1"/>
    <xf numFmtId="169" fontId="14" fillId="4" borderId="0" xfId="2" applyNumberFormat="1" applyFont="1" applyFill="1"/>
    <xf numFmtId="0" fontId="14" fillId="0" borderId="0" xfId="11" applyFont="1" applyAlignment="1">
      <alignment horizontal="right"/>
    </xf>
    <xf numFmtId="0" fontId="5" fillId="0" borderId="9" xfId="11" applyFont="1" applyBorder="1" applyAlignment="1">
      <alignment horizontal="center" vertical="center"/>
    </xf>
    <xf numFmtId="0" fontId="5" fillId="0" borderId="9" xfId="11" applyFont="1" applyBorder="1" applyAlignment="1">
      <alignment horizontal="center" vertical="center" wrapText="1"/>
    </xf>
    <xf numFmtId="0" fontId="9" fillId="0" borderId="9" xfId="11" applyFont="1" applyBorder="1" applyAlignment="1">
      <alignment horizontal="center" vertical="center" wrapText="1"/>
    </xf>
    <xf numFmtId="0" fontId="6" fillId="0" borderId="3" xfId="11" applyFont="1" applyBorder="1"/>
    <xf numFmtId="172" fontId="6" fillId="0" borderId="3" xfId="13" applyNumberFormat="1" applyFont="1" applyFill="1" applyBorder="1" applyAlignment="1">
      <alignment horizontal="right"/>
    </xf>
    <xf numFmtId="172" fontId="6" fillId="0" borderId="3" xfId="11" applyNumberFormat="1" applyFont="1" applyBorder="1"/>
    <xf numFmtId="172" fontId="12" fillId="0" borderId="3" xfId="11" applyNumberFormat="1" applyFont="1" applyBorder="1"/>
    <xf numFmtId="0" fontId="5" fillId="0" borderId="3" xfId="11" applyFont="1" applyBorder="1" applyAlignment="1">
      <alignment horizontal="left" indent="2"/>
    </xf>
    <xf numFmtId="172" fontId="5" fillId="0" borderId="3" xfId="11" applyNumberFormat="1" applyFont="1" applyBorder="1" applyAlignment="1">
      <alignment horizontal="right"/>
    </xf>
    <xf numFmtId="172" fontId="5" fillId="0" borderId="3" xfId="11" applyNumberFormat="1" applyFont="1" applyBorder="1"/>
    <xf numFmtId="172" fontId="9" fillId="0" borderId="3" xfId="11" applyNumberFormat="1" applyFont="1" applyBorder="1"/>
    <xf numFmtId="172" fontId="9" fillId="0" borderId="3" xfId="11" applyNumberFormat="1" applyFont="1" applyBorder="1" applyAlignment="1">
      <alignment horizontal="right"/>
    </xf>
    <xf numFmtId="0" fontId="5" fillId="0" borderId="3" xfId="11" applyFont="1" applyBorder="1" applyAlignment="1">
      <alignment horizontal="left" indent="3"/>
    </xf>
    <xf numFmtId="0" fontId="6" fillId="0" borderId="9" xfId="11" applyFont="1" applyBorder="1" applyAlignment="1">
      <alignment horizontal="left" indent="1"/>
    </xf>
    <xf numFmtId="0" fontId="7" fillId="0" borderId="0" xfId="11" applyFont="1" applyAlignment="1">
      <alignment horizontal="center"/>
    </xf>
    <xf numFmtId="0" fontId="5" fillId="0" borderId="0" xfId="11" applyFont="1" applyAlignment="1">
      <alignment horizontal="center"/>
    </xf>
    <xf numFmtId="0" fontId="5" fillId="0" borderId="0" xfId="11" applyFont="1" applyAlignment="1">
      <alignment horizontal="right"/>
    </xf>
    <xf numFmtId="0" fontId="3" fillId="0" borderId="0" xfId="11" applyFont="1" applyAlignment="1">
      <alignment horizontal="left"/>
    </xf>
    <xf numFmtId="0" fontId="24" fillId="0" borderId="0" xfId="11" applyFont="1"/>
    <xf numFmtId="0" fontId="3" fillId="0" borderId="0" xfId="11" applyFont="1" applyAlignment="1">
      <alignment horizontal="right"/>
    </xf>
    <xf numFmtId="0" fontId="16" fillId="0" borderId="0" xfId="11" applyFont="1" applyAlignment="1">
      <alignment horizontal="right"/>
    </xf>
    <xf numFmtId="0" fontId="9" fillId="0" borderId="0" xfId="14" applyFont="1"/>
    <xf numFmtId="0" fontId="9" fillId="0" borderId="0" xfId="14" applyFont="1" applyAlignment="1">
      <alignment horizontal="right"/>
    </xf>
    <xf numFmtId="0" fontId="9" fillId="0" borderId="9" xfId="14" applyFont="1" applyBorder="1" applyAlignment="1">
      <alignment horizontal="center" vertical="center"/>
    </xf>
    <xf numFmtId="0" fontId="9" fillId="0" borderId="9" xfId="14" applyFont="1" applyBorder="1" applyAlignment="1">
      <alignment horizontal="center" vertical="center" wrapText="1"/>
    </xf>
    <xf numFmtId="0" fontId="12" fillId="0" borderId="1" xfId="14" applyFont="1" applyBorder="1"/>
    <xf numFmtId="3" fontId="12" fillId="0" borderId="1" xfId="13" applyNumberFormat="1" applyFont="1" applyFill="1" applyBorder="1" applyAlignment="1">
      <alignment horizontal="right"/>
    </xf>
    <xf numFmtId="0" fontId="9" fillId="0" borderId="3" xfId="14" applyFont="1" applyBorder="1" applyAlignment="1">
      <alignment horizontal="left" indent="2"/>
    </xf>
    <xf numFmtId="3" fontId="9" fillId="0" borderId="3" xfId="13" applyNumberFormat="1" applyFont="1" applyFill="1" applyBorder="1" applyAlignment="1">
      <alignment horizontal="right"/>
    </xf>
    <xf numFmtId="3" fontId="9" fillId="0" borderId="3" xfId="13" applyNumberFormat="1" applyFont="1" applyFill="1" applyBorder="1" applyAlignment="1">
      <alignment horizontal="right" vertical="center"/>
    </xf>
    <xf numFmtId="41" fontId="9" fillId="0" borderId="3" xfId="13" applyNumberFormat="1" applyFont="1" applyFill="1" applyBorder="1" applyAlignment="1">
      <alignment horizontal="right"/>
    </xf>
    <xf numFmtId="3" fontId="9" fillId="0" borderId="3" xfId="14" applyNumberFormat="1" applyFont="1" applyBorder="1"/>
    <xf numFmtId="3" fontId="9" fillId="0" borderId="3" xfId="13" applyNumberFormat="1" applyFont="1" applyFill="1" applyBorder="1"/>
    <xf numFmtId="0" fontId="12" fillId="0" borderId="3" xfId="14" applyFont="1" applyBorder="1"/>
    <xf numFmtId="3" fontId="12" fillId="0" borderId="3" xfId="13" applyNumberFormat="1" applyFont="1" applyFill="1" applyBorder="1" applyAlignment="1">
      <alignment horizontal="right"/>
    </xf>
    <xf numFmtId="0" fontId="9" fillId="0" borderId="4" xfId="14" applyFont="1" applyBorder="1" applyAlignment="1">
      <alignment horizontal="left" indent="2"/>
    </xf>
    <xf numFmtId="0" fontId="12" fillId="0" borderId="9" xfId="14" applyFont="1" applyBorder="1" applyAlignment="1">
      <alignment horizontal="center"/>
    </xf>
    <xf numFmtId="3" fontId="12" fillId="0" borderId="9" xfId="14" applyNumberFormat="1" applyFont="1" applyBorder="1" applyAlignment="1">
      <alignment horizontal="right"/>
    </xf>
    <xf numFmtId="3" fontId="12" fillId="0" borderId="9" xfId="13" applyNumberFormat="1" applyFont="1" applyFill="1" applyBorder="1" applyAlignment="1">
      <alignment horizontal="right"/>
    </xf>
    <xf numFmtId="0" fontId="22" fillId="0" borderId="0" xfId="14" applyFont="1" applyAlignment="1">
      <alignment horizontal="right"/>
    </xf>
    <xf numFmtId="0" fontId="12" fillId="0" borderId="0" xfId="14" applyFont="1"/>
    <xf numFmtId="0" fontId="12" fillId="0" borderId="0" xfId="14" applyFont="1" applyAlignment="1">
      <alignment horizontal="right"/>
    </xf>
    <xf numFmtId="0" fontId="12" fillId="0" borderId="0" xfId="14" applyFont="1" applyAlignment="1">
      <alignment horizontal="center"/>
    </xf>
    <xf numFmtId="41" fontId="6" fillId="4" borderId="9" xfId="2" applyNumberFormat="1" applyFont="1" applyFill="1" applyBorder="1" applyAlignment="1">
      <alignment horizontal="right"/>
    </xf>
    <xf numFmtId="3" fontId="9" fillId="0" borderId="3" xfId="2" quotePrefix="1" applyNumberFormat="1" applyFont="1" applyBorder="1" applyAlignment="1">
      <alignment horizontal="right"/>
    </xf>
    <xf numFmtId="0" fontId="7" fillId="0" borderId="0" xfId="2" applyFont="1"/>
    <xf numFmtId="0" fontId="5" fillId="4" borderId="1" xfId="2" applyFont="1" applyFill="1" applyBorder="1" applyAlignment="1">
      <alignment horizontal="center" vertical="center" wrapText="1"/>
    </xf>
    <xf numFmtId="0" fontId="6" fillId="4" borderId="3" xfId="2" applyFont="1" applyFill="1" applyBorder="1" applyAlignment="1">
      <alignment horizontal="left"/>
    </xf>
    <xf numFmtId="0" fontId="5" fillId="4" borderId="3" xfId="2" applyFont="1" applyFill="1" applyBorder="1" applyAlignment="1">
      <alignment horizontal="left" indent="2"/>
    </xf>
    <xf numFmtId="0" fontId="5" fillId="4" borderId="3" xfId="2" applyFont="1" applyFill="1" applyBorder="1" applyAlignment="1">
      <alignment horizontal="left"/>
    </xf>
    <xf numFmtId="3" fontId="5" fillId="4" borderId="7" xfId="2" applyNumberFormat="1" applyFont="1" applyFill="1" applyBorder="1"/>
    <xf numFmtId="0" fontId="6" fillId="4" borderId="3" xfId="2" applyFont="1" applyFill="1" applyBorder="1" applyAlignment="1">
      <alignment horizontal="center"/>
    </xf>
    <xf numFmtId="167" fontId="5" fillId="4" borderId="0" xfId="2" applyNumberFormat="1" applyFont="1" applyFill="1" applyAlignment="1">
      <alignment horizontal="left" vertical="center" wrapText="1"/>
    </xf>
    <xf numFmtId="3" fontId="6" fillId="4" borderId="6" xfId="3" applyNumberFormat="1" applyFont="1" applyFill="1" applyBorder="1" applyAlignment="1">
      <alignment horizontal="right"/>
    </xf>
    <xf numFmtId="3" fontId="5" fillId="0" borderId="3" xfId="2" applyNumberFormat="1" applyFont="1" applyBorder="1" applyAlignment="1">
      <alignment horizontal="right"/>
    </xf>
    <xf numFmtId="3" fontId="6" fillId="0" borderId="3" xfId="2" applyNumberFormat="1" applyFont="1" applyBorder="1" applyAlignment="1">
      <alignment horizontal="right"/>
    </xf>
    <xf numFmtId="41" fontId="5" fillId="0" borderId="3" xfId="3" applyNumberFormat="1" applyFont="1" applyFill="1" applyBorder="1" applyAlignment="1">
      <alignment horizontal="right"/>
    </xf>
    <xf numFmtId="3" fontId="6" fillId="0" borderId="1" xfId="3" applyNumberFormat="1" applyFont="1" applyFill="1" applyBorder="1" applyAlignment="1"/>
    <xf numFmtId="3" fontId="5" fillId="0" borderId="3" xfId="3" applyNumberFormat="1" applyFont="1" applyFill="1" applyBorder="1" applyAlignment="1"/>
    <xf numFmtId="3" fontId="6" fillId="0" borderId="1" xfId="3" applyNumberFormat="1" applyFont="1" applyFill="1" applyBorder="1" applyAlignment="1">
      <alignment horizontal="right"/>
    </xf>
    <xf numFmtId="3" fontId="6" fillId="0" borderId="3" xfId="3" applyNumberFormat="1" applyFont="1" applyFill="1" applyBorder="1" applyAlignment="1">
      <alignment horizontal="right" vertical="top"/>
    </xf>
    <xf numFmtId="3" fontId="5" fillId="0" borderId="4" xfId="3" applyNumberFormat="1" applyFont="1" applyFill="1" applyBorder="1" applyAlignment="1">
      <alignment horizontal="right"/>
    </xf>
    <xf numFmtId="167" fontId="5" fillId="0" borderId="13" xfId="2" applyNumberFormat="1" applyFont="1" applyBorder="1"/>
    <xf numFmtId="167" fontId="6" fillId="0" borderId="9" xfId="2" applyNumberFormat="1" applyFont="1" applyBorder="1" applyAlignment="1">
      <alignment horizontal="right"/>
    </xf>
    <xf numFmtId="3" fontId="5" fillId="0" borderId="6" xfId="2" applyNumberFormat="1" applyFont="1" applyBorder="1" applyAlignment="1">
      <alignment wrapText="1"/>
    </xf>
    <xf numFmtId="166" fontId="9" fillId="4" borderId="6" xfId="2" applyNumberFormat="1" applyFont="1" applyFill="1" applyBorder="1"/>
    <xf numFmtId="166" fontId="9" fillId="4" borderId="4" xfId="2" applyNumberFormat="1" applyFont="1" applyFill="1" applyBorder="1"/>
    <xf numFmtId="0" fontId="9" fillId="4" borderId="10" xfId="2" applyFont="1" applyFill="1" applyBorder="1" applyAlignment="1">
      <alignment horizontal="center" vertical="center"/>
    </xf>
    <xf numFmtId="41" fontId="36" fillId="4" borderId="0" xfId="15" applyNumberFormat="1" applyFont="1" applyFill="1" applyBorder="1" applyAlignment="1">
      <alignment horizontal="right"/>
    </xf>
    <xf numFmtId="41" fontId="37" fillId="4" borderId="0" xfId="2" applyNumberFormat="1" applyFont="1" applyFill="1"/>
    <xf numFmtId="41" fontId="36" fillId="4" borderId="0" xfId="15" applyNumberFormat="1" applyFont="1" applyFill="1" applyBorder="1"/>
    <xf numFmtId="41" fontId="37" fillId="4" borderId="0" xfId="15" applyNumberFormat="1" applyFont="1" applyFill="1" applyBorder="1"/>
    <xf numFmtId="41" fontId="37" fillId="4" borderId="0" xfId="2" applyNumberFormat="1" applyFont="1" applyFill="1" applyAlignment="1">
      <alignment horizontal="right"/>
    </xf>
    <xf numFmtId="41" fontId="37" fillId="4" borderId="0" xfId="2" applyNumberFormat="1" applyFont="1" applyFill="1" applyAlignment="1">
      <alignment vertical="top"/>
    </xf>
    <xf numFmtId="3" fontId="12" fillId="4" borderId="0" xfId="2" applyNumberFormat="1" applyFont="1" applyFill="1"/>
    <xf numFmtId="3" fontId="9" fillId="4" borderId="0" xfId="2" applyNumberFormat="1" applyFont="1" applyFill="1"/>
    <xf numFmtId="41" fontId="9" fillId="4" borderId="0" xfId="2" applyNumberFormat="1" applyFont="1" applyFill="1" applyAlignment="1">
      <alignment horizontal="right"/>
    </xf>
    <xf numFmtId="3" fontId="12" fillId="4" borderId="0" xfId="2" applyNumberFormat="1" applyFont="1" applyFill="1" applyAlignment="1">
      <alignment vertical="center"/>
    </xf>
    <xf numFmtId="3" fontId="12" fillId="4" borderId="13" xfId="0" applyNumberFormat="1" applyFont="1" applyFill="1" applyBorder="1" applyAlignment="1">
      <alignment horizontal="right" vertical="center"/>
    </xf>
    <xf numFmtId="3" fontId="9" fillId="4" borderId="13" xfId="0" applyNumberFormat="1" applyFont="1" applyFill="1" applyBorder="1" applyAlignment="1">
      <alignment horizontal="right" vertical="center"/>
    </xf>
    <xf numFmtId="0" fontId="9" fillId="4" borderId="13" xfId="0" applyFont="1" applyFill="1" applyBorder="1" applyAlignment="1">
      <alignment horizontal="right" vertical="center"/>
    </xf>
    <xf numFmtId="0" fontId="0" fillId="4" borderId="13" xfId="0" applyFill="1" applyBorder="1" applyAlignment="1">
      <alignment horizontal="right"/>
    </xf>
    <xf numFmtId="172" fontId="6" fillId="0" borderId="9" xfId="13" applyNumberFormat="1" applyFont="1" applyFill="1" applyBorder="1" applyAlignment="1">
      <alignment horizontal="right" indent="1"/>
    </xf>
    <xf numFmtId="172" fontId="6" fillId="0" borderId="9" xfId="11" applyNumberFormat="1" applyFont="1" applyBorder="1" applyAlignment="1">
      <alignment horizontal="right"/>
    </xf>
    <xf numFmtId="172" fontId="12" fillId="0" borderId="9" xfId="11" applyNumberFormat="1" applyFont="1" applyBorder="1" applyAlignment="1">
      <alignment horizontal="right"/>
    </xf>
    <xf numFmtId="3" fontId="12" fillId="4" borderId="9" xfId="0" applyNumberFormat="1" applyFont="1" applyFill="1" applyBorder="1" applyAlignment="1">
      <alignment horizontal="right" vertical="center"/>
    </xf>
    <xf numFmtId="3" fontId="38" fillId="4" borderId="6" xfId="0" applyNumberFormat="1" applyFont="1" applyFill="1" applyBorder="1" applyAlignment="1">
      <alignment horizontal="right" vertical="center"/>
    </xf>
    <xf numFmtId="3" fontId="39" fillId="4" borderId="6" xfId="0" applyNumberFormat="1" applyFont="1" applyFill="1" applyBorder="1" applyAlignment="1">
      <alignment horizontal="right" vertical="center"/>
    </xf>
    <xf numFmtId="0" fontId="39" fillId="4" borderId="6" xfId="0" applyFont="1" applyFill="1" applyBorder="1" applyAlignment="1">
      <alignment horizontal="right" vertical="center"/>
    </xf>
    <xf numFmtId="165" fontId="6" fillId="4" borderId="9" xfId="15" applyNumberFormat="1" applyFont="1" applyFill="1" applyBorder="1"/>
    <xf numFmtId="0" fontId="5" fillId="4" borderId="8" xfId="2" applyFont="1" applyFill="1" applyBorder="1" applyAlignment="1">
      <alignment horizontal="left" vertical="center"/>
    </xf>
    <xf numFmtId="166" fontId="5" fillId="4" borderId="3" xfId="2" applyNumberFormat="1" applyFont="1" applyFill="1" applyBorder="1"/>
    <xf numFmtId="43" fontId="5" fillId="0" borderId="0" xfId="2" applyNumberFormat="1" applyFont="1"/>
    <xf numFmtId="171" fontId="6" fillId="0" borderId="1" xfId="3" applyNumberFormat="1" applyFont="1" applyFill="1" applyBorder="1" applyAlignment="1">
      <alignment horizontal="right"/>
    </xf>
    <xf numFmtId="171" fontId="5" fillId="0" borderId="3" xfId="3" applyNumberFormat="1" applyFont="1" applyFill="1" applyBorder="1" applyAlignment="1">
      <alignment horizontal="right"/>
    </xf>
    <xf numFmtId="171" fontId="6" fillId="0" borderId="3" xfId="3" applyNumberFormat="1" applyFont="1" applyFill="1" applyBorder="1" applyAlignment="1">
      <alignment horizontal="right"/>
    </xf>
    <xf numFmtId="171" fontId="5" fillId="4" borderId="7" xfId="3" applyNumberFormat="1" applyFont="1" applyFill="1" applyBorder="1"/>
    <xf numFmtId="166" fontId="5" fillId="4" borderId="4" xfId="2" applyNumberFormat="1" applyFont="1" applyFill="1" applyBorder="1"/>
    <xf numFmtId="0" fontId="9" fillId="0" borderId="0" xfId="11" applyFont="1" applyAlignment="1">
      <alignment horizontal="right"/>
    </xf>
    <xf numFmtId="0" fontId="28" fillId="4" borderId="0" xfId="1" applyFont="1" applyFill="1" applyAlignment="1">
      <alignment horizontal="right"/>
    </xf>
    <xf numFmtId="3" fontId="9" fillId="4" borderId="3" xfId="5" applyNumberFormat="1" applyFont="1" applyFill="1" applyBorder="1" applyAlignment="1">
      <alignment horizontal="right"/>
    </xf>
    <xf numFmtId="169" fontId="5" fillId="4" borderId="1" xfId="15" applyNumberFormat="1" applyFont="1" applyFill="1" applyBorder="1" applyAlignment="1"/>
    <xf numFmtId="169" fontId="5" fillId="4" borderId="1" xfId="3" applyNumberFormat="1" applyFont="1" applyFill="1" applyBorder="1" applyAlignment="1"/>
    <xf numFmtId="169" fontId="5" fillId="4" borderId="5" xfId="3" applyNumberFormat="1" applyFont="1" applyFill="1" applyBorder="1" applyAlignment="1"/>
    <xf numFmtId="169" fontId="5" fillId="4" borderId="3" xfId="15" applyNumberFormat="1" applyFont="1" applyFill="1" applyBorder="1" applyAlignment="1"/>
    <xf numFmtId="169" fontId="5" fillId="4" borderId="3" xfId="3" applyNumberFormat="1" applyFont="1" applyFill="1" applyBorder="1" applyAlignment="1"/>
    <xf numFmtId="169" fontId="5" fillId="4" borderId="6" xfId="3" applyNumberFormat="1" applyFont="1" applyFill="1" applyBorder="1" applyAlignment="1"/>
    <xf numFmtId="169" fontId="5" fillId="4" borderId="4" xfId="15" applyNumberFormat="1" applyFont="1" applyFill="1" applyBorder="1" applyAlignment="1"/>
    <xf numFmtId="169" fontId="5" fillId="4" borderId="4" xfId="3" applyNumberFormat="1" applyFont="1" applyFill="1" applyBorder="1" applyAlignment="1"/>
    <xf numFmtId="169" fontId="5" fillId="4" borderId="7" xfId="3" applyNumberFormat="1" applyFont="1" applyFill="1" applyBorder="1" applyAlignment="1"/>
    <xf numFmtId="3" fontId="40" fillId="0" borderId="0" xfId="0" applyNumberFormat="1" applyFont="1"/>
    <xf numFmtId="0" fontId="41" fillId="3" borderId="0" xfId="1" applyFont="1" applyFill="1" applyAlignment="1">
      <alignment vertical="center"/>
    </xf>
    <xf numFmtId="0" fontId="41" fillId="0" borderId="0" xfId="1" applyFont="1" applyAlignment="1">
      <alignment vertical="center"/>
    </xf>
    <xf numFmtId="0" fontId="3" fillId="2" borderId="0" xfId="0" applyFont="1" applyFill="1" applyAlignment="1">
      <alignment horizontal="center" wrapText="1"/>
    </xf>
    <xf numFmtId="0" fontId="3" fillId="2" borderId="0" xfId="0" applyFont="1" applyFill="1" applyAlignment="1">
      <alignment horizontal="center"/>
    </xf>
    <xf numFmtId="0" fontId="3" fillId="0" borderId="0" xfId="0" applyFont="1" applyAlignment="1">
      <alignment horizontal="center"/>
    </xf>
    <xf numFmtId="0" fontId="3" fillId="3" borderId="0" xfId="0" applyFont="1" applyFill="1" applyAlignment="1">
      <alignment horizontal="center"/>
    </xf>
    <xf numFmtId="0" fontId="5" fillId="0" borderId="1"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4" borderId="0" xfId="2" applyFont="1" applyFill="1" applyAlignment="1">
      <alignment horizontal="right"/>
    </xf>
    <xf numFmtId="0" fontId="5" fillId="0" borderId="8" xfId="2" applyFont="1" applyBorder="1" applyAlignment="1">
      <alignment horizontal="left"/>
    </xf>
    <xf numFmtId="0" fontId="3" fillId="0" borderId="0" xfId="2" applyFont="1" applyAlignment="1">
      <alignment horizontal="center"/>
    </xf>
    <xf numFmtId="0" fontId="5" fillId="0" borderId="1" xfId="2" applyFont="1" applyBorder="1" applyAlignment="1">
      <alignment horizontal="center" vertical="center"/>
    </xf>
    <xf numFmtId="0" fontId="7" fillId="4" borderId="8" xfId="2" applyFont="1" applyFill="1" applyBorder="1" applyAlignment="1">
      <alignment horizontal="right"/>
    </xf>
    <xf numFmtId="0" fontId="3" fillId="0" borderId="0" xfId="2" applyFont="1" applyAlignment="1">
      <alignment horizontal="center" vertical="center" wrapText="1"/>
    </xf>
    <xf numFmtId="0" fontId="5" fillId="4" borderId="1" xfId="2" applyFont="1" applyFill="1" applyBorder="1" applyAlignment="1">
      <alignment horizontal="center" vertical="center"/>
    </xf>
    <xf numFmtId="0" fontId="5" fillId="4" borderId="3" xfId="2" applyFont="1" applyFill="1" applyBorder="1" applyAlignment="1">
      <alignment horizontal="center" vertical="center"/>
    </xf>
    <xf numFmtId="0" fontId="5" fillId="4" borderId="4" xfId="2" applyFont="1" applyFill="1" applyBorder="1" applyAlignment="1">
      <alignment horizontal="center" vertical="center"/>
    </xf>
    <xf numFmtId="0" fontId="5" fillId="0" borderId="5" xfId="2" applyFont="1" applyBorder="1" applyAlignment="1">
      <alignment horizontal="center" vertical="center"/>
    </xf>
    <xf numFmtId="0" fontId="5" fillId="0" borderId="6" xfId="2" applyFont="1" applyBorder="1" applyAlignment="1">
      <alignment horizontal="center" vertical="center"/>
    </xf>
    <xf numFmtId="0" fontId="5" fillId="0" borderId="7" xfId="2" applyFont="1" applyBorder="1" applyAlignment="1">
      <alignment horizontal="center" vertical="center"/>
    </xf>
    <xf numFmtId="0" fontId="5" fillId="4" borderId="5" xfId="2" applyFont="1" applyFill="1" applyBorder="1" applyAlignment="1">
      <alignment horizontal="center" vertical="center"/>
    </xf>
    <xf numFmtId="0" fontId="5" fillId="4" borderId="6" xfId="2" applyFont="1" applyFill="1" applyBorder="1" applyAlignment="1">
      <alignment horizontal="center" vertical="center"/>
    </xf>
    <xf numFmtId="0" fontId="5" fillId="4" borderId="7" xfId="2" applyFont="1" applyFill="1" applyBorder="1" applyAlignment="1">
      <alignment horizontal="center" vertical="center"/>
    </xf>
    <xf numFmtId="0" fontId="5" fillId="5" borderId="0" xfId="2" applyFont="1" applyFill="1" applyAlignment="1">
      <alignment horizontal="center" wrapText="1"/>
    </xf>
    <xf numFmtId="0" fontId="5" fillId="4" borderId="10" xfId="2" applyFont="1" applyFill="1" applyBorder="1" applyAlignment="1">
      <alignment horizontal="center" vertical="center"/>
    </xf>
    <xf numFmtId="0" fontId="5" fillId="4" borderId="11" xfId="2" applyFont="1" applyFill="1" applyBorder="1" applyAlignment="1">
      <alignment horizontal="center" vertical="center"/>
    </xf>
    <xf numFmtId="0" fontId="5" fillId="4" borderId="12" xfId="2" applyFont="1" applyFill="1" applyBorder="1" applyAlignment="1">
      <alignment horizontal="center" vertical="center"/>
    </xf>
    <xf numFmtId="0" fontId="6" fillId="4" borderId="10" xfId="2" applyFont="1" applyFill="1" applyBorder="1" applyAlignment="1">
      <alignment horizontal="center" vertical="center"/>
    </xf>
    <xf numFmtId="0" fontId="6" fillId="4" borderId="11" xfId="2" applyFont="1" applyFill="1" applyBorder="1" applyAlignment="1">
      <alignment horizontal="center" vertical="center"/>
    </xf>
    <xf numFmtId="0" fontId="5" fillId="4" borderId="0" xfId="2" applyFont="1" applyFill="1" applyAlignment="1">
      <alignment horizontal="left" wrapText="1"/>
    </xf>
    <xf numFmtId="0" fontId="3" fillId="4" borderId="0" xfId="2" applyFont="1" applyFill="1" applyAlignment="1">
      <alignment horizontal="center"/>
    </xf>
    <xf numFmtId="0" fontId="5" fillId="0" borderId="9" xfId="2" applyFont="1" applyBorder="1" applyAlignment="1">
      <alignment horizontal="center"/>
    </xf>
    <xf numFmtId="0" fontId="5" fillId="0" borderId="10" xfId="2" applyFont="1" applyBorder="1" applyAlignment="1">
      <alignment horizontal="center"/>
    </xf>
    <xf numFmtId="0" fontId="5" fillId="0" borderId="11" xfId="2" applyFont="1" applyBorder="1" applyAlignment="1">
      <alignment horizontal="center"/>
    </xf>
    <xf numFmtId="0" fontId="5" fillId="0" borderId="12" xfId="2" applyFont="1" applyBorder="1" applyAlignment="1">
      <alignment horizontal="center"/>
    </xf>
    <xf numFmtId="0" fontId="5" fillId="4" borderId="8" xfId="2" applyFont="1" applyFill="1" applyBorder="1" applyAlignment="1">
      <alignment horizontal="right"/>
    </xf>
    <xf numFmtId="0" fontId="5" fillId="4" borderId="2" xfId="2" applyFont="1" applyFill="1" applyBorder="1" applyAlignment="1">
      <alignment horizontal="center" vertical="center"/>
    </xf>
    <xf numFmtId="0" fontId="5" fillId="4" borderId="15" xfId="2" applyFont="1" applyFill="1" applyBorder="1" applyAlignment="1">
      <alignment horizontal="center" vertical="center"/>
    </xf>
    <xf numFmtId="0" fontId="5" fillId="4" borderId="9" xfId="2" applyFont="1" applyFill="1" applyBorder="1" applyAlignment="1">
      <alignment horizontal="center" vertical="center"/>
    </xf>
    <xf numFmtId="0" fontId="5" fillId="4" borderId="0" xfId="2" applyFont="1" applyFill="1" applyAlignment="1">
      <alignment horizontal="left" vertical="top" wrapText="1"/>
    </xf>
    <xf numFmtId="0" fontId="6" fillId="4" borderId="1" xfId="2" applyFont="1" applyFill="1" applyBorder="1" applyAlignment="1">
      <alignment horizontal="center" vertical="center"/>
    </xf>
    <xf numFmtId="0" fontId="6" fillId="4" borderId="4" xfId="2" applyFont="1" applyFill="1" applyBorder="1" applyAlignment="1">
      <alignment horizontal="center" vertical="center"/>
    </xf>
    <xf numFmtId="0" fontId="10" fillId="4" borderId="1" xfId="2" applyFont="1" applyFill="1" applyBorder="1" applyAlignment="1">
      <alignment horizontal="center" vertical="center"/>
    </xf>
    <xf numFmtId="0" fontId="10" fillId="4" borderId="4" xfId="2" applyFont="1" applyFill="1" applyBorder="1" applyAlignment="1">
      <alignment horizontal="center" vertical="center"/>
    </xf>
    <xf numFmtId="0" fontId="10" fillId="4" borderId="5" xfId="2" applyFont="1" applyFill="1" applyBorder="1" applyAlignment="1">
      <alignment horizontal="center" vertical="center"/>
    </xf>
    <xf numFmtId="0" fontId="10" fillId="4" borderId="7" xfId="2" applyFont="1" applyFill="1" applyBorder="1" applyAlignment="1">
      <alignment horizontal="center" vertical="center"/>
    </xf>
    <xf numFmtId="0" fontId="5" fillId="4" borderId="8" xfId="2" applyFont="1" applyFill="1" applyBorder="1" applyAlignment="1">
      <alignment horizontal="left" vertical="top" wrapText="1"/>
    </xf>
    <xf numFmtId="0" fontId="3" fillId="4" borderId="0" xfId="2" applyFont="1" applyFill="1" applyAlignment="1">
      <alignment horizontal="center" vertical="center" wrapText="1"/>
    </xf>
    <xf numFmtId="171" fontId="5" fillId="4" borderId="8" xfId="3" applyNumberFormat="1" applyFont="1" applyFill="1" applyBorder="1" applyAlignment="1">
      <alignment horizontal="left" wrapText="1"/>
    </xf>
    <xf numFmtId="0" fontId="9" fillId="5" borderId="0" xfId="0" applyFont="1" applyFill="1" applyAlignment="1">
      <alignment horizontal="left" vertical="center" wrapText="1"/>
    </xf>
    <xf numFmtId="0" fontId="9" fillId="4" borderId="0" xfId="2" applyFont="1" applyFill="1" applyAlignment="1">
      <alignment horizontal="left" wrapText="1"/>
    </xf>
    <xf numFmtId="0" fontId="16" fillId="4" borderId="0" xfId="2" applyFont="1" applyFill="1" applyAlignment="1">
      <alignment horizontal="center"/>
    </xf>
    <xf numFmtId="0" fontId="3" fillId="0" borderId="0" xfId="4" applyFont="1" applyAlignment="1">
      <alignment horizontal="center"/>
    </xf>
    <xf numFmtId="0" fontId="5" fillId="0" borderId="8" xfId="4" applyFont="1" applyBorder="1" applyAlignment="1">
      <alignment horizontal="right" vertical="center" wrapText="1"/>
    </xf>
    <xf numFmtId="0" fontId="5" fillId="0" borderId="0" xfId="4" applyFont="1" applyAlignment="1">
      <alignment horizontal="center"/>
    </xf>
    <xf numFmtId="0" fontId="5" fillId="0" borderId="0" xfId="11" applyFont="1" applyAlignment="1">
      <alignment horizontal="left" wrapText="1"/>
    </xf>
    <xf numFmtId="0" fontId="9" fillId="0" borderId="0" xfId="12" applyFont="1" applyAlignment="1">
      <alignment horizontal="left" vertical="center" wrapText="1"/>
    </xf>
    <xf numFmtId="0" fontId="3" fillId="0" borderId="0" xfId="11" applyFont="1" applyAlignment="1">
      <alignment horizontal="center"/>
    </xf>
    <xf numFmtId="0" fontId="5" fillId="0" borderId="8" xfId="11" applyFont="1" applyBorder="1" applyAlignment="1">
      <alignment horizontal="right" vertical="top" wrapText="1"/>
    </xf>
    <xf numFmtId="0" fontId="5" fillId="0" borderId="0" xfId="11" applyFont="1" applyAlignment="1">
      <alignment horizontal="right"/>
    </xf>
    <xf numFmtId="0" fontId="18" fillId="0" borderId="0" xfId="12" applyFont="1" applyAlignment="1">
      <alignment horizontal="left" vertical="center" wrapText="1"/>
    </xf>
    <xf numFmtId="0" fontId="9" fillId="0" borderId="0" xfId="14" applyFont="1" applyAlignment="1">
      <alignment horizontal="left" vertical="top"/>
    </xf>
    <xf numFmtId="0" fontId="5" fillId="0" borderId="8" xfId="14" applyFont="1" applyBorder="1" applyAlignment="1">
      <alignment horizontal="right"/>
    </xf>
    <xf numFmtId="0" fontId="9" fillId="0" borderId="0" xfId="14" applyFont="1" applyAlignment="1">
      <alignment horizontal="left" vertical="top" wrapText="1"/>
    </xf>
    <xf numFmtId="0" fontId="14" fillId="4" borderId="0" xfId="2" applyFont="1" applyFill="1" applyAlignment="1">
      <alignment horizontal="left" vertical="top" wrapText="1"/>
    </xf>
    <xf numFmtId="0" fontId="14" fillId="4" borderId="0" xfId="2" applyFont="1" applyFill="1" applyAlignment="1">
      <alignment horizontal="left" vertical="center" wrapText="1"/>
    </xf>
    <xf numFmtId="0" fontId="14" fillId="4" borderId="0" xfId="2" applyFont="1" applyFill="1" applyAlignment="1">
      <alignment horizontal="center"/>
    </xf>
    <xf numFmtId="0" fontId="6" fillId="4" borderId="10" xfId="2" applyFont="1" applyFill="1" applyBorder="1" applyAlignment="1">
      <alignment horizontal="center"/>
    </xf>
    <xf numFmtId="0" fontId="6" fillId="4" borderId="11" xfId="2" applyFont="1" applyFill="1" applyBorder="1" applyAlignment="1">
      <alignment horizontal="center"/>
    </xf>
    <xf numFmtId="0" fontId="6" fillId="4" borderId="12" xfId="2" applyFont="1" applyFill="1" applyBorder="1" applyAlignment="1">
      <alignment horizontal="center"/>
    </xf>
    <xf numFmtId="0" fontId="35" fillId="5" borderId="0" xfId="2" applyFont="1" applyFill="1" applyAlignment="1">
      <alignment horizontal="center" vertical="center" wrapText="1"/>
    </xf>
    <xf numFmtId="0" fontId="5" fillId="4" borderId="0" xfId="2" applyFont="1" applyFill="1" applyAlignment="1">
      <alignment horizontal="left"/>
    </xf>
    <xf numFmtId="0" fontId="5" fillId="0" borderId="0" xfId="2" applyFont="1" applyAlignment="1">
      <alignment horizontal="left"/>
    </xf>
    <xf numFmtId="0" fontId="6" fillId="4" borderId="12" xfId="2" applyFont="1" applyFill="1" applyBorder="1" applyAlignment="1">
      <alignment horizontal="center" vertical="center"/>
    </xf>
    <xf numFmtId="0" fontId="6" fillId="4" borderId="9" xfId="2" applyFont="1" applyFill="1" applyBorder="1" applyAlignment="1">
      <alignment horizontal="center" vertical="center" wrapText="1"/>
    </xf>
    <xf numFmtId="0" fontId="6" fillId="4" borderId="1" xfId="2" applyFont="1" applyFill="1" applyBorder="1" applyAlignment="1">
      <alignment horizontal="center" vertical="center" wrapText="1"/>
    </xf>
    <xf numFmtId="0" fontId="6" fillId="4" borderId="4" xfId="2" applyFont="1" applyFill="1" applyBorder="1" applyAlignment="1">
      <alignment horizontal="center" vertical="center" wrapText="1"/>
    </xf>
    <xf numFmtId="0" fontId="6" fillId="4" borderId="10" xfId="2" applyFont="1" applyFill="1" applyBorder="1" applyAlignment="1">
      <alignment horizontal="center" vertical="center" wrapText="1"/>
    </xf>
    <xf numFmtId="0" fontId="34" fillId="5" borderId="0" xfId="0" applyFont="1" applyFill="1" applyAlignment="1">
      <alignment horizontal="center"/>
    </xf>
    <xf numFmtId="0" fontId="5" fillId="0" borderId="2" xfId="2" applyFont="1" applyBorder="1" applyAlignment="1">
      <alignment horizontal="center" vertical="center" wrapText="1"/>
    </xf>
    <xf numFmtId="0" fontId="5" fillId="0" borderId="15" xfId="2" applyFont="1" applyBorder="1" applyAlignment="1">
      <alignment horizontal="center" vertical="center" wrapText="1"/>
    </xf>
    <xf numFmtId="0" fontId="5" fillId="0" borderId="5" xfId="2" applyFont="1" applyBorder="1" applyAlignment="1">
      <alignment horizontal="center" vertical="center" wrapText="1"/>
    </xf>
    <xf numFmtId="0" fontId="5" fillId="0" borderId="7" xfId="2" applyFont="1" applyBorder="1" applyAlignment="1">
      <alignment horizontal="center" vertical="center" wrapText="1"/>
    </xf>
    <xf numFmtId="0" fontId="5" fillId="0" borderId="4" xfId="2" applyFont="1" applyBorder="1" applyAlignment="1">
      <alignment horizontal="center" vertical="center" wrapText="1"/>
    </xf>
    <xf numFmtId="0" fontId="5" fillId="4" borderId="1" xfId="2" applyFont="1" applyFill="1" applyBorder="1" applyAlignment="1">
      <alignment horizontal="center" vertical="center" wrapText="1"/>
    </xf>
    <xf numFmtId="0" fontId="5" fillId="4" borderId="4" xfId="2" applyFont="1" applyFill="1" applyBorder="1" applyAlignment="1">
      <alignment horizontal="center" vertical="center" wrapText="1"/>
    </xf>
    <xf numFmtId="0" fontId="7" fillId="4" borderId="8" xfId="2" applyFont="1" applyFill="1" applyBorder="1" applyAlignment="1">
      <alignment horizontal="center"/>
    </xf>
    <xf numFmtId="0" fontId="5" fillId="4" borderId="5" xfId="2" applyFont="1" applyFill="1" applyBorder="1" applyAlignment="1">
      <alignment horizontal="center" vertical="center" wrapText="1"/>
    </xf>
    <xf numFmtId="0" fontId="5" fillId="4" borderId="7" xfId="2" applyFont="1" applyFill="1" applyBorder="1" applyAlignment="1">
      <alignment horizontal="center" vertical="center" wrapText="1"/>
    </xf>
    <xf numFmtId="0" fontId="5" fillId="0" borderId="10" xfId="2" applyFont="1" applyBorder="1" applyAlignment="1">
      <alignment horizontal="center" vertical="center"/>
    </xf>
    <xf numFmtId="0" fontId="5" fillId="0" borderId="11" xfId="2" applyFont="1" applyBorder="1" applyAlignment="1">
      <alignment horizontal="center" vertical="center"/>
    </xf>
    <xf numFmtId="0" fontId="5" fillId="0" borderId="12" xfId="2" applyFont="1" applyBorder="1" applyAlignment="1">
      <alignment horizontal="center" vertical="center"/>
    </xf>
    <xf numFmtId="0" fontId="5" fillId="0" borderId="0" xfId="2" applyFont="1" applyAlignment="1">
      <alignment horizontal="center" vertical="top"/>
    </xf>
    <xf numFmtId="0" fontId="5" fillId="0" borderId="8" xfId="2" applyFont="1" applyBorder="1" applyAlignment="1">
      <alignment horizontal="center"/>
    </xf>
    <xf numFmtId="0" fontId="16" fillId="4" borderId="0" xfId="14" applyFont="1" applyFill="1" applyAlignment="1">
      <alignment horizontal="right"/>
    </xf>
    <xf numFmtId="0" fontId="42" fillId="0" borderId="0" xfId="1" applyFont="1" applyFill="1" applyAlignment="1">
      <alignment horizontal="right"/>
    </xf>
  </cellXfs>
  <cellStyles count="16">
    <cellStyle name="Comma 2" xfId="3" xr:uid="{00000000-0005-0000-0000-000000000000}"/>
    <cellStyle name="Comma 2 2" xfId="5" xr:uid="{00000000-0005-0000-0000-000001000000}"/>
    <cellStyle name="Comma 2 2 2" xfId="13" xr:uid="{B459E56E-7E60-4A7C-BC73-2B2A8A7D1E88}"/>
    <cellStyle name="Comma 3" xfId="15" xr:uid="{5E371289-5448-4A9F-8D22-ADB1B37E14C5}"/>
    <cellStyle name="Comma_Sheet1" xfId="9" xr:uid="{00000000-0005-0000-0000-000002000000}"/>
    <cellStyle name="Hyperlink" xfId="1" builtinId="8"/>
    <cellStyle name="Normal" xfId="0" builtinId="0"/>
    <cellStyle name="Normal 2" xfId="2" xr:uid="{00000000-0005-0000-0000-000005000000}"/>
    <cellStyle name="Normal 2 2" xfId="4" xr:uid="{00000000-0005-0000-0000-000006000000}"/>
    <cellStyle name="Normal 2 2 2" xfId="14" xr:uid="{0A436A38-27E6-4E49-9ABE-6E6EB853FB91}"/>
    <cellStyle name="Normal 3" xfId="7" xr:uid="{00000000-0005-0000-0000-000007000000}"/>
    <cellStyle name="Normal 4" xfId="10" xr:uid="{CE073E95-2187-4BC3-8E79-6E0B6D62F866}"/>
    <cellStyle name="Normal 5" xfId="6" xr:uid="{00000000-0005-0000-0000-000008000000}"/>
    <cellStyle name="Normal 5 2" xfId="11" xr:uid="{4DA44BA1-04E1-404A-A9B7-C32DFADA441C}"/>
    <cellStyle name="Normal 6" xfId="12" xr:uid="{6B737F03-D96A-44F7-8B19-7B537ECCCCEB}"/>
    <cellStyle name="Percent 2" xfId="8" xr:uid="{00000000-0005-0000-0000-000009000000}"/>
  </cellStyles>
  <dxfs count="62">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rd-sum\ar2004\desktop\My%202003\2003\Ar2002\2000IF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RD_PUBLIC_FINANCE/07.%20Annual%20Report/AR%202021/2C/2C%20-%202021%20Economic%20Format_21.03.2022%20-%20Cop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tdserver\Na\Dammika\N.A%20Data\GDP%20data%20ar2004.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datastore-a\erd$\ERD_TRADE\Annual%20Reports\Annual%20Economic%20Review%202023\Appendix%20Web%20Uploaad\Trade%20Data%20master%20USD%202010-2015.xls" TargetMode="External"/><Relationship Id="rId1" Type="http://schemas.openxmlformats.org/officeDocument/2006/relationships/externalLinkPath" Target="/ERD_TRADE/Annual%20Reports/Annual%20Economic%20Review%202023/Appendix%20Web%20Uploaad/Trade%20Data%20master%20USD%202010-20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rd-archive\DIV-Industry\Industry%20Division%20-%202012\Industry-Annual%20Report%20work\Appendix%20Tables\Appendix%20tables-Industry%20(for%20AR%2020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store-a\Users\Admin\AppData\Local\Microsoft\Windows\Temporary%20Internet%20Files\Content.Outlook\JAM8CDN8\7177eb2b89124_5241DI_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44 NSFR"/>
    </sheetNames>
    <sheetDataSet>
      <sheetData sheetId="0">
        <row r="8">
          <cell r="C8" t="str">
            <v xml:space="preserve">                                 CBSL Weights</v>
          </cell>
          <cell r="E8" t="str">
            <v xml:space="preserve">                                 CBSL Weights</v>
          </cell>
        </row>
        <row r="9">
          <cell r="B9" t="str">
            <v xml:space="preserve"> Period</v>
          </cell>
          <cell r="C9" t="str">
            <v>NEERTP</v>
          </cell>
          <cell r="D9" t="str">
            <v>NEERCOMP.</v>
          </cell>
          <cell r="E9" t="str">
            <v>REERTP</v>
          </cell>
          <cell r="F9" t="str">
            <v xml:space="preserve"> REERCOM.</v>
          </cell>
        </row>
        <row r="11">
          <cell r="B11" t="str">
            <v>DEC 1988</v>
          </cell>
          <cell r="C11">
            <v>148.04400724001763</v>
          </cell>
          <cell r="D11">
            <v>128.5405637594871</v>
          </cell>
          <cell r="E11">
            <v>98.479881882128467</v>
          </cell>
          <cell r="F11">
            <v>98.377953018831462</v>
          </cell>
        </row>
        <row r="12">
          <cell r="B12" t="str">
            <v>JAN 1989</v>
          </cell>
          <cell r="C12">
            <v>149.46890559531408</v>
          </cell>
          <cell r="D12">
            <v>128.0592929898813</v>
          </cell>
          <cell r="E12">
            <v>97.920339324506472</v>
          </cell>
          <cell r="F12">
            <v>96.480115499973962</v>
          </cell>
        </row>
        <row r="13">
          <cell r="B13" t="str">
            <v>FEB 1989</v>
          </cell>
          <cell r="C13">
            <v>150.12514367653412</v>
          </cell>
          <cell r="D13">
            <v>128.09869538230274</v>
          </cell>
          <cell r="E13">
            <v>97.206908145403872</v>
          </cell>
          <cell r="F13">
            <v>95.309194690802897</v>
          </cell>
        </row>
        <row r="14">
          <cell r="B14" t="str">
            <v>MAR 1989</v>
          </cell>
          <cell r="C14">
            <v>149.73245451055308</v>
          </cell>
          <cell r="D14">
            <v>127.3119361097873</v>
          </cell>
          <cell r="E14">
            <v>97.391938870391769</v>
          </cell>
          <cell r="F14">
            <v>95.094220984241929</v>
          </cell>
        </row>
        <row r="15">
          <cell r="B15" t="str">
            <v>APR 1989</v>
          </cell>
          <cell r="C15">
            <v>147.43210485164562</v>
          </cell>
          <cell r="D15">
            <v>124.99934062016017</v>
          </cell>
          <cell r="E15">
            <v>96.143835462370802</v>
          </cell>
          <cell r="F15">
            <v>93.756987280824461</v>
          </cell>
        </row>
        <row r="16">
          <cell r="B16" t="str">
            <v>MAY 1989</v>
          </cell>
          <cell r="C16">
            <v>149.28319316522214</v>
          </cell>
          <cell r="D16">
            <v>124.49524296424815</v>
          </cell>
          <cell r="E16">
            <v>97.779305639300361</v>
          </cell>
          <cell r="F16">
            <v>93.490709143786617</v>
          </cell>
        </row>
        <row r="17">
          <cell r="B17" t="str">
            <v>JUN 1989</v>
          </cell>
          <cell r="C17">
            <v>150.69245175576174</v>
          </cell>
          <cell r="D17">
            <v>124.73536706150109</v>
          </cell>
          <cell r="E17">
            <v>100.46710161885659</v>
          </cell>
          <cell r="F17">
            <v>95.155853176279081</v>
          </cell>
        </row>
        <row r="18">
          <cell r="B18" t="str">
            <v>JUL 1989</v>
          </cell>
          <cell r="C18">
            <v>146.45912155803134</v>
          </cell>
          <cell r="D18">
            <v>122.89372893303489</v>
          </cell>
          <cell r="E18">
            <v>97.450264091222223</v>
          </cell>
          <cell r="F18">
            <v>93.339575069744185</v>
          </cell>
        </row>
        <row r="19">
          <cell r="B19" t="str">
            <v>AUG 1989</v>
          </cell>
          <cell r="C19">
            <v>140.97767361993323</v>
          </cell>
          <cell r="D19">
            <v>117.96491287598106</v>
          </cell>
          <cell r="E19">
            <v>95.758467129650256</v>
          </cell>
          <cell r="F19">
            <v>91.214262635466739</v>
          </cell>
        </row>
        <row r="20">
          <cell r="B20" t="str">
            <v>SEP 1989</v>
          </cell>
          <cell r="C20">
            <v>130.7236680723955</v>
          </cell>
          <cell r="D20">
            <v>108.874908408089</v>
          </cell>
          <cell r="E20">
            <v>89.062788279954972</v>
          </cell>
          <cell r="F20">
            <v>84.410126714524367</v>
          </cell>
        </row>
        <row r="21">
          <cell r="B21" t="str">
            <v>OCT 1989</v>
          </cell>
          <cell r="C21">
            <v>127.55223098358512</v>
          </cell>
          <cell r="D21">
            <v>107.36084531021253</v>
          </cell>
          <cell r="E21">
            <v>87.445972632419242</v>
          </cell>
          <cell r="F21">
            <v>83.739823657070602</v>
          </cell>
        </row>
        <row r="22">
          <cell r="B22" t="str">
            <v>NOV 1989</v>
          </cell>
          <cell r="C22">
            <v>127.56816069186161</v>
          </cell>
          <cell r="D22">
            <v>107.74551689126466</v>
          </cell>
          <cell r="E22">
            <v>89.281555749395167</v>
          </cell>
          <cell r="F22">
            <v>85.630410583416818</v>
          </cell>
        </row>
        <row r="23">
          <cell r="B23" t="str">
            <v>DEC 1989</v>
          </cell>
          <cell r="C23">
            <v>126.19295395601041</v>
          </cell>
          <cell r="D23">
            <v>107.47790736450287</v>
          </cell>
          <cell r="E23">
            <v>91.547100782263968</v>
          </cell>
          <cell r="F23">
            <v>88.615642959459151</v>
          </cell>
        </row>
        <row r="24">
          <cell r="B24" t="str">
            <v>JAN 1990</v>
          </cell>
          <cell r="C24">
            <v>126.1586793824255</v>
          </cell>
          <cell r="D24">
            <v>109.29136865783538</v>
          </cell>
          <cell r="E24">
            <v>93.162759184828715</v>
          </cell>
          <cell r="F24">
            <v>91.826865802535835</v>
          </cell>
        </row>
        <row r="25">
          <cell r="B25" t="str">
            <v>FEB 1990</v>
          </cell>
          <cell r="C25">
            <v>125.56402124183427</v>
          </cell>
          <cell r="D25">
            <v>109.38664457517466</v>
          </cell>
          <cell r="E25">
            <v>93.761478192303088</v>
          </cell>
          <cell r="F25">
            <v>92.903977465023686</v>
          </cell>
        </row>
        <row r="26">
          <cell r="B26" t="str">
            <v>MAR 1990</v>
          </cell>
          <cell r="C26">
            <v>127.28042815666674</v>
          </cell>
          <cell r="D26">
            <v>110.05926662992871</v>
          </cell>
          <cell r="E26">
            <v>95.618067958756626</v>
          </cell>
          <cell r="F26">
            <v>93.974625474078024</v>
          </cell>
        </row>
        <row r="27">
          <cell r="B27" t="str">
            <v>APR 1990</v>
          </cell>
          <cell r="C27">
            <v>127.57734972938783</v>
          </cell>
          <cell r="D27">
            <v>110.57647005544773</v>
          </cell>
          <cell r="E27">
            <v>96.309025070312728</v>
          </cell>
          <cell r="F27">
            <v>94.681534906289798</v>
          </cell>
        </row>
        <row r="28">
          <cell r="B28" t="str">
            <v>MAY 1990</v>
          </cell>
          <cell r="C28">
            <v>126.66307974639147</v>
          </cell>
          <cell r="D28">
            <v>110.78504955712263</v>
          </cell>
          <cell r="E28">
            <v>96.888380547505193</v>
          </cell>
          <cell r="F28">
            <v>96.148597942304079</v>
          </cell>
        </row>
        <row r="29">
          <cell r="B29" t="str">
            <v>JUN 1990</v>
          </cell>
          <cell r="C29">
            <v>126.91747256727517</v>
          </cell>
          <cell r="D29">
            <v>111.2381684272991</v>
          </cell>
          <cell r="E29">
            <v>97.979698986521555</v>
          </cell>
          <cell r="F29">
            <v>97.057588987367083</v>
          </cell>
        </row>
        <row r="30">
          <cell r="B30" t="str">
            <v>JUL 1990</v>
          </cell>
          <cell r="C30">
            <v>125.08772674003028</v>
          </cell>
          <cell r="D30">
            <v>110.86803473262088</v>
          </cell>
          <cell r="E30">
            <v>97.585113623000623</v>
          </cell>
          <cell r="F30">
            <v>97.574536630473119</v>
          </cell>
        </row>
        <row r="31">
          <cell r="B31" t="str">
            <v>AUG 1990</v>
          </cell>
          <cell r="C31">
            <v>123.299670444909</v>
          </cell>
          <cell r="D31">
            <v>110.73093941836449</v>
          </cell>
          <cell r="E31">
            <v>95.433708388860467</v>
          </cell>
          <cell r="F31">
            <v>96.863519756810391</v>
          </cell>
        </row>
        <row r="32">
          <cell r="B32" t="str">
            <v>SEP 1990</v>
          </cell>
          <cell r="C32">
            <v>123.03862673944532</v>
          </cell>
          <cell r="D32">
            <v>111.23215139325248</v>
          </cell>
          <cell r="E32">
            <v>95.06332778853988</v>
          </cell>
          <cell r="F32">
            <v>97.273938156207009</v>
          </cell>
        </row>
        <row r="33">
          <cell r="B33" t="str">
            <v>OCT 1990</v>
          </cell>
          <cell r="C33">
            <v>120.12855431218804</v>
          </cell>
          <cell r="D33">
            <v>110.20970556830787</v>
          </cell>
          <cell r="E33">
            <v>92.346504502424111</v>
          </cell>
          <cell r="F33">
            <v>95.90177460662575</v>
          </cell>
        </row>
        <row r="34">
          <cell r="B34" t="str">
            <v>NOV 1990</v>
          </cell>
          <cell r="C34">
            <v>119.48530923880872</v>
          </cell>
          <cell r="D34">
            <v>110.3589462619797</v>
          </cell>
          <cell r="E34">
            <v>95.704797983352051</v>
          </cell>
          <cell r="F34">
            <v>99.697692242633025</v>
          </cell>
        </row>
        <row r="35">
          <cell r="B35" t="str">
            <v>DEC 1990</v>
          </cell>
          <cell r="C35">
            <v>120.82657901574839</v>
          </cell>
          <cell r="D35">
            <v>111.2582748694104</v>
          </cell>
          <cell r="E35">
            <v>98.474255710772113</v>
          </cell>
          <cell r="F35">
            <v>101.96308098431167</v>
          </cell>
        </row>
        <row r="36">
          <cell r="B36" t="str">
            <v>Jan91</v>
          </cell>
          <cell r="C36">
            <v>121.17098526897986</v>
          </cell>
          <cell r="D36">
            <v>111.67764637108912</v>
          </cell>
          <cell r="E36">
            <v>96.900052231345228</v>
          </cell>
          <cell r="F36">
            <v>100.32217315342744</v>
          </cell>
        </row>
        <row r="37">
          <cell r="B37" t="str">
            <v>FEB 1991</v>
          </cell>
          <cell r="C37">
            <v>119.40023554035176</v>
          </cell>
          <cell r="D37">
            <v>111.25299500385442</v>
          </cell>
          <cell r="E37">
            <v>95.119206637910935</v>
          </cell>
          <cell r="F37">
            <v>99.229808536133604</v>
          </cell>
        </row>
        <row r="38">
          <cell r="B38" t="str">
            <v>MAR 1991</v>
          </cell>
          <cell r="C38">
            <v>122.67870775467499</v>
          </cell>
          <cell r="D38">
            <v>112.07272890292064</v>
          </cell>
          <cell r="E38">
            <v>99.182211172862893</v>
          </cell>
          <cell r="F38">
            <v>101.29925501961921</v>
          </cell>
        </row>
        <row r="39">
          <cell r="B39" t="str">
            <v>APR 1991</v>
          </cell>
          <cell r="C39">
            <v>124.82502878315937</v>
          </cell>
          <cell r="D39">
            <v>112.88715530437609</v>
          </cell>
          <cell r="E39">
            <v>101.46649768390775</v>
          </cell>
          <cell r="F39">
            <v>102.49096596894687</v>
          </cell>
        </row>
        <row r="40">
          <cell r="B40" t="str">
            <v>MAY 1991</v>
          </cell>
          <cell r="C40">
            <v>125.08870573558005</v>
          </cell>
          <cell r="D40">
            <v>113.13200656855614</v>
          </cell>
          <cell r="E40">
            <v>102.65617924220003</v>
          </cell>
          <cell r="F40">
            <v>103.61489326655371</v>
          </cell>
        </row>
        <row r="41">
          <cell r="B41" t="str">
            <v>JUN 1991</v>
          </cell>
          <cell r="C41">
            <v>126.14512067502039</v>
          </cell>
          <cell r="D41">
            <v>113.10151177314469</v>
          </cell>
          <cell r="E41">
            <v>104.53774605693073</v>
          </cell>
          <cell r="F41">
            <v>104.15686740234599</v>
          </cell>
        </row>
        <row r="42">
          <cell r="B42" t="str">
            <v>JUL 1991</v>
          </cell>
          <cell r="C42">
            <v>128.01340147918052</v>
          </cell>
          <cell r="D42">
            <v>117.40544146657423</v>
          </cell>
          <cell r="E42">
            <v>105.35124764917981</v>
          </cell>
          <cell r="F42">
            <v>107.194829887794</v>
          </cell>
        </row>
        <row r="43">
          <cell r="B43" t="str">
            <v>AUG 1991</v>
          </cell>
          <cell r="C43">
            <v>125.49441633731296</v>
          </cell>
          <cell r="D43">
            <v>116.12436484870419</v>
          </cell>
          <cell r="E43">
            <v>102.74320431410881</v>
          </cell>
          <cell r="F43">
            <v>104.81063756793591</v>
          </cell>
        </row>
        <row r="44">
          <cell r="B44" t="str">
            <v>SEP 1991</v>
          </cell>
          <cell r="C44">
            <v>123.81525417083057</v>
          </cell>
          <cell r="D44">
            <v>115.5407571624682</v>
          </cell>
          <cell r="E44">
            <v>99.744684820251337</v>
          </cell>
          <cell r="F44">
            <v>102.44562414196857</v>
          </cell>
        </row>
        <row r="45">
          <cell r="B45" t="str">
            <v>OCT 1991</v>
          </cell>
          <cell r="C45">
            <v>122.71273804670466</v>
          </cell>
          <cell r="D45">
            <v>114.86952184266342</v>
          </cell>
          <cell r="E45">
            <v>99.173105971497009</v>
          </cell>
          <cell r="F45">
            <v>102.1552086187759</v>
          </cell>
        </row>
        <row r="46">
          <cell r="B46" t="str">
            <v>NOV 1991</v>
          </cell>
          <cell r="C46">
            <v>120.73885626945734</v>
          </cell>
          <cell r="D46">
            <v>114.07012459646327</v>
          </cell>
          <cell r="E46">
            <v>100.14570942909889</v>
          </cell>
          <cell r="F46">
            <v>104.11484282201292</v>
          </cell>
        </row>
        <row r="47">
          <cell r="B47" t="str">
            <v>DEC 1991</v>
          </cell>
          <cell r="C47">
            <v>118.99894563758417</v>
          </cell>
          <cell r="D47">
            <v>113.43073086865807</v>
          </cell>
          <cell r="E47">
            <v>100.31343254829149</v>
          </cell>
          <cell r="F47">
            <v>104.96127771450074</v>
          </cell>
        </row>
        <row r="48">
          <cell r="B48" t="str">
            <v>Jan1992</v>
          </cell>
          <cell r="C48">
            <v>118.24059794994247</v>
          </cell>
          <cell r="D48">
            <v>112.6802487381333</v>
          </cell>
          <cell r="E48">
            <v>101.02297783364239</v>
          </cell>
          <cell r="F48">
            <v>105.30115264380815</v>
          </cell>
        </row>
        <row r="49">
          <cell r="B49" t="str">
            <v>FEB 1992</v>
          </cell>
          <cell r="C49">
            <v>118.84261238460175</v>
          </cell>
          <cell r="D49">
            <v>112.1310948677218</v>
          </cell>
          <cell r="E49">
            <v>99.926757156475574</v>
          </cell>
          <cell r="F49">
            <v>102.99109525414214</v>
          </cell>
        </row>
        <row r="50">
          <cell r="B50" t="str">
            <v>MAR 1992</v>
          </cell>
          <cell r="C50">
            <v>120.7979561270736</v>
          </cell>
          <cell r="D50">
            <v>114.65183917986916</v>
          </cell>
          <cell r="E50">
            <v>101.75455809969964</v>
          </cell>
          <cell r="F50">
            <v>105.42080525401956</v>
          </cell>
        </row>
        <row r="51">
          <cell r="B51" t="str">
            <v>APR 1992</v>
          </cell>
          <cell r="C51">
            <v>120.05923447936782</v>
          </cell>
          <cell r="D51">
            <v>114.83988364196361</v>
          </cell>
          <cell r="E51">
            <v>102.05339372862279</v>
          </cell>
          <cell r="F51">
            <v>106.57699315880272</v>
          </cell>
        </row>
        <row r="52">
          <cell r="B52" t="str">
            <v>MAY 1992</v>
          </cell>
          <cell r="C52">
            <v>118.37722067592941</v>
          </cell>
          <cell r="D52">
            <v>113.90927838541168</v>
          </cell>
          <cell r="E52">
            <v>101.94067291093354</v>
          </cell>
          <cell r="F52">
            <v>106.86614652487764</v>
          </cell>
        </row>
        <row r="53">
          <cell r="B53" t="str">
            <v>JUN 1992</v>
          </cell>
          <cell r="C53">
            <v>116.21364343064094</v>
          </cell>
          <cell r="D53">
            <v>112.79699100887379</v>
          </cell>
          <cell r="E53">
            <v>103.29610922103826</v>
          </cell>
          <cell r="F53">
            <v>109.00854051400934</v>
          </cell>
        </row>
        <row r="54">
          <cell r="B54" t="str">
            <v>JUL 1992</v>
          </cell>
          <cell r="C54">
            <v>114.13869989116817</v>
          </cell>
          <cell r="D54">
            <v>112.26088513690087</v>
          </cell>
          <cell r="E54">
            <v>99.351499505636951</v>
          </cell>
          <cell r="F54">
            <v>105.84601444691391</v>
          </cell>
        </row>
        <row r="55">
          <cell r="B55" t="str">
            <v>AUG 1992</v>
          </cell>
          <cell r="C55">
            <v>113.20537363755027</v>
          </cell>
          <cell r="D55">
            <v>111.99393987402104</v>
          </cell>
          <cell r="E55">
            <v>97.424673936730287</v>
          </cell>
          <cell r="F55">
            <v>104.21927142889719</v>
          </cell>
        </row>
        <row r="56">
          <cell r="B56" t="str">
            <v>SEP 1992</v>
          </cell>
          <cell r="C56">
            <v>113.51157179515012</v>
          </cell>
          <cell r="D56">
            <v>111.55922835849175</v>
          </cell>
          <cell r="E56">
            <v>98.712247278083737</v>
          </cell>
          <cell r="F56">
            <v>104.87651212840538</v>
          </cell>
        </row>
        <row r="57">
          <cell r="B57" t="str">
            <v>OCT 1992</v>
          </cell>
          <cell r="C57">
            <v>114.60249359035228</v>
          </cell>
          <cell r="D57">
            <v>111.08926996126544</v>
          </cell>
          <cell r="E57">
            <v>99.863642248138135</v>
          </cell>
          <cell r="F57">
            <v>104.38341847836041</v>
          </cell>
        </row>
        <row r="58">
          <cell r="B58" t="str">
            <v>NOV 1992</v>
          </cell>
          <cell r="C58">
            <v>117.06405613824523</v>
          </cell>
          <cell r="D58">
            <v>111.13982273213675</v>
          </cell>
          <cell r="E58">
            <v>104.46390055601269</v>
          </cell>
          <cell r="F58">
            <v>107.02584360046646</v>
          </cell>
        </row>
        <row r="59">
          <cell r="B59" t="str">
            <v>DEC 1992</v>
          </cell>
          <cell r="C59">
            <v>116.29202114694445</v>
          </cell>
          <cell r="D59">
            <v>110.85827577526371</v>
          </cell>
          <cell r="E59">
            <v>107.35026015742343</v>
          </cell>
          <cell r="F59">
            <v>110.2142705195682</v>
          </cell>
        </row>
        <row r="60">
          <cell r="B60" t="str">
            <v>Jan93</v>
          </cell>
          <cell r="C60">
            <v>113.91879004614738</v>
          </cell>
          <cell r="D60">
            <v>108.07112239357325</v>
          </cell>
          <cell r="E60">
            <v>107.54796720462362</v>
          </cell>
          <cell r="F60">
            <v>109.69757495533749</v>
          </cell>
        </row>
        <row r="61">
          <cell r="B61" t="str">
            <v>FEB 1993</v>
          </cell>
          <cell r="C61">
            <v>114.9218123167016</v>
          </cell>
          <cell r="D61">
            <v>109.18531789347502</v>
          </cell>
          <cell r="E61">
            <v>107.50065789757366</v>
          </cell>
          <cell r="F61">
            <v>109.70113188782589</v>
          </cell>
        </row>
        <row r="62">
          <cell r="B62" t="str">
            <v>MAR 1993</v>
          </cell>
          <cell r="C62">
            <v>113.21256093723538</v>
          </cell>
          <cell r="D62">
            <v>107.55371248898541</v>
          </cell>
          <cell r="E62">
            <v>103.62084521065415</v>
          </cell>
          <cell r="F62">
            <v>105.56263302134406</v>
          </cell>
        </row>
        <row r="63">
          <cell r="B63" t="str">
            <v>APR 1993</v>
          </cell>
          <cell r="C63">
            <v>109.415270252319</v>
          </cell>
          <cell r="D63">
            <v>105.34024439139829</v>
          </cell>
          <cell r="E63">
            <v>98.326833428769106</v>
          </cell>
          <cell r="F63">
            <v>101.4599305679173</v>
          </cell>
        </row>
        <row r="64">
          <cell r="B64" t="str">
            <v>MAY 1993</v>
          </cell>
          <cell r="C64">
            <v>108.73989259230787</v>
          </cell>
          <cell r="D64">
            <v>104.90203187729098</v>
          </cell>
          <cell r="E64">
            <v>99.663554515917511</v>
          </cell>
          <cell r="F64">
            <v>102.83428133031296</v>
          </cell>
        </row>
        <row r="65">
          <cell r="B65" t="str">
            <v>JUN 1993</v>
          </cell>
          <cell r="C65">
            <v>108.88465614816585</v>
          </cell>
          <cell r="D65">
            <v>104.61381206783125</v>
          </cell>
          <cell r="E65">
            <v>101.83948264348888</v>
          </cell>
          <cell r="F65">
            <v>104.31022269819734</v>
          </cell>
        </row>
        <row r="66">
          <cell r="B66" t="str">
            <v>JUL 1993</v>
          </cell>
          <cell r="C66">
            <v>108.79958361323173</v>
          </cell>
          <cell r="D66">
            <v>103.92361270082228</v>
          </cell>
          <cell r="E66">
            <v>102.40888702049391</v>
          </cell>
          <cell r="F66">
            <v>104.05712766017173</v>
          </cell>
        </row>
        <row r="67">
          <cell r="B67" t="str">
            <v>AUG 1993</v>
          </cell>
          <cell r="C67">
            <v>108.17766912469878</v>
          </cell>
          <cell r="D67">
            <v>103.60678834413181</v>
          </cell>
          <cell r="E67">
            <v>101.65640613465024</v>
          </cell>
          <cell r="F67">
            <v>103.36895639968652</v>
          </cell>
        </row>
        <row r="68">
          <cell r="B68" t="str">
            <v>SEP 1993</v>
          </cell>
          <cell r="C68">
            <v>107.24525877600468</v>
          </cell>
          <cell r="D68">
            <v>103.37431060465066</v>
          </cell>
          <cell r="E68">
            <v>99.188145376255989</v>
          </cell>
          <cell r="F68">
            <v>101.12739714425871</v>
          </cell>
        </row>
        <row r="69">
          <cell r="B69" t="str">
            <v>OCT 1993</v>
          </cell>
          <cell r="C69">
            <v>107.54990955427193</v>
          </cell>
          <cell r="D69">
            <v>103.04201109276616</v>
          </cell>
          <cell r="E69">
            <v>97.209598671732763</v>
          </cell>
          <cell r="F69">
            <v>100.5137531363756</v>
          </cell>
        </row>
        <row r="70">
          <cell r="B70" t="str">
            <v>NOV 1993</v>
          </cell>
          <cell r="C70">
            <v>108.12545512411671</v>
          </cell>
          <cell r="D70">
            <v>102.89887328186957</v>
          </cell>
          <cell r="E70">
            <v>103.35721513600943</v>
          </cell>
          <cell r="F70">
            <v>103.63903139297777</v>
          </cell>
        </row>
        <row r="71">
          <cell r="B71" t="str">
            <v>DEC 1993</v>
          </cell>
          <cell r="C71">
            <v>107.87672337735674</v>
          </cell>
          <cell r="D71">
            <v>102.58956115489508</v>
          </cell>
          <cell r="E71">
            <v>105.53501105187573</v>
          </cell>
          <cell r="F71">
            <v>105.51883243935029</v>
          </cell>
        </row>
        <row r="72">
          <cell r="B72" t="str">
            <v>Jan94</v>
          </cell>
          <cell r="C72">
            <v>108.04068802609576</v>
          </cell>
          <cell r="D72">
            <v>102.54198396935845</v>
          </cell>
          <cell r="E72">
            <v>107.9685061805927</v>
          </cell>
          <cell r="F72">
            <v>107.45466014858668</v>
          </cell>
        </row>
        <row r="73">
          <cell r="B73" t="str">
            <v>FEB 1994</v>
          </cell>
          <cell r="C73">
            <v>109.28712921208967</v>
          </cell>
          <cell r="D73">
            <v>105.8350446628373</v>
          </cell>
          <cell r="E73">
            <v>109.47276034405647</v>
          </cell>
          <cell r="F73">
            <v>110.05264630643329</v>
          </cell>
        </row>
        <row r="74">
          <cell r="B74" t="str">
            <v>Mar 1994</v>
          </cell>
          <cell r="C74">
            <v>109.03773365392949</v>
          </cell>
          <cell r="D74">
            <v>106.32163413473192</v>
          </cell>
          <cell r="E74">
            <v>109.32850022471813</v>
          </cell>
          <cell r="F74">
            <v>110.65037101245971</v>
          </cell>
        </row>
        <row r="75">
          <cell r="B75" t="str">
            <v>APR 1994</v>
          </cell>
          <cell r="C75">
            <v>109.00908342649664</v>
          </cell>
          <cell r="D75">
            <v>106.09265052734013</v>
          </cell>
          <cell r="E75">
            <v>109.6940908486708</v>
          </cell>
          <cell r="F75">
            <v>110.59702062196376</v>
          </cell>
        </row>
        <row r="76">
          <cell r="B76" t="str">
            <v>MAY 1994</v>
          </cell>
          <cell r="C76">
            <v>108.190332339487</v>
          </cell>
          <cell r="D76">
            <v>105.64640372042211</v>
          </cell>
          <cell r="E76">
            <v>106.31616379303375</v>
          </cell>
          <cell r="F76">
            <v>107.22318702762917</v>
          </cell>
        </row>
        <row r="77">
          <cell r="B77" t="str">
            <v>JUN 1994</v>
          </cell>
          <cell r="C77">
            <v>107.06216542216892</v>
          </cell>
          <cell r="D77">
            <v>104.98701348826359</v>
          </cell>
          <cell r="E77">
            <v>105.02751044846988</v>
          </cell>
          <cell r="F77">
            <v>105.90945734726823</v>
          </cell>
        </row>
        <row r="78">
          <cell r="B78" t="str">
            <v>JUL 1994</v>
          </cell>
          <cell r="C78">
            <v>106.27352693574619</v>
          </cell>
          <cell r="D78">
            <v>105.35042631830613</v>
          </cell>
          <cell r="E78">
            <v>100.85397192039929</v>
          </cell>
          <cell r="F78">
            <v>102.26889597021358</v>
          </cell>
        </row>
        <row r="79">
          <cell r="B79" t="str">
            <v>AUG 1994</v>
          </cell>
          <cell r="C79">
            <v>105.79252756703264</v>
          </cell>
          <cell r="D79">
            <v>104.35222088308483</v>
          </cell>
          <cell r="E79">
            <v>101.20945755625353</v>
          </cell>
          <cell r="F79">
            <v>101.98582708278525</v>
          </cell>
        </row>
        <row r="80">
          <cell r="B80" t="str">
            <v>SEP 1994</v>
          </cell>
          <cell r="C80">
            <v>105.11087534933121</v>
          </cell>
          <cell r="D80">
            <v>103.95228595513321</v>
          </cell>
          <cell r="E80">
            <v>96.623878493596649</v>
          </cell>
          <cell r="F80">
            <v>97.389626611480679</v>
          </cell>
        </row>
        <row r="81">
          <cell r="B81" t="str">
            <v>OCT 1994</v>
          </cell>
          <cell r="C81">
            <v>104.65265195383952</v>
          </cell>
          <cell r="D81">
            <v>104.02047263334755</v>
          </cell>
          <cell r="E81">
            <v>95.211941485391861</v>
          </cell>
          <cell r="F81">
            <v>96.199690325281367</v>
          </cell>
        </row>
        <row r="82">
          <cell r="B82" t="str">
            <v>NOV 1994</v>
          </cell>
          <cell r="C82">
            <v>104.98610862727708</v>
          </cell>
          <cell r="D82">
            <v>104.0291717274893</v>
          </cell>
          <cell r="E82">
            <v>98.290597915548517</v>
          </cell>
          <cell r="F82">
            <v>98.769591482256587</v>
          </cell>
        </row>
        <row r="83">
          <cell r="B83" t="str">
            <v>DEC 1994</v>
          </cell>
          <cell r="C83">
            <v>105.00570872624937</v>
          </cell>
          <cell r="D83">
            <v>103.21491301757817</v>
          </cell>
          <cell r="E83">
            <v>102.10714918399256</v>
          </cell>
          <cell r="F83">
            <v>101.72976310463447</v>
          </cell>
        </row>
        <row r="84">
          <cell r="B84" t="str">
            <v>Jan  95</v>
          </cell>
          <cell r="C84">
            <v>103.56497618250127</v>
          </cell>
          <cell r="D84">
            <v>102.25829752718492</v>
          </cell>
          <cell r="E84">
            <v>101.03022870149749</v>
          </cell>
          <cell r="F84">
            <v>100.86344281421695</v>
          </cell>
        </row>
        <row r="85">
          <cell r="B85" t="str">
            <v>FEB 1995</v>
          </cell>
          <cell r="C85">
            <v>103.05203518417407</v>
          </cell>
          <cell r="D85">
            <v>102.04858804569439</v>
          </cell>
          <cell r="E85">
            <v>100.08537566866107</v>
          </cell>
          <cell r="F85">
            <v>100.18561148935822</v>
          </cell>
        </row>
        <row r="86">
          <cell r="B86" t="str">
            <v>MAR 1995</v>
          </cell>
          <cell r="C86">
            <v>101.54464305731736</v>
          </cell>
          <cell r="D86">
            <v>102.08906462721073</v>
          </cell>
          <cell r="E86">
            <v>96.766179328716021</v>
          </cell>
          <cell r="F86">
            <v>98.141832954998506</v>
          </cell>
        </row>
        <row r="87">
          <cell r="B87" t="str">
            <v>APR 1995</v>
          </cell>
          <cell r="C87">
            <v>100.47736299748274</v>
          </cell>
          <cell r="D87">
            <v>101.70024142629299</v>
          </cell>
          <cell r="E87">
            <v>97.515209904586484</v>
          </cell>
          <cell r="F87">
            <v>99.375792208535017</v>
          </cell>
        </row>
        <row r="88">
          <cell r="B88" t="str">
            <v>MAY 1995</v>
          </cell>
          <cell r="C88">
            <v>100.38699939467196</v>
          </cell>
          <cell r="D88">
            <v>100.83910070433674</v>
          </cell>
          <cell r="E88">
            <v>102.11420391897181</v>
          </cell>
          <cell r="F88">
            <v>103.01841891618768</v>
          </cell>
        </row>
        <row r="89">
          <cell r="B89" t="str">
            <v>JUN 1995</v>
          </cell>
          <cell r="C89">
            <v>99.62141290555239</v>
          </cell>
          <cell r="D89">
            <v>100.25286284263741</v>
          </cell>
          <cell r="E89">
            <v>102.99611378144522</v>
          </cell>
          <cell r="F89">
            <v>103.66907244393735</v>
          </cell>
        </row>
        <row r="90">
          <cell r="B90" t="str">
            <v>JUL 1995</v>
          </cell>
          <cell r="C90">
            <v>102.38046174519995</v>
          </cell>
          <cell r="D90">
            <v>99.412477414667052</v>
          </cell>
          <cell r="E90">
            <v>105.36240070707257</v>
          </cell>
          <cell r="F90">
            <v>101.89311760680376</v>
          </cell>
        </row>
        <row r="91">
          <cell r="B91" t="str">
            <v>AUG 1995</v>
          </cell>
          <cell r="C91">
            <v>99.371485464993427</v>
          </cell>
          <cell r="D91">
            <v>99.245952364985087</v>
          </cell>
          <cell r="E91">
            <v>99.242678023025491</v>
          </cell>
          <cell r="F91">
            <v>98.582512583219639</v>
          </cell>
        </row>
        <row r="92">
          <cell r="B92" t="str">
            <v>SEP 1995</v>
          </cell>
          <cell r="C92">
            <v>99.044359709944132</v>
          </cell>
          <cell r="D92">
            <v>99.02966768685431</v>
          </cell>
          <cell r="E92">
            <v>96.928765020507711</v>
          </cell>
          <cell r="F92">
            <v>96.27237944002546</v>
          </cell>
        </row>
        <row r="93">
          <cell r="B93" t="str">
            <v>OCT 1995</v>
          </cell>
          <cell r="C93">
            <v>97.83955989675556</v>
          </cell>
          <cell r="D93">
            <v>98.750079640000791</v>
          </cell>
          <cell r="E93">
            <v>97.387756386771443</v>
          </cell>
          <cell r="F93">
            <v>97.454223007582385</v>
          </cell>
        </row>
        <row r="94">
          <cell r="B94" t="str">
            <v>NOV 1995</v>
          </cell>
          <cell r="C94">
            <v>96.815001584751812</v>
          </cell>
          <cell r="D94">
            <v>97.74093644272395</v>
          </cell>
          <cell r="E94">
            <v>100.09338390372979</v>
          </cell>
          <cell r="F94">
            <v>99.969276934367684</v>
          </cell>
        </row>
        <row r="95">
          <cell r="B95" t="str">
            <v>DEC 1995</v>
          </cell>
          <cell r="C95">
            <v>96.197721223330916</v>
          </cell>
          <cell r="D95">
            <v>96.813186306593039</v>
          </cell>
          <cell r="E95">
            <v>100.85187870826685</v>
          </cell>
          <cell r="F95">
            <v>100.84360059111006</v>
          </cell>
        </row>
        <row r="96">
          <cell r="B96" t="str">
            <v>Jan96</v>
          </cell>
          <cell r="C96">
            <v>96.654955443165292</v>
          </cell>
          <cell r="D96">
            <v>96.868342425296063</v>
          </cell>
          <cell r="E96">
            <v>101.43844219779217</v>
          </cell>
          <cell r="F96">
            <v>100.8507763544972</v>
          </cell>
        </row>
        <row r="97">
          <cell r="B97" t="str">
            <v>FEB 1996</v>
          </cell>
          <cell r="C97">
            <v>97.067162001117197</v>
          </cell>
          <cell r="D97">
            <v>97.881577171750422</v>
          </cell>
          <cell r="E97">
            <v>101.95500589093595</v>
          </cell>
          <cell r="F97">
            <v>101.82874077859449</v>
          </cell>
        </row>
        <row r="98">
          <cell r="B98" t="str">
            <v>MAR 1996</v>
          </cell>
          <cell r="C98">
            <v>96.811571361179219</v>
          </cell>
          <cell r="D98">
            <v>96.697261822413012</v>
          </cell>
          <cell r="E98">
            <v>101.35879073233075</v>
          </cell>
          <cell r="F98">
            <v>100.25572117949997</v>
          </cell>
        </row>
        <row r="99">
          <cell r="B99" t="str">
            <v>APR 1996</v>
          </cell>
          <cell r="C99">
            <v>97.166544096698885</v>
          </cell>
          <cell r="D99">
            <v>96.336381282409135</v>
          </cell>
          <cell r="E99">
            <v>104.18936818706764</v>
          </cell>
          <cell r="F99">
            <v>101.99651561685474</v>
          </cell>
        </row>
        <row r="100">
          <cell r="B100" t="str">
            <v>May 1996</v>
          </cell>
          <cell r="C100">
            <v>96.672285058481364</v>
          </cell>
          <cell r="D100">
            <v>95.085121881455422</v>
          </cell>
          <cell r="E100">
            <v>108.34202118272465</v>
          </cell>
          <cell r="F100">
            <v>105.27103854038413</v>
          </cell>
        </row>
        <row r="101">
          <cell r="B101" t="str">
            <v>June 1996</v>
          </cell>
          <cell r="C101">
            <v>95.88531886116445</v>
          </cell>
          <cell r="D101">
            <v>94.781709339099137</v>
          </cell>
          <cell r="E101">
            <v>111.79829253983542</v>
          </cell>
          <cell r="F101">
            <v>108.69755271641884</v>
          </cell>
        </row>
        <row r="102">
          <cell r="B102" t="str">
            <v>July 1996</v>
          </cell>
          <cell r="C102">
            <v>95.367858599259776</v>
          </cell>
          <cell r="D102">
            <v>95.573638345726081</v>
          </cell>
          <cell r="E102">
            <v>109.90861224040228</v>
          </cell>
          <cell r="F102">
            <v>108.18300851583211</v>
          </cell>
        </row>
        <row r="103">
          <cell r="B103" t="str">
            <v>Aug 1996</v>
          </cell>
          <cell r="C103">
            <v>94.638370341984327</v>
          </cell>
          <cell r="D103">
            <v>95.192791320947975</v>
          </cell>
          <cell r="E103">
            <v>109.00405948940364</v>
          </cell>
          <cell r="F103">
            <v>107.21045047851568</v>
          </cell>
        </row>
        <row r="104">
          <cell r="B104" t="str">
            <v>Sep 1996</v>
          </cell>
          <cell r="C104">
            <v>94.314389329077642</v>
          </cell>
          <cell r="D104">
            <v>94.608541665889376</v>
          </cell>
          <cell r="E104">
            <v>108.67013620040638</v>
          </cell>
          <cell r="F104">
            <v>106.6119039903918</v>
          </cell>
        </row>
        <row r="105">
          <cell r="B105" t="str">
            <v>Oct 1996</v>
          </cell>
          <cell r="C105">
            <v>94.065596474698594</v>
          </cell>
          <cell r="D105">
            <v>94.186726850804348</v>
          </cell>
          <cell r="E105">
            <v>108.61969825589043</v>
          </cell>
          <cell r="F105">
            <v>106.41459664019477</v>
          </cell>
        </row>
        <row r="106">
          <cell r="B106" t="str">
            <v>Nov 1996</v>
          </cell>
          <cell r="C106">
            <v>93.508709934700818</v>
          </cell>
          <cell r="D106">
            <v>94.244223254409164</v>
          </cell>
          <cell r="E106">
            <v>109.00017369926663</v>
          </cell>
          <cell r="F106">
            <v>107.29757362772527</v>
          </cell>
        </row>
        <row r="107">
          <cell r="B107" t="str">
            <v>Dec 1996</v>
          </cell>
          <cell r="C107">
            <v>93.953562032884932</v>
          </cell>
          <cell r="D107">
            <v>94.342806468539649</v>
          </cell>
          <cell r="E107">
            <v>110.95208232472547</v>
          </cell>
          <cell r="F107">
            <v>108.75347941130534</v>
          </cell>
        </row>
        <row r="108">
          <cell r="B108" t="str">
            <v>Jan  1997</v>
          </cell>
          <cell r="C108">
            <v>94.914502223828009</v>
          </cell>
          <cell r="D108">
            <v>94.541662332438648</v>
          </cell>
          <cell r="E108">
            <v>112.28124534889068</v>
          </cell>
          <cell r="F108">
            <v>109.17088872419332</v>
          </cell>
        </row>
        <row r="109">
          <cell r="B109" t="str">
            <v>Feb1997</v>
          </cell>
          <cell r="C109">
            <v>94.94976729553494</v>
          </cell>
          <cell r="D109">
            <v>93.23192148407702</v>
          </cell>
          <cell r="E109">
            <v>111.37580932161649</v>
          </cell>
          <cell r="F109">
            <v>106.58503722754737</v>
          </cell>
        </row>
        <row r="110">
          <cell r="B110" t="str">
            <v>Mar1997</v>
          </cell>
          <cell r="C110">
            <v>94.93483783320525</v>
          </cell>
          <cell r="D110">
            <v>93.320932070602154</v>
          </cell>
          <cell r="E110">
            <v>110.06239675724649</v>
          </cell>
          <cell r="F110">
            <v>105.55556768531152</v>
          </cell>
        </row>
        <row r="111">
          <cell r="B111" t="str">
            <v>Apr1997</v>
          </cell>
          <cell r="C111">
            <v>94.140317195567889</v>
          </cell>
          <cell r="D111">
            <v>92.419333564059315</v>
          </cell>
          <cell r="E111">
            <v>109.00577928667666</v>
          </cell>
          <cell r="F111">
            <v>104.43185824371722</v>
          </cell>
        </row>
        <row r="112">
          <cell r="B112" t="str">
            <v>May1997</v>
          </cell>
          <cell r="C112">
            <v>92.945489610877644</v>
          </cell>
          <cell r="D112">
            <v>91.752100894518009</v>
          </cell>
          <cell r="E112">
            <v>109.17080224012004</v>
          </cell>
          <cell r="F112">
            <v>105.22709170979643</v>
          </cell>
        </row>
        <row r="113">
          <cell r="B113" t="str">
            <v>Jun1997</v>
          </cell>
          <cell r="C113">
            <v>92.455792214147152</v>
          </cell>
          <cell r="D113">
            <v>91.395066853124391</v>
          </cell>
          <cell r="E113">
            <v>108.91010701475314</v>
          </cell>
          <cell r="F113">
            <v>104.97184315036966</v>
          </cell>
        </row>
        <row r="114">
          <cell r="B114" t="str">
            <v>July 1997</v>
          </cell>
          <cell r="C114">
            <v>93.320554380943122</v>
          </cell>
          <cell r="D114">
            <v>92.901285846382848</v>
          </cell>
          <cell r="E114">
            <v>111.99352695337838</v>
          </cell>
          <cell r="F114">
            <v>108.42410844042411</v>
          </cell>
        </row>
        <row r="115">
          <cell r="B115" t="str">
            <v>Aug 1997</v>
          </cell>
          <cell r="C115">
            <v>94.646004574975464</v>
          </cell>
          <cell r="D115">
            <v>94.279055426301156</v>
          </cell>
          <cell r="E115">
            <v>113.43335309888833</v>
          </cell>
          <cell r="F115">
            <v>109.76260689810286</v>
          </cell>
        </row>
        <row r="116">
          <cell r="B116" t="str">
            <v>Sep 1997</v>
          </cell>
          <cell r="C116">
            <v>95.104415430153438</v>
          </cell>
          <cell r="D116">
            <v>96.766527562515932</v>
          </cell>
          <cell r="E116">
            <v>113.77290802370172</v>
          </cell>
          <cell r="F116">
            <v>112.39582999687052</v>
          </cell>
        </row>
        <row r="117">
          <cell r="B117" t="str">
            <v>Oct 1997</v>
          </cell>
          <cell r="C117">
            <v>94.974820438434961</v>
          </cell>
          <cell r="D117">
            <v>98.276332656121568</v>
          </cell>
          <cell r="E117">
            <v>113.43573026931267</v>
          </cell>
          <cell r="F117">
            <v>113.68633964446944</v>
          </cell>
        </row>
        <row r="118">
          <cell r="B118" t="str">
            <v>Nov 1997</v>
          </cell>
          <cell r="C118">
            <v>95.664870130176354</v>
          </cell>
          <cell r="D118">
            <v>101.77802110119754</v>
          </cell>
          <cell r="E118">
            <v>117.94288714985211</v>
          </cell>
          <cell r="F118">
            <v>121.28711873977348</v>
          </cell>
        </row>
        <row r="119">
          <cell r="B119" t="str">
            <v>Dec 1997</v>
          </cell>
          <cell r="C119">
            <v>99.657291072826283</v>
          </cell>
          <cell r="D119">
            <v>112.44367141527258</v>
          </cell>
          <cell r="E119">
            <v>126.44729405820907</v>
          </cell>
          <cell r="F119">
            <v>137.13977950776629</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Rev"/>
      <sheetName val="NontaxRev"/>
      <sheetName val="Grants"/>
      <sheetName val="Revenue WS"/>
      <sheetName val="2c_2021"/>
      <sheetName val="Public Institutions"/>
      <sheetName val="Budget Outurn from MOF"/>
      <sheetName val="PC"/>
      <sheetName val="PSDG"/>
      <sheetName val="PC-Recurrent"/>
      <sheetName val="FinancingBudQ&amp;DSP"/>
      <sheetName val="AR6.1T"/>
      <sheetName val="AR6.2T"/>
      <sheetName val="AR6.3T"/>
      <sheetName val="AR6.4T"/>
      <sheetName val="AR6.2C old"/>
      <sheetName val="AR6.2C"/>
      <sheetName val="AR6.3C old"/>
      <sheetName val="AR6.3C"/>
      <sheetName val="AR6.4C old"/>
      <sheetName val="AR6.4C"/>
      <sheetName val="AR6.5C"/>
      <sheetName val="T98-deleted"/>
      <sheetName val="T99-deleted"/>
      <sheetName val="T100-deleted"/>
      <sheetName val="T105-deleted"/>
      <sheetName val="T106-deleted"/>
      <sheetName val="GFS-Table1"/>
      <sheetName val="T97-New"/>
      <sheetName val="GFS-Table2"/>
      <sheetName val="T98-New"/>
      <sheetName val="GFS-Table3"/>
      <sheetName val="T96-New"/>
      <sheetName val="Mins"/>
      <sheetName val="T99-New"/>
      <sheetName val="T100-New"/>
      <sheetName val="T101-New"/>
      <sheetName val="T102-New"/>
      <sheetName val="GFS-Table7"/>
      <sheetName val="Head wise Expenditure"/>
      <sheetName val="T106 Workings"/>
      <sheetName val="Exp WS"/>
      <sheetName val="2008"/>
      <sheetName val="M7 P"/>
      <sheetName val="M_7"/>
      <sheetName val="Ed"/>
      <sheetName val="Hou"/>
      <sheetName val="Health"/>
      <sheetName val="Fee"/>
      <sheetName val="Debt"/>
      <sheetName val="Reb"/>
      <sheetName val="Agri"/>
      <sheetName val="Ene"/>
      <sheetName val="PCs"/>
      <sheetName val="Eco oth"/>
      <sheetName val="dev ass"/>
      <sheetName val="Trans "/>
      <sheetName val="Ins"/>
      <sheetName val="Sheet1"/>
      <sheetName val="Wel_"/>
      <sheetName val="Sheet2"/>
      <sheetName val="Sheet3"/>
      <sheetName val="Sheet4"/>
      <sheetName val="Bud-IMF"/>
      <sheetName val="AR1.7C"/>
      <sheetName val="2012P"/>
      <sheetName val="2012E"/>
      <sheetName val="2013E"/>
      <sheetName val="2014 E"/>
      <sheetName val="2015E"/>
      <sheetName val="Ch-260314 "/>
      <sheetName val="Sheet5"/>
      <sheetName val="EMPLOYMENT "/>
      <sheetName val="6.5"/>
      <sheetName val="6.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_Annual"/>
      <sheetName val="Annual"/>
      <sheetName val="R_Indicators"/>
      <sheetName val="R_All Qtrs"/>
      <sheetName val="R_Q 1"/>
      <sheetName val="R_Q 2"/>
      <sheetName val="R_Q 3"/>
      <sheetName val="R_Q 4"/>
      <sheetName val="R_QtrTrends"/>
      <sheetName val="R_1st Half"/>
      <sheetName val="R_Q 1+Q 2+Q 3"/>
      <sheetName val="R_2nd Half"/>
      <sheetName val="Indicators"/>
      <sheetName val="All Qtrs"/>
      <sheetName val="Q 1"/>
      <sheetName val="Q 2"/>
      <sheetName val="Q 3"/>
      <sheetName val="Q 4"/>
      <sheetName val="QtrTrends"/>
      <sheetName val="1st Half"/>
      <sheetName val="Q 1+Q 2+Q 3"/>
      <sheetName val="2nd Half"/>
      <sheetName val="Deflator"/>
      <sheetName val="BOP "/>
      <sheetName val=" FISCAL "/>
      <sheetName val="P C Exp."/>
      <sheetName val="T.T effect"/>
      <sheetName val="Exp.Tabls"/>
      <sheetName val="Agg.Demand"/>
      <sheetName val="Appendix"/>
      <sheetName val="Key Econ"/>
      <sheetName val="Text tab."/>
      <sheetName val="Charts"/>
      <sheetName val="Indus&amp;Trad"/>
      <sheetName val="CCPI"/>
      <sheetName val="SLCPI"/>
      <sheetName val="CDCPI"/>
      <sheetName val="IMF"/>
      <sheetName val="IMF-2004"/>
    </sheetNames>
    <sheetDataSet>
      <sheetData sheetId="0">
        <row r="3">
          <cell r="L3" t="str">
            <v>(Rs.Mn)</v>
          </cell>
        </row>
        <row r="4">
          <cell r="A4" t="str">
            <v xml:space="preserve">                        SECTOR</v>
          </cell>
          <cell r="B4">
            <v>1996</v>
          </cell>
          <cell r="C4">
            <v>1997</v>
          </cell>
          <cell r="D4">
            <v>1998</v>
          </cell>
          <cell r="E4">
            <v>1999</v>
          </cell>
          <cell r="F4">
            <v>2000</v>
          </cell>
          <cell r="G4">
            <v>2001</v>
          </cell>
          <cell r="H4">
            <v>2002</v>
          </cell>
          <cell r="I4" t="str">
            <v>2003(a)</v>
          </cell>
          <cell r="J4" t="str">
            <v>2004(b)</v>
          </cell>
          <cell r="K4" t="str">
            <v>2005(b)</v>
          </cell>
          <cell r="L4" t="str">
            <v>2005(c )</v>
          </cell>
        </row>
        <row r="5">
          <cell r="M5" t="str">
            <v>97/96</v>
          </cell>
          <cell r="N5" t="str">
            <v>98/97</v>
          </cell>
        </row>
        <row r="7">
          <cell r="A7" t="str">
            <v>Agriculture</v>
          </cell>
          <cell r="B7">
            <v>156108</v>
          </cell>
          <cell r="C7">
            <v>160753</v>
          </cell>
          <cell r="D7">
            <v>164804</v>
          </cell>
          <cell r="E7">
            <v>172238</v>
          </cell>
          <cell r="F7">
            <v>175317</v>
          </cell>
          <cell r="G7">
            <v>169376.83280000003</v>
          </cell>
          <cell r="H7">
            <v>173622.97322554002</v>
          </cell>
          <cell r="I7">
            <v>176449.56158525005</v>
          </cell>
          <cell r="J7">
            <v>175182.35209445556</v>
          </cell>
          <cell r="K7">
            <v>180285.3989639701</v>
          </cell>
          <cell r="L7">
            <v>172851.76507321946</v>
          </cell>
          <cell r="M7">
            <v>2.9755041381607672</v>
          </cell>
          <cell r="N7">
            <v>2.520015178565882</v>
          </cell>
        </row>
        <row r="8">
          <cell r="A8" t="str">
            <v>1.  Agriculture, forestry &amp; fishing</v>
          </cell>
          <cell r="B8">
            <v>156108</v>
          </cell>
          <cell r="C8">
            <v>160753</v>
          </cell>
          <cell r="D8">
            <v>164804</v>
          </cell>
          <cell r="E8">
            <v>172238</v>
          </cell>
          <cell r="F8">
            <v>175317</v>
          </cell>
          <cell r="G8">
            <v>169376.83280000003</v>
          </cell>
          <cell r="H8">
            <v>173622.97322554002</v>
          </cell>
          <cell r="I8">
            <v>176449.56158525005</v>
          </cell>
          <cell r="J8">
            <v>175182.35209445556</v>
          </cell>
          <cell r="K8">
            <v>180285.3989639701</v>
          </cell>
          <cell r="L8">
            <v>172851.76507321946</v>
          </cell>
          <cell r="M8">
            <v>2.9755041381607672</v>
          </cell>
          <cell r="N8">
            <v>2.520015178565882</v>
          </cell>
        </row>
        <row r="9">
          <cell r="A9" t="str">
            <v xml:space="preserve">          1.1  Agriculture</v>
          </cell>
          <cell r="B9">
            <v>122594</v>
          </cell>
          <cell r="C9">
            <v>126107</v>
          </cell>
          <cell r="D9">
            <v>128337</v>
          </cell>
          <cell r="E9">
            <v>133952</v>
          </cell>
          <cell r="F9">
            <v>136212</v>
          </cell>
          <cell r="G9">
            <v>130406.75560000002</v>
          </cell>
          <cell r="H9">
            <v>132902.65934666002</v>
          </cell>
          <cell r="I9">
            <v>137150.13506524113</v>
          </cell>
          <cell r="J9">
            <v>135296.71272425613</v>
          </cell>
          <cell r="K9">
            <v>139374.25571258337</v>
          </cell>
          <cell r="L9">
            <v>138318.77244776528</v>
          </cell>
          <cell r="M9">
            <v>2.8655562262427159</v>
          </cell>
          <cell r="N9">
            <v>1.7683395846384453</v>
          </cell>
        </row>
        <row r="10">
          <cell r="A10" t="str">
            <v xml:space="preserve">                             Tea</v>
          </cell>
          <cell r="B10">
            <v>10332</v>
          </cell>
          <cell r="C10">
            <v>11069</v>
          </cell>
          <cell r="D10">
            <v>11195</v>
          </cell>
          <cell r="E10">
            <v>11341</v>
          </cell>
          <cell r="F10">
            <v>12226</v>
          </cell>
          <cell r="G10">
            <v>11802.9804</v>
          </cell>
          <cell r="H10">
            <v>12403.75210236</v>
          </cell>
          <cell r="I10">
            <v>12133.497888553051</v>
          </cell>
          <cell r="J10">
            <v>12324.868084432868</v>
          </cell>
          <cell r="K10">
            <v>12448.116765277196</v>
          </cell>
          <cell r="L10">
            <v>12571.365446121526</v>
          </cell>
          <cell r="M10">
            <v>7.1331784746418991</v>
          </cell>
          <cell r="N10">
            <v>1.1383142108591482</v>
          </cell>
        </row>
        <row r="11">
          <cell r="A11" t="str">
            <v xml:space="preserve">                             Rubber</v>
          </cell>
          <cell r="B11">
            <v>4011</v>
          </cell>
          <cell r="C11">
            <v>3795</v>
          </cell>
          <cell r="D11">
            <v>3452</v>
          </cell>
          <cell r="E11">
            <v>3487</v>
          </cell>
          <cell r="F11">
            <v>3149</v>
          </cell>
          <cell r="G11">
            <v>3102.0798999999997</v>
          </cell>
          <cell r="H11">
            <v>3255.6328550500002</v>
          </cell>
          <cell r="I11">
            <v>3264.4672814768251</v>
          </cell>
          <cell r="J11">
            <v>3370.9662847025461</v>
          </cell>
          <cell r="K11">
            <v>3610.3048909164268</v>
          </cell>
          <cell r="L11">
            <v>3556.369430361186</v>
          </cell>
          <cell r="M11">
            <v>-5.385190725504863</v>
          </cell>
          <cell r="N11">
            <v>-9.0382081686429476</v>
          </cell>
        </row>
        <row r="12">
          <cell r="A12" t="str">
            <v xml:space="preserve">                             Coconut</v>
          </cell>
          <cell r="B12">
            <v>12838</v>
          </cell>
          <cell r="C12">
            <v>13258</v>
          </cell>
          <cell r="D12">
            <v>12829</v>
          </cell>
          <cell r="E12">
            <v>13996</v>
          </cell>
          <cell r="F12">
            <v>15116</v>
          </cell>
          <cell r="G12">
            <v>13073.8284</v>
          </cell>
          <cell r="H12">
            <v>11293.172971920001</v>
          </cell>
          <cell r="I12">
            <v>12196.66085666827</v>
          </cell>
          <cell r="J12">
            <v>11998.441950097791</v>
          </cell>
          <cell r="K12">
            <v>11518.504272093878</v>
          </cell>
          <cell r="L12">
            <v>12010.440392047887</v>
          </cell>
          <cell r="M12">
            <v>3.2715376226826631</v>
          </cell>
          <cell r="N12">
            <v>-3.235782169256296</v>
          </cell>
        </row>
        <row r="13">
          <cell r="A13" t="str">
            <v xml:space="preserve">                             Paddy</v>
          </cell>
          <cell r="B13">
            <v>19892</v>
          </cell>
          <cell r="C13">
            <v>22122</v>
          </cell>
          <cell r="D13">
            <v>26165</v>
          </cell>
          <cell r="E13">
            <v>27892</v>
          </cell>
          <cell r="F13">
            <v>27808</v>
          </cell>
          <cell r="G13">
            <v>26222.944</v>
          </cell>
          <cell r="H13">
            <v>27553.225669120002</v>
          </cell>
          <cell r="I13">
            <v>29633.217385072559</v>
          </cell>
          <cell r="J13">
            <v>25152.169477602522</v>
          </cell>
          <cell r="K13">
            <v>28522.560187601255</v>
          </cell>
          <cell r="L13">
            <v>26988.277849467504</v>
          </cell>
          <cell r="M13">
            <v>11.210536899255974</v>
          </cell>
          <cell r="N13">
            <v>18.275924419130284</v>
          </cell>
        </row>
        <row r="14">
          <cell r="A14" t="str">
            <v xml:space="preserve">                            Other</v>
          </cell>
          <cell r="B14">
            <v>75521</v>
          </cell>
          <cell r="C14">
            <v>75863</v>
          </cell>
          <cell r="D14">
            <v>74696</v>
          </cell>
          <cell r="E14">
            <v>77236</v>
          </cell>
          <cell r="F14">
            <v>77913</v>
          </cell>
          <cell r="G14">
            <v>76204.92290000002</v>
          </cell>
          <cell r="H14">
            <v>78396.875748210005</v>
          </cell>
          <cell r="I14">
            <v>79922.291653470427</v>
          </cell>
          <cell r="J14">
            <v>82450.266927420394</v>
          </cell>
          <cell r="K14">
            <v>83274.769596694605</v>
          </cell>
          <cell r="L14">
            <v>83192.319329767168</v>
          </cell>
          <cell r="M14">
            <v>0.45285417301148545</v>
          </cell>
          <cell r="N14">
            <v>-1.5382993026903713</v>
          </cell>
        </row>
        <row r="15">
          <cell r="A15" t="str">
            <v xml:space="preserve">                                          Vegetables</v>
          </cell>
          <cell r="B15">
            <v>31189</v>
          </cell>
          <cell r="C15">
            <v>31676</v>
          </cell>
          <cell r="D15">
            <v>33126</v>
          </cell>
          <cell r="E15">
            <v>35235</v>
          </cell>
          <cell r="F15">
            <v>36426</v>
          </cell>
          <cell r="G15">
            <v>35165.660400000001</v>
          </cell>
          <cell r="H15">
            <v>34155.464364449996</v>
          </cell>
          <cell r="I15">
            <v>35912.97000678398</v>
          </cell>
          <cell r="J15">
            <v>37430.178109901019</v>
          </cell>
          <cell r="M15">
            <v>1.5614479463913478</v>
          </cell>
          <cell r="N15">
            <v>4.5775981815885824</v>
          </cell>
        </row>
        <row r="16">
          <cell r="A16" t="str">
            <v xml:space="preserve">                                          Subsidiary food crops</v>
          </cell>
          <cell r="B16">
            <v>19712</v>
          </cell>
          <cell r="C16">
            <v>18501</v>
          </cell>
          <cell r="D16">
            <v>15577</v>
          </cell>
          <cell r="E16">
            <v>15781</v>
          </cell>
          <cell r="F16">
            <v>16032</v>
          </cell>
          <cell r="G16">
            <v>15312.163199999999</v>
          </cell>
          <cell r="H16">
            <v>17125.782354809999</v>
          </cell>
          <cell r="I16">
            <v>16247.881501705386</v>
          </cell>
          <cell r="J16">
            <v>16900.517849650045</v>
          </cell>
          <cell r="M16">
            <v>-6.1434659090909065</v>
          </cell>
          <cell r="N16">
            <v>-15.804551105345654</v>
          </cell>
        </row>
        <row r="17">
          <cell r="A17" t="str">
            <v xml:space="preserve">                                          Minor export crops</v>
          </cell>
          <cell r="B17">
            <v>7137</v>
          </cell>
          <cell r="C17">
            <v>7874</v>
          </cell>
          <cell r="D17">
            <v>7825</v>
          </cell>
          <cell r="E17">
            <v>7666</v>
          </cell>
          <cell r="F17">
            <v>6960</v>
          </cell>
          <cell r="G17">
            <v>6297.4080000000013</v>
          </cell>
          <cell r="H17">
            <v>7116.0710399999998</v>
          </cell>
          <cell r="I17">
            <v>7522.4229405839988</v>
          </cell>
          <cell r="J17">
            <v>6601.8490095571788</v>
          </cell>
          <cell r="M17">
            <v>10.326467703516883</v>
          </cell>
          <cell r="N17">
            <v>-0.62230124460248559</v>
          </cell>
        </row>
        <row r="18">
          <cell r="A18" t="str">
            <v xml:space="preserve">                                         Sugarcane</v>
          </cell>
          <cell r="B18">
            <v>1260</v>
          </cell>
          <cell r="C18">
            <v>1203</v>
          </cell>
          <cell r="D18">
            <v>1202</v>
          </cell>
          <cell r="E18">
            <v>1281</v>
          </cell>
          <cell r="F18">
            <v>1345</v>
          </cell>
          <cell r="G18">
            <v>1047.7578000000001</v>
          </cell>
          <cell r="H18">
            <v>1058.2353780000001</v>
          </cell>
          <cell r="I18">
            <v>1217.2305070365601</v>
          </cell>
          <cell r="J18">
            <v>1201.4065104450847</v>
          </cell>
          <cell r="M18">
            <v>-4.5238095238095184</v>
          </cell>
          <cell r="N18">
            <v>-8.3125519534499315E-2</v>
          </cell>
        </row>
        <row r="19">
          <cell r="A19" t="str">
            <v xml:space="preserve">                                         Tobacco</v>
          </cell>
          <cell r="B19">
            <v>1496</v>
          </cell>
          <cell r="C19">
            <v>1553</v>
          </cell>
          <cell r="D19">
            <v>1569</v>
          </cell>
          <cell r="E19">
            <v>1484</v>
          </cell>
          <cell r="F19">
            <v>1325</v>
          </cell>
          <cell r="G19">
            <v>1297.0425</v>
          </cell>
          <cell r="H19">
            <v>1486.5404092499998</v>
          </cell>
          <cell r="I19">
            <v>1290.0311659553279</v>
          </cell>
          <cell r="J19">
            <v>1080.8387882509742</v>
          </cell>
          <cell r="M19">
            <v>3.8101604278074852</v>
          </cell>
          <cell r="N19">
            <v>1.0302640051513157</v>
          </cell>
        </row>
        <row r="20">
          <cell r="A20" t="str">
            <v xml:space="preserve">                                         Animal husbandry</v>
          </cell>
          <cell r="B20">
            <v>6065</v>
          </cell>
          <cell r="C20">
            <v>6293</v>
          </cell>
          <cell r="D20">
            <v>6560</v>
          </cell>
          <cell r="E20">
            <v>6597</v>
          </cell>
          <cell r="F20">
            <v>6630</v>
          </cell>
          <cell r="G20">
            <v>7376.8099999999995</v>
          </cell>
          <cell r="H20">
            <v>7303.0418999999993</v>
          </cell>
          <cell r="I20">
            <v>7437.57446043648</v>
          </cell>
          <cell r="J20">
            <v>7974.9284035033161</v>
          </cell>
          <cell r="M20">
            <v>3.75927452596867</v>
          </cell>
          <cell r="N20">
            <v>4.2428094708406139</v>
          </cell>
        </row>
        <row r="21">
          <cell r="A21" t="str">
            <v xml:space="preserve">                                        Other</v>
          </cell>
          <cell r="B21">
            <v>8662</v>
          </cell>
          <cell r="C21">
            <v>8763</v>
          </cell>
          <cell r="D21">
            <v>8837</v>
          </cell>
          <cell r="E21">
            <v>9192</v>
          </cell>
          <cell r="F21">
            <v>9195</v>
          </cell>
          <cell r="G21">
            <v>9708.0810000000001</v>
          </cell>
          <cell r="H21">
            <v>10151.740301700002</v>
          </cell>
          <cell r="I21">
            <v>10294.181070968702</v>
          </cell>
          <cell r="J21">
            <v>11260.548256112766</v>
          </cell>
          <cell r="M21">
            <v>1.1660124682521422</v>
          </cell>
          <cell r="N21">
            <v>0.84445965993380501</v>
          </cell>
        </row>
        <row r="22">
          <cell r="A22" t="str">
            <v xml:space="preserve">        1.2  Forestry</v>
          </cell>
          <cell r="B22">
            <v>14751</v>
          </cell>
          <cell r="C22">
            <v>14942</v>
          </cell>
          <cell r="D22">
            <v>15122</v>
          </cell>
          <cell r="E22">
            <v>15319</v>
          </cell>
          <cell r="F22">
            <v>15564</v>
          </cell>
          <cell r="G22">
            <v>16342.468000000001</v>
          </cell>
          <cell r="H22">
            <v>16657.580892400001</v>
          </cell>
          <cell r="I22">
            <v>16887.06572847944</v>
          </cell>
          <cell r="J22">
            <v>17106.529991868851</v>
          </cell>
          <cell r="K22">
            <v>17448.66059170623</v>
          </cell>
          <cell r="L22">
            <v>17448.66059170623</v>
          </cell>
          <cell r="M22">
            <v>1.2948274693241224</v>
          </cell>
          <cell r="N22">
            <v>1.2046580109757787</v>
          </cell>
        </row>
        <row r="23">
          <cell r="A23" t="str">
            <v xml:space="preserve">        1.3  Fishing</v>
          </cell>
          <cell r="B23">
            <v>18763</v>
          </cell>
          <cell r="C23">
            <v>19704</v>
          </cell>
          <cell r="D23">
            <v>21345</v>
          </cell>
          <cell r="E23">
            <v>22967</v>
          </cell>
          <cell r="F23">
            <v>23541</v>
          </cell>
          <cell r="G23">
            <v>22627.609200000003</v>
          </cell>
          <cell r="H23">
            <v>24062.732986479998</v>
          </cell>
          <cell r="I23">
            <v>22412.360791529463</v>
          </cell>
          <cell r="J23">
            <v>22779.109378330599</v>
          </cell>
          <cell r="K23">
            <v>23462.482659680518</v>
          </cell>
          <cell r="L23">
            <v>17084.332033747949</v>
          </cell>
          <cell r="M23">
            <v>5.015189468635084</v>
          </cell>
          <cell r="N23">
            <v>8.3282582216808834</v>
          </cell>
        </row>
        <row r="24">
          <cell r="A24" t="str">
            <v>Industry</v>
          </cell>
          <cell r="B24">
            <v>184054</v>
          </cell>
          <cell r="C24">
            <v>198149</v>
          </cell>
          <cell r="D24">
            <v>209761</v>
          </cell>
          <cell r="E24">
            <v>219769</v>
          </cell>
          <cell r="F24">
            <v>236347</v>
          </cell>
          <cell r="G24">
            <v>231350.33677970961</v>
          </cell>
          <cell r="H24">
            <v>233562.36584964575</v>
          </cell>
          <cell r="I24">
            <v>246416.54835371781</v>
          </cell>
          <cell r="J24">
            <v>259256.04649053051</v>
          </cell>
          <cell r="K24">
            <v>273235.20584219787</v>
          </cell>
          <cell r="L24">
            <v>275288.40462300967</v>
          </cell>
          <cell r="M24">
            <v>7.6580786073652263</v>
          </cell>
          <cell r="N24">
            <v>5.8602364887029523</v>
          </cell>
        </row>
        <row r="25">
          <cell r="A25" t="str">
            <v>2.  Mining &amp; quarrying</v>
          </cell>
          <cell r="B25">
            <v>13926</v>
          </cell>
          <cell r="C25">
            <v>14460</v>
          </cell>
          <cell r="D25">
            <v>13677</v>
          </cell>
          <cell r="E25">
            <v>14238</v>
          </cell>
          <cell r="F25">
            <v>14921</v>
          </cell>
          <cell r="G25">
            <v>15018.856125455764</v>
          </cell>
          <cell r="H25">
            <v>14858.015653761893</v>
          </cell>
          <cell r="I25">
            <v>15699.374087039936</v>
          </cell>
          <cell r="J25">
            <v>16946.256298066895</v>
          </cell>
          <cell r="K25">
            <v>18116.747210378202</v>
          </cell>
          <cell r="L25">
            <v>18548.902923957638</v>
          </cell>
          <cell r="M25">
            <v>3.8345540715208903</v>
          </cell>
          <cell r="N25">
            <v>-5.4149377593361026</v>
          </cell>
        </row>
        <row r="26">
          <cell r="A26" t="str">
            <v xml:space="preserve">       2.1  Mining</v>
          </cell>
          <cell r="B26">
            <v>5239</v>
          </cell>
          <cell r="C26">
            <v>5316</v>
          </cell>
          <cell r="D26">
            <v>3863</v>
          </cell>
          <cell r="E26">
            <v>3925</v>
          </cell>
          <cell r="F26">
            <v>4113</v>
          </cell>
          <cell r="G26">
            <v>3943.6697778581001</v>
          </cell>
          <cell r="H26">
            <v>3872.5137876402041</v>
          </cell>
          <cell r="I26">
            <v>4114.0638190280042</v>
          </cell>
          <cell r="J26">
            <v>4598.9501957973744</v>
          </cell>
          <cell r="K26">
            <v>4966.8662114611643</v>
          </cell>
          <cell r="L26">
            <v>4966.8662114611643</v>
          </cell>
          <cell r="M26">
            <v>1.4697461347585428</v>
          </cell>
          <cell r="N26">
            <v>-27.332580887885626</v>
          </cell>
        </row>
        <row r="27">
          <cell r="A27" t="str">
            <v xml:space="preserve">       2.2  Quarrying</v>
          </cell>
          <cell r="B27">
            <v>8687</v>
          </cell>
          <cell r="C27">
            <v>9144</v>
          </cell>
          <cell r="D27">
            <v>9814</v>
          </cell>
          <cell r="E27">
            <v>10313</v>
          </cell>
          <cell r="F27">
            <v>10808</v>
          </cell>
          <cell r="G27">
            <v>11075.186347597664</v>
          </cell>
          <cell r="H27">
            <v>10985.501866121689</v>
          </cell>
          <cell r="I27">
            <v>11585.310268011932</v>
          </cell>
          <cell r="J27">
            <v>12347.30610226952</v>
          </cell>
          <cell r="K27">
            <v>13149.880998917037</v>
          </cell>
          <cell r="L27">
            <v>13582.036712496472</v>
          </cell>
          <cell r="M27">
            <v>5.2607344307586068</v>
          </cell>
          <cell r="N27">
            <v>7.3272090988626415</v>
          </cell>
        </row>
        <row r="28">
          <cell r="A28" t="str">
            <v>3.  Manufacturing</v>
          </cell>
          <cell r="B28">
            <v>112724</v>
          </cell>
          <cell r="C28">
            <v>122929</v>
          </cell>
          <cell r="D28">
            <v>130702</v>
          </cell>
          <cell r="E28">
            <v>136498</v>
          </cell>
          <cell r="F28">
            <v>149115</v>
          </cell>
          <cell r="G28">
            <v>142909.06902320709</v>
          </cell>
          <cell r="H28">
            <v>145864.2491964573</v>
          </cell>
          <cell r="I28">
            <v>151950.81213110249</v>
          </cell>
          <cell r="J28">
            <v>159695.82717449224</v>
          </cell>
          <cell r="K28">
            <v>167615.42587547356</v>
          </cell>
          <cell r="L28">
            <v>166885.77626661118</v>
          </cell>
          <cell r="M28">
            <v>9.0530854121571238</v>
          </cell>
          <cell r="N28">
            <v>6.3231621505096536</v>
          </cell>
        </row>
        <row r="29">
          <cell r="A29" t="str">
            <v xml:space="preserve">      3.1     Processing    of  tea,     rubber    &amp;         coconut  kernel   products</v>
          </cell>
          <cell r="B29">
            <v>16203</v>
          </cell>
          <cell r="C29">
            <v>16771</v>
          </cell>
          <cell r="D29">
            <v>16575</v>
          </cell>
          <cell r="E29">
            <v>17204</v>
          </cell>
          <cell r="F29">
            <v>17928</v>
          </cell>
          <cell r="G29">
            <v>16735.548023207106</v>
          </cell>
          <cell r="H29">
            <v>16578.983291457327</v>
          </cell>
          <cell r="I29">
            <v>16555.345586272513</v>
          </cell>
          <cell r="J29">
            <v>16759.425633930619</v>
          </cell>
          <cell r="K29">
            <v>17161.651849144953</v>
          </cell>
          <cell r="L29">
            <v>16729.346029995813</v>
          </cell>
          <cell r="M29">
            <v>3.5055236684564672</v>
          </cell>
          <cell r="N29">
            <v>-1.1686840379226071</v>
          </cell>
        </row>
        <row r="30">
          <cell r="A30" t="str">
            <v xml:space="preserve">       3.2  Factory industry</v>
          </cell>
          <cell r="B30">
            <v>87771</v>
          </cell>
          <cell r="C30">
            <v>96795</v>
          </cell>
          <cell r="D30">
            <v>104151</v>
          </cell>
          <cell r="E30">
            <v>108839</v>
          </cell>
          <cell r="F30">
            <v>120157</v>
          </cell>
          <cell r="G30">
            <v>115525.24099999999</v>
          </cell>
          <cell r="H30">
            <v>118413.37202499999</v>
          </cell>
          <cell r="I30">
            <v>123860.38713814999</v>
          </cell>
          <cell r="J30">
            <v>131465.4149084324</v>
          </cell>
          <cell r="K30">
            <v>138696.01272839616</v>
          </cell>
          <cell r="L30">
            <v>138433.08189857932</v>
          </cell>
          <cell r="M30">
            <v>10.281300201661136</v>
          </cell>
          <cell r="N30">
            <v>7.5995660932899334</v>
          </cell>
        </row>
        <row r="31">
          <cell r="A31" t="str">
            <v xml:space="preserve">       3.3  Small industry</v>
          </cell>
          <cell r="B31">
            <v>8750</v>
          </cell>
          <cell r="C31">
            <v>9363</v>
          </cell>
          <cell r="D31">
            <v>9976</v>
          </cell>
          <cell r="E31">
            <v>10455</v>
          </cell>
          <cell r="F31">
            <v>11030</v>
          </cell>
          <cell r="G31">
            <v>10648.279999999999</v>
          </cell>
          <cell r="H31">
            <v>10871.893879999998</v>
          </cell>
          <cell r="I31">
            <v>11535.079406679997</v>
          </cell>
          <cell r="J31">
            <v>11470.986632129207</v>
          </cell>
          <cell r="K31">
            <v>11757.761297932435</v>
          </cell>
          <cell r="L31">
            <v>11723.348338036049</v>
          </cell>
          <cell r="M31">
            <v>7.0057142857142818</v>
          </cell>
          <cell r="N31">
            <v>6.5470468866816178</v>
          </cell>
        </row>
        <row r="32">
          <cell r="A32" t="str">
            <v>4.  Construction</v>
          </cell>
          <cell r="B32">
            <v>48234</v>
          </cell>
          <cell r="C32">
            <v>50842</v>
          </cell>
          <cell r="D32">
            <v>54461</v>
          </cell>
          <cell r="E32">
            <v>57075</v>
          </cell>
          <cell r="F32">
            <v>59815</v>
          </cell>
          <cell r="G32">
            <v>61292.015200000002</v>
          </cell>
          <cell r="H32">
            <v>60795.953106000001</v>
          </cell>
          <cell r="I32">
            <v>64115.412145587601</v>
          </cell>
          <cell r="J32">
            <v>68332.44870623466</v>
          </cell>
          <cell r="K32">
            <v>72774.057872139907</v>
          </cell>
          <cell r="L32">
            <v>75165.693576858132</v>
          </cell>
          <cell r="M32">
            <v>5.4069743334577369</v>
          </cell>
          <cell r="N32">
            <v>7.11813067935958</v>
          </cell>
        </row>
        <row r="33">
          <cell r="A33" t="str">
            <v>5.  Electricity,gas,water and Sanitary Services</v>
          </cell>
          <cell r="B33">
            <v>9170</v>
          </cell>
          <cell r="C33">
            <v>9918</v>
          </cell>
          <cell r="D33">
            <v>10921</v>
          </cell>
          <cell r="E33">
            <v>11958</v>
          </cell>
          <cell r="F33">
            <v>12496</v>
          </cell>
          <cell r="G33">
            <v>12130.396431046767</v>
          </cell>
          <cell r="H33">
            <v>12044.147893426547</v>
          </cell>
          <cell r="I33">
            <v>14650.949989987805</v>
          </cell>
          <cell r="J33">
            <v>14281.51431173671</v>
          </cell>
          <cell r="K33">
            <v>14728.974884206178</v>
          </cell>
          <cell r="L33">
            <v>14688.031855582703</v>
          </cell>
          <cell r="M33">
            <v>8.1570338058887693</v>
          </cell>
          <cell r="N33">
            <v>10.112925993143772</v>
          </cell>
        </row>
        <row r="34">
          <cell r="A34" t="str">
            <v xml:space="preserve">       5.1  Electricity</v>
          </cell>
          <cell r="B34">
            <v>7973</v>
          </cell>
          <cell r="C34">
            <v>8648</v>
          </cell>
          <cell r="D34">
            <v>9498</v>
          </cell>
          <cell r="E34">
            <v>10340</v>
          </cell>
          <cell r="F34">
            <v>10805</v>
          </cell>
          <cell r="G34">
            <v>10403.278999999999</v>
          </cell>
          <cell r="H34">
            <v>10251.4</v>
          </cell>
          <cell r="I34">
            <v>12834</v>
          </cell>
          <cell r="J34">
            <v>12380</v>
          </cell>
          <cell r="K34">
            <v>12751.4</v>
          </cell>
          <cell r="L34">
            <v>12714.259999999998</v>
          </cell>
          <cell r="M34">
            <v>8.4660729963627279</v>
          </cell>
          <cell r="N34">
            <v>9.8288621646623433</v>
          </cell>
        </row>
        <row r="35">
          <cell r="A35" t="str">
            <v xml:space="preserve">       5.2  Water and gas</v>
          </cell>
          <cell r="B35">
            <v>1197</v>
          </cell>
          <cell r="C35">
            <v>1270</v>
          </cell>
          <cell r="D35">
            <v>1423</v>
          </cell>
          <cell r="E35">
            <v>1618</v>
          </cell>
          <cell r="F35">
            <v>1691</v>
          </cell>
          <cell r="G35">
            <v>1727.1174310467691</v>
          </cell>
          <cell r="H35">
            <v>1792.7478934265464</v>
          </cell>
          <cell r="I35">
            <v>1816.9499899878049</v>
          </cell>
          <cell r="J35">
            <v>1901.5143117367093</v>
          </cell>
          <cell r="K35">
            <v>1977.5748842061778</v>
          </cell>
          <cell r="L35">
            <v>1973.7718555827043</v>
          </cell>
          <cell r="M35">
            <v>6.0985797827903143</v>
          </cell>
          <cell r="N35">
            <v>12.047244094488185</v>
          </cell>
        </row>
        <row r="36">
          <cell r="A36" t="str">
            <v>Services</v>
          </cell>
          <cell r="B36">
            <v>355772</v>
          </cell>
          <cell r="C36">
            <v>380861</v>
          </cell>
          <cell r="D36">
            <v>400231</v>
          </cell>
          <cell r="E36">
            <v>416333</v>
          </cell>
          <cell r="F36">
            <v>445371</v>
          </cell>
          <cell r="G36">
            <v>443067.32714357489</v>
          </cell>
          <cell r="H36">
            <v>470062.82153840724</v>
          </cell>
          <cell r="I36">
            <v>507191.23996037757</v>
          </cell>
          <cell r="J36">
            <v>545486.29175361502</v>
          </cell>
          <cell r="K36">
            <v>584687.93015227269</v>
          </cell>
          <cell r="L36">
            <v>582708.80177642743</v>
          </cell>
          <cell r="M36">
            <v>7.0519883520906657</v>
          </cell>
          <cell r="N36">
            <v>5.0858449670614814</v>
          </cell>
        </row>
        <row r="37">
          <cell r="A37" t="str">
            <v>6.  Transport, storage and communication</v>
          </cell>
          <cell r="B37">
            <v>73785</v>
          </cell>
          <cell r="C37">
            <v>80268</v>
          </cell>
          <cell r="D37">
            <v>86442</v>
          </cell>
          <cell r="E37">
            <v>93444</v>
          </cell>
          <cell r="F37">
            <v>100706</v>
          </cell>
          <cell r="G37">
            <v>104510.30366362155</v>
          </cell>
          <cell r="H37">
            <v>112472.03681470887</v>
          </cell>
          <cell r="I37">
            <v>124415.07602679323</v>
          </cell>
          <cell r="J37">
            <v>141465.75574454141</v>
          </cell>
          <cell r="K37">
            <v>159223.94041593606</v>
          </cell>
          <cell r="L37">
            <v>156272.47889139567</v>
          </cell>
          <cell r="M37">
            <v>8.7863386867249371</v>
          </cell>
          <cell r="N37">
            <v>7.6917326954701659</v>
          </cell>
        </row>
        <row r="38">
          <cell r="A38" t="str">
            <v xml:space="preserve">      6.1  Port services</v>
          </cell>
          <cell r="B38">
            <v>5347</v>
          </cell>
          <cell r="C38">
            <v>6247</v>
          </cell>
          <cell r="D38">
            <v>6402</v>
          </cell>
          <cell r="E38">
            <v>6478</v>
          </cell>
          <cell r="F38">
            <v>6504</v>
          </cell>
          <cell r="G38">
            <v>6506.0442828323467</v>
          </cell>
          <cell r="H38">
            <v>6664.1411589051722</v>
          </cell>
          <cell r="I38">
            <v>7383.8684040669314</v>
          </cell>
          <cell r="J38">
            <v>8371.3939094040252</v>
          </cell>
          <cell r="K38">
            <v>9041.1054221563481</v>
          </cell>
          <cell r="L38">
            <v>9375.9611785325087</v>
          </cell>
          <cell r="M38">
            <v>16.831868337385458</v>
          </cell>
          <cell r="N38">
            <v>2.4811909716663916</v>
          </cell>
        </row>
        <row r="39">
          <cell r="A39" t="str">
            <v xml:space="preserve">      6.2  Telecommunications</v>
          </cell>
          <cell r="B39">
            <v>6558</v>
          </cell>
          <cell r="C39">
            <v>8630</v>
          </cell>
          <cell r="D39">
            <v>12584</v>
          </cell>
          <cell r="E39">
            <v>17520</v>
          </cell>
          <cell r="F39">
            <v>21911</v>
          </cell>
          <cell r="G39">
            <v>26981.205400000003</v>
          </cell>
          <cell r="H39">
            <v>32199.370524360005</v>
          </cell>
          <cell r="I39">
            <v>40088.216302828208</v>
          </cell>
          <cell r="J39">
            <v>52894.342529414942</v>
          </cell>
          <cell r="K39">
            <v>67175.815012356979</v>
          </cell>
          <cell r="L39">
            <v>64531.097885886229</v>
          </cell>
          <cell r="M39">
            <v>31.594998475144862</v>
          </cell>
          <cell r="N39">
            <v>45.816917728852836</v>
          </cell>
        </row>
        <row r="40">
          <cell r="A40" t="str">
            <v xml:space="preserve">      6.3  Transport</v>
          </cell>
          <cell r="B40">
            <v>61880</v>
          </cell>
          <cell r="C40">
            <v>65391</v>
          </cell>
          <cell r="D40">
            <v>67456</v>
          </cell>
          <cell r="E40">
            <v>69446</v>
          </cell>
          <cell r="F40">
            <v>72291</v>
          </cell>
          <cell r="G40">
            <v>71023.053980789206</v>
          </cell>
          <cell r="H40">
            <v>73608.525131443705</v>
          </cell>
          <cell r="I40">
            <v>76942.991319898094</v>
          </cell>
          <cell r="J40">
            <v>80200.019305722439</v>
          </cell>
          <cell r="K40">
            <v>83007.019981422724</v>
          </cell>
          <cell r="L40">
            <v>82365.41982697694</v>
          </cell>
          <cell r="M40">
            <v>5.673884938590823</v>
          </cell>
          <cell r="N40">
            <v>3.1579269318407821</v>
          </cell>
        </row>
        <row r="41">
          <cell r="A41" t="str">
            <v>7.  Wholesale and retail trade</v>
          </cell>
          <cell r="B41">
            <v>155317</v>
          </cell>
          <cell r="C41">
            <v>165132</v>
          </cell>
          <cell r="D41">
            <v>172486</v>
          </cell>
          <cell r="E41">
            <v>174160</v>
          </cell>
          <cell r="F41">
            <v>189366</v>
          </cell>
          <cell r="G41">
            <v>176762.41087995336</v>
          </cell>
          <cell r="H41">
            <v>186637.44167489832</v>
          </cell>
          <cell r="I41">
            <v>200353.92675360152</v>
          </cell>
          <cell r="J41">
            <v>211793.83962153093</v>
          </cell>
          <cell r="K41">
            <v>223166.90797313914</v>
          </cell>
          <cell r="L41">
            <v>227894.15393230307</v>
          </cell>
          <cell r="M41">
            <v>6.3193340072239312</v>
          </cell>
          <cell r="N41">
            <v>4.4534069713925817</v>
          </cell>
        </row>
        <row r="42">
          <cell r="A42" t="str">
            <v xml:space="preserve">      7.1  Imports</v>
          </cell>
          <cell r="B42">
            <v>64629</v>
          </cell>
          <cell r="C42">
            <v>70833</v>
          </cell>
          <cell r="D42">
            <v>76609</v>
          </cell>
          <cell r="E42">
            <v>75536</v>
          </cell>
          <cell r="F42">
            <v>85280</v>
          </cell>
          <cell r="G42">
            <v>76154.975605636137</v>
          </cell>
          <cell r="H42">
            <v>82530.11497283823</v>
          </cell>
          <cell r="I42">
            <v>91773.487849796118</v>
          </cell>
          <cell r="J42">
            <v>100052.2932267978</v>
          </cell>
          <cell r="K42">
            <v>107156.00604590045</v>
          </cell>
          <cell r="L42">
            <v>112058.56841401356</v>
          </cell>
          <cell r="M42">
            <v>9.599405839483822</v>
          </cell>
          <cell r="N42">
            <v>8.1543913147826608</v>
          </cell>
        </row>
        <row r="43">
          <cell r="A43" t="str">
            <v xml:space="preserve">      7.2  Exports</v>
          </cell>
          <cell r="B43">
            <v>16365</v>
          </cell>
          <cell r="C43">
            <v>18323</v>
          </cell>
          <cell r="D43">
            <v>18346</v>
          </cell>
          <cell r="E43">
            <v>19465</v>
          </cell>
          <cell r="F43">
            <v>23027</v>
          </cell>
          <cell r="G43">
            <v>21184.65263265929</v>
          </cell>
          <cell r="H43">
            <v>21608.345685312477</v>
          </cell>
          <cell r="I43">
            <v>22364.637784298411</v>
          </cell>
          <cell r="J43">
            <v>24083.341920149578</v>
          </cell>
          <cell r="K43">
            <v>25985.925931841393</v>
          </cell>
          <cell r="L43">
            <v>25985.925931841393</v>
          </cell>
          <cell r="M43">
            <v>11.964558509013145</v>
          </cell>
          <cell r="N43">
            <v>0.12552529607596785</v>
          </cell>
        </row>
        <row r="44">
          <cell r="A44" t="str">
            <v xml:space="preserve">      7.3  Domestic</v>
          </cell>
          <cell r="B44">
            <v>74323</v>
          </cell>
          <cell r="C44">
            <v>75976</v>
          </cell>
          <cell r="D44">
            <v>77531</v>
          </cell>
          <cell r="E44">
            <v>79159</v>
          </cell>
          <cell r="F44">
            <v>81059</v>
          </cell>
          <cell r="G44">
            <v>79422.782641657948</v>
          </cell>
          <cell r="H44">
            <v>82498.98101674761</v>
          </cell>
          <cell r="I44">
            <v>86215.801119507014</v>
          </cell>
          <cell r="J44">
            <v>87658.204474583559</v>
          </cell>
          <cell r="K44">
            <v>90024.975995397312</v>
          </cell>
          <cell r="L44">
            <v>89849.659586448135</v>
          </cell>
          <cell r="M44">
            <v>2.2240759926267728</v>
          </cell>
          <cell r="N44">
            <v>2.0466989575655514</v>
          </cell>
        </row>
        <row r="45">
          <cell r="A45" t="str">
            <v>8.  Banking, insurance and real estate</v>
          </cell>
          <cell r="B45">
            <v>49675</v>
          </cell>
          <cell r="C45">
            <v>54767</v>
          </cell>
          <cell r="D45">
            <v>58247</v>
          </cell>
          <cell r="E45">
            <v>60926</v>
          </cell>
          <cell r="F45">
            <v>64810</v>
          </cell>
          <cell r="G45">
            <v>69948.628599999996</v>
          </cell>
          <cell r="H45">
            <v>77695.364788800012</v>
          </cell>
          <cell r="I45">
            <v>85931.073456412822</v>
          </cell>
          <cell r="J45">
            <v>91613.112922252796</v>
          </cell>
          <cell r="K45">
            <v>97830.440826810489</v>
          </cell>
          <cell r="L45">
            <v>96584.948568365449</v>
          </cell>
          <cell r="M45">
            <v>10.250629089079011</v>
          </cell>
          <cell r="N45">
            <v>6.35419139262694</v>
          </cell>
        </row>
        <row r="46">
          <cell r="A46" t="str">
            <v xml:space="preserve">       8.1   Banking</v>
          </cell>
          <cell r="B46">
            <v>17019.744875008037</v>
          </cell>
          <cell r="C46">
            <v>18738.605745427245</v>
          </cell>
          <cell r="D46">
            <v>20522.581235352282</v>
          </cell>
          <cell r="E46">
            <v>22272.01015664763</v>
          </cell>
          <cell r="F46">
            <v>23926.168256148638</v>
          </cell>
          <cell r="G46">
            <v>28095.61422588108</v>
          </cell>
          <cell r="H46">
            <v>33072.794222509598</v>
          </cell>
          <cell r="I46">
            <v>38121.316696619753</v>
          </cell>
          <cell r="J46">
            <v>39118</v>
          </cell>
          <cell r="K46">
            <v>41660.67</v>
          </cell>
          <cell r="L46">
            <v>41465.08</v>
          </cell>
          <cell r="M46">
            <v>10.099216427992408</v>
          </cell>
          <cell r="N46">
            <v>9.5203213844251788</v>
          </cell>
        </row>
        <row r="47">
          <cell r="A47" t="str">
            <v xml:space="preserve">       8.2   Insurance, real estate and other financial services</v>
          </cell>
          <cell r="B47">
            <v>32655.255124991963</v>
          </cell>
          <cell r="C47">
            <v>36028.394254572762</v>
          </cell>
          <cell r="D47">
            <v>37724.418764647722</v>
          </cell>
          <cell r="E47">
            <v>38653.98984335237</v>
          </cell>
          <cell r="F47">
            <v>40883.831743851362</v>
          </cell>
          <cell r="G47">
            <v>41853.014374118924</v>
          </cell>
          <cell r="H47">
            <v>44622.570566290415</v>
          </cell>
          <cell r="I47">
            <v>47809.756759793068</v>
          </cell>
          <cell r="J47">
            <v>52495.112922252796</v>
          </cell>
          <cell r="K47">
            <v>56169.770826810498</v>
          </cell>
          <cell r="L47">
            <v>55119.86856836544</v>
          </cell>
          <cell r="M47">
            <v>10.329544560805592</v>
          </cell>
          <cell r="N47">
            <v>4.7074662781000809</v>
          </cell>
        </row>
        <row r="48">
          <cell r="A48" t="str">
            <v>9.  Ownership of dwellings</v>
          </cell>
          <cell r="B48">
            <v>14232</v>
          </cell>
          <cell r="C48">
            <v>14416</v>
          </cell>
          <cell r="D48">
            <v>14592</v>
          </cell>
          <cell r="E48">
            <v>14767</v>
          </cell>
          <cell r="F48">
            <v>15018</v>
          </cell>
          <cell r="G48">
            <v>15228.252</v>
          </cell>
          <cell r="H48">
            <v>15456.67578</v>
          </cell>
          <cell r="I48">
            <v>15657.612565139998</v>
          </cell>
          <cell r="J48">
            <v>15845.503915921678</v>
          </cell>
          <cell r="K48">
            <v>16067.340970744581</v>
          </cell>
          <cell r="L48">
            <v>16051.495466828657</v>
          </cell>
          <cell r="M48">
            <v>1.2928611579539062</v>
          </cell>
          <cell r="N48">
            <v>1.2208657047724669</v>
          </cell>
        </row>
        <row r="49">
          <cell r="A49" t="str">
            <v>10. Public admninstration and defence</v>
          </cell>
          <cell r="B49">
            <v>35215</v>
          </cell>
          <cell r="C49">
            <v>37055</v>
          </cell>
          <cell r="D49">
            <v>38170</v>
          </cell>
          <cell r="E49">
            <v>39773</v>
          </cell>
          <cell r="F49">
            <v>41443</v>
          </cell>
          <cell r="G49">
            <v>41857.154999999999</v>
          </cell>
          <cell r="H49">
            <v>41869.112479999996</v>
          </cell>
          <cell r="I49">
            <v>42125.281462759995</v>
          </cell>
          <cell r="J49">
            <v>42987.104989012958</v>
          </cell>
          <cell r="K49">
            <v>44276.718138683347</v>
          </cell>
          <cell r="L49">
            <v>44276.718138683347</v>
          </cell>
          <cell r="M49">
            <v>5.2250461451086139</v>
          </cell>
          <cell r="N49">
            <v>3.0090406153015836</v>
          </cell>
        </row>
        <row r="50">
          <cell r="A50" t="str">
            <v>11. Services (n.e.s.)</v>
          </cell>
          <cell r="B50">
            <v>27548</v>
          </cell>
          <cell r="C50">
            <v>29223</v>
          </cell>
          <cell r="D50">
            <v>30294</v>
          </cell>
          <cell r="E50">
            <v>33263</v>
          </cell>
          <cell r="F50">
            <v>34028</v>
          </cell>
          <cell r="G50">
            <v>34760.577000000005</v>
          </cell>
          <cell r="H50">
            <v>35932.19</v>
          </cell>
          <cell r="I50">
            <v>38708.269695670002</v>
          </cell>
          <cell r="J50">
            <v>41780.9745603552</v>
          </cell>
          <cell r="K50">
            <v>44122.581826959111</v>
          </cell>
          <cell r="L50">
            <v>41629.006778851261</v>
          </cell>
          <cell r="M50">
            <v>6.0802962102511904</v>
          </cell>
          <cell r="N50">
            <v>3.6649214659685958</v>
          </cell>
        </row>
        <row r="51">
          <cell r="A51" t="str">
            <v xml:space="preserve">       11.1  Hotels and restaurants</v>
          </cell>
          <cell r="B51">
            <v>4434.4548950270655</v>
          </cell>
          <cell r="C51">
            <v>5015.915540470116</v>
          </cell>
          <cell r="D51">
            <v>5124.5003515917215</v>
          </cell>
          <cell r="E51">
            <v>5780.4899290464782</v>
          </cell>
          <cell r="F51">
            <v>5866.5147730310373</v>
          </cell>
          <cell r="G51">
            <v>4970.4647001409112</v>
          </cell>
          <cell r="H51">
            <v>4867.6332146247078</v>
          </cell>
          <cell r="I51">
            <v>6152.9065924349024</v>
          </cell>
          <cell r="J51">
            <v>7130.2162691927169</v>
          </cell>
          <cell r="K51">
            <v>7843.2378961119894</v>
          </cell>
          <cell r="L51">
            <v>5418.9643645864653</v>
          </cell>
          <cell r="M51">
            <v>13.112336447375261</v>
          </cell>
          <cell r="N51">
            <v>2.1648054128006411</v>
          </cell>
        </row>
        <row r="52">
          <cell r="A52" t="str">
            <v xml:space="preserve">       11.2  Other</v>
          </cell>
          <cell r="B52">
            <v>23113.545104972938</v>
          </cell>
          <cell r="C52">
            <v>24207.084459529884</v>
          </cell>
          <cell r="D52">
            <v>25169.499648408277</v>
          </cell>
          <cell r="E52">
            <v>27482.510070953522</v>
          </cell>
          <cell r="F52">
            <v>28161.485226968965</v>
          </cell>
          <cell r="G52">
            <v>29790.112299859087</v>
          </cell>
          <cell r="H52">
            <v>31064.556785375295</v>
          </cell>
          <cell r="I52">
            <v>32555.3631032351</v>
          </cell>
          <cell r="J52">
            <v>34650.758291162485</v>
          </cell>
          <cell r="K52">
            <v>36279.343930847121</v>
          </cell>
          <cell r="L52">
            <v>36210.042414264797</v>
          </cell>
          <cell r="M52">
            <v>4.7311623967267069</v>
          </cell>
          <cell r="N52">
            <v>3.9757583796899976</v>
          </cell>
        </row>
        <row r="53">
          <cell r="A53" t="str">
            <v>12. Gross domestic product</v>
          </cell>
          <cell r="B53">
            <v>695934</v>
          </cell>
          <cell r="C53">
            <v>739763</v>
          </cell>
          <cell r="D53">
            <v>774796</v>
          </cell>
          <cell r="E53">
            <v>808340</v>
          </cell>
          <cell r="F53">
            <v>857035</v>
          </cell>
          <cell r="G53">
            <v>843794.4967232846</v>
          </cell>
          <cell r="H53">
            <v>877248.16061359306</v>
          </cell>
          <cell r="I53">
            <v>930057.34989934543</v>
          </cell>
          <cell r="J53">
            <v>979924.69033860113</v>
          </cell>
          <cell r="K53">
            <v>1038208.5349584407</v>
          </cell>
          <cell r="L53">
            <v>1030848.9714726566</v>
          </cell>
          <cell r="M53">
            <v>6.2978673264993512</v>
          </cell>
          <cell r="N53">
            <v>4.7357058949961006</v>
          </cell>
        </row>
        <row r="54">
          <cell r="A54" t="str">
            <v>13. Net factor income from abroad</v>
          </cell>
          <cell r="B54">
            <v>-11258</v>
          </cell>
          <cell r="C54">
            <v>-8816</v>
          </cell>
          <cell r="D54">
            <v>-9888</v>
          </cell>
          <cell r="E54">
            <v>-14000</v>
          </cell>
          <cell r="F54">
            <v>-16835.242000000009</v>
          </cell>
          <cell r="G54">
            <v>-14738.850900000005</v>
          </cell>
          <cell r="H54">
            <v>-13966.729000000007</v>
          </cell>
          <cell r="I54">
            <v>-9468.2490838771773</v>
          </cell>
          <cell r="J54">
            <v>-11299.735477814022</v>
          </cell>
          <cell r="K54">
            <v>-13485.88000000001</v>
          </cell>
          <cell r="M54">
            <v>21.691241783620534</v>
          </cell>
          <cell r="N54">
            <v>-12.159709618874773</v>
          </cell>
        </row>
        <row r="55">
          <cell r="A55" t="str">
            <v>14. Gross national product</v>
          </cell>
          <cell r="B55">
            <v>684676</v>
          </cell>
          <cell r="C55">
            <v>730947</v>
          </cell>
          <cell r="D55">
            <v>764908</v>
          </cell>
          <cell r="E55">
            <v>794340</v>
          </cell>
          <cell r="F55">
            <v>840199.75800000003</v>
          </cell>
          <cell r="G55">
            <v>829055.64582328452</v>
          </cell>
          <cell r="H55">
            <v>863281.43161359301</v>
          </cell>
          <cell r="I55">
            <v>920589.10081546823</v>
          </cell>
          <cell r="J55">
            <v>968624.95486078714</v>
          </cell>
          <cell r="M55">
            <v>6.7580870367881962</v>
          </cell>
          <cell r="N55">
            <v>4.6461644961946602</v>
          </cell>
        </row>
        <row r="57">
          <cell r="A57" t="str">
            <v xml:space="preserve">  (a)  Revised                      </v>
          </cell>
        </row>
        <row r="58">
          <cell r="A58" t="str">
            <v xml:space="preserve">  (b)  Provisional                             </v>
          </cell>
        </row>
      </sheetData>
      <sheetData sheetId="1">
        <row r="2">
          <cell r="A2" t="str">
            <v xml:space="preserve">       GrossDdomestic Product at Current Factor Cost Prices - Annual Estimates</v>
          </cell>
        </row>
        <row r="3">
          <cell r="J3" t="str">
            <v>(Rs.Mn)</v>
          </cell>
        </row>
        <row r="4">
          <cell r="A4" t="str">
            <v xml:space="preserve">                        SECTOR</v>
          </cell>
          <cell r="B4">
            <v>1996</v>
          </cell>
          <cell r="C4">
            <v>1997</v>
          </cell>
          <cell r="D4">
            <v>1998</v>
          </cell>
          <cell r="E4">
            <v>1999</v>
          </cell>
          <cell r="F4">
            <v>2000</v>
          </cell>
          <cell r="G4">
            <v>2001</v>
          </cell>
          <cell r="H4" t="str">
            <v>2002(a)</v>
          </cell>
          <cell r="I4" t="str">
            <v>2003(a)</v>
          </cell>
          <cell r="J4" t="str">
            <v>2004(b)</v>
          </cell>
          <cell r="K4" t="str">
            <v>2005(b)</v>
          </cell>
        </row>
        <row r="5">
          <cell r="L5" t="str">
            <v>97/96</v>
          </cell>
          <cell r="M5" t="str">
            <v>98/97</v>
          </cell>
          <cell r="N5" t="str">
            <v>99/98</v>
          </cell>
          <cell r="O5" t="str">
            <v>00/99</v>
          </cell>
          <cell r="P5" t="str">
            <v>01/00</v>
          </cell>
        </row>
        <row r="7">
          <cell r="A7" t="str">
            <v>Agriculture</v>
          </cell>
          <cell r="B7">
            <v>156108</v>
          </cell>
          <cell r="C7">
            <v>175774</v>
          </cell>
          <cell r="D7">
            <v>192665</v>
          </cell>
          <cell r="E7">
            <v>205599</v>
          </cell>
          <cell r="F7">
            <v>223926</v>
          </cell>
          <cell r="G7">
            <v>249790.10553291213</v>
          </cell>
          <cell r="H7">
            <v>287840.48660951667</v>
          </cell>
          <cell r="I7">
            <v>297342.0929316745</v>
          </cell>
          <cell r="J7">
            <v>320200.73952637013</v>
          </cell>
          <cell r="K7">
            <v>346622.308408788</v>
          </cell>
          <cell r="L7">
            <v>12.597688779562866</v>
          </cell>
          <cell r="M7">
            <v>9.6094985606517405</v>
          </cell>
          <cell r="N7">
            <v>6.7132068616510443</v>
          </cell>
          <cell r="O7">
            <v>8.9139538616432858</v>
          </cell>
          <cell r="P7">
            <v>11.550291405603685</v>
          </cell>
        </row>
        <row r="8">
          <cell r="A8" t="str">
            <v>1.  Agriculture, forestry &amp; fishing</v>
          </cell>
          <cell r="B8">
            <v>156108</v>
          </cell>
          <cell r="C8">
            <v>175774</v>
          </cell>
          <cell r="D8">
            <v>192665</v>
          </cell>
          <cell r="E8">
            <v>205599</v>
          </cell>
          <cell r="F8">
            <v>223926</v>
          </cell>
          <cell r="G8">
            <v>249790.10553291213</v>
          </cell>
          <cell r="H8">
            <v>287840.48660951667</v>
          </cell>
          <cell r="I8">
            <v>297342.0929316745</v>
          </cell>
          <cell r="J8">
            <v>320200.73952637013</v>
          </cell>
          <cell r="K8">
            <v>346622.308408788</v>
          </cell>
          <cell r="L8">
            <v>12.597688779562866</v>
          </cell>
          <cell r="M8">
            <v>9.6094985606517405</v>
          </cell>
          <cell r="N8">
            <v>6.7132068616510443</v>
          </cell>
          <cell r="O8">
            <v>8.9139538616432858</v>
          </cell>
          <cell r="P8">
            <v>11.550291405603685</v>
          </cell>
        </row>
        <row r="9">
          <cell r="A9" t="str">
            <v xml:space="preserve">          1.1  Agriculture</v>
          </cell>
          <cell r="B9">
            <v>122594</v>
          </cell>
          <cell r="C9">
            <v>138999</v>
          </cell>
          <cell r="D9">
            <v>153335</v>
          </cell>
          <cell r="E9">
            <v>163481</v>
          </cell>
          <cell r="F9">
            <v>177396</v>
          </cell>
          <cell r="G9">
            <v>199584.47759856304</v>
          </cell>
          <cell r="H9">
            <v>232852.79121496974</v>
          </cell>
          <cell r="I9">
            <v>238240.2341172235</v>
          </cell>
          <cell r="J9">
            <v>257411.47675463252</v>
          </cell>
          <cell r="K9">
            <v>281991.29065903078</v>
          </cell>
          <cell r="L9">
            <v>13.381568429123769</v>
          </cell>
          <cell r="M9">
            <v>10.313743264340026</v>
          </cell>
          <cell r="N9">
            <v>6.6168845990804526</v>
          </cell>
          <cell r="O9">
            <v>8.5116924902588043</v>
          </cell>
          <cell r="P9">
            <v>12.507879320031478</v>
          </cell>
        </row>
        <row r="10">
          <cell r="A10" t="str">
            <v xml:space="preserve">                             Tea</v>
          </cell>
          <cell r="B10">
            <v>10332</v>
          </cell>
          <cell r="C10">
            <v>12685</v>
          </cell>
          <cell r="D10">
            <v>14448</v>
          </cell>
          <cell r="E10">
            <v>12295</v>
          </cell>
          <cell r="F10">
            <v>15551</v>
          </cell>
          <cell r="G10">
            <v>15883.685653200002</v>
          </cell>
          <cell r="H10">
            <v>17314.78301688284</v>
          </cell>
          <cell r="I10">
            <v>16886.714181164683</v>
          </cell>
          <cell r="J10">
            <v>20820.374961578262</v>
          </cell>
          <cell r="K10">
            <v>23785.196356107008</v>
          </cell>
          <cell r="L10">
            <v>22.773906310491675</v>
          </cell>
          <cell r="M10">
            <v>13.898305084745765</v>
          </cell>
          <cell r="N10">
            <v>-14.901716500553707</v>
          </cell>
          <cell r="O10">
            <v>26.482309882065881</v>
          </cell>
          <cell r="P10">
            <v>2.1393200000000112</v>
          </cell>
        </row>
        <row r="11">
          <cell r="A11" t="str">
            <v xml:space="preserve">                             Rubber</v>
          </cell>
          <cell r="B11">
            <v>4011</v>
          </cell>
          <cell r="C11">
            <v>3132</v>
          </cell>
          <cell r="D11">
            <v>2462</v>
          </cell>
          <cell r="E11">
            <v>2253</v>
          </cell>
          <cell r="F11">
            <v>2506</v>
          </cell>
          <cell r="G11">
            <v>2487.4224205599999</v>
          </cell>
          <cell r="H11">
            <v>3243.6081642443169</v>
          </cell>
          <cell r="I11">
            <v>4925.4496444654169</v>
          </cell>
          <cell r="J11">
            <v>6330.2049141536691</v>
          </cell>
          <cell r="K11">
            <v>8014.0394213185446</v>
          </cell>
          <cell r="L11">
            <v>-21.914734480179511</v>
          </cell>
          <cell r="M11">
            <v>-21.392081736909319</v>
          </cell>
          <cell r="N11">
            <v>-8.4890333062550773</v>
          </cell>
          <cell r="O11">
            <v>11.229471815357295</v>
          </cell>
          <cell r="P11">
            <v>-0.74132400000000986</v>
          </cell>
        </row>
        <row r="12">
          <cell r="A12" t="str">
            <v xml:space="preserve">                             Coconut</v>
          </cell>
          <cell r="B12">
            <v>12838</v>
          </cell>
          <cell r="C12">
            <v>14960</v>
          </cell>
          <cell r="D12">
            <v>15573</v>
          </cell>
          <cell r="E12">
            <v>17675</v>
          </cell>
          <cell r="F12">
            <v>13249</v>
          </cell>
          <cell r="G12">
            <v>13250.111193630002</v>
          </cell>
          <cell r="H12">
            <v>20182.899562908166</v>
          </cell>
          <cell r="I12">
            <v>19269.071660338323</v>
          </cell>
          <cell r="J12">
            <v>19062.06575491737</v>
          </cell>
          <cell r="K12">
            <v>20989.240602739515</v>
          </cell>
          <cell r="L12">
            <v>16.529054369839535</v>
          </cell>
          <cell r="M12">
            <v>4.0975935828877041</v>
          </cell>
          <cell r="N12">
            <v>13.497720413536252</v>
          </cell>
          <cell r="O12">
            <v>-25.041018387553038</v>
          </cell>
          <cell r="P12">
            <v>8.3870000000096923E-3</v>
          </cell>
        </row>
        <row r="13">
          <cell r="A13" t="str">
            <v xml:space="preserve">                             Paddy</v>
          </cell>
          <cell r="B13">
            <v>19892</v>
          </cell>
          <cell r="C13">
            <v>24469</v>
          </cell>
          <cell r="D13">
            <v>26842</v>
          </cell>
          <cell r="E13">
            <v>30197</v>
          </cell>
          <cell r="F13">
            <v>32063</v>
          </cell>
          <cell r="G13">
            <v>34731.414318299998</v>
          </cell>
          <cell r="H13">
            <v>41767.463871853608</v>
          </cell>
          <cell r="I13">
            <v>40961.06505607711</v>
          </cell>
          <cell r="J13">
            <v>45082.43810146254</v>
          </cell>
          <cell r="K13">
            <v>53210.801691156244</v>
          </cell>
          <cell r="L13">
            <v>23.009249949728527</v>
          </cell>
          <cell r="M13">
            <v>9.6979852057705642</v>
          </cell>
          <cell r="N13">
            <v>12.499068623798525</v>
          </cell>
          <cell r="O13">
            <v>6.1794217968672349</v>
          </cell>
          <cell r="P13">
            <v>8.3224100000000014</v>
          </cell>
        </row>
        <row r="14">
          <cell r="A14" t="str">
            <v xml:space="preserve">                            Other</v>
          </cell>
          <cell r="B14">
            <v>75521</v>
          </cell>
          <cell r="C14">
            <v>83753</v>
          </cell>
          <cell r="D14">
            <v>94010</v>
          </cell>
          <cell r="E14">
            <v>101061</v>
          </cell>
          <cell r="F14">
            <v>114027</v>
          </cell>
          <cell r="G14">
            <v>133231.84401287304</v>
          </cell>
          <cell r="H14">
            <v>150344.03659908081</v>
          </cell>
          <cell r="I14">
            <v>156197.93357517797</v>
          </cell>
          <cell r="J14">
            <v>166116.39302252067</v>
          </cell>
          <cell r="K14">
            <v>175992.0125877095</v>
          </cell>
          <cell r="L14">
            <v>10.900279392486855</v>
          </cell>
          <cell r="M14">
            <v>12.246725490430199</v>
          </cell>
          <cell r="N14">
            <v>7.5002659291564688</v>
          </cell>
          <cell r="O14">
            <v>12.829875025974413</v>
          </cell>
          <cell r="P14">
            <v>16.842365415974324</v>
          </cell>
        </row>
        <row r="15">
          <cell r="A15" t="str">
            <v xml:space="preserve">                                          Vegetables</v>
          </cell>
          <cell r="B15">
            <v>31189</v>
          </cell>
          <cell r="C15">
            <v>37135</v>
          </cell>
          <cell r="D15">
            <v>43575</v>
          </cell>
          <cell r="E15">
            <v>55616</v>
          </cell>
          <cell r="F15">
            <v>65637</v>
          </cell>
          <cell r="G15">
            <v>77743.696078620007</v>
          </cell>
          <cell r="H15">
            <v>85645.78466077242</v>
          </cell>
          <cell r="I15">
            <v>93532.419715684679</v>
          </cell>
          <cell r="J15">
            <v>101351.7300039159</v>
          </cell>
          <cell r="L15">
            <v>19.064413735611918</v>
          </cell>
          <cell r="M15">
            <v>17.342130065975493</v>
          </cell>
          <cell r="N15">
            <v>27.632816982214582</v>
          </cell>
          <cell r="O15">
            <v>18.018196202531644</v>
          </cell>
          <cell r="P15">
            <v>18.444926000000006</v>
          </cell>
        </row>
        <row r="16">
          <cell r="A16" t="str">
            <v xml:space="preserve">                                          Subsidiary food crops</v>
          </cell>
          <cell r="B16">
            <v>19712</v>
          </cell>
          <cell r="C16">
            <v>18484</v>
          </cell>
          <cell r="D16">
            <v>20810</v>
          </cell>
          <cell r="E16">
            <v>12833</v>
          </cell>
          <cell r="F16">
            <v>13342</v>
          </cell>
          <cell r="G16">
            <v>14713.003373320002</v>
          </cell>
          <cell r="H16">
            <v>16213.894414929757</v>
          </cell>
          <cell r="I16">
            <v>15725.078734279421</v>
          </cell>
          <cell r="J16">
            <v>16545.927844208807</v>
          </cell>
          <cell r="L16">
            <v>-6.2297077922077948</v>
          </cell>
          <cell r="M16">
            <v>12.583856308158413</v>
          </cell>
          <cell r="N16">
            <v>-38.332532436328691</v>
          </cell>
          <cell r="O16">
            <v>3.9663367879685163</v>
          </cell>
          <cell r="P16">
            <v>10.275846000000023</v>
          </cell>
        </row>
        <row r="17">
          <cell r="A17" t="str">
            <v xml:space="preserve">                                          Minor export crops</v>
          </cell>
          <cell r="B17">
            <v>7137</v>
          </cell>
          <cell r="C17">
            <v>8588</v>
          </cell>
          <cell r="D17">
            <v>10681</v>
          </cell>
          <cell r="E17">
            <v>11382</v>
          </cell>
          <cell r="F17">
            <v>11484</v>
          </cell>
          <cell r="G17">
            <v>10694.132317439999</v>
          </cell>
          <cell r="H17">
            <v>14707.597399645962</v>
          </cell>
          <cell r="I17">
            <v>10313.261448579742</v>
          </cell>
          <cell r="J17">
            <v>11344.587593437718</v>
          </cell>
          <cell r="L17">
            <v>20.330671150343282</v>
          </cell>
          <cell r="M17">
            <v>24.371215649743828</v>
          </cell>
          <cell r="N17">
            <v>6.5630558936429217</v>
          </cell>
          <cell r="O17">
            <v>0.89615181866105065</v>
          </cell>
          <cell r="P17">
            <v>-6.8779840000000148</v>
          </cell>
        </row>
        <row r="18">
          <cell r="A18" t="str">
            <v xml:space="preserve">                                         Sugarcane</v>
          </cell>
          <cell r="B18">
            <v>1260</v>
          </cell>
          <cell r="C18">
            <v>1203</v>
          </cell>
          <cell r="D18">
            <v>1306</v>
          </cell>
          <cell r="E18">
            <v>1530</v>
          </cell>
          <cell r="F18">
            <v>2253</v>
          </cell>
          <cell r="G18">
            <v>2106.1100283122682</v>
          </cell>
          <cell r="H18">
            <v>1476.5976868700077</v>
          </cell>
          <cell r="I18">
            <v>1150.272672029746</v>
          </cell>
          <cell r="J18">
            <v>1396.2009693097057</v>
          </cell>
          <cell r="L18">
            <v>-4.5238095238095184</v>
          </cell>
          <cell r="M18">
            <v>8.5619285120531963</v>
          </cell>
          <cell r="N18">
            <v>17.151607963246551</v>
          </cell>
          <cell r="O18">
            <v>47.254901960784323</v>
          </cell>
          <cell r="P18">
            <v>-6.5197501858735851</v>
          </cell>
        </row>
        <row r="19">
          <cell r="A19" t="str">
            <v xml:space="preserve">                                         Tobacco</v>
          </cell>
          <cell r="B19">
            <v>1496</v>
          </cell>
          <cell r="C19">
            <v>1576</v>
          </cell>
          <cell r="D19">
            <v>1507</v>
          </cell>
          <cell r="E19">
            <v>1700</v>
          </cell>
          <cell r="F19">
            <v>1695</v>
          </cell>
          <cell r="G19">
            <v>1827.9797503499999</v>
          </cell>
          <cell r="H19">
            <v>2035.6321079777986</v>
          </cell>
          <cell r="I19">
            <v>1995.8685589322663</v>
          </cell>
          <cell r="J19">
            <v>2095.6619868788798</v>
          </cell>
          <cell r="L19">
            <v>5.3475935828876997</v>
          </cell>
          <cell r="M19">
            <v>-4.3781725888324852</v>
          </cell>
          <cell r="N19">
            <v>12.806901128069015</v>
          </cell>
          <cell r="O19">
            <v>-0.29411764705882248</v>
          </cell>
          <cell r="P19">
            <v>7.84541299999999</v>
          </cell>
        </row>
        <row r="20">
          <cell r="A20" t="str">
            <v xml:space="preserve">                                         Animal husbandry</v>
          </cell>
          <cell r="B20">
            <v>6065</v>
          </cell>
          <cell r="C20">
            <v>7017</v>
          </cell>
          <cell r="D20">
            <v>7055</v>
          </cell>
          <cell r="E20">
            <v>8300</v>
          </cell>
          <cell r="F20">
            <v>10206</v>
          </cell>
          <cell r="G20">
            <v>13626.737169230768</v>
          </cell>
          <cell r="H20">
            <v>15948.557328077504</v>
          </cell>
          <cell r="I20">
            <v>18387.388877431695</v>
          </cell>
          <cell r="J20">
            <v>19858.379987626231</v>
          </cell>
          <cell r="L20">
            <v>15.696619950535862</v>
          </cell>
          <cell r="M20">
            <v>0.54154196950264577</v>
          </cell>
          <cell r="N20">
            <v>17.647058823529417</v>
          </cell>
          <cell r="O20">
            <v>22.963855421686752</v>
          </cell>
          <cell r="P20">
            <v>33.516923076923064</v>
          </cell>
        </row>
        <row r="21">
          <cell r="A21" t="str">
            <v xml:space="preserve">                                        Other</v>
          </cell>
          <cell r="B21">
            <v>8662</v>
          </cell>
          <cell r="C21">
            <v>9750</v>
          </cell>
          <cell r="D21">
            <v>9076</v>
          </cell>
          <cell r="E21">
            <v>9700</v>
          </cell>
          <cell r="F21">
            <v>9410</v>
          </cell>
          <cell r="G21">
            <v>12520.185295600002</v>
          </cell>
          <cell r="H21">
            <v>14315.973000807326</v>
          </cell>
          <cell r="I21">
            <v>15093.643568240423</v>
          </cell>
          <cell r="J21">
            <v>13523.90463714342</v>
          </cell>
          <cell r="L21">
            <v>12.560609558993296</v>
          </cell>
          <cell r="M21">
            <v>-6.9128205128205167</v>
          </cell>
          <cell r="N21">
            <v>6.8752754517408476</v>
          </cell>
          <cell r="O21">
            <v>-2.989690721649485</v>
          </cell>
          <cell r="P21">
            <v>33.051916000000013</v>
          </cell>
        </row>
        <row r="22">
          <cell r="A22" t="str">
            <v xml:space="preserve">        1.2  Forestry</v>
          </cell>
          <cell r="B22">
            <v>14751</v>
          </cell>
          <cell r="C22">
            <v>15362</v>
          </cell>
          <cell r="D22">
            <v>15669</v>
          </cell>
          <cell r="E22">
            <v>16280</v>
          </cell>
          <cell r="F22">
            <v>17144</v>
          </cell>
          <cell r="G22">
            <v>19061.783274029091</v>
          </cell>
          <cell r="H22">
            <v>20567.01630882734</v>
          </cell>
          <cell r="I22">
            <v>24659.914267823704</v>
          </cell>
          <cell r="J22">
            <v>28977.257563301551</v>
          </cell>
          <cell r="K22">
            <v>35468.163257481101</v>
          </cell>
          <cell r="L22">
            <v>4.1420920615551582</v>
          </cell>
          <cell r="M22">
            <v>1.9984377034240275</v>
          </cell>
          <cell r="N22">
            <v>3.8994192354330215</v>
          </cell>
          <cell r="O22">
            <v>5.3071253071253155</v>
          </cell>
          <cell r="P22">
            <v>11.186323343613447</v>
          </cell>
        </row>
        <row r="23">
          <cell r="A23" t="str">
            <v xml:space="preserve">        1.3  Fishing</v>
          </cell>
          <cell r="B23">
            <v>18763</v>
          </cell>
          <cell r="C23">
            <v>21413</v>
          </cell>
          <cell r="D23">
            <v>23661</v>
          </cell>
          <cell r="E23">
            <v>25838</v>
          </cell>
          <cell r="F23">
            <v>29386</v>
          </cell>
          <cell r="G23">
            <v>31143.844660320006</v>
          </cell>
          <cell r="H23">
            <v>34420.679085719545</v>
          </cell>
          <cell r="I23">
            <v>34441.944546627274</v>
          </cell>
          <cell r="J23">
            <v>33812.00520843605</v>
          </cell>
          <cell r="K23">
            <v>29162.854492276092</v>
          </cell>
          <cell r="L23">
            <v>14.123541011565322</v>
          </cell>
          <cell r="M23">
            <v>10.498295428011017</v>
          </cell>
          <cell r="N23">
            <v>9.2007945564430926</v>
          </cell>
          <cell r="O23">
            <v>13.731712980880872</v>
          </cell>
          <cell r="P23">
            <v>5.9819120000000225</v>
          </cell>
        </row>
        <row r="24">
          <cell r="A24" t="str">
            <v>Industry</v>
          </cell>
          <cell r="B24">
            <v>184056</v>
          </cell>
          <cell r="C24">
            <v>216177</v>
          </cell>
          <cell r="D24">
            <v>251401</v>
          </cell>
          <cell r="E24">
            <v>271388</v>
          </cell>
          <cell r="F24">
            <v>306977</v>
          </cell>
          <cell r="G24">
            <v>333864.20568834175</v>
          </cell>
          <cell r="H24">
            <v>368695.35036580765</v>
          </cell>
          <cell r="I24">
            <v>412774.3331077827</v>
          </cell>
          <cell r="J24">
            <v>481692.88873330987</v>
          </cell>
          <cell r="K24">
            <v>565714.4352850127</v>
          </cell>
          <cell r="L24">
            <v>17.451753814056591</v>
          </cell>
          <cell r="M24">
            <v>16.294055334286249</v>
          </cell>
          <cell r="N24">
            <v>7.9502468168384466</v>
          </cell>
          <cell r="O24">
            <v>13.113696994708679</v>
          </cell>
          <cell r="P24">
            <v>8.7587036450098132</v>
          </cell>
        </row>
        <row r="25">
          <cell r="A25" t="str">
            <v>2.  Mining &amp; quarrying</v>
          </cell>
          <cell r="B25">
            <v>13927</v>
          </cell>
          <cell r="C25">
            <v>16587</v>
          </cell>
          <cell r="D25">
            <v>17433</v>
          </cell>
          <cell r="E25">
            <v>18322</v>
          </cell>
          <cell r="F25">
            <v>21547</v>
          </cell>
          <cell r="G25">
            <v>23959.034864120134</v>
          </cell>
          <cell r="H25">
            <v>25821.069051023573</v>
          </cell>
          <cell r="I25">
            <v>27489.138708208793</v>
          </cell>
          <cell r="J25">
            <v>35964.881265835065</v>
          </cell>
          <cell r="K25">
            <v>42606.621597907055</v>
          </cell>
          <cell r="L25">
            <v>19.099590723055936</v>
          </cell>
          <cell r="M25">
            <v>5.1003798155181856</v>
          </cell>
          <cell r="N25">
            <v>5.0995238914701924</v>
          </cell>
          <cell r="O25">
            <v>17.601790197576683</v>
          </cell>
          <cell r="P25">
            <v>11.194295559103985</v>
          </cell>
        </row>
        <row r="26">
          <cell r="A26" t="str">
            <v xml:space="preserve">       2.1  Mining</v>
          </cell>
          <cell r="B26">
            <v>5306</v>
          </cell>
          <cell r="C26">
            <v>5714</v>
          </cell>
          <cell r="D26">
            <v>4372</v>
          </cell>
          <cell r="E26">
            <v>4711</v>
          </cell>
          <cell r="F26">
            <v>6983</v>
          </cell>
          <cell r="G26">
            <v>7215.6577461636662</v>
          </cell>
          <cell r="H26">
            <v>8103.1836489417974</v>
          </cell>
          <cell r="I26">
            <v>7535.2661926476067</v>
          </cell>
          <cell r="J26">
            <v>10877.231024351226</v>
          </cell>
          <cell r="K26">
            <v>12332.07320523035</v>
          </cell>
          <cell r="L26">
            <v>7.6894082171127032</v>
          </cell>
          <cell r="M26">
            <v>-23.486174308715434</v>
          </cell>
          <cell r="N26">
            <v>7.7538883806038461</v>
          </cell>
          <cell r="O26">
            <v>48.227552536616436</v>
          </cell>
          <cell r="P26">
            <v>3.3317735380734126</v>
          </cell>
        </row>
        <row r="27">
          <cell r="A27" t="str">
            <v xml:space="preserve">       2.2  Quarrying</v>
          </cell>
          <cell r="B27">
            <v>8621</v>
          </cell>
          <cell r="C27">
            <v>10873</v>
          </cell>
          <cell r="D27">
            <v>13061</v>
          </cell>
          <cell r="E27">
            <v>13611</v>
          </cell>
          <cell r="F27">
            <v>14564</v>
          </cell>
          <cell r="G27">
            <v>16743.377117956468</v>
          </cell>
          <cell r="H27">
            <v>17717.885402081774</v>
          </cell>
          <cell r="I27">
            <v>19953.872515561186</v>
          </cell>
          <cell r="J27">
            <v>25087.650241483843</v>
          </cell>
          <cell r="K27">
            <v>30274.548392676705</v>
          </cell>
          <cell r="L27">
            <v>26.122259598654441</v>
          </cell>
          <cell r="M27">
            <v>20.123241055826369</v>
          </cell>
          <cell r="N27">
            <v>4.2110098767322635</v>
          </cell>
          <cell r="O27">
            <v>7.0016898097127411</v>
          </cell>
          <cell r="P27">
            <v>14.964138409478632</v>
          </cell>
        </row>
        <row r="28">
          <cell r="A28" t="str">
            <v>3.  Manufacturing</v>
          </cell>
          <cell r="B28">
            <v>112724</v>
          </cell>
          <cell r="C28">
            <v>131876</v>
          </cell>
          <cell r="D28">
            <v>151007</v>
          </cell>
          <cell r="E28">
            <v>163103</v>
          </cell>
          <cell r="F28">
            <v>189331</v>
          </cell>
          <cell r="G28">
            <v>198721.45383855081</v>
          </cell>
          <cell r="H28">
            <v>221970.49929499536</v>
          </cell>
          <cell r="I28">
            <v>243596.46807434398</v>
          </cell>
          <cell r="J28">
            <v>275629.94164937036</v>
          </cell>
          <cell r="K28">
            <v>317798.30294719094</v>
          </cell>
          <cell r="L28">
            <v>16.99017068237465</v>
          </cell>
          <cell r="M28">
            <v>14.506809427037526</v>
          </cell>
          <cell r="N28">
            <v>8.010224691570599</v>
          </cell>
          <cell r="O28">
            <v>16.080636162424966</v>
          </cell>
          <cell r="P28">
            <v>4.9598078701062143</v>
          </cell>
        </row>
        <row r="29">
          <cell r="A29" t="str">
            <v>3.1     Processing    of  tea,     rubber    &amp;         coconut  kernel   product</v>
          </cell>
          <cell r="B29">
            <v>16203</v>
          </cell>
          <cell r="C29">
            <v>19476</v>
          </cell>
          <cell r="D29">
            <v>23176</v>
          </cell>
          <cell r="E29">
            <v>24821</v>
          </cell>
          <cell r="F29">
            <v>28197</v>
          </cell>
          <cell r="G29">
            <v>28556.482669983725</v>
          </cell>
          <cell r="H29">
            <v>35015.439321836326</v>
          </cell>
          <cell r="I29">
            <v>35925.798277842587</v>
          </cell>
          <cell r="J29">
            <v>41906.344217398291</v>
          </cell>
          <cell r="K29">
            <v>48317.965271713285</v>
          </cell>
          <cell r="L29">
            <v>20.199962969820405</v>
          </cell>
          <cell r="M29">
            <v>18.997740809201069</v>
          </cell>
          <cell r="N29">
            <v>7.0978598550224481</v>
          </cell>
          <cell r="O29">
            <v>13.601385923210184</v>
          </cell>
          <cell r="P29">
            <v>1.2748968684034745</v>
          </cell>
        </row>
        <row r="30">
          <cell r="A30" t="str">
            <v xml:space="preserve">       3.2  Factory industry</v>
          </cell>
          <cell r="B30">
            <v>87771</v>
          </cell>
          <cell r="C30">
            <v>102253</v>
          </cell>
          <cell r="D30">
            <v>116568</v>
          </cell>
          <cell r="E30">
            <v>125892</v>
          </cell>
          <cell r="F30">
            <v>147295</v>
          </cell>
          <cell r="G30">
            <v>155495.61681515275</v>
          </cell>
          <cell r="H30">
            <v>170539.81774201876</v>
          </cell>
          <cell r="I30">
            <v>189801.26691707334</v>
          </cell>
          <cell r="J30">
            <v>214549.64391165745</v>
          </cell>
          <cell r="K30">
            <v>248512.85254287283</v>
          </cell>
          <cell r="L30">
            <v>16.49975504437684</v>
          </cell>
          <cell r="M30">
            <v>13.999589254105004</v>
          </cell>
          <cell r="N30">
            <v>7.9987646695490966</v>
          </cell>
          <cell r="O30">
            <v>17.001080291043124</v>
          </cell>
          <cell r="P30">
            <v>5.5674780645322386</v>
          </cell>
        </row>
        <row r="31">
          <cell r="A31" t="str">
            <v xml:space="preserve">       3.3  Small industry</v>
          </cell>
          <cell r="B31">
            <v>8750</v>
          </cell>
          <cell r="C31">
            <v>10147</v>
          </cell>
          <cell r="D31">
            <v>11263</v>
          </cell>
          <cell r="E31">
            <v>12390</v>
          </cell>
          <cell r="F31">
            <v>13839</v>
          </cell>
          <cell r="G31">
            <v>14669.354353414326</v>
          </cell>
          <cell r="H31">
            <v>16415.242231140284</v>
          </cell>
          <cell r="I31">
            <v>17869.402879428075</v>
          </cell>
          <cell r="J31">
            <v>19173.953520314619</v>
          </cell>
          <cell r="K31">
            <v>20967.485132604852</v>
          </cell>
          <cell r="L31">
            <v>15.965714285714295</v>
          </cell>
          <cell r="M31">
            <v>10.998324627968859</v>
          </cell>
          <cell r="N31">
            <v>10.006215040397759</v>
          </cell>
          <cell r="O31">
            <v>11.694915254237293</v>
          </cell>
          <cell r="P31">
            <v>6.0001037171351079</v>
          </cell>
        </row>
        <row r="32">
          <cell r="A32" t="str">
            <v>4.  Construction</v>
          </cell>
          <cell r="B32">
            <v>48234</v>
          </cell>
          <cell r="C32">
            <v>56434</v>
          </cell>
          <cell r="D32">
            <v>69301</v>
          </cell>
          <cell r="E32">
            <v>75538</v>
          </cell>
          <cell r="F32">
            <v>82684</v>
          </cell>
          <cell r="G32">
            <v>95056.94820249331</v>
          </cell>
          <cell r="H32">
            <v>100589.51088888558</v>
          </cell>
          <cell r="I32">
            <v>113283.85025244858</v>
          </cell>
          <cell r="J32">
            <v>142429.77702326627</v>
          </cell>
          <cell r="K32">
            <v>171877.28366520739</v>
          </cell>
          <cell r="L32">
            <v>17.000456109798058</v>
          </cell>
          <cell r="M32">
            <v>22.800085055108621</v>
          </cell>
          <cell r="N32">
            <v>8.9998701317441245</v>
          </cell>
          <cell r="O32">
            <v>9.4601392676533678</v>
          </cell>
          <cell r="P32">
            <v>14.964138409478632</v>
          </cell>
        </row>
        <row r="33">
          <cell r="A33" t="str">
            <v>5.  Electricity, water and gas</v>
          </cell>
          <cell r="B33">
            <v>9171</v>
          </cell>
          <cell r="C33">
            <v>11280</v>
          </cell>
          <cell r="D33">
            <v>13660</v>
          </cell>
          <cell r="E33">
            <v>14425</v>
          </cell>
          <cell r="F33">
            <v>13415</v>
          </cell>
          <cell r="G33">
            <v>16126.768783177491</v>
          </cell>
          <cell r="H33">
            <v>20314.271130903173</v>
          </cell>
          <cell r="I33">
            <v>28404.876072781317</v>
          </cell>
          <cell r="J33">
            <v>27668.28879483819</v>
          </cell>
          <cell r="K33">
            <v>33432.227074707414</v>
          </cell>
          <cell r="L33">
            <v>22.996401701014069</v>
          </cell>
          <cell r="M33">
            <v>21.099290780141857</v>
          </cell>
          <cell r="N33">
            <v>5.6002928257686602</v>
          </cell>
          <cell r="O33">
            <v>-7.0017331022530378</v>
          </cell>
          <cell r="P33">
            <v>20.214452353168035</v>
          </cell>
        </row>
        <row r="34">
          <cell r="A34" t="str">
            <v xml:space="preserve">       5.1  Electricity</v>
          </cell>
          <cell r="B34">
            <v>7973</v>
          </cell>
          <cell r="C34">
            <v>9965</v>
          </cell>
          <cell r="D34">
            <v>12072</v>
          </cell>
          <cell r="E34">
            <v>12694</v>
          </cell>
          <cell r="F34">
            <v>11443</v>
          </cell>
          <cell r="G34">
            <v>13731.6</v>
          </cell>
          <cell r="H34">
            <v>17455.1581544242</v>
          </cell>
          <cell r="I34">
            <v>25130.462640903894</v>
          </cell>
          <cell r="J34">
            <v>24241.477909801324</v>
          </cell>
          <cell r="K34">
            <v>29875.197376039148</v>
          </cell>
          <cell r="L34">
            <v>24.984322087043775</v>
          </cell>
          <cell r="M34">
            <v>21.144004014049166</v>
          </cell>
          <cell r="N34">
            <v>5.1524188204108645</v>
          </cell>
          <cell r="O34">
            <v>-9.8550496297463379</v>
          </cell>
          <cell r="P34">
            <v>19.999999999999996</v>
          </cell>
        </row>
        <row r="35">
          <cell r="A35" t="str">
            <v xml:space="preserve">       5.2  Water and gas</v>
          </cell>
          <cell r="B35">
            <v>1198</v>
          </cell>
          <cell r="C35">
            <v>1315</v>
          </cell>
          <cell r="D35">
            <v>1588</v>
          </cell>
          <cell r="E35">
            <v>1731</v>
          </cell>
          <cell r="F35">
            <v>1972</v>
          </cell>
          <cell r="G35">
            <v>2395.1687831774912</v>
          </cell>
          <cell r="H35">
            <v>2859.1129764789712</v>
          </cell>
          <cell r="I35">
            <v>3274.413431877424</v>
          </cell>
          <cell r="J35">
            <v>3426.8108850368671</v>
          </cell>
          <cell r="K35">
            <v>3557.0296986682683</v>
          </cell>
          <cell r="L35">
            <v>9.7662771285475856</v>
          </cell>
          <cell r="M35">
            <v>20.760456273764262</v>
          </cell>
          <cell r="N35">
            <v>9.0050377833753146</v>
          </cell>
          <cell r="O35">
            <v>13.92258809936453</v>
          </cell>
          <cell r="P35">
            <v>21.45886324429469</v>
          </cell>
        </row>
        <row r="36">
          <cell r="A36" t="str">
            <v>Services</v>
          </cell>
          <cell r="B36">
            <v>355770</v>
          </cell>
          <cell r="C36">
            <v>411747</v>
          </cell>
          <cell r="D36">
            <v>468773</v>
          </cell>
          <cell r="E36">
            <v>517743</v>
          </cell>
          <cell r="F36">
            <v>594356</v>
          </cell>
          <cell r="G36">
            <v>661943.59937881108</v>
          </cell>
          <cell r="H36">
            <v>746750.63703075715</v>
          </cell>
          <cell r="I36">
            <v>852620.86060828913</v>
          </cell>
          <cell r="J36">
            <v>996047.5594053627</v>
          </cell>
          <cell r="K36">
            <v>1175809.0098116426</v>
          </cell>
          <cell r="L36">
            <v>15.734041656126152</v>
          </cell>
          <cell r="M36">
            <v>13.849766968551069</v>
          </cell>
          <cell r="N36">
            <v>10.446420762287921</v>
          </cell>
          <cell r="O36">
            <v>14.797496054992543</v>
          </cell>
          <cell r="P36">
            <v>11.371568450358227</v>
          </cell>
        </row>
        <row r="37">
          <cell r="A37" t="str">
            <v>6.  Transport, storage and communication</v>
          </cell>
          <cell r="B37">
            <v>73784</v>
          </cell>
          <cell r="C37">
            <v>86327</v>
          </cell>
          <cell r="D37">
            <v>101620</v>
          </cell>
          <cell r="E37">
            <v>113814</v>
          </cell>
          <cell r="F37">
            <v>131669</v>
          </cell>
          <cell r="G37">
            <v>150436.73781949465</v>
          </cell>
          <cell r="H37">
            <v>173890.06088222776</v>
          </cell>
          <cell r="I37">
            <v>214036.11235707719</v>
          </cell>
          <cell r="J37">
            <v>255654.0568493818</v>
          </cell>
          <cell r="K37">
            <v>303640.2744363072</v>
          </cell>
          <cell r="L37">
            <v>16.999620513932555</v>
          </cell>
          <cell r="M37">
            <v>17.715199184496157</v>
          </cell>
          <cell r="N37">
            <v>11.999606376697503</v>
          </cell>
          <cell r="O37">
            <v>15.68787671112517</v>
          </cell>
          <cell r="P37">
            <v>14.253725493088453</v>
          </cell>
        </row>
        <row r="38">
          <cell r="A38" t="str">
            <v xml:space="preserve">      6.1  Port services</v>
          </cell>
          <cell r="B38">
            <v>5163</v>
          </cell>
          <cell r="C38">
            <v>7212</v>
          </cell>
          <cell r="D38">
            <v>9579</v>
          </cell>
          <cell r="E38">
            <v>10111</v>
          </cell>
          <cell r="F38">
            <v>10781</v>
          </cell>
          <cell r="G38">
            <v>11895.180618815612</v>
          </cell>
          <cell r="H38">
            <v>12712.805500217008</v>
          </cell>
          <cell r="I38">
            <v>14874.592649917911</v>
          </cell>
          <cell r="J38">
            <v>17305.1010889145</v>
          </cell>
          <cell r="K38">
            <v>20350.798880563456</v>
          </cell>
          <cell r="L38">
            <v>39.686228936664733</v>
          </cell>
          <cell r="M38">
            <v>32.820299500831936</v>
          </cell>
          <cell r="N38">
            <v>5.5538156383756032</v>
          </cell>
          <cell r="O38">
            <v>6.6264464444664162</v>
          </cell>
          <cell r="P38">
            <v>10.334668572633454</v>
          </cell>
        </row>
        <row r="39">
          <cell r="A39" t="str">
            <v xml:space="preserve">      6.2  Telecommunications</v>
          </cell>
          <cell r="B39">
            <v>5979</v>
          </cell>
          <cell r="C39">
            <v>9223</v>
          </cell>
          <cell r="D39">
            <v>14468</v>
          </cell>
          <cell r="E39">
            <v>20895</v>
          </cell>
          <cell r="F39">
            <v>27463</v>
          </cell>
          <cell r="G39">
            <v>37301.185834600001</v>
          </cell>
          <cell r="H39">
            <v>49074.475564918539</v>
          </cell>
          <cell r="I39">
            <v>70262.380390072125</v>
          </cell>
          <cell r="J39">
            <v>92707.602334063587</v>
          </cell>
          <cell r="K39">
            <v>118758.43858993547</v>
          </cell>
          <cell r="L39">
            <v>54.256564642916885</v>
          </cell>
          <cell r="M39">
            <v>56.868697820665723</v>
          </cell>
          <cell r="N39">
            <v>44.422173071606295</v>
          </cell>
          <cell r="O39">
            <v>31.43335726250298</v>
          </cell>
          <cell r="P39">
            <v>35.823420000000006</v>
          </cell>
        </row>
        <row r="40">
          <cell r="A40" t="str">
            <v xml:space="preserve">      6.3  Transport</v>
          </cell>
          <cell r="B40">
            <v>62642</v>
          </cell>
          <cell r="C40">
            <v>69892</v>
          </cell>
          <cell r="D40">
            <v>77573</v>
          </cell>
          <cell r="E40">
            <v>82808</v>
          </cell>
          <cell r="F40">
            <v>93425</v>
          </cell>
          <cell r="G40">
            <v>101240.37136607904</v>
          </cell>
          <cell r="H40">
            <v>112102.77981709222</v>
          </cell>
          <cell r="I40">
            <v>128899.13931708715</v>
          </cell>
          <cell r="J40">
            <v>145641.35342640372</v>
          </cell>
          <cell r="K40">
            <v>164531.03696580828</v>
          </cell>
          <cell r="L40">
            <v>11.573704543277664</v>
          </cell>
          <cell r="M40">
            <v>10.989812854117776</v>
          </cell>
          <cell r="N40">
            <v>6.7484820749487584</v>
          </cell>
          <cell r="O40">
            <v>12.821225002415225</v>
          </cell>
          <cell r="P40">
            <v>8.3653961638523242</v>
          </cell>
        </row>
        <row r="41">
          <cell r="A41" t="str">
            <v>7.  Wholesale and retail trade</v>
          </cell>
          <cell r="B41">
            <v>155316</v>
          </cell>
          <cell r="C41">
            <v>177123</v>
          </cell>
          <cell r="D41">
            <v>196262</v>
          </cell>
          <cell r="E41">
            <v>211376</v>
          </cell>
          <cell r="F41">
            <v>254100</v>
          </cell>
          <cell r="G41">
            <v>263222.52756912122</v>
          </cell>
          <cell r="H41">
            <v>288257.15391424956</v>
          </cell>
          <cell r="I41">
            <v>313949.19098583865</v>
          </cell>
          <cell r="J41">
            <v>369727.20195696573</v>
          </cell>
          <cell r="K41">
            <v>435959.3693859909</v>
          </cell>
          <cell r="L41">
            <v>14.040407942517197</v>
          </cell>
          <cell r="M41">
            <v>10.805485453611329</v>
          </cell>
          <cell r="N41">
            <v>7.7009303889698399</v>
          </cell>
          <cell r="O41">
            <v>20.212323064113246</v>
          </cell>
          <cell r="P41">
            <v>3.5901328489261086</v>
          </cell>
        </row>
        <row r="42">
          <cell r="A42" t="str">
            <v xml:space="preserve">      7.1  Imports</v>
          </cell>
          <cell r="B42">
            <v>64629</v>
          </cell>
          <cell r="C42">
            <v>74129</v>
          </cell>
          <cell r="D42">
            <v>81469</v>
          </cell>
          <cell r="E42">
            <v>88882</v>
          </cell>
          <cell r="F42">
            <v>116702</v>
          </cell>
          <cell r="G42">
            <v>116731.03988590308</v>
          </cell>
          <cell r="H42">
            <v>127691.79832142206</v>
          </cell>
          <cell r="I42">
            <v>140808.156321777</v>
          </cell>
          <cell r="J42">
            <v>177001.92701894257</v>
          </cell>
          <cell r="K42">
            <v>216084.07582358914</v>
          </cell>
          <cell r="L42">
            <v>14.699283603335967</v>
          </cell>
          <cell r="M42">
            <v>9.9016579206518287</v>
          </cell>
          <cell r="N42">
            <v>9.0991665541494413</v>
          </cell>
          <cell r="O42">
            <v>31.299925744245183</v>
          </cell>
          <cell r="P42">
            <v>2.4883794539154458E-2</v>
          </cell>
        </row>
        <row r="43">
          <cell r="A43" t="str">
            <v xml:space="preserve">      7.2  Exports</v>
          </cell>
          <cell r="B43">
            <v>16365</v>
          </cell>
          <cell r="C43">
            <v>19753</v>
          </cell>
          <cell r="D43">
            <v>22064</v>
          </cell>
          <cell r="E43">
            <v>23366</v>
          </cell>
          <cell r="F43">
            <v>30142</v>
          </cell>
          <cell r="G43">
            <v>30681.224634512164</v>
          </cell>
          <cell r="H43">
            <v>32041.302470150869</v>
          </cell>
          <cell r="I43">
            <v>35320.990674786975</v>
          </cell>
          <cell r="J43">
            <v>41529.543093243134</v>
          </cell>
          <cell r="K43">
            <v>46457.56902973519</v>
          </cell>
          <cell r="L43">
            <v>20.702719217842947</v>
          </cell>
          <cell r="M43">
            <v>11.699488685263004</v>
          </cell>
          <cell r="N43">
            <v>5.9010152284263873</v>
          </cell>
          <cell r="O43">
            <v>28.99940083882564</v>
          </cell>
          <cell r="P43">
            <v>1.7889477622989869</v>
          </cell>
        </row>
        <row r="44">
          <cell r="A44" t="str">
            <v xml:space="preserve">      7.3  Domestic</v>
          </cell>
          <cell r="B44">
            <v>74322</v>
          </cell>
          <cell r="C44">
            <v>83241</v>
          </cell>
          <cell r="D44">
            <v>92729</v>
          </cell>
          <cell r="E44">
            <v>99128</v>
          </cell>
          <cell r="F44">
            <v>107256</v>
          </cell>
          <cell r="G44">
            <v>115810.26304870599</v>
          </cell>
          <cell r="H44">
            <v>128524.05312267662</v>
          </cell>
          <cell r="I44">
            <v>137820.04398927465</v>
          </cell>
          <cell r="J44">
            <v>151195.73184478001</v>
          </cell>
          <cell r="K44">
            <v>173417.72453266653</v>
          </cell>
          <cell r="L44">
            <v>12.000484378784204</v>
          </cell>
          <cell r="M44">
            <v>11.398229237995693</v>
          </cell>
          <cell r="N44">
            <v>6.9007538094878695</v>
          </cell>
          <cell r="O44">
            <v>8.1994996368331954</v>
          </cell>
          <cell r="P44">
            <v>7.9755566576284798</v>
          </cell>
        </row>
        <row r="45">
          <cell r="A45" t="str">
            <v>8.  Banking, insurance and real estate</v>
          </cell>
          <cell r="B45">
            <v>49675</v>
          </cell>
          <cell r="C45">
            <v>59610</v>
          </cell>
          <cell r="D45">
            <v>69267</v>
          </cell>
          <cell r="E45">
            <v>80696</v>
          </cell>
          <cell r="F45">
            <v>85668</v>
          </cell>
          <cell r="G45">
            <v>105589.78721217837</v>
          </cell>
          <cell r="H45">
            <v>122506.97869552742</v>
          </cell>
          <cell r="I45">
            <v>155338.84898592878</v>
          </cell>
          <cell r="J45">
            <v>177893.03556353727</v>
          </cell>
          <cell r="K45">
            <v>209865.4008195255</v>
          </cell>
          <cell r="L45">
            <v>19.999999999999996</v>
          </cell>
          <cell r="M45">
            <v>16.200301962757923</v>
          </cell>
          <cell r="N45">
            <v>16.499920597109742</v>
          </cell>
          <cell r="O45">
            <v>6.1613958560523541</v>
          </cell>
          <cell r="P45">
            <v>23.254642587872219</v>
          </cell>
        </row>
        <row r="46">
          <cell r="A46" t="str">
            <v xml:space="preserve">     8.1   Banking</v>
          </cell>
          <cell r="B46">
            <v>17019.744875008037</v>
          </cell>
          <cell r="C46">
            <v>20355.614870509609</v>
          </cell>
          <cell r="D46">
            <v>24365.671000000002</v>
          </cell>
          <cell r="E46">
            <v>24374.620915000014</v>
          </cell>
          <cell r="F46">
            <v>25959.781580000006</v>
          </cell>
          <cell r="G46">
            <v>28260.716000000022</v>
          </cell>
          <cell r="H46">
            <v>34282.677000000003</v>
          </cell>
          <cell r="I46">
            <v>48769.624999999993</v>
          </cell>
          <cell r="J46">
            <v>51636</v>
          </cell>
          <cell r="K46">
            <v>64545</v>
          </cell>
          <cell r="L46">
            <v>19.599999999999994</v>
          </cell>
          <cell r="M46">
            <v>19.700000000000006</v>
          </cell>
          <cell r="N46">
            <v>3.6731658241673237E-2</v>
          </cell>
          <cell r="O46">
            <v>6.5033243820604048</v>
          </cell>
          <cell r="P46">
            <v>8.8634583188200047</v>
          </cell>
        </row>
        <row r="47">
          <cell r="A47" t="str">
            <v xml:space="preserve">     8.2   Insurance, real estate and other financial services</v>
          </cell>
          <cell r="B47">
            <v>32655.255124991963</v>
          </cell>
          <cell r="C47">
            <v>39254.385129490387</v>
          </cell>
          <cell r="D47">
            <v>44901.328999999998</v>
          </cell>
          <cell r="E47">
            <v>56321.379084999986</v>
          </cell>
          <cell r="F47">
            <v>59708.21841999999</v>
          </cell>
          <cell r="G47">
            <v>77329.071212178358</v>
          </cell>
          <cell r="H47">
            <v>88224.301695527422</v>
          </cell>
          <cell r="I47">
            <v>106569.22398592878</v>
          </cell>
          <cell r="J47">
            <v>126257.03556353727</v>
          </cell>
          <cell r="K47">
            <v>145320.4008195255</v>
          </cell>
          <cell r="L47">
            <v>20.208477867465579</v>
          </cell>
          <cell r="M47">
            <v>14.385510948348212</v>
          </cell>
          <cell r="N47">
            <v>25.433657175269776</v>
          </cell>
          <cell r="O47">
            <v>6.0134169120550141</v>
          </cell>
          <cell r="P47">
            <v>29.511603692861232</v>
          </cell>
        </row>
        <row r="48">
          <cell r="A48" t="str">
            <v>9.  Ownership of dwellings</v>
          </cell>
          <cell r="B48">
            <v>14232</v>
          </cell>
          <cell r="C48">
            <v>15769</v>
          </cell>
          <cell r="D48">
            <v>17346</v>
          </cell>
          <cell r="E48">
            <v>18387</v>
          </cell>
          <cell r="F48">
            <v>19858</v>
          </cell>
          <cell r="G48">
            <v>22210.021235999997</v>
          </cell>
          <cell r="H48">
            <v>24085.12448887053</v>
          </cell>
          <cell r="I48">
            <v>24910.593960477585</v>
          </cell>
          <cell r="J48">
            <v>26192.692410435444</v>
          </cell>
          <cell r="K48">
            <v>29186.517152948218</v>
          </cell>
          <cell r="L48">
            <v>10.799606520517147</v>
          </cell>
          <cell r="M48">
            <v>10.000634155621778</v>
          </cell>
          <cell r="N48">
            <v>6.0013836042891677</v>
          </cell>
          <cell r="O48">
            <v>8.0002175450046167</v>
          </cell>
          <cell r="P48">
            <v>11.844199999999994</v>
          </cell>
        </row>
        <row r="49">
          <cell r="A49" t="str">
            <v>10. Public admninstration and defence</v>
          </cell>
          <cell r="B49">
            <v>35215</v>
          </cell>
          <cell r="C49">
            <v>40990</v>
          </cell>
          <cell r="D49">
            <v>48040</v>
          </cell>
          <cell r="E49">
            <v>52412</v>
          </cell>
          <cell r="F49">
            <v>58020</v>
          </cell>
          <cell r="G49">
            <v>69409.167542016803</v>
          </cell>
          <cell r="H49">
            <v>81525.319049881873</v>
          </cell>
          <cell r="I49">
            <v>81548.608673174051</v>
          </cell>
          <cell r="J49">
            <v>97485.112636602033</v>
          </cell>
          <cell r="K49">
            <v>120491.59921884011</v>
          </cell>
          <cell r="L49">
            <v>16.399261678262111</v>
          </cell>
          <cell r="M49">
            <v>17.199316906562579</v>
          </cell>
          <cell r="N49">
            <v>9.1007493755203903</v>
          </cell>
          <cell r="O49">
            <v>10.699839731359241</v>
          </cell>
          <cell r="P49">
            <v>19.629726890756306</v>
          </cell>
        </row>
        <row r="50">
          <cell r="A50" t="str">
            <v>11. Services (n.e.s.)</v>
          </cell>
          <cell r="B50">
            <v>27548</v>
          </cell>
          <cell r="C50">
            <v>31928</v>
          </cell>
          <cell r="D50">
            <v>36238</v>
          </cell>
          <cell r="E50">
            <v>41058</v>
          </cell>
          <cell r="F50">
            <v>45041</v>
          </cell>
          <cell r="G50">
            <v>51075.358</v>
          </cell>
          <cell r="H50">
            <v>56486</v>
          </cell>
          <cell r="I50">
            <v>62837.505645792786</v>
          </cell>
          <cell r="J50">
            <v>69095.459988440445</v>
          </cell>
          <cell r="K50">
            <v>76665.848798030725</v>
          </cell>
          <cell r="L50">
            <v>15.899520836358349</v>
          </cell>
          <cell r="M50">
            <v>13.499123026810334</v>
          </cell>
          <cell r="N50">
            <v>13.300954798829956</v>
          </cell>
          <cell r="O50">
            <v>9.7009109065224752</v>
          </cell>
          <cell r="P50">
            <v>13.397477853511241</v>
          </cell>
        </row>
        <row r="51">
          <cell r="A51" t="str">
            <v xml:space="preserve">       11.1  Hotels and restaurants</v>
          </cell>
          <cell r="B51">
            <v>4434.4548950270655</v>
          </cell>
          <cell r="C51">
            <v>5395.3584822617449</v>
          </cell>
          <cell r="D51">
            <v>5986.6665516492139</v>
          </cell>
          <cell r="E51">
            <v>6917.1372652522532</v>
          </cell>
          <cell r="F51">
            <v>7137.80979330432</v>
          </cell>
          <cell r="G51">
            <v>6699.9540858899672</v>
          </cell>
          <cell r="H51">
            <v>7227.9585019119568</v>
          </cell>
          <cell r="I51">
            <v>9336.2518902038173</v>
          </cell>
          <cell r="J51">
            <v>11248.198816066548</v>
          </cell>
          <cell r="K51">
            <v>9565.9182011356352</v>
          </cell>
          <cell r="L51">
            <v>21.669035089572475</v>
          </cell>
          <cell r="M51">
            <v>10.959569625104715</v>
          </cell>
          <cell r="N51">
            <v>15.542384156116263</v>
          </cell>
          <cell r="O51">
            <v>3.1902291307792874</v>
          </cell>
          <cell r="P51">
            <v>-6.134314587999901</v>
          </cell>
        </row>
        <row r="52">
          <cell r="A52" t="str">
            <v xml:space="preserve">       11.2  Other</v>
          </cell>
          <cell r="B52">
            <v>23113.545104972934</v>
          </cell>
          <cell r="C52">
            <v>26532.641517738255</v>
          </cell>
          <cell r="D52">
            <v>30251.333448350786</v>
          </cell>
          <cell r="E52">
            <v>34140.862734747745</v>
          </cell>
          <cell r="F52">
            <v>37903.190206695683</v>
          </cell>
          <cell r="G52">
            <v>44375.403914110037</v>
          </cell>
          <cell r="H52">
            <v>49258.041498088045</v>
          </cell>
          <cell r="I52">
            <v>53501.253755588972</v>
          </cell>
          <cell r="J52">
            <v>57847.261172373896</v>
          </cell>
          <cell r="K52">
            <v>67099.930596895094</v>
          </cell>
          <cell r="L52">
            <v>14.792609256767332</v>
          </cell>
          <cell r="M52">
            <v>14.015536026167696</v>
          </cell>
          <cell r="N52">
            <v>12.857381288787462</v>
          </cell>
          <cell r="O52">
            <v>11.020012883619179</v>
          </cell>
          <cell r="P52">
            <v>17.075643691519726</v>
          </cell>
        </row>
        <row r="53">
          <cell r="A53" t="str">
            <v>12. Gross domestic product</v>
          </cell>
          <cell r="B53">
            <v>695934</v>
          </cell>
          <cell r="C53">
            <v>803698</v>
          </cell>
          <cell r="D53">
            <v>912839</v>
          </cell>
          <cell r="E53">
            <v>994730</v>
          </cell>
          <cell r="F53">
            <v>1125259</v>
          </cell>
          <cell r="G53">
            <v>1245597.9106000648</v>
          </cell>
          <cell r="H53">
            <v>1403286.4740060815</v>
          </cell>
          <cell r="I53">
            <v>1562737.2866477461</v>
          </cell>
          <cell r="J53">
            <v>1797941.1876650429</v>
          </cell>
          <cell r="K53">
            <v>2088145.7535054432</v>
          </cell>
          <cell r="L53">
            <v>15.484801719703301</v>
          </cell>
          <cell r="M53">
            <v>13.579852133512826</v>
          </cell>
          <cell r="N53">
            <v>8.9710233677570805</v>
          </cell>
          <cell r="O53">
            <v>13.122053220471885</v>
          </cell>
          <cell r="P53">
            <v>10.694329980925698</v>
          </cell>
        </row>
        <row r="54">
          <cell r="A54" t="str">
            <v>13. Net factor income from abroad</v>
          </cell>
          <cell r="B54">
            <v>-11258</v>
          </cell>
          <cell r="C54">
            <v>-9409</v>
          </cell>
          <cell r="D54">
            <v>-11556</v>
          </cell>
          <cell r="E54">
            <v>-17831</v>
          </cell>
          <cell r="F54">
            <v>-23082.5</v>
          </cell>
          <cell r="G54">
            <v>-23829.6312</v>
          </cell>
          <cell r="H54">
            <v>-24173.7</v>
          </cell>
          <cell r="I54">
            <v>-16534.900000000001</v>
          </cell>
          <cell r="J54">
            <v>-20687.900000000001</v>
          </cell>
          <cell r="L54">
            <v>16.423876354592291</v>
          </cell>
          <cell r="M54">
            <v>-22.81857795727495</v>
          </cell>
          <cell r="N54">
            <v>-54.300796123226021</v>
          </cell>
          <cell r="O54">
            <v>-29.451517020918626</v>
          </cell>
          <cell r="P54">
            <v>-3.2367863099750886</v>
          </cell>
        </row>
        <row r="55">
          <cell r="A55" t="str">
            <v>14. Gross national product</v>
          </cell>
          <cell r="B55">
            <v>684676</v>
          </cell>
          <cell r="C55">
            <v>794289</v>
          </cell>
          <cell r="D55">
            <v>901283</v>
          </cell>
          <cell r="E55">
            <v>976899</v>
          </cell>
          <cell r="F55">
            <v>1102176.5</v>
          </cell>
          <cell r="G55">
            <v>1221768.2794000648</v>
          </cell>
          <cell r="H55">
            <v>1379112.7740060815</v>
          </cell>
          <cell r="I55">
            <v>1546202.3866477462</v>
          </cell>
          <cell r="J55">
            <v>1777253.287665043</v>
          </cell>
          <cell r="L55">
            <v>16.009470172753247</v>
          </cell>
          <cell r="M55">
            <v>13.470411902972334</v>
          </cell>
          <cell r="N55">
            <v>8.3898176266500091</v>
          </cell>
          <cell r="O55">
            <v>12.82399715835516</v>
          </cell>
          <cell r="P55">
            <v>10.850510730365315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ssumption"/>
      <sheetName val="A_Ex"/>
      <sheetName val="A_Im"/>
      <sheetName val="Ex_V (Rs.)"/>
      <sheetName val="IM_V_(Rs.)"/>
      <sheetName val="Ex_Q"/>
      <sheetName val="IM_Q"/>
      <sheetName val="Ex_P"/>
      <sheetName val="Im_P"/>
      <sheetName val="Trade data"/>
      <sheetName val="IM_V_(US $ mn)"/>
      <sheetName val="Ex_V_(US $ mn)"/>
      <sheetName val="Quartaly"/>
      <sheetName val="Sheet2"/>
      <sheetName val="Sheet1"/>
      <sheetName val="Trade data (Rs. mn)"/>
    </sheetNames>
    <sheetDataSet>
      <sheetData sheetId="0">
        <row r="1">
          <cell r="A1" t="str">
            <v>Exchange rate</v>
          </cell>
        </row>
        <row r="2">
          <cell r="A2" t="str">
            <v>Basic Data</v>
          </cell>
        </row>
        <row r="3">
          <cell r="A3">
            <v>40179</v>
          </cell>
        </row>
        <row r="4">
          <cell r="A4">
            <v>40210</v>
          </cell>
        </row>
        <row r="5">
          <cell r="A5">
            <v>40238</v>
          </cell>
        </row>
        <row r="6">
          <cell r="A6">
            <v>40269</v>
          </cell>
        </row>
        <row r="7">
          <cell r="A7">
            <v>40299</v>
          </cell>
        </row>
        <row r="8">
          <cell r="A8">
            <v>40330</v>
          </cell>
        </row>
        <row r="9">
          <cell r="A9">
            <v>40360</v>
          </cell>
        </row>
        <row r="10">
          <cell r="A10">
            <v>40391</v>
          </cell>
        </row>
        <row r="11">
          <cell r="A11">
            <v>40422</v>
          </cell>
        </row>
        <row r="12">
          <cell r="A12">
            <v>40452</v>
          </cell>
        </row>
        <row r="13">
          <cell r="A13">
            <v>40483</v>
          </cell>
        </row>
        <row r="14">
          <cell r="A14">
            <v>40513</v>
          </cell>
        </row>
        <row r="15">
          <cell r="A15">
            <v>40544</v>
          </cell>
        </row>
        <row r="16">
          <cell r="A16">
            <v>40575</v>
          </cell>
        </row>
        <row r="17">
          <cell r="A17">
            <v>40603</v>
          </cell>
        </row>
        <row r="18">
          <cell r="A18">
            <v>40634</v>
          </cell>
        </row>
        <row r="19">
          <cell r="A19">
            <v>40664</v>
          </cell>
        </row>
        <row r="20">
          <cell r="A20">
            <v>40695</v>
          </cell>
        </row>
        <row r="21">
          <cell r="A21">
            <v>40725</v>
          </cell>
        </row>
        <row r="22">
          <cell r="A22">
            <v>40756</v>
          </cell>
        </row>
        <row r="23">
          <cell r="A23">
            <v>40787</v>
          </cell>
        </row>
        <row r="24">
          <cell r="A24">
            <v>40817</v>
          </cell>
        </row>
        <row r="25">
          <cell r="A25">
            <v>40848</v>
          </cell>
        </row>
        <row r="26">
          <cell r="A26">
            <v>40878</v>
          </cell>
        </row>
        <row r="27">
          <cell r="A27">
            <v>40909</v>
          </cell>
        </row>
        <row r="28">
          <cell r="A28">
            <v>40940</v>
          </cell>
        </row>
        <row r="29">
          <cell r="A29">
            <v>40969</v>
          </cell>
        </row>
        <row r="30">
          <cell r="A30">
            <v>41000</v>
          </cell>
        </row>
        <row r="31">
          <cell r="A31">
            <v>41030</v>
          </cell>
        </row>
        <row r="32">
          <cell r="A32">
            <v>41061</v>
          </cell>
        </row>
        <row r="33">
          <cell r="A33">
            <v>41091</v>
          </cell>
        </row>
        <row r="34">
          <cell r="A34">
            <v>41122</v>
          </cell>
        </row>
        <row r="35">
          <cell r="A35">
            <v>41153</v>
          </cell>
        </row>
        <row r="36">
          <cell r="A36">
            <v>41183</v>
          </cell>
        </row>
        <row r="37">
          <cell r="A37">
            <v>41214</v>
          </cell>
        </row>
        <row r="38">
          <cell r="A38">
            <v>41244</v>
          </cell>
        </row>
        <row r="39">
          <cell r="A39">
            <v>41275</v>
          </cell>
        </row>
        <row r="40">
          <cell r="A40">
            <v>41306</v>
          </cell>
        </row>
        <row r="41">
          <cell r="A41">
            <v>41334</v>
          </cell>
        </row>
        <row r="42">
          <cell r="A42">
            <v>41365</v>
          </cell>
        </row>
        <row r="43">
          <cell r="A43">
            <v>41395</v>
          </cell>
        </row>
        <row r="44">
          <cell r="A44">
            <v>41426</v>
          </cell>
        </row>
        <row r="45">
          <cell r="A45">
            <v>41456</v>
          </cell>
        </row>
        <row r="46">
          <cell r="A46">
            <v>41487</v>
          </cell>
        </row>
        <row r="47">
          <cell r="A47">
            <v>41518</v>
          </cell>
        </row>
        <row r="48">
          <cell r="A48">
            <v>41548</v>
          </cell>
        </row>
        <row r="49">
          <cell r="A49">
            <v>41579</v>
          </cell>
        </row>
        <row r="50">
          <cell r="A50">
            <v>41609</v>
          </cell>
        </row>
        <row r="51">
          <cell r="A51">
            <v>41640</v>
          </cell>
        </row>
        <row r="52">
          <cell r="A52">
            <v>41671</v>
          </cell>
        </row>
        <row r="53">
          <cell r="A53">
            <v>41699</v>
          </cell>
        </row>
        <row r="54">
          <cell r="A54">
            <v>41730</v>
          </cell>
        </row>
        <row r="55">
          <cell r="A55">
            <v>41760</v>
          </cell>
        </row>
        <row r="56">
          <cell r="A56">
            <v>41791</v>
          </cell>
        </row>
        <row r="57">
          <cell r="A57">
            <v>41821</v>
          </cell>
        </row>
        <row r="58">
          <cell r="A58">
            <v>41852</v>
          </cell>
        </row>
        <row r="59">
          <cell r="A59">
            <v>41883</v>
          </cell>
        </row>
        <row r="60">
          <cell r="A60">
            <v>41913</v>
          </cell>
        </row>
        <row r="61">
          <cell r="A61">
            <v>41944</v>
          </cell>
        </row>
        <row r="62">
          <cell r="A62">
            <v>41974</v>
          </cell>
        </row>
        <row r="63">
          <cell r="A63">
            <v>42005</v>
          </cell>
        </row>
        <row r="64">
          <cell r="A64">
            <v>42036</v>
          </cell>
        </row>
        <row r="65">
          <cell r="A65">
            <v>42064</v>
          </cell>
        </row>
        <row r="66">
          <cell r="A66">
            <v>42095</v>
          </cell>
        </row>
        <row r="67">
          <cell r="A67">
            <v>42125</v>
          </cell>
        </row>
        <row r="68">
          <cell r="A68">
            <v>42156</v>
          </cell>
        </row>
        <row r="69">
          <cell r="A69">
            <v>42186</v>
          </cell>
        </row>
        <row r="70">
          <cell r="A70">
            <v>42217</v>
          </cell>
        </row>
        <row r="71">
          <cell r="A71">
            <v>42248</v>
          </cell>
        </row>
        <row r="72">
          <cell r="A72">
            <v>42278</v>
          </cell>
        </row>
        <row r="73">
          <cell r="A73">
            <v>42309</v>
          </cell>
        </row>
        <row r="74">
          <cell r="A74">
            <v>42339</v>
          </cell>
        </row>
        <row r="75">
          <cell r="A75">
            <v>42370</v>
          </cell>
        </row>
        <row r="76">
          <cell r="A76">
            <v>42401</v>
          </cell>
        </row>
        <row r="77">
          <cell r="A77">
            <v>42430</v>
          </cell>
        </row>
        <row r="78">
          <cell r="A78">
            <v>42461</v>
          </cell>
        </row>
        <row r="79">
          <cell r="A79">
            <v>42491</v>
          </cell>
        </row>
        <row r="80">
          <cell r="A80">
            <v>42522</v>
          </cell>
        </row>
        <row r="81">
          <cell r="A81">
            <v>42552</v>
          </cell>
        </row>
        <row r="82">
          <cell r="A82">
            <v>42583</v>
          </cell>
        </row>
        <row r="83">
          <cell r="A83">
            <v>42614</v>
          </cell>
        </row>
        <row r="84">
          <cell r="A84">
            <v>42644</v>
          </cell>
        </row>
        <row r="85">
          <cell r="A85">
            <v>42675</v>
          </cell>
        </row>
        <row r="86">
          <cell r="A86">
            <v>42705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0 new (2)"/>
      <sheetName val="22 new"/>
      <sheetName val="22"/>
      <sheetName val="23 new"/>
      <sheetName val="23"/>
      <sheetName val="24"/>
      <sheetName val="25"/>
      <sheetName val="26"/>
      <sheetName val="27"/>
      <sheetName val="28"/>
      <sheetName val="29"/>
      <sheetName val="30"/>
      <sheetName val="31 new"/>
      <sheetName val="31"/>
    </sheetNames>
    <sheetDataSet>
      <sheetData sheetId="0" refreshError="1"/>
      <sheetData sheetId="1" refreshError="1"/>
      <sheetData sheetId="2" refreshError="1"/>
      <sheetData sheetId="3" refreshError="1"/>
      <sheetData sheetId="4" refreshError="1"/>
      <sheetData sheetId="5">
        <row r="1">
          <cell r="B1" t="str">
            <v>NATIONAL OUTPUT AND EXPENDITURE</v>
          </cell>
          <cell r="V1" t="str">
            <v>TABLE 24</v>
          </cell>
        </row>
        <row r="2">
          <cell r="B2" t="str">
            <v xml:space="preserve">Investment Approvals in Industry by the Board of Investment of Sri Lanka  </v>
          </cell>
        </row>
        <row r="4">
          <cell r="B4" t="str">
            <v>Category</v>
          </cell>
          <cell r="G4" t="str">
            <v>Number of Projects</v>
          </cell>
          <cell r="K4" t="str">
            <v>Foreign Investment Potential
(Rs.million)</v>
          </cell>
          <cell r="O4" t="str">
            <v xml:space="preserve">Total Investment Potential
(Rs.million)         </v>
          </cell>
          <cell r="S4" t="str">
            <v>Employment Potential
(No.)</v>
          </cell>
        </row>
        <row r="6">
          <cell r="G6" t="str">
            <v>Approvals</v>
          </cell>
          <cell r="I6" t="str">
            <v>Contracted</v>
          </cell>
          <cell r="K6" t="str">
            <v>Approvals</v>
          </cell>
          <cell r="M6" t="str">
            <v>Contracted</v>
          </cell>
          <cell r="O6" t="str">
            <v>Approvals</v>
          </cell>
          <cell r="Q6" t="str">
            <v>Contracted</v>
          </cell>
          <cell r="S6" t="str">
            <v xml:space="preserve"> Approvals</v>
          </cell>
          <cell r="U6" t="str">
            <v>Contracted</v>
          </cell>
        </row>
        <row r="7">
          <cell r="G7" t="str">
            <v>2009 (a)</v>
          </cell>
          <cell r="H7" t="str">
            <v>2010 (b)</v>
          </cell>
          <cell r="I7" t="str">
            <v>2009 (a)</v>
          </cell>
          <cell r="J7" t="str">
            <v>2010 (b)</v>
          </cell>
          <cell r="K7" t="str">
            <v>2009 (a)</v>
          </cell>
          <cell r="L7" t="str">
            <v>2010 (b)</v>
          </cell>
          <cell r="M7" t="str">
            <v>2009 (a)</v>
          </cell>
          <cell r="N7" t="str">
            <v>2010 (b)</v>
          </cell>
          <cell r="O7" t="str">
            <v>2009 (a)</v>
          </cell>
          <cell r="P7" t="str">
            <v>2010 (b)</v>
          </cell>
          <cell r="Q7" t="str">
            <v>2009 (a)</v>
          </cell>
          <cell r="R7" t="str">
            <v>2010 (b)</v>
          </cell>
          <cell r="S7" t="str">
            <v>2009 (a)</v>
          </cell>
          <cell r="T7" t="str">
            <v>2010 (b)</v>
          </cell>
          <cell r="U7" t="str">
            <v>2009 (a)</v>
          </cell>
          <cell r="V7" t="str">
            <v>2010 (b)</v>
          </cell>
        </row>
        <row r="8">
          <cell r="B8" t="str">
            <v>1 .</v>
          </cell>
          <cell r="C8" t="str">
            <v>Food, beverages and tobacco products</v>
          </cell>
          <cell r="G8">
            <v>35</v>
          </cell>
          <cell r="H8">
            <v>27</v>
          </cell>
          <cell r="I8">
            <v>13</v>
          </cell>
          <cell r="J8">
            <v>16</v>
          </cell>
          <cell r="K8">
            <v>30626</v>
          </cell>
          <cell r="L8">
            <v>4286</v>
          </cell>
          <cell r="M8">
            <v>1383</v>
          </cell>
          <cell r="N8">
            <v>3394</v>
          </cell>
          <cell r="O8">
            <v>42280</v>
          </cell>
          <cell r="P8">
            <v>6828</v>
          </cell>
          <cell r="Q8">
            <v>6944</v>
          </cell>
          <cell r="R8">
            <v>4930</v>
          </cell>
          <cell r="S8">
            <v>4806</v>
          </cell>
          <cell r="T8">
            <v>2155</v>
          </cell>
          <cell r="U8">
            <v>1354</v>
          </cell>
          <cell r="V8">
            <v>1102</v>
          </cell>
        </row>
        <row r="9">
          <cell r="B9" t="str">
            <v>2 .</v>
          </cell>
          <cell r="C9" t="str">
            <v>Textile, wearing apparel and leather products</v>
          </cell>
          <cell r="G9">
            <v>30</v>
          </cell>
          <cell r="H9">
            <v>30</v>
          </cell>
          <cell r="I9">
            <v>16</v>
          </cell>
          <cell r="J9">
            <v>26</v>
          </cell>
          <cell r="K9">
            <v>1537</v>
          </cell>
          <cell r="L9">
            <v>1324</v>
          </cell>
          <cell r="M9">
            <v>827</v>
          </cell>
          <cell r="N9">
            <v>590</v>
          </cell>
          <cell r="O9">
            <v>3592</v>
          </cell>
          <cell r="P9">
            <v>6157</v>
          </cell>
          <cell r="Q9">
            <v>1825</v>
          </cell>
          <cell r="R9">
            <v>5995</v>
          </cell>
          <cell r="S9">
            <v>6199</v>
          </cell>
          <cell r="T9">
            <v>15356</v>
          </cell>
          <cell r="U9">
            <v>3100</v>
          </cell>
          <cell r="V9">
            <v>8911</v>
          </cell>
        </row>
        <row r="10">
          <cell r="B10" t="str">
            <v>3 .</v>
          </cell>
          <cell r="C10" t="str">
            <v>Wood and wood products, excluding furniture (c)</v>
          </cell>
          <cell r="G10">
            <v>4</v>
          </cell>
          <cell r="H10">
            <v>1</v>
          </cell>
          <cell r="I10">
            <v>3</v>
          </cell>
          <cell r="J10">
            <v>3</v>
          </cell>
          <cell r="K10">
            <v>173</v>
          </cell>
          <cell r="L10" t="str">
            <v>-</v>
          </cell>
          <cell r="M10">
            <v>500</v>
          </cell>
          <cell r="N10">
            <v>285</v>
          </cell>
          <cell r="O10">
            <v>426</v>
          </cell>
          <cell r="P10">
            <v>99</v>
          </cell>
          <cell r="Q10">
            <v>638</v>
          </cell>
          <cell r="R10">
            <v>371</v>
          </cell>
          <cell r="S10">
            <v>299</v>
          </cell>
          <cell r="T10">
            <v>42</v>
          </cell>
          <cell r="U10">
            <v>536</v>
          </cell>
          <cell r="V10">
            <v>353</v>
          </cell>
        </row>
        <row r="11">
          <cell r="B11" t="str">
            <v>4 .</v>
          </cell>
          <cell r="C11" t="str">
            <v>Paper products, publishing and printing</v>
          </cell>
          <cell r="G11">
            <v>3</v>
          </cell>
          <cell r="H11">
            <v>3</v>
          </cell>
          <cell r="I11">
            <v>3</v>
          </cell>
          <cell r="J11">
            <v>2</v>
          </cell>
          <cell r="K11">
            <v>65</v>
          </cell>
          <cell r="L11">
            <v>802</v>
          </cell>
          <cell r="M11">
            <v>92</v>
          </cell>
          <cell r="N11">
            <v>802</v>
          </cell>
          <cell r="O11">
            <v>207</v>
          </cell>
          <cell r="P11">
            <v>1032</v>
          </cell>
          <cell r="Q11">
            <v>136</v>
          </cell>
          <cell r="R11">
            <v>917</v>
          </cell>
          <cell r="S11">
            <v>250</v>
          </cell>
          <cell r="T11">
            <v>535</v>
          </cell>
          <cell r="U11">
            <v>100</v>
          </cell>
          <cell r="V11">
            <v>500</v>
          </cell>
        </row>
        <row r="12">
          <cell r="B12" t="str">
            <v>5 .</v>
          </cell>
          <cell r="C12" t="str">
            <v>Chemical, petroleum, coal, rubber and</v>
          </cell>
        </row>
        <row r="13">
          <cell r="C13" t="str">
            <v xml:space="preserve">   plastic products</v>
          </cell>
          <cell r="G13">
            <v>20</v>
          </cell>
          <cell r="H13">
            <v>10</v>
          </cell>
          <cell r="I13">
            <v>11</v>
          </cell>
          <cell r="J13">
            <v>10</v>
          </cell>
          <cell r="K13">
            <v>3509</v>
          </cell>
          <cell r="L13">
            <v>348</v>
          </cell>
          <cell r="M13">
            <v>3932</v>
          </cell>
          <cell r="N13">
            <v>170</v>
          </cell>
          <cell r="O13">
            <v>5318</v>
          </cell>
          <cell r="P13">
            <v>983</v>
          </cell>
          <cell r="Q13">
            <v>8464</v>
          </cell>
          <cell r="R13">
            <v>863</v>
          </cell>
          <cell r="S13">
            <v>2199</v>
          </cell>
          <cell r="T13">
            <v>948</v>
          </cell>
          <cell r="U13">
            <v>1868</v>
          </cell>
          <cell r="V13">
            <v>921</v>
          </cell>
        </row>
        <row r="14">
          <cell r="B14" t="str">
            <v>6 .</v>
          </cell>
          <cell r="C14" t="str">
            <v>Non-metallic mineral products</v>
          </cell>
          <cell r="G14">
            <v>15</v>
          </cell>
          <cell r="H14">
            <v>8</v>
          </cell>
          <cell r="I14">
            <v>14</v>
          </cell>
          <cell r="J14">
            <v>5</v>
          </cell>
          <cell r="K14">
            <v>3023</v>
          </cell>
          <cell r="L14">
            <v>2886</v>
          </cell>
          <cell r="M14">
            <v>6156</v>
          </cell>
          <cell r="N14">
            <v>128</v>
          </cell>
          <cell r="O14">
            <v>3472</v>
          </cell>
          <cell r="P14">
            <v>6573</v>
          </cell>
          <cell r="Q14">
            <v>6592</v>
          </cell>
          <cell r="R14">
            <v>506</v>
          </cell>
          <cell r="S14">
            <v>1398</v>
          </cell>
          <cell r="T14">
            <v>490</v>
          </cell>
          <cell r="U14">
            <v>1135</v>
          </cell>
          <cell r="V14">
            <v>251</v>
          </cell>
        </row>
        <row r="15">
          <cell r="B15" t="str">
            <v>7 .</v>
          </cell>
          <cell r="C15" t="str">
            <v>Basic metal products</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row>
        <row r="16">
          <cell r="B16" t="str">
            <v>8 .</v>
          </cell>
          <cell r="C16" t="str">
            <v>Fabricated metal products, machinery and</v>
          </cell>
        </row>
        <row r="17">
          <cell r="C17" t="str">
            <v xml:space="preserve">   transport equipment</v>
          </cell>
          <cell r="G17">
            <v>17</v>
          </cell>
          <cell r="H17">
            <v>18</v>
          </cell>
          <cell r="I17">
            <v>8</v>
          </cell>
          <cell r="J17">
            <v>14</v>
          </cell>
          <cell r="K17">
            <v>233292</v>
          </cell>
          <cell r="L17">
            <v>1592</v>
          </cell>
          <cell r="M17">
            <v>231257</v>
          </cell>
          <cell r="N17">
            <v>2930</v>
          </cell>
          <cell r="O17">
            <v>236865</v>
          </cell>
          <cell r="P17">
            <v>4007</v>
          </cell>
          <cell r="Q17">
            <v>233118</v>
          </cell>
          <cell r="R17">
            <v>5151</v>
          </cell>
          <cell r="S17">
            <v>91991</v>
          </cell>
          <cell r="T17">
            <v>1774</v>
          </cell>
          <cell r="U17">
            <v>91070</v>
          </cell>
          <cell r="V17">
            <v>1296</v>
          </cell>
        </row>
        <row r="18">
          <cell r="B18" t="str">
            <v>9 .</v>
          </cell>
          <cell r="C18" t="str">
            <v>Manufactured products (n.e.s)</v>
          </cell>
          <cell r="G18">
            <v>16</v>
          </cell>
          <cell r="H18">
            <v>17</v>
          </cell>
          <cell r="I18">
            <v>12</v>
          </cell>
          <cell r="J18">
            <v>18</v>
          </cell>
          <cell r="K18">
            <v>366</v>
          </cell>
          <cell r="L18">
            <v>724</v>
          </cell>
          <cell r="M18">
            <v>969</v>
          </cell>
          <cell r="N18">
            <v>980</v>
          </cell>
          <cell r="O18">
            <v>1067</v>
          </cell>
          <cell r="P18">
            <v>1434</v>
          </cell>
          <cell r="Q18">
            <v>1564</v>
          </cell>
          <cell r="R18">
            <v>2079</v>
          </cell>
          <cell r="S18">
            <v>1293</v>
          </cell>
          <cell r="T18">
            <v>1165</v>
          </cell>
          <cell r="U18">
            <v>1842</v>
          </cell>
          <cell r="V18">
            <v>1202</v>
          </cell>
        </row>
        <row r="19">
          <cell r="B19" t="str">
            <v>10 .</v>
          </cell>
          <cell r="C19" t="str">
            <v>Services</v>
          </cell>
          <cell r="G19">
            <v>221</v>
          </cell>
          <cell r="H19">
            <v>209</v>
          </cell>
          <cell r="I19">
            <v>86</v>
          </cell>
          <cell r="J19">
            <v>141</v>
          </cell>
          <cell r="K19">
            <v>165441</v>
          </cell>
          <cell r="L19">
            <v>70642</v>
          </cell>
          <cell r="M19">
            <v>124968</v>
          </cell>
          <cell r="N19">
            <v>46038</v>
          </cell>
          <cell r="O19">
            <v>239743</v>
          </cell>
          <cell r="P19">
            <v>146014</v>
          </cell>
          <cell r="Q19">
            <v>147654</v>
          </cell>
          <cell r="R19">
            <v>91200</v>
          </cell>
          <cell r="S19">
            <v>16646</v>
          </cell>
          <cell r="T19">
            <v>25617</v>
          </cell>
          <cell r="U19">
            <v>5691</v>
          </cell>
          <cell r="V19">
            <v>12407</v>
          </cell>
        </row>
        <row r="20">
          <cell r="B20" t="str">
            <v>11 .</v>
          </cell>
          <cell r="C20" t="str">
            <v xml:space="preserve">Expanded Projects </v>
          </cell>
          <cell r="G20">
            <v>23</v>
          </cell>
          <cell r="H20">
            <v>30</v>
          </cell>
          <cell r="I20">
            <v>16</v>
          </cell>
          <cell r="J20">
            <v>27</v>
          </cell>
          <cell r="K20">
            <v>2973</v>
          </cell>
          <cell r="L20" t="str">
            <v>-</v>
          </cell>
          <cell r="M20">
            <v>3945</v>
          </cell>
          <cell r="N20" t="str">
            <v>-</v>
          </cell>
          <cell r="O20">
            <v>17617</v>
          </cell>
          <cell r="P20">
            <v>120765</v>
          </cell>
          <cell r="Q20">
            <v>15517</v>
          </cell>
          <cell r="R20">
            <v>109641</v>
          </cell>
          <cell r="S20">
            <v>3384</v>
          </cell>
          <cell r="T20">
            <v>5990</v>
          </cell>
          <cell r="U20">
            <v>1499</v>
          </cell>
          <cell r="V20">
            <v>6156</v>
          </cell>
        </row>
        <row r="21">
          <cell r="B21" t="str">
            <v xml:space="preserve"> Total</v>
          </cell>
          <cell r="G21">
            <v>384</v>
          </cell>
          <cell r="H21">
            <v>353</v>
          </cell>
          <cell r="I21">
            <v>182</v>
          </cell>
          <cell r="J21">
            <v>262</v>
          </cell>
          <cell r="K21">
            <v>441005</v>
          </cell>
          <cell r="L21">
            <v>82604</v>
          </cell>
          <cell r="M21">
            <v>374029</v>
          </cell>
          <cell r="N21">
            <v>55317</v>
          </cell>
          <cell r="O21">
            <v>550587</v>
          </cell>
          <cell r="P21">
            <v>293892</v>
          </cell>
          <cell r="Q21">
            <v>422452</v>
          </cell>
          <cell r="R21">
            <v>221653</v>
          </cell>
          <cell r="S21">
            <v>128465</v>
          </cell>
          <cell r="T21">
            <v>54072</v>
          </cell>
          <cell r="U21">
            <v>108195</v>
          </cell>
          <cell r="V21">
            <v>33099</v>
          </cell>
        </row>
        <row r="22">
          <cell r="B22" t="str">
            <v>(a) Revised</v>
          </cell>
          <cell r="V22" t="str">
            <v xml:space="preserve">Source: Board of Investment of Sri Lanka </v>
          </cell>
        </row>
        <row r="23">
          <cell r="B23" t="str">
            <v>(b) Provisional</v>
          </cell>
        </row>
        <row r="24">
          <cell r="B24" t="str">
            <v>(c) This figure is excluding furniture. However, past data remains unchanged</v>
          </cell>
        </row>
      </sheetData>
      <sheetData sheetId="6">
        <row r="2">
          <cell r="B2" t="str">
            <v>NATIONAL OUTPUT AND EXPENDITURE</v>
          </cell>
          <cell r="U2" t="str">
            <v>TABLE 25</v>
          </cell>
        </row>
        <row r="3">
          <cell r="B3" t="str">
            <v>Realised Investments in the Board of Investment (BOI) Enterprises (a)</v>
          </cell>
        </row>
        <row r="5">
          <cell r="B5" t="str">
            <v>Category</v>
          </cell>
          <cell r="D5" t="str">
            <v>Number of Projects</v>
          </cell>
          <cell r="J5" t="str">
            <v>Foreign investment
(Rs. million)</v>
          </cell>
          <cell r="P5" t="str">
            <v>Total Investment Potential
(Rs. million)</v>
          </cell>
        </row>
        <row r="7">
          <cell r="D7">
            <v>2005</v>
          </cell>
          <cell r="E7">
            <v>2006</v>
          </cell>
          <cell r="F7">
            <v>2007</v>
          </cell>
          <cell r="G7">
            <v>2008</v>
          </cell>
          <cell r="H7" t="str">
            <v>2009 (b)</v>
          </cell>
          <cell r="I7" t="str">
            <v>2010 (c)</v>
          </cell>
          <cell r="J7">
            <v>2005</v>
          </cell>
          <cell r="K7">
            <v>2006</v>
          </cell>
          <cell r="L7">
            <v>2007</v>
          </cell>
          <cell r="M7">
            <v>2008</v>
          </cell>
          <cell r="N7" t="str">
            <v>2009 (b)</v>
          </cell>
          <cell r="O7" t="str">
            <v>2010 (c)</v>
          </cell>
          <cell r="P7">
            <v>2005</v>
          </cell>
          <cell r="Q7">
            <v>2006</v>
          </cell>
          <cell r="R7">
            <v>2007</v>
          </cell>
          <cell r="S7">
            <v>2008</v>
          </cell>
          <cell r="T7" t="str">
            <v>2009 (b)</v>
          </cell>
          <cell r="U7" t="str">
            <v>2010 (c)</v>
          </cell>
        </row>
        <row r="9">
          <cell r="B9" t="str">
            <v>1 .</v>
          </cell>
          <cell r="C9" t="str">
            <v>Food, beverages and tobacco products</v>
          </cell>
          <cell r="D9">
            <v>147</v>
          </cell>
          <cell r="E9">
            <v>142</v>
          </cell>
          <cell r="F9">
            <v>145</v>
          </cell>
          <cell r="G9">
            <v>146</v>
          </cell>
          <cell r="H9">
            <v>136</v>
          </cell>
          <cell r="J9">
            <v>16765</v>
          </cell>
          <cell r="K9">
            <v>20375</v>
          </cell>
          <cell r="L9">
            <v>22766</v>
          </cell>
          <cell r="M9">
            <v>28970</v>
          </cell>
          <cell r="N9">
            <v>29405</v>
          </cell>
          <cell r="P9">
            <v>27105</v>
          </cell>
          <cell r="Q9">
            <v>32174</v>
          </cell>
          <cell r="R9">
            <v>36604</v>
          </cell>
          <cell r="S9">
            <v>45556</v>
          </cell>
          <cell r="T9">
            <v>45831</v>
          </cell>
        </row>
        <row r="10">
          <cell r="B10" t="str">
            <v>2 .</v>
          </cell>
          <cell r="C10" t="str">
            <v>Textile, wearing apparel and leather products</v>
          </cell>
          <cell r="D10">
            <v>483</v>
          </cell>
          <cell r="E10">
            <v>492</v>
          </cell>
          <cell r="F10">
            <v>467</v>
          </cell>
          <cell r="G10">
            <v>419</v>
          </cell>
          <cell r="H10">
            <v>382</v>
          </cell>
          <cell r="J10">
            <v>30278</v>
          </cell>
          <cell r="K10">
            <v>36970</v>
          </cell>
          <cell r="L10">
            <v>44906</v>
          </cell>
          <cell r="M10">
            <v>47629</v>
          </cell>
          <cell r="N10">
            <v>48634</v>
          </cell>
          <cell r="P10">
            <v>45879</v>
          </cell>
          <cell r="Q10">
            <v>55767</v>
          </cell>
          <cell r="R10">
            <v>65107</v>
          </cell>
          <cell r="S10">
            <v>70721</v>
          </cell>
          <cell r="T10">
            <v>74304</v>
          </cell>
        </row>
        <row r="11">
          <cell r="B11" t="str">
            <v>3 .</v>
          </cell>
          <cell r="C11" t="str">
            <v>Wood and wood products, excluding furniture (c)</v>
          </cell>
          <cell r="D11">
            <v>28</v>
          </cell>
          <cell r="E11">
            <v>25</v>
          </cell>
          <cell r="F11">
            <v>26</v>
          </cell>
          <cell r="G11">
            <v>30</v>
          </cell>
          <cell r="H11">
            <v>29</v>
          </cell>
          <cell r="J11">
            <v>5619</v>
          </cell>
          <cell r="K11">
            <v>5715</v>
          </cell>
          <cell r="L11">
            <v>5581</v>
          </cell>
          <cell r="M11">
            <v>5929</v>
          </cell>
          <cell r="N11">
            <v>6056</v>
          </cell>
          <cell r="P11">
            <v>5877</v>
          </cell>
          <cell r="Q11">
            <v>6111</v>
          </cell>
          <cell r="R11">
            <v>6160</v>
          </cell>
          <cell r="S11">
            <v>6591</v>
          </cell>
          <cell r="T11">
            <v>6737</v>
          </cell>
        </row>
        <row r="12">
          <cell r="B12" t="str">
            <v>4 .</v>
          </cell>
          <cell r="C12" t="str">
            <v>Paper products, publishing and printing</v>
          </cell>
          <cell r="D12">
            <v>28</v>
          </cell>
          <cell r="E12">
            <v>30</v>
          </cell>
          <cell r="F12">
            <v>28</v>
          </cell>
          <cell r="G12">
            <v>28</v>
          </cell>
          <cell r="H12">
            <v>27</v>
          </cell>
          <cell r="J12">
            <v>788</v>
          </cell>
          <cell r="K12">
            <v>747</v>
          </cell>
          <cell r="L12">
            <v>1004</v>
          </cell>
          <cell r="M12">
            <v>1579</v>
          </cell>
          <cell r="N12">
            <v>3782</v>
          </cell>
          <cell r="P12">
            <v>1771</v>
          </cell>
          <cell r="Q12">
            <v>1769</v>
          </cell>
          <cell r="R12">
            <v>2085</v>
          </cell>
          <cell r="S12">
            <v>2962</v>
          </cell>
          <cell r="T12">
            <v>4929</v>
          </cell>
        </row>
        <row r="13">
          <cell r="B13" t="str">
            <v>5 .</v>
          </cell>
          <cell r="C13" t="str">
            <v>Chemical, petroleum, coal, rubber and</v>
          </cell>
        </row>
        <row r="14">
          <cell r="C14" t="str">
            <v xml:space="preserve">   plastic products</v>
          </cell>
          <cell r="D14">
            <v>143</v>
          </cell>
          <cell r="E14">
            <v>144</v>
          </cell>
          <cell r="F14">
            <v>138</v>
          </cell>
          <cell r="G14">
            <v>130</v>
          </cell>
          <cell r="H14">
            <v>122</v>
          </cell>
          <cell r="J14">
            <v>19042</v>
          </cell>
          <cell r="K14">
            <v>21931</v>
          </cell>
          <cell r="L14">
            <v>29415</v>
          </cell>
          <cell r="M14">
            <v>35617</v>
          </cell>
          <cell r="N14">
            <v>35772</v>
          </cell>
          <cell r="P14">
            <v>28516</v>
          </cell>
          <cell r="Q14">
            <v>33447</v>
          </cell>
          <cell r="R14">
            <v>39804</v>
          </cell>
          <cell r="S14">
            <v>48707</v>
          </cell>
          <cell r="T14">
            <v>46385</v>
          </cell>
        </row>
        <row r="15">
          <cell r="B15" t="str">
            <v>6 .</v>
          </cell>
          <cell r="C15" t="str">
            <v>Non-metallic mineral products</v>
          </cell>
          <cell r="D15">
            <v>62</v>
          </cell>
          <cell r="E15">
            <v>64</v>
          </cell>
          <cell r="F15">
            <v>64</v>
          </cell>
          <cell r="G15">
            <v>67</v>
          </cell>
          <cell r="H15">
            <v>68</v>
          </cell>
          <cell r="J15">
            <v>9621</v>
          </cell>
          <cell r="K15">
            <v>11400</v>
          </cell>
          <cell r="L15">
            <v>11371</v>
          </cell>
          <cell r="M15">
            <v>7395</v>
          </cell>
          <cell r="N15">
            <v>7783</v>
          </cell>
          <cell r="P15">
            <v>17942</v>
          </cell>
          <cell r="Q15">
            <v>19792</v>
          </cell>
          <cell r="R15">
            <v>25478</v>
          </cell>
          <cell r="S15">
            <v>27014</v>
          </cell>
          <cell r="T15">
            <v>31605</v>
          </cell>
        </row>
        <row r="16">
          <cell r="B16" t="str">
            <v>7 .</v>
          </cell>
          <cell r="C16" t="str">
            <v>Basic Metal Products</v>
          </cell>
          <cell r="D16" t="str">
            <v>-</v>
          </cell>
          <cell r="E16" t="str">
            <v>-</v>
          </cell>
          <cell r="F16" t="str">
            <v>-</v>
          </cell>
          <cell r="G16" t="str">
            <v>-</v>
          </cell>
          <cell r="H16" t="str">
            <v>-</v>
          </cell>
          <cell r="J16" t="str">
            <v>-</v>
          </cell>
          <cell r="K16" t="str">
            <v>-</v>
          </cell>
          <cell r="L16" t="str">
            <v>-</v>
          </cell>
          <cell r="M16" t="str">
            <v>-</v>
          </cell>
          <cell r="N16" t="str">
            <v>-</v>
          </cell>
          <cell r="P16" t="str">
            <v>-</v>
          </cell>
          <cell r="Q16" t="str">
            <v>-</v>
          </cell>
          <cell r="R16" t="str">
            <v>-</v>
          </cell>
          <cell r="S16" t="str">
            <v>-</v>
          </cell>
          <cell r="T16" t="str">
            <v>-</v>
          </cell>
        </row>
        <row r="17">
          <cell r="B17" t="str">
            <v>8 .</v>
          </cell>
          <cell r="C17" t="str">
            <v>Fabricated metal products, machinery and</v>
          </cell>
        </row>
        <row r="18">
          <cell r="C18" t="str">
            <v xml:space="preserve">    transport equipment</v>
          </cell>
          <cell r="D18">
            <v>92</v>
          </cell>
          <cell r="E18">
            <v>83</v>
          </cell>
          <cell r="F18">
            <v>84</v>
          </cell>
          <cell r="G18">
            <v>89</v>
          </cell>
          <cell r="H18">
            <v>89</v>
          </cell>
          <cell r="J18">
            <v>9827</v>
          </cell>
          <cell r="K18">
            <v>13153</v>
          </cell>
          <cell r="L18">
            <v>14440</v>
          </cell>
          <cell r="M18">
            <v>12303</v>
          </cell>
          <cell r="N18">
            <v>13197</v>
          </cell>
          <cell r="P18">
            <v>12383</v>
          </cell>
          <cell r="Q18">
            <v>16424</v>
          </cell>
          <cell r="R18">
            <v>17362</v>
          </cell>
          <cell r="S18">
            <v>15135</v>
          </cell>
          <cell r="T18">
            <v>16816</v>
          </cell>
        </row>
        <row r="19">
          <cell r="B19" t="str">
            <v>9 .</v>
          </cell>
          <cell r="C19" t="str">
            <v>Manufactured products (n.e.s.)</v>
          </cell>
          <cell r="D19">
            <v>167</v>
          </cell>
          <cell r="E19">
            <v>156</v>
          </cell>
          <cell r="F19">
            <v>153</v>
          </cell>
          <cell r="G19">
            <v>155</v>
          </cell>
          <cell r="H19">
            <v>156</v>
          </cell>
          <cell r="J19">
            <v>8403</v>
          </cell>
          <cell r="K19">
            <v>10750</v>
          </cell>
          <cell r="L19">
            <v>11890</v>
          </cell>
          <cell r="M19">
            <v>14317</v>
          </cell>
          <cell r="N19">
            <v>17938</v>
          </cell>
          <cell r="P19">
            <v>11534</v>
          </cell>
          <cell r="Q19">
            <v>14487</v>
          </cell>
          <cell r="R19">
            <v>16387</v>
          </cell>
          <cell r="S19">
            <v>18534</v>
          </cell>
          <cell r="T19">
            <v>22290</v>
          </cell>
        </row>
        <row r="20">
          <cell r="B20" t="str">
            <v>10 .</v>
          </cell>
          <cell r="C20" t="str">
            <v>Services</v>
          </cell>
          <cell r="D20">
            <v>721</v>
          </cell>
          <cell r="E20">
            <v>793</v>
          </cell>
          <cell r="F20">
            <v>872</v>
          </cell>
          <cell r="G20">
            <v>925</v>
          </cell>
          <cell r="H20">
            <v>913</v>
          </cell>
          <cell r="J20">
            <v>133180</v>
          </cell>
          <cell r="K20">
            <v>164325</v>
          </cell>
          <cell r="L20">
            <v>222871</v>
          </cell>
          <cell r="M20">
            <v>286669</v>
          </cell>
          <cell r="N20">
            <v>331894</v>
          </cell>
          <cell r="P20">
            <v>229122</v>
          </cell>
          <cell r="Q20">
            <v>288046</v>
          </cell>
          <cell r="R20">
            <v>392107</v>
          </cell>
          <cell r="S20">
            <v>466604</v>
          </cell>
          <cell r="T20">
            <v>522296</v>
          </cell>
        </row>
        <row r="22">
          <cell r="B22" t="str">
            <v>Total</v>
          </cell>
          <cell r="D22">
            <v>1871</v>
          </cell>
          <cell r="E22">
            <v>1929</v>
          </cell>
          <cell r="F22">
            <v>1977</v>
          </cell>
          <cell r="G22">
            <v>1989</v>
          </cell>
          <cell r="H22">
            <v>1922</v>
          </cell>
          <cell r="J22">
            <v>233523</v>
          </cell>
          <cell r="K22">
            <v>285366</v>
          </cell>
          <cell r="L22">
            <v>364244</v>
          </cell>
          <cell r="M22">
            <v>440408</v>
          </cell>
          <cell r="N22">
            <v>494461</v>
          </cell>
          <cell r="P22">
            <v>380129</v>
          </cell>
          <cell r="Q22">
            <v>468017</v>
          </cell>
          <cell r="R22">
            <v>601093</v>
          </cell>
          <cell r="S22">
            <v>701824</v>
          </cell>
          <cell r="T22">
            <v>771193</v>
          </cell>
        </row>
        <row r="23">
          <cell r="B23" t="str">
            <v>(a)  Cumulative figures as at end of the year</v>
          </cell>
          <cell r="Q23" t="str">
            <v xml:space="preserve">         Source: Board of Investment of Sri Lanka</v>
          </cell>
        </row>
        <row r="24">
          <cell r="B24" t="str">
            <v>(b)  Revised</v>
          </cell>
        </row>
      </sheetData>
      <sheetData sheetId="7" refreshError="1"/>
      <sheetData sheetId="8" refreshError="1"/>
      <sheetData sheetId="9" refreshError="1"/>
      <sheetData sheetId="10" refreshError="1"/>
      <sheetData sheetId="11" refreshError="1"/>
      <sheetData sheetId="12" refreshError="1"/>
      <sheetData sheetId="13">
        <row r="2">
          <cell r="B2" t="str">
            <v>NATIONAL OUTPUT AND EXPENDITURE</v>
          </cell>
          <cell r="N2" t="str">
            <v>TABLE 31</v>
          </cell>
        </row>
        <row r="3">
          <cell r="B3" t="str">
            <v xml:space="preserve">Private Sector Industrial Production Volume Index (a)(b)   </v>
          </cell>
        </row>
        <row r="4">
          <cell r="N4" t="str">
            <v>1997=100</v>
          </cell>
        </row>
        <row r="5">
          <cell r="B5" t="str">
            <v>Period</v>
          </cell>
          <cell r="E5" t="str">
            <v>Overall Index</v>
          </cell>
          <cell r="F5" t="str">
            <v>Food, beverages and tobacco products</v>
          </cell>
          <cell r="G5" t="str">
            <v>Textile, wearing apparel and leather products</v>
          </cell>
          <cell r="H5" t="str">
            <v>Wood and wood products</v>
          </cell>
          <cell r="I5" t="str">
            <v>Paper products, publishing and printing</v>
          </cell>
          <cell r="J5" t="str">
            <v>Chemical, petroleum, coal, rubber and plastic products</v>
          </cell>
          <cell r="K5" t="str">
            <v>Non-metallic mineral products</v>
          </cell>
          <cell r="L5" t="str">
            <v>Basic metal  products</v>
          </cell>
          <cell r="M5" t="str">
            <v>Fabricated metal products, Machinery and transport equipment</v>
          </cell>
          <cell r="N5" t="str">
            <v>Manufactured products not elsewhere specified</v>
          </cell>
        </row>
        <row r="8">
          <cell r="B8">
            <v>2005</v>
          </cell>
          <cell r="E8">
            <v>145.57942133666668</v>
          </cell>
          <cell r="F8">
            <v>145.61139166666666</v>
          </cell>
          <cell r="G8">
            <v>134.00324999999998</v>
          </cell>
          <cell r="H8">
            <v>121.04166666666664</v>
          </cell>
          <cell r="I8">
            <v>121.29166666666664</v>
          </cell>
          <cell r="J8">
            <v>173.94724749999997</v>
          </cell>
          <cell r="K8">
            <v>142.28591666666665</v>
          </cell>
          <cell r="L8">
            <v>149.35833333333332</v>
          </cell>
          <cell r="M8">
            <v>139.32499999999999</v>
          </cell>
          <cell r="N8">
            <v>128.94166666666666</v>
          </cell>
        </row>
        <row r="9">
          <cell r="B9">
            <v>2006</v>
          </cell>
          <cell r="E9">
            <v>153.9906491466667</v>
          </cell>
          <cell r="F9">
            <v>153.43562499999999</v>
          </cell>
          <cell r="G9">
            <v>139.88683333333333</v>
          </cell>
          <cell r="H9">
            <v>126.89166666666669</v>
          </cell>
          <cell r="I9">
            <v>127.74166666666667</v>
          </cell>
          <cell r="J9">
            <v>188.18512750000002</v>
          </cell>
          <cell r="K9">
            <v>157.93758333333335</v>
          </cell>
          <cell r="L9">
            <v>158.46666666666664</v>
          </cell>
          <cell r="M9">
            <v>144.57499999999999</v>
          </cell>
          <cell r="N9">
            <v>133.69999999999999</v>
          </cell>
        </row>
        <row r="10">
          <cell r="B10">
            <v>2007</v>
          </cell>
          <cell r="E10">
            <v>163.85337343333336</v>
          </cell>
          <cell r="F10">
            <v>162.67837499999999</v>
          </cell>
          <cell r="G10">
            <v>148.53558333333334</v>
          </cell>
          <cell r="H10">
            <v>133.33333333333334</v>
          </cell>
          <cell r="I10">
            <v>134.5</v>
          </cell>
          <cell r="J10">
            <v>203.02869583333333</v>
          </cell>
          <cell r="K10">
            <v>171.46333333333337</v>
          </cell>
          <cell r="L10">
            <v>169.02500000000001</v>
          </cell>
          <cell r="M10">
            <v>151.49166666666667</v>
          </cell>
          <cell r="N10">
            <v>140.81666666666669</v>
          </cell>
        </row>
        <row r="11">
          <cell r="B11">
            <v>2008</v>
          </cell>
          <cell r="E11">
            <v>172.09395022166666</v>
          </cell>
          <cell r="F11">
            <v>171.52240000000003</v>
          </cell>
          <cell r="G11">
            <v>153.33849999999998</v>
          </cell>
          <cell r="H11">
            <v>140.16666666666666</v>
          </cell>
          <cell r="I11">
            <v>142</v>
          </cell>
          <cell r="J11">
            <v>216.03684416666667</v>
          </cell>
          <cell r="K11">
            <v>178.30241666666666</v>
          </cell>
          <cell r="L11">
            <v>175.35</v>
          </cell>
          <cell r="M11">
            <v>159.05000000000001</v>
          </cell>
          <cell r="N11">
            <v>147.55000000000001</v>
          </cell>
        </row>
        <row r="12">
          <cell r="B12">
            <v>2009</v>
          </cell>
          <cell r="C12" t="str">
            <v>(c)</v>
          </cell>
          <cell r="E12">
            <v>177.33932199833336</v>
          </cell>
          <cell r="F12">
            <v>181.29594166666672</v>
          </cell>
          <cell r="G12">
            <v>152.89291666666668</v>
          </cell>
          <cell r="H12">
            <v>144.7416666666667</v>
          </cell>
          <cell r="I12">
            <v>147.83333333333334</v>
          </cell>
          <cell r="J12">
            <v>220.09681999999998</v>
          </cell>
          <cell r="K12">
            <v>171.19316666666666</v>
          </cell>
          <cell r="L12">
            <v>176.42500000000001</v>
          </cell>
          <cell r="M12">
            <v>164.29166666666666</v>
          </cell>
          <cell r="N12">
            <v>151.95833333333331</v>
          </cell>
        </row>
        <row r="13">
          <cell r="B13">
            <v>2010</v>
          </cell>
          <cell r="C13" t="str">
            <v>(d)</v>
          </cell>
          <cell r="E13">
            <v>192.69798106666664</v>
          </cell>
          <cell r="F13">
            <v>193.63499999999999</v>
          </cell>
          <cell r="G13">
            <v>166.04225</v>
          </cell>
          <cell r="H13">
            <v>153.26666666666668</v>
          </cell>
          <cell r="I13">
            <v>157.10833333333335</v>
          </cell>
          <cell r="J13">
            <v>248.31296666666671</v>
          </cell>
          <cell r="K13">
            <v>192.46016666666671</v>
          </cell>
          <cell r="L13">
            <v>185.77500000000001</v>
          </cell>
          <cell r="M13">
            <v>179.36666666666667</v>
          </cell>
          <cell r="N13">
            <v>163.27500000000001</v>
          </cell>
        </row>
        <row r="15">
          <cell r="B15">
            <v>2007</v>
          </cell>
          <cell r="D15" t="str">
            <v xml:space="preserve"> 1st Quarter</v>
          </cell>
          <cell r="E15">
            <v>162.96985333333333</v>
          </cell>
          <cell r="F15">
            <v>158.12983333333332</v>
          </cell>
          <cell r="G15">
            <v>158.37166666666667</v>
          </cell>
          <cell r="H15">
            <v>139.33333333333334</v>
          </cell>
          <cell r="I15">
            <v>129.56666666666666</v>
          </cell>
          <cell r="J15">
            <v>206.23058333333333</v>
          </cell>
          <cell r="K15">
            <v>165.56700000000001</v>
          </cell>
          <cell r="L15">
            <v>170.96666666666667</v>
          </cell>
          <cell r="M15">
            <v>136.36666666666667</v>
          </cell>
          <cell r="N15">
            <v>139.46666666666667</v>
          </cell>
        </row>
        <row r="16">
          <cell r="D16" t="str">
            <v xml:space="preserve"> 2nd Quarter</v>
          </cell>
          <cell r="E16">
            <v>157.92705498666672</v>
          </cell>
          <cell r="F16">
            <v>157.61763333333337</v>
          </cell>
          <cell r="G16">
            <v>148.875</v>
          </cell>
          <cell r="H16">
            <v>124.13333333333333</v>
          </cell>
          <cell r="I16">
            <v>129.56666666666666</v>
          </cell>
          <cell r="J16">
            <v>181.39011000000002</v>
          </cell>
          <cell r="K16">
            <v>168.21433333333331</v>
          </cell>
          <cell r="L16">
            <v>155.16666666666669</v>
          </cell>
          <cell r="M16">
            <v>147.9</v>
          </cell>
          <cell r="N16">
            <v>141.43333333333334</v>
          </cell>
        </row>
        <row r="17">
          <cell r="D17" t="str">
            <v xml:space="preserve"> 3rd Quarter</v>
          </cell>
          <cell r="E17">
            <v>158.95082435333339</v>
          </cell>
          <cell r="F17">
            <v>161.19596666666669</v>
          </cell>
          <cell r="G17">
            <v>129.87933333333334</v>
          </cell>
          <cell r="H17">
            <v>139.19999999999999</v>
          </cell>
          <cell r="I17">
            <v>137.69999999999999</v>
          </cell>
          <cell r="J17">
            <v>200.27545999999998</v>
          </cell>
          <cell r="K17">
            <v>166.85866666666666</v>
          </cell>
          <cell r="L17">
            <v>176.53333333333333</v>
          </cell>
          <cell r="M17">
            <v>160.43333333333331</v>
          </cell>
          <cell r="N17">
            <v>135.19999999999999</v>
          </cell>
        </row>
        <row r="18">
          <cell r="D18" t="str">
            <v xml:space="preserve"> 4th Quarter</v>
          </cell>
          <cell r="E18">
            <v>175.56576106</v>
          </cell>
          <cell r="F18">
            <v>173.77006666666668</v>
          </cell>
          <cell r="G18">
            <v>157.01633333333334</v>
          </cell>
          <cell r="H18">
            <v>130.66666666666666</v>
          </cell>
          <cell r="I18">
            <v>141.16666666666666</v>
          </cell>
          <cell r="J18">
            <v>224.21862999999999</v>
          </cell>
          <cell r="K18">
            <v>185.21333333333334</v>
          </cell>
          <cell r="L18">
            <v>173.43333333333331</v>
          </cell>
          <cell r="M18">
            <v>161.26666666666668</v>
          </cell>
          <cell r="N18">
            <v>147.16666666666666</v>
          </cell>
        </row>
        <row r="20">
          <cell r="B20">
            <v>2008</v>
          </cell>
          <cell r="D20" t="str">
            <v xml:space="preserve"> 1st Quarter</v>
          </cell>
          <cell r="E20">
            <v>171.34460270666671</v>
          </cell>
          <cell r="F20">
            <v>166.06686666666667</v>
          </cell>
          <cell r="G20">
            <v>163.56</v>
          </cell>
          <cell r="H20">
            <v>146.46666666666667</v>
          </cell>
          <cell r="I20">
            <v>135.30000000000001</v>
          </cell>
          <cell r="J20">
            <v>221.08955333333333</v>
          </cell>
          <cell r="K20">
            <v>175.38899999999998</v>
          </cell>
          <cell r="L20">
            <v>177</v>
          </cell>
          <cell r="M20">
            <v>144.56666666666666</v>
          </cell>
          <cell r="N20">
            <v>146.9</v>
          </cell>
        </row>
        <row r="21">
          <cell r="D21" t="str">
            <v xml:space="preserve"> 2nd Quarter</v>
          </cell>
          <cell r="E21">
            <v>165.33842865333332</v>
          </cell>
          <cell r="F21">
            <v>165.90423333333334</v>
          </cell>
          <cell r="G21">
            <v>150.62966666666668</v>
          </cell>
          <cell r="H21">
            <v>130.30000000000001</v>
          </cell>
          <cell r="I21">
            <v>135.96666666666667</v>
          </cell>
          <cell r="J21">
            <v>193.99841000000001</v>
          </cell>
          <cell r="K21">
            <v>177.93466666666669</v>
          </cell>
          <cell r="L21">
            <v>160.9</v>
          </cell>
          <cell r="M21">
            <v>156.19999999999999</v>
          </cell>
          <cell r="N21">
            <v>147.6</v>
          </cell>
        </row>
        <row r="22">
          <cell r="D22" t="str">
            <v xml:space="preserve"> 3rd Quarter</v>
          </cell>
          <cell r="E22">
            <v>167.59866657333333</v>
          </cell>
          <cell r="F22">
            <v>170.18026666666671</v>
          </cell>
          <cell r="G22">
            <v>135.34899999999999</v>
          </cell>
          <cell r="H22">
            <v>146</v>
          </cell>
          <cell r="I22">
            <v>146.1</v>
          </cell>
          <cell r="J22">
            <v>213.10935333333336</v>
          </cell>
          <cell r="K22">
            <v>178.82033333333334</v>
          </cell>
          <cell r="L22">
            <v>183.0333333333333</v>
          </cell>
          <cell r="M22">
            <v>167.26666666666668</v>
          </cell>
          <cell r="N22">
            <v>142.19999999999999</v>
          </cell>
        </row>
        <row r="23">
          <cell r="D23" t="str">
            <v xml:space="preserve"> 4th Quarter</v>
          </cell>
          <cell r="E23">
            <v>184.09410295333333</v>
          </cell>
          <cell r="F23">
            <v>183.93823333333333</v>
          </cell>
          <cell r="G23">
            <v>163.81533333333334</v>
          </cell>
          <cell r="H23">
            <v>137.9</v>
          </cell>
          <cell r="I23">
            <v>150.63333333333335</v>
          </cell>
          <cell r="J23">
            <v>235.95006000000001</v>
          </cell>
          <cell r="K23">
            <v>181.06566666666666</v>
          </cell>
          <cell r="L23">
            <v>180.46666666666667</v>
          </cell>
          <cell r="M23">
            <v>168.16666666666669</v>
          </cell>
          <cell r="N23">
            <v>153.5</v>
          </cell>
        </row>
        <row r="25">
          <cell r="B25">
            <v>2009</v>
          </cell>
          <cell r="C25" t="str">
            <v>(c)</v>
          </cell>
          <cell r="D25" t="str">
            <v xml:space="preserve"> 1st Quarter</v>
          </cell>
          <cell r="E25">
            <v>177.13560508666669</v>
          </cell>
          <cell r="F25">
            <v>174.85996666666668</v>
          </cell>
          <cell r="G25">
            <v>172.2836666666667</v>
          </cell>
          <cell r="H25">
            <v>151.43333333333334</v>
          </cell>
          <cell r="I25">
            <v>140.69999999999999</v>
          </cell>
          <cell r="J25">
            <v>220.881</v>
          </cell>
          <cell r="K25">
            <v>162.01866666666669</v>
          </cell>
          <cell r="L25">
            <v>179.9</v>
          </cell>
          <cell r="M25">
            <v>148.36666666666665</v>
          </cell>
          <cell r="N25">
            <v>149.13333333333333</v>
          </cell>
        </row>
        <row r="26">
          <cell r="D26" t="str">
            <v xml:space="preserve"> 2nd Quarter</v>
          </cell>
          <cell r="E26">
            <v>165.93557536</v>
          </cell>
          <cell r="F26">
            <v>174.49343333333334</v>
          </cell>
          <cell r="G26">
            <v>136.68300000000002</v>
          </cell>
          <cell r="H26">
            <v>133.30000000000001</v>
          </cell>
          <cell r="I26">
            <v>140.29999999999998</v>
          </cell>
          <cell r="J26">
            <v>191.04586666666668</v>
          </cell>
          <cell r="K26">
            <v>171.01400000000001</v>
          </cell>
          <cell r="L26">
            <v>159.43333333333334</v>
          </cell>
          <cell r="M26">
            <v>161.43333333333334</v>
          </cell>
          <cell r="N26">
            <v>151.26666666666665</v>
          </cell>
        </row>
        <row r="27">
          <cell r="D27" t="str">
            <v xml:space="preserve"> 3rd Quarter</v>
          </cell>
          <cell r="E27">
            <v>172.17299179333338</v>
          </cell>
          <cell r="F27">
            <v>179.99843333333334</v>
          </cell>
          <cell r="G27">
            <v>134.71633333333332</v>
          </cell>
          <cell r="H27">
            <v>150.9</v>
          </cell>
          <cell r="I27">
            <v>151.86666666666667</v>
          </cell>
          <cell r="J27">
            <v>214.75890000000001</v>
          </cell>
          <cell r="K27">
            <v>167.666</v>
          </cell>
          <cell r="L27">
            <v>183.56666666666669</v>
          </cell>
          <cell r="M27">
            <v>171.53333333333333</v>
          </cell>
          <cell r="N27">
            <v>145.5</v>
          </cell>
        </row>
        <row r="28">
          <cell r="D28" t="str">
            <v xml:space="preserve"> 4th Quarter</v>
          </cell>
          <cell r="E28">
            <v>194.11311575333335</v>
          </cell>
          <cell r="F28">
            <v>195.81720000000004</v>
          </cell>
          <cell r="G28">
            <v>167.88866666666669</v>
          </cell>
          <cell r="H28">
            <v>143.33333333333334</v>
          </cell>
          <cell r="I28">
            <v>158.46666666666667</v>
          </cell>
          <cell r="J28">
            <v>253.84193333333337</v>
          </cell>
          <cell r="K28">
            <v>184.07399999999998</v>
          </cell>
          <cell r="L28">
            <v>182.80000000000004</v>
          </cell>
          <cell r="M28">
            <v>175.83333333333334</v>
          </cell>
          <cell r="N28">
            <v>161.93333333333334</v>
          </cell>
        </row>
        <row r="30">
          <cell r="B30">
            <v>2010</v>
          </cell>
          <cell r="C30" t="str">
            <v>(d)</v>
          </cell>
          <cell r="D30" t="str">
            <v xml:space="preserve"> 1st Quarter</v>
          </cell>
          <cell r="E30">
            <v>186.8</v>
          </cell>
          <cell r="F30">
            <v>186.9</v>
          </cell>
          <cell r="G30">
            <v>172.1</v>
          </cell>
          <cell r="H30">
            <v>159.6</v>
          </cell>
          <cell r="I30">
            <v>150.1</v>
          </cell>
          <cell r="J30">
            <v>236.8</v>
          </cell>
          <cell r="K30">
            <v>175.1</v>
          </cell>
          <cell r="L30">
            <v>188.1</v>
          </cell>
          <cell r="M30">
            <v>157.30000000000001</v>
          </cell>
          <cell r="N30">
            <v>162.6</v>
          </cell>
        </row>
        <row r="31">
          <cell r="D31" t="str">
            <v xml:space="preserve"> 2nd Quarter</v>
          </cell>
          <cell r="E31">
            <v>181.5733534</v>
          </cell>
          <cell r="F31">
            <v>186.40153333333333</v>
          </cell>
          <cell r="G31">
            <v>147.49333333333334</v>
          </cell>
          <cell r="H31">
            <v>141.73333333333335</v>
          </cell>
          <cell r="I31">
            <v>149.66666666666666</v>
          </cell>
          <cell r="J31">
            <v>222.51813333333334</v>
          </cell>
          <cell r="K31">
            <v>198.20599999999999</v>
          </cell>
          <cell r="L31">
            <v>168.7</v>
          </cell>
          <cell r="M31">
            <v>178.93333333333331</v>
          </cell>
          <cell r="N31">
            <v>165.96666666666667</v>
          </cell>
        </row>
        <row r="32">
          <cell r="D32" t="str">
            <v xml:space="preserve"> 3rd Quarter</v>
          </cell>
          <cell r="E32">
            <v>186.3</v>
          </cell>
          <cell r="F32">
            <v>192.32126666666667</v>
          </cell>
          <cell r="G32">
            <v>139.67833333333334</v>
          </cell>
          <cell r="H32">
            <v>159.80000000000001</v>
          </cell>
          <cell r="I32">
            <v>160.46666666666667</v>
          </cell>
          <cell r="J32">
            <v>240.28903333333335</v>
          </cell>
          <cell r="K32">
            <v>200.09466666666665</v>
          </cell>
          <cell r="L32">
            <v>194.83333333333334</v>
          </cell>
          <cell r="M32">
            <v>192.63333333333335</v>
          </cell>
          <cell r="N32">
            <v>153.86666666666665</v>
          </cell>
        </row>
        <row r="33">
          <cell r="D33" t="str">
            <v xml:space="preserve"> 4th Quarter</v>
          </cell>
          <cell r="E33">
            <v>216.18386653333332</v>
          </cell>
          <cell r="F33">
            <v>208.88033333333331</v>
          </cell>
          <cell r="G33">
            <v>204.88166666666666</v>
          </cell>
          <cell r="H33">
            <v>151.9</v>
          </cell>
          <cell r="I33">
            <v>168.16666666666666</v>
          </cell>
          <cell r="J33">
            <v>293.63076666666666</v>
          </cell>
          <cell r="K33">
            <v>196.39966666666666</v>
          </cell>
          <cell r="L33">
            <v>191.43333333333331</v>
          </cell>
          <cell r="M33">
            <v>188.6</v>
          </cell>
          <cell r="N33">
            <v>170.66666666666666</v>
          </cell>
        </row>
        <row r="35">
          <cell r="B35">
            <v>2008</v>
          </cell>
          <cell r="D35" t="str">
            <v>January</v>
          </cell>
          <cell r="E35">
            <v>168.01856742000001</v>
          </cell>
          <cell r="F35">
            <v>154.26480000000001</v>
          </cell>
          <cell r="G35">
            <v>164.60299999999998</v>
          </cell>
          <cell r="H35">
            <v>155.19999999999999</v>
          </cell>
          <cell r="I35">
            <v>138.19999999999999</v>
          </cell>
          <cell r="J35">
            <v>239.82291000000004</v>
          </cell>
          <cell r="K35">
            <v>163.94200000000001</v>
          </cell>
          <cell r="L35">
            <v>199.3</v>
          </cell>
          <cell r="M35">
            <v>140.6</v>
          </cell>
          <cell r="N35">
            <v>150.19999999999999</v>
          </cell>
        </row>
        <row r="36">
          <cell r="D36" t="str">
            <v>February</v>
          </cell>
          <cell r="E36">
            <v>168.03263532000003</v>
          </cell>
          <cell r="F36">
            <v>152.2688</v>
          </cell>
          <cell r="G36">
            <v>178.36700000000002</v>
          </cell>
          <cell r="H36">
            <v>156.80000000000001</v>
          </cell>
          <cell r="I36">
            <v>120.4</v>
          </cell>
          <cell r="J36">
            <v>224.28335999999999</v>
          </cell>
          <cell r="K36">
            <v>169.02199999999999</v>
          </cell>
          <cell r="L36">
            <v>166.6</v>
          </cell>
          <cell r="M36">
            <v>140.1</v>
          </cell>
          <cell r="N36">
            <v>146.69999999999999</v>
          </cell>
        </row>
        <row r="37">
          <cell r="D37" t="str">
            <v>March</v>
          </cell>
          <cell r="E37">
            <v>177.98260538000002</v>
          </cell>
          <cell r="F37">
            <v>191.667</v>
          </cell>
          <cell r="G37">
            <v>147.71</v>
          </cell>
          <cell r="H37">
            <v>127.4</v>
          </cell>
          <cell r="I37">
            <v>147.30000000000001</v>
          </cell>
          <cell r="J37">
            <v>199.16239000000002</v>
          </cell>
          <cell r="K37">
            <v>193.20299999999997</v>
          </cell>
          <cell r="L37">
            <v>165.1</v>
          </cell>
          <cell r="M37">
            <v>153</v>
          </cell>
          <cell r="N37">
            <v>143.80000000000001</v>
          </cell>
        </row>
        <row r="38">
          <cell r="D38" t="str">
            <v>April</v>
          </cell>
          <cell r="E38">
            <v>171.95730503999999</v>
          </cell>
          <cell r="F38">
            <v>178.47820000000002</v>
          </cell>
          <cell r="G38">
            <v>145.70400000000001</v>
          </cell>
          <cell r="H38">
            <v>127.6</v>
          </cell>
          <cell r="I38">
            <v>124.7</v>
          </cell>
          <cell r="J38">
            <v>209.28071999999997</v>
          </cell>
          <cell r="K38">
            <v>170.50899999999999</v>
          </cell>
          <cell r="L38">
            <v>162.80000000000001</v>
          </cell>
          <cell r="M38">
            <v>154.6</v>
          </cell>
          <cell r="N38">
            <v>160</v>
          </cell>
        </row>
        <row r="39">
          <cell r="D39" t="str">
            <v>May</v>
          </cell>
          <cell r="E39">
            <v>165.68892678000003</v>
          </cell>
          <cell r="F39">
            <v>169.09370000000004</v>
          </cell>
          <cell r="G39">
            <v>151.815</v>
          </cell>
          <cell r="H39">
            <v>124.3</v>
          </cell>
          <cell r="I39">
            <v>144.5</v>
          </cell>
          <cell r="J39">
            <v>186.58394000000001</v>
          </cell>
          <cell r="K39">
            <v>177.30700000000002</v>
          </cell>
          <cell r="L39">
            <v>149.5</v>
          </cell>
          <cell r="M39">
            <v>154</v>
          </cell>
          <cell r="N39">
            <v>141.30000000000001</v>
          </cell>
        </row>
        <row r="40">
          <cell r="D40" t="str">
            <v>June</v>
          </cell>
          <cell r="E40">
            <v>158.36905414000003</v>
          </cell>
          <cell r="F40">
            <v>150.14080000000001</v>
          </cell>
          <cell r="G40">
            <v>154.37</v>
          </cell>
          <cell r="H40">
            <v>139</v>
          </cell>
          <cell r="I40">
            <v>138.69999999999999</v>
          </cell>
          <cell r="J40">
            <v>186.13057000000001</v>
          </cell>
          <cell r="K40">
            <v>185.988</v>
          </cell>
          <cell r="L40">
            <v>170.4</v>
          </cell>
          <cell r="M40">
            <v>160</v>
          </cell>
          <cell r="N40">
            <v>141.5</v>
          </cell>
        </row>
        <row r="41">
          <cell r="D41" t="str">
            <v>July</v>
          </cell>
          <cell r="E41">
            <v>164.98789884000007</v>
          </cell>
          <cell r="F41">
            <v>168.83020000000005</v>
          </cell>
          <cell r="G41">
            <v>132.833</v>
          </cell>
          <cell r="H41">
            <v>151.1</v>
          </cell>
          <cell r="I41">
            <v>141.19999999999999</v>
          </cell>
          <cell r="J41">
            <v>211.28362000000001</v>
          </cell>
          <cell r="K41">
            <v>184.17</v>
          </cell>
          <cell r="L41">
            <v>182.5</v>
          </cell>
          <cell r="M41">
            <v>149.80000000000001</v>
          </cell>
          <cell r="N41">
            <v>136</v>
          </cell>
        </row>
        <row r="42">
          <cell r="D42" t="str">
            <v>August</v>
          </cell>
          <cell r="E42">
            <v>175.69312446000004</v>
          </cell>
          <cell r="F42">
            <v>171.11910000000003</v>
          </cell>
          <cell r="G42">
            <v>151.66899999999998</v>
          </cell>
          <cell r="H42">
            <v>169.7</v>
          </cell>
          <cell r="I42">
            <v>171</v>
          </cell>
          <cell r="J42">
            <v>232.41118000000003</v>
          </cell>
          <cell r="K42">
            <v>170.11599999999999</v>
          </cell>
          <cell r="L42">
            <v>199.9</v>
          </cell>
          <cell r="M42">
            <v>182</v>
          </cell>
          <cell r="N42">
            <v>152</v>
          </cell>
        </row>
        <row r="43">
          <cell r="D43" t="str">
            <v>September</v>
          </cell>
          <cell r="E43">
            <v>162.11497641999998</v>
          </cell>
          <cell r="F43">
            <v>170.5915</v>
          </cell>
          <cell r="G43">
            <v>121.545</v>
          </cell>
          <cell r="H43">
            <v>117.2</v>
          </cell>
          <cell r="I43">
            <v>126.1</v>
          </cell>
          <cell r="J43">
            <v>195.63326000000001</v>
          </cell>
          <cell r="K43">
            <v>182.17500000000001</v>
          </cell>
          <cell r="L43">
            <v>166.7</v>
          </cell>
          <cell r="M43">
            <v>170</v>
          </cell>
          <cell r="N43">
            <v>138.6</v>
          </cell>
        </row>
        <row r="44">
          <cell r="D44" t="str">
            <v>October</v>
          </cell>
          <cell r="E44">
            <v>180.06060132000005</v>
          </cell>
          <cell r="F44">
            <v>180.21710000000002</v>
          </cell>
          <cell r="G44">
            <v>162.50100000000003</v>
          </cell>
          <cell r="H44">
            <v>125</v>
          </cell>
          <cell r="I44">
            <v>154.19999999999999</v>
          </cell>
          <cell r="J44">
            <v>230.97351000000003</v>
          </cell>
          <cell r="K44">
            <v>187.51599999999999</v>
          </cell>
          <cell r="L44">
            <v>170.7</v>
          </cell>
          <cell r="M44">
            <v>151.4</v>
          </cell>
          <cell r="N44">
            <v>142.1</v>
          </cell>
        </row>
        <row r="45">
          <cell r="D45" t="str">
            <v>November</v>
          </cell>
          <cell r="E45">
            <v>189.43822244000003</v>
          </cell>
          <cell r="F45">
            <v>181.57170000000002</v>
          </cell>
          <cell r="G45">
            <v>183.89699999999999</v>
          </cell>
          <cell r="H45">
            <v>146.19999999999999</v>
          </cell>
          <cell r="I45">
            <v>148.4</v>
          </cell>
          <cell r="J45">
            <v>242.48817000000003</v>
          </cell>
          <cell r="K45">
            <v>183.45600000000002</v>
          </cell>
          <cell r="L45">
            <v>202.2</v>
          </cell>
          <cell r="M45">
            <v>176.8</v>
          </cell>
          <cell r="N45">
            <v>157.69999999999999</v>
          </cell>
        </row>
        <row r="46">
          <cell r="D46" t="str">
            <v>December</v>
          </cell>
          <cell r="E46">
            <v>182.78348510000001</v>
          </cell>
          <cell r="F46">
            <v>190.02590000000001</v>
          </cell>
          <cell r="G46">
            <v>145.048</v>
          </cell>
          <cell r="H46">
            <v>142.5</v>
          </cell>
          <cell r="I46">
            <v>149.30000000000001</v>
          </cell>
          <cell r="J46">
            <v>234.38849999999999</v>
          </cell>
          <cell r="K46">
            <v>172.22499999999999</v>
          </cell>
          <cell r="L46">
            <v>168.5</v>
          </cell>
          <cell r="M46">
            <v>176.3</v>
          </cell>
          <cell r="N46">
            <v>160.69999999999999</v>
          </cell>
        </row>
        <row r="48">
          <cell r="B48">
            <v>2009</v>
          </cell>
          <cell r="C48" t="str">
            <v>(c)</v>
          </cell>
          <cell r="D48" t="str">
            <v>January</v>
          </cell>
          <cell r="E48">
            <v>172.76357159999998</v>
          </cell>
          <cell r="F48">
            <v>162.37709999999998</v>
          </cell>
          <cell r="G48">
            <v>171.19400000000002</v>
          </cell>
          <cell r="H48">
            <v>160.6</v>
          </cell>
          <cell r="I48">
            <v>143.80000000000001</v>
          </cell>
          <cell r="J48">
            <v>241.66030000000001</v>
          </cell>
          <cell r="K48">
            <v>139.70100000000002</v>
          </cell>
          <cell r="L48">
            <v>204.6</v>
          </cell>
          <cell r="M48">
            <v>144.69999999999999</v>
          </cell>
          <cell r="N48">
            <v>151.80000000000001</v>
          </cell>
        </row>
        <row r="49">
          <cell r="D49" t="str">
            <v>February</v>
          </cell>
          <cell r="E49">
            <v>174.12104650000003</v>
          </cell>
          <cell r="F49">
            <v>159.90360000000004</v>
          </cell>
          <cell r="G49">
            <v>189.82300000000004</v>
          </cell>
          <cell r="H49">
            <v>162</v>
          </cell>
          <cell r="I49">
            <v>125.1</v>
          </cell>
          <cell r="J49">
            <v>222.3887</v>
          </cell>
          <cell r="K49">
            <v>164.77800000000002</v>
          </cell>
          <cell r="L49">
            <v>168.1</v>
          </cell>
          <cell r="M49">
            <v>143.69999999999999</v>
          </cell>
          <cell r="N49">
            <v>149.6</v>
          </cell>
        </row>
        <row r="50">
          <cell r="D50" t="str">
            <v>March</v>
          </cell>
          <cell r="E50">
            <v>184.52219716000002</v>
          </cell>
          <cell r="F50">
            <v>202.29920000000001</v>
          </cell>
          <cell r="G50">
            <v>155.83400000000003</v>
          </cell>
          <cell r="H50">
            <v>131.69999999999999</v>
          </cell>
          <cell r="I50">
            <v>153.19999999999999</v>
          </cell>
          <cell r="J50">
            <v>198.59399999999999</v>
          </cell>
          <cell r="K50">
            <v>181.577</v>
          </cell>
          <cell r="L50">
            <v>167</v>
          </cell>
          <cell r="M50">
            <v>156.69999999999999</v>
          </cell>
          <cell r="N50">
            <v>146</v>
          </cell>
        </row>
        <row r="51">
          <cell r="D51" t="str">
            <v>April</v>
          </cell>
          <cell r="E51">
            <v>173.34135118000003</v>
          </cell>
          <cell r="F51">
            <v>187.29450000000003</v>
          </cell>
          <cell r="G51">
            <v>132.76600000000002</v>
          </cell>
          <cell r="H51">
            <v>130.4</v>
          </cell>
          <cell r="I51">
            <v>129.19999999999999</v>
          </cell>
          <cell r="J51">
            <v>205.76130000000001</v>
          </cell>
          <cell r="K51">
            <v>180.238</v>
          </cell>
          <cell r="L51">
            <v>161.5</v>
          </cell>
          <cell r="M51">
            <v>156.19999999999999</v>
          </cell>
          <cell r="N51">
            <v>161.69999999999999</v>
          </cell>
        </row>
        <row r="52">
          <cell r="D52" t="str">
            <v>May</v>
          </cell>
          <cell r="E52">
            <v>162.26835116000001</v>
          </cell>
          <cell r="F52">
            <v>177.26920000000001</v>
          </cell>
          <cell r="G52">
            <v>124.756</v>
          </cell>
          <cell r="H52">
            <v>126.2</v>
          </cell>
          <cell r="I52">
            <v>147.6</v>
          </cell>
          <cell r="J52">
            <v>183.23290000000003</v>
          </cell>
          <cell r="K52">
            <v>155.53100000000001</v>
          </cell>
          <cell r="L52">
            <v>148</v>
          </cell>
          <cell r="M52">
            <v>159.80000000000001</v>
          </cell>
          <cell r="N52">
            <v>141.69999999999999</v>
          </cell>
        </row>
        <row r="53">
          <cell r="D53" t="str">
            <v>June</v>
          </cell>
          <cell r="E53">
            <v>162.19702373999999</v>
          </cell>
          <cell r="F53">
            <v>158.91659999999999</v>
          </cell>
          <cell r="G53">
            <v>152.52700000000002</v>
          </cell>
          <cell r="H53">
            <v>143.30000000000001</v>
          </cell>
          <cell r="I53">
            <v>144.1</v>
          </cell>
          <cell r="J53">
            <v>184.14339999999999</v>
          </cell>
          <cell r="K53">
            <v>177.27300000000002</v>
          </cell>
          <cell r="L53">
            <v>168.8</v>
          </cell>
          <cell r="M53">
            <v>168.3</v>
          </cell>
          <cell r="N53">
            <v>150.4</v>
          </cell>
        </row>
        <row r="54">
          <cell r="D54" t="str">
            <v>July</v>
          </cell>
          <cell r="E54">
            <v>164.40888520000001</v>
          </cell>
          <cell r="F54">
            <v>178.25050000000002</v>
          </cell>
          <cell r="G54">
            <v>113.02799999999999</v>
          </cell>
          <cell r="H54">
            <v>155.69999999999999</v>
          </cell>
          <cell r="I54">
            <v>147.19999999999999</v>
          </cell>
          <cell r="J54">
            <v>209.5771</v>
          </cell>
          <cell r="K54">
            <v>172.04599999999999</v>
          </cell>
          <cell r="L54">
            <v>182.2</v>
          </cell>
          <cell r="M54">
            <v>153</v>
          </cell>
          <cell r="N54">
            <v>139.19999999999999</v>
          </cell>
        </row>
        <row r="55">
          <cell r="D55" t="str">
            <v>August</v>
          </cell>
          <cell r="E55">
            <v>184.01038464000004</v>
          </cell>
          <cell r="F55">
            <v>180.87129999999999</v>
          </cell>
          <cell r="G55">
            <v>165.35199999999998</v>
          </cell>
          <cell r="H55">
            <v>176</v>
          </cell>
          <cell r="I55">
            <v>177.9</v>
          </cell>
          <cell r="J55">
            <v>235.63840000000002</v>
          </cell>
          <cell r="K55">
            <v>164.28399999999999</v>
          </cell>
          <cell r="L55">
            <v>200.8</v>
          </cell>
          <cell r="M55">
            <v>186.5</v>
          </cell>
          <cell r="N55">
            <v>155</v>
          </cell>
        </row>
        <row r="56">
          <cell r="D56" t="str">
            <v>September</v>
          </cell>
          <cell r="E56">
            <v>168.09970554000003</v>
          </cell>
          <cell r="F56">
            <v>180.87350000000004</v>
          </cell>
          <cell r="G56">
            <v>125.76900000000002</v>
          </cell>
          <cell r="H56">
            <v>121</v>
          </cell>
          <cell r="I56">
            <v>130.5</v>
          </cell>
          <cell r="J56">
            <v>199.06119999999999</v>
          </cell>
          <cell r="K56">
            <v>166.66800000000001</v>
          </cell>
          <cell r="L56">
            <v>167.7</v>
          </cell>
          <cell r="M56">
            <v>175.1</v>
          </cell>
          <cell r="N56">
            <v>142.30000000000001</v>
          </cell>
        </row>
        <row r="57">
          <cell r="D57" t="str">
            <v>October</v>
          </cell>
          <cell r="E57">
            <v>188.65860950000001</v>
          </cell>
          <cell r="F57">
            <v>191.48870000000002</v>
          </cell>
          <cell r="G57">
            <v>166.75299999999999</v>
          </cell>
          <cell r="H57">
            <v>129.69999999999999</v>
          </cell>
          <cell r="I57">
            <v>160.4</v>
          </cell>
          <cell r="J57">
            <v>247.02120000000002</v>
          </cell>
          <cell r="K57">
            <v>178.86299999999997</v>
          </cell>
          <cell r="L57">
            <v>171.5</v>
          </cell>
          <cell r="M57">
            <v>156.19999999999999</v>
          </cell>
          <cell r="N57">
            <v>146.30000000000001</v>
          </cell>
        </row>
        <row r="58">
          <cell r="D58" t="str">
            <v>November</v>
          </cell>
          <cell r="E58">
            <v>198.72350976000004</v>
          </cell>
          <cell r="F58">
            <v>193.7081</v>
          </cell>
          <cell r="G58">
            <v>188.16</v>
          </cell>
          <cell r="H58">
            <v>151.9</v>
          </cell>
          <cell r="I58">
            <v>156.1</v>
          </cell>
          <cell r="J58">
            <v>255.58969999999999</v>
          </cell>
          <cell r="K58">
            <v>183.773</v>
          </cell>
          <cell r="L58">
            <v>204.6</v>
          </cell>
          <cell r="M58">
            <v>182.3</v>
          </cell>
          <cell r="N58">
            <v>169.8</v>
          </cell>
        </row>
        <row r="59">
          <cell r="D59" t="str">
            <v>December</v>
          </cell>
          <cell r="E59">
            <v>194.95722800000004</v>
          </cell>
          <cell r="F59">
            <v>202.25480000000005</v>
          </cell>
          <cell r="G59">
            <v>148.75300000000001</v>
          </cell>
          <cell r="H59">
            <v>148.4</v>
          </cell>
          <cell r="I59">
            <v>158.9</v>
          </cell>
          <cell r="J59">
            <v>258.91490000000005</v>
          </cell>
          <cell r="K59">
            <v>189.58599999999998</v>
          </cell>
          <cell r="L59">
            <v>172.3</v>
          </cell>
          <cell r="M59">
            <v>189</v>
          </cell>
          <cell r="N59">
            <v>169.7</v>
          </cell>
        </row>
        <row r="61">
          <cell r="B61">
            <v>2010</v>
          </cell>
          <cell r="C61" t="str">
            <v>(d)</v>
          </cell>
          <cell r="D61" t="str">
            <v>January</v>
          </cell>
          <cell r="E61">
            <v>180.6</v>
          </cell>
          <cell r="F61">
            <v>173.1</v>
          </cell>
          <cell r="G61">
            <v>167.5</v>
          </cell>
          <cell r="H61">
            <v>168.8</v>
          </cell>
          <cell r="I61">
            <v>152.9</v>
          </cell>
          <cell r="J61">
            <v>253.7</v>
          </cell>
          <cell r="K61">
            <v>155.69999999999999</v>
          </cell>
          <cell r="L61">
            <v>213.6</v>
          </cell>
          <cell r="M61">
            <v>153.69999999999999</v>
          </cell>
          <cell r="N61">
            <v>165.3</v>
          </cell>
        </row>
        <row r="62">
          <cell r="D62" t="str">
            <v>February</v>
          </cell>
          <cell r="E62">
            <v>184.1</v>
          </cell>
          <cell r="F62">
            <v>171.1</v>
          </cell>
          <cell r="G62">
            <v>191</v>
          </cell>
          <cell r="H62">
            <v>171.1</v>
          </cell>
          <cell r="I62">
            <v>133.5</v>
          </cell>
          <cell r="J62">
            <v>241.7</v>
          </cell>
          <cell r="K62">
            <v>177.7</v>
          </cell>
          <cell r="L62">
            <v>176.1</v>
          </cell>
          <cell r="M62">
            <v>152.30000000000001</v>
          </cell>
          <cell r="N62">
            <v>162.5</v>
          </cell>
        </row>
        <row r="63">
          <cell r="D63" t="str">
            <v>March</v>
          </cell>
          <cell r="E63">
            <v>195.6</v>
          </cell>
          <cell r="F63">
            <v>216.6</v>
          </cell>
          <cell r="G63">
            <v>157.9</v>
          </cell>
          <cell r="H63">
            <v>139</v>
          </cell>
          <cell r="I63">
            <v>164</v>
          </cell>
          <cell r="J63">
            <v>215</v>
          </cell>
          <cell r="K63">
            <v>192.1</v>
          </cell>
          <cell r="L63">
            <v>174.7</v>
          </cell>
          <cell r="M63">
            <v>165.9</v>
          </cell>
          <cell r="N63">
            <v>160</v>
          </cell>
        </row>
        <row r="64">
          <cell r="D64" t="str">
            <v>April</v>
          </cell>
          <cell r="E64">
            <v>186.6</v>
          </cell>
          <cell r="F64">
            <v>200.3</v>
          </cell>
          <cell r="G64">
            <v>134.6</v>
          </cell>
          <cell r="H64">
            <v>137.4</v>
          </cell>
          <cell r="I64">
            <v>138</v>
          </cell>
          <cell r="J64">
            <v>224.5</v>
          </cell>
          <cell r="K64">
            <v>202.2</v>
          </cell>
          <cell r="L64">
            <v>169.1</v>
          </cell>
          <cell r="M64">
            <v>190.2</v>
          </cell>
          <cell r="N64">
            <v>176.2</v>
          </cell>
        </row>
        <row r="65">
          <cell r="D65" t="str">
            <v>May</v>
          </cell>
          <cell r="E65">
            <v>177.5</v>
          </cell>
          <cell r="F65">
            <v>189.3</v>
          </cell>
          <cell r="G65">
            <v>136.4</v>
          </cell>
          <cell r="H65">
            <v>134.19999999999999</v>
          </cell>
          <cell r="I65">
            <v>157.19999999999999</v>
          </cell>
          <cell r="J65">
            <v>215.3</v>
          </cell>
          <cell r="K65">
            <v>182.3</v>
          </cell>
          <cell r="L65">
            <v>157.30000000000001</v>
          </cell>
          <cell r="M65">
            <v>169</v>
          </cell>
          <cell r="N65">
            <v>155.69999999999999</v>
          </cell>
        </row>
        <row r="66">
          <cell r="D66" t="str">
            <v>June</v>
          </cell>
          <cell r="E66">
            <v>180.56158139999999</v>
          </cell>
          <cell r="F66">
            <v>169.62299999999999</v>
          </cell>
          <cell r="G66">
            <v>171.542</v>
          </cell>
          <cell r="H66">
            <v>153.6</v>
          </cell>
          <cell r="I66">
            <v>153.80000000000001</v>
          </cell>
          <cell r="J66">
            <v>227.78719999999998</v>
          </cell>
          <cell r="K66">
            <v>210.07799999999997</v>
          </cell>
          <cell r="L66">
            <v>179.7</v>
          </cell>
          <cell r="M66">
            <v>177.6</v>
          </cell>
          <cell r="N66">
            <v>166</v>
          </cell>
        </row>
        <row r="67">
          <cell r="D67" t="str">
            <v>July</v>
          </cell>
          <cell r="E67">
            <v>177.12379210000003</v>
          </cell>
          <cell r="F67">
            <v>190.55529999999996</v>
          </cell>
          <cell r="G67">
            <v>114.566</v>
          </cell>
          <cell r="H67">
            <v>165.1</v>
          </cell>
          <cell r="I67">
            <v>155.4</v>
          </cell>
          <cell r="J67">
            <v>231.93920000000003</v>
          </cell>
          <cell r="K67">
            <v>212.50799999999998</v>
          </cell>
          <cell r="L67">
            <v>193.4</v>
          </cell>
          <cell r="M67">
            <v>166.9</v>
          </cell>
          <cell r="N67">
            <v>147.1</v>
          </cell>
        </row>
        <row r="68">
          <cell r="D68" t="str">
            <v>August</v>
          </cell>
          <cell r="E68">
            <v>199.7</v>
          </cell>
          <cell r="F68">
            <v>193</v>
          </cell>
          <cell r="G68">
            <v>166.9</v>
          </cell>
          <cell r="H68">
            <v>186</v>
          </cell>
          <cell r="I68">
            <v>188.2</v>
          </cell>
          <cell r="J68">
            <v>267.8</v>
          </cell>
          <cell r="K68">
            <v>194.4</v>
          </cell>
          <cell r="L68">
            <v>213.2</v>
          </cell>
          <cell r="M68">
            <v>228.2</v>
          </cell>
          <cell r="N68">
            <v>164.3</v>
          </cell>
        </row>
        <row r="69">
          <cell r="D69" t="str">
            <v>September</v>
          </cell>
          <cell r="E69">
            <v>182</v>
          </cell>
          <cell r="F69">
            <v>193.40069999999997</v>
          </cell>
          <cell r="G69">
            <v>137.601</v>
          </cell>
          <cell r="H69">
            <v>128.30000000000001</v>
          </cell>
          <cell r="I69">
            <v>137.80000000000001</v>
          </cell>
          <cell r="J69">
            <v>221.13690000000003</v>
          </cell>
          <cell r="K69">
            <v>193.33699999999999</v>
          </cell>
          <cell r="L69">
            <v>177.9</v>
          </cell>
          <cell r="M69">
            <v>182.8</v>
          </cell>
          <cell r="N69">
            <v>150.19999999999999</v>
          </cell>
        </row>
        <row r="70">
          <cell r="D70" t="str">
            <v>October</v>
          </cell>
          <cell r="E70">
            <v>211.9</v>
          </cell>
          <cell r="F70">
            <v>204.75890000000001</v>
          </cell>
          <cell r="G70">
            <v>202.85800000000003</v>
          </cell>
          <cell r="H70">
            <v>137.19999999999999</v>
          </cell>
          <cell r="I70">
            <v>169.9</v>
          </cell>
          <cell r="J70">
            <v>292.40609999999998</v>
          </cell>
          <cell r="K70">
            <v>201.44399999999999</v>
          </cell>
          <cell r="L70">
            <v>178.9</v>
          </cell>
          <cell r="M70">
            <v>168.2</v>
          </cell>
          <cell r="N70">
            <v>154.19999999999999</v>
          </cell>
        </row>
        <row r="71">
          <cell r="D71" t="str">
            <v>November</v>
          </cell>
          <cell r="E71">
            <v>221.38217829999996</v>
          </cell>
          <cell r="F71">
            <v>207.12009999999998</v>
          </cell>
          <cell r="G71">
            <v>230.33500000000001</v>
          </cell>
          <cell r="H71">
            <v>160.9</v>
          </cell>
          <cell r="I71">
            <v>165.4</v>
          </cell>
          <cell r="J71">
            <v>292.48520000000002</v>
          </cell>
          <cell r="K71">
            <v>187.40800000000002</v>
          </cell>
          <cell r="L71">
            <v>214.5</v>
          </cell>
          <cell r="M71">
            <v>196.5</v>
          </cell>
          <cell r="N71">
            <v>178.6</v>
          </cell>
        </row>
        <row r="72">
          <cell r="D72" t="str">
            <v>December</v>
          </cell>
          <cell r="E72">
            <v>215.30822099999995</v>
          </cell>
          <cell r="F72">
            <v>214.76199999999997</v>
          </cell>
          <cell r="G72">
            <v>181.452</v>
          </cell>
          <cell r="H72">
            <v>157.6</v>
          </cell>
          <cell r="I72">
            <v>169.2</v>
          </cell>
          <cell r="J72">
            <v>296.00099999999998</v>
          </cell>
          <cell r="K72">
            <v>200.34700000000001</v>
          </cell>
          <cell r="L72">
            <v>180.9</v>
          </cell>
          <cell r="M72">
            <v>201.1</v>
          </cell>
          <cell r="N72">
            <v>179.2</v>
          </cell>
        </row>
        <row r="74">
          <cell r="B74" t="str">
            <v xml:space="preserve">(a) The Private Sector Monthly Industrial Production Volume Index is calculated on the basis of information received </v>
          </cell>
          <cell r="L74" t="str">
            <v>Source: Central Bank of Sri Lanka</v>
          </cell>
        </row>
        <row r="75">
          <cell r="B75" t="str">
            <v xml:space="preserve">      from 150 major industrial firms, both in the BOI and Non-BOI Sectors.</v>
          </cell>
        </row>
        <row r="76">
          <cell r="B76" t="str">
            <v>(b) The weights used for the compilation of Private Sector Industrial Production Volume Index have been adjusted based on the Industrial Survey</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verpage"/>
      <sheetName val="Coverpage_TS"/>
      <sheetName val="BUControlSheet"/>
      <sheetName val="Control"/>
      <sheetName val="Control_TS"/>
      <sheetName val="Inward"/>
      <sheetName val="Outward"/>
      <sheetName val="Inward_TS"/>
      <sheetName val="Outward_TS"/>
      <sheetName val="ValidationSheet"/>
      <sheetName val="Report Form"/>
      <sheetName val="Inward-DL"/>
      <sheetName val="Outward-DL"/>
      <sheetName val="Coverpage-DL"/>
    </sheetNames>
    <sheetDataSet>
      <sheetData sheetId="0"/>
      <sheetData sheetId="1"/>
      <sheetData sheetId="2"/>
      <sheetData sheetId="3"/>
      <sheetData sheetId="4">
        <row r="28">
          <cell r="B28">
            <v>524</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G26"/>
  <sheetViews>
    <sheetView tabSelected="1" workbookViewId="0">
      <selection activeCell="B1" sqref="B1:C1"/>
    </sheetView>
  </sheetViews>
  <sheetFormatPr defaultColWidth="9.140625" defaultRowHeight="21.75" customHeight="1" x14ac:dyDescent="0.25"/>
  <cols>
    <col min="1" max="1" width="4.5703125" style="438" customWidth="1"/>
    <col min="2" max="2" width="92.7109375" style="438" customWidth="1"/>
    <col min="3" max="3" width="19.42578125" style="438" customWidth="1"/>
    <col min="4" max="16384" width="9.140625" style="438"/>
  </cols>
  <sheetData>
    <row r="1" spans="2:7" ht="39.75" customHeight="1" x14ac:dyDescent="0.25">
      <c r="B1" s="594" t="s">
        <v>612</v>
      </c>
      <c r="C1" s="595"/>
    </row>
    <row r="2" spans="2:7" ht="24.75" customHeight="1" x14ac:dyDescent="0.25">
      <c r="B2" s="596" t="s">
        <v>522</v>
      </c>
      <c r="C2" s="596"/>
    </row>
    <row r="3" spans="2:7" ht="21.75" customHeight="1" x14ac:dyDescent="0.25">
      <c r="B3" s="596" t="s">
        <v>0</v>
      </c>
      <c r="C3" s="596"/>
    </row>
    <row r="4" spans="2:7" ht="21.75" customHeight="1" x14ac:dyDescent="0.25">
      <c r="B4" s="597" t="s">
        <v>1</v>
      </c>
      <c r="C4" s="597"/>
    </row>
    <row r="5" spans="2:7" ht="21.75" customHeight="1" x14ac:dyDescent="0.25">
      <c r="B5" s="1"/>
      <c r="C5" s="1"/>
    </row>
    <row r="6" spans="2:7" ht="21.75" customHeight="1" x14ac:dyDescent="0.25">
      <c r="B6" s="443" t="s">
        <v>2</v>
      </c>
      <c r="C6" s="2" t="s">
        <v>3</v>
      </c>
    </row>
    <row r="7" spans="2:7" ht="21.75" customHeight="1" x14ac:dyDescent="0.25">
      <c r="B7" s="592" t="s">
        <v>22</v>
      </c>
      <c r="C7" s="441">
        <v>101</v>
      </c>
    </row>
    <row r="8" spans="2:7" ht="21.75" customHeight="1" x14ac:dyDescent="0.25">
      <c r="B8" s="593" t="s">
        <v>4</v>
      </c>
      <c r="C8" s="439">
        <v>102</v>
      </c>
    </row>
    <row r="9" spans="2:7" ht="21.75" customHeight="1" x14ac:dyDescent="0.25">
      <c r="B9" s="592" t="s">
        <v>5</v>
      </c>
      <c r="C9" s="441">
        <v>103</v>
      </c>
    </row>
    <row r="10" spans="2:7" ht="21.75" customHeight="1" x14ac:dyDescent="0.25">
      <c r="B10" s="593" t="s">
        <v>6</v>
      </c>
      <c r="C10" s="439">
        <v>104</v>
      </c>
    </row>
    <row r="11" spans="2:7" ht="21.75" customHeight="1" x14ac:dyDescent="0.25">
      <c r="B11" s="592" t="s">
        <v>19</v>
      </c>
      <c r="C11" s="441">
        <v>105</v>
      </c>
    </row>
    <row r="12" spans="2:7" ht="21.75" customHeight="1" x14ac:dyDescent="0.25">
      <c r="B12" s="593" t="s">
        <v>598</v>
      </c>
      <c r="C12" s="439">
        <v>106</v>
      </c>
    </row>
    <row r="13" spans="2:7" ht="21.75" customHeight="1" x14ac:dyDescent="0.25">
      <c r="B13" s="592" t="s">
        <v>20</v>
      </c>
      <c r="C13" s="441">
        <v>107</v>
      </c>
    </row>
    <row r="14" spans="2:7" ht="21.75" customHeight="1" x14ac:dyDescent="0.25">
      <c r="B14" s="593" t="s">
        <v>21</v>
      </c>
      <c r="C14" s="439">
        <v>108</v>
      </c>
    </row>
    <row r="15" spans="2:7" ht="21.75" customHeight="1" x14ac:dyDescent="0.25">
      <c r="B15" s="592" t="s">
        <v>7</v>
      </c>
      <c r="C15" s="441">
        <v>109</v>
      </c>
      <c r="G15" s="440"/>
    </row>
    <row r="16" spans="2:7" ht="21.75" customHeight="1" x14ac:dyDescent="0.25">
      <c r="B16" s="593" t="s">
        <v>8</v>
      </c>
      <c r="C16" s="439">
        <v>110</v>
      </c>
    </row>
    <row r="17" spans="2:3" ht="21.75" customHeight="1" x14ac:dyDescent="0.25">
      <c r="B17" s="592" t="s">
        <v>9</v>
      </c>
      <c r="C17" s="441">
        <v>111</v>
      </c>
    </row>
    <row r="18" spans="2:3" ht="21.75" customHeight="1" x14ac:dyDescent="0.25">
      <c r="B18" s="593" t="s">
        <v>10</v>
      </c>
      <c r="C18" s="439">
        <v>112</v>
      </c>
    </row>
    <row r="19" spans="2:3" ht="21.75" customHeight="1" x14ac:dyDescent="0.25">
      <c r="B19" s="592" t="s">
        <v>11</v>
      </c>
      <c r="C19" s="441">
        <v>113</v>
      </c>
    </row>
    <row r="20" spans="2:3" ht="21.75" customHeight="1" x14ac:dyDescent="0.25">
      <c r="B20" s="593" t="s">
        <v>12</v>
      </c>
      <c r="C20" s="439">
        <v>114</v>
      </c>
    </row>
    <row r="21" spans="2:3" ht="21.75" customHeight="1" x14ac:dyDescent="0.25">
      <c r="B21" s="592" t="s">
        <v>13</v>
      </c>
      <c r="C21" s="441">
        <v>115</v>
      </c>
    </row>
    <row r="22" spans="2:3" ht="21.75" customHeight="1" x14ac:dyDescent="0.25">
      <c r="B22" s="593" t="s">
        <v>14</v>
      </c>
      <c r="C22" s="439">
        <v>116</v>
      </c>
    </row>
    <row r="23" spans="2:3" ht="21.75" customHeight="1" x14ac:dyDescent="0.25">
      <c r="B23" s="592" t="s">
        <v>15</v>
      </c>
      <c r="C23" s="441">
        <v>117</v>
      </c>
    </row>
    <row r="24" spans="2:3" ht="21.75" customHeight="1" x14ac:dyDescent="0.25">
      <c r="B24" s="593" t="s">
        <v>16</v>
      </c>
      <c r="C24" s="439">
        <v>118</v>
      </c>
    </row>
    <row r="25" spans="2:3" ht="21.75" customHeight="1" x14ac:dyDescent="0.25">
      <c r="B25" s="592" t="s">
        <v>17</v>
      </c>
      <c r="C25" s="441">
        <v>119</v>
      </c>
    </row>
    <row r="26" spans="2:3" ht="21.75" customHeight="1" x14ac:dyDescent="0.25">
      <c r="B26" s="593" t="s">
        <v>18</v>
      </c>
      <c r="C26" s="439">
        <v>120</v>
      </c>
    </row>
  </sheetData>
  <mergeCells count="4">
    <mergeCell ref="B1:C1"/>
    <mergeCell ref="B2:C2"/>
    <mergeCell ref="B3:C3"/>
    <mergeCell ref="B4:C4"/>
  </mergeCells>
  <hyperlinks>
    <hyperlink ref="B7" location="'TABLE 101'!A1" display="Economic Classification of Government Fiscal Operations " xr:uid="{00000000-0004-0000-0000-000000000000}"/>
    <hyperlink ref="B8" location="'TABLE 102'!A1" display="Economic Classification of Government Revenue" xr:uid="{00000000-0004-0000-0000-000001000000}"/>
    <hyperlink ref="B9" location="'TABLE 103'!A1" display="Economic Classification of Government Expenditure and Lending Minus Repayments" xr:uid="{00000000-0004-0000-0000-000002000000}"/>
    <hyperlink ref="B10" location="'TABLE 104'!A1" display="Functional Classification of Government Expenditure and Lending" xr:uid="{00000000-0004-0000-0000-000003000000}"/>
    <hyperlink ref="B11" location="'TABLE 105'!A1" display="Voted Expenditure of the Government of Sri Lanka - 2024 " xr:uid="{00000000-0004-0000-0000-000004000000}"/>
    <hyperlink ref="B12" location="'TABLE 106'!A1" display="Voted Expenditure of the Government of Sri Lanka - 2025 " xr:uid="{00000000-0004-0000-0000-000005000000}"/>
    <hyperlink ref="B13" location="'TABLE 107'!A1" display="Current Transfers to Public Corporations and Institutions " xr:uid="{00000000-0004-0000-0000-000006000000}"/>
    <hyperlink ref="B14" location="'TABLE 108'!A1" display="Capital Transfers to Public Corporations and Institutions " xr:uid="{00000000-0004-0000-0000-000007000000}"/>
    <hyperlink ref="B15" location="'TABLE 109'!A1" display="Composition of Outstanding Central Government Debt (as at end year)" xr:uid="{00000000-0004-0000-0000-000008000000}"/>
    <hyperlink ref="B16" location="'TABLE 110'!A1" display="Ownership of Central Government Debt (as at end year)" xr:uid="{00000000-0004-0000-0000-000009000000}"/>
    <hyperlink ref="B17" location="'TABLE 111'!A1" display="Ownership of Treasury Bills (as at end year)" xr:uid="{00000000-0004-0000-0000-00000A000000}"/>
    <hyperlink ref="B18" location="'TABLE 112'!A1" display="Ownership of Treasury Bonds (as at end year)" xr:uid="{00000000-0004-0000-0000-00000B000000}"/>
    <hyperlink ref="B19" location="'TABLE 113'!A1" display="Ownership of Rupee Loans" xr:uid="{00000000-0004-0000-0000-00000C000000}"/>
    <hyperlink ref="B20" location="'TABLE 114'!A1" display="Ownership of Outstanding Foreign Debt" xr:uid="{00000000-0004-0000-0000-00000D000000}"/>
    <hyperlink ref="B21" location="'TABLE 115'!A1" display="Net Receipts of Foreign Assistance" xr:uid="{00000000-0004-0000-0000-00000E000000}"/>
    <hyperlink ref="B22" location="'TABLE 116'!A1" display="Outstanding Public Debt (as at end year)" xr:uid="{00000000-0004-0000-0000-00000F000000}"/>
    <hyperlink ref="B23" location="'TABLE 117'!A1" display="Central Government Debt Service Payments" xr:uid="{00000000-0004-0000-0000-000010000000}"/>
    <hyperlink ref="B24" location="'TABLE 118'!A1" display="Central Government Debt Indicators" xr:uid="{00000000-0004-0000-0000-000011000000}"/>
    <hyperlink ref="B25" location="'TABLE 119'!A1" display="Budget Outturn for Provincial Councils" xr:uid="{00000000-0004-0000-0000-000012000000}"/>
    <hyperlink ref="B26" location="'TABLE 120'!A1" display="Consolidated Budget" xr:uid="{00000000-0004-0000-0000-000013000000}"/>
  </hyperlinks>
  <pageMargins left="0.7" right="0.7" top="0.75" bottom="0.75" header="0.3" footer="0.3"/>
  <pageSetup paperSize="9" scale="74" orientation="portrait" r:id="rId1"/>
  <headerFooter>
    <oddHeader>&amp;L&amp;"Calibri"&amp;10&amp;K000000 [Limited Sharing]&amp;1#_x000D_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B5552-04CD-4A62-B442-A19158DCCB60}">
  <sheetPr>
    <pageSetUpPr fitToPage="1"/>
  </sheetPr>
  <dimension ref="A1:T62"/>
  <sheetViews>
    <sheetView zoomScale="115" zoomScaleNormal="115" zoomScaleSheetLayoutView="100" workbookViewId="0">
      <selection activeCell="G4" sqref="G4"/>
    </sheetView>
  </sheetViews>
  <sheetFormatPr defaultColWidth="9.140625" defaultRowHeight="12.75" x14ac:dyDescent="0.2"/>
  <cols>
    <col min="1" max="1" width="47.28515625" style="44" customWidth="1"/>
    <col min="2" max="2" width="14.28515625" style="44" customWidth="1"/>
    <col min="3" max="5" width="12.7109375" style="44" customWidth="1"/>
    <col min="6" max="6" width="13.140625" style="44" customWidth="1"/>
    <col min="7" max="7" width="14" style="44" customWidth="1"/>
    <col min="8" max="8" width="9.140625" style="44"/>
    <col min="9" max="9" width="9.85546875" style="44" bestFit="1" customWidth="1"/>
    <col min="10" max="16384" width="9.140625" style="44"/>
  </cols>
  <sheetData>
    <row r="1" spans="1:20" s="410" customFormat="1" ht="15.75" x14ac:dyDescent="0.25">
      <c r="A1" s="85" t="s">
        <v>23</v>
      </c>
      <c r="B1" s="85"/>
      <c r="C1" s="105"/>
      <c r="D1" s="105"/>
      <c r="E1" s="105"/>
      <c r="F1" s="105"/>
      <c r="G1" s="105" t="s">
        <v>641</v>
      </c>
    </row>
    <row r="2" spans="1:20" s="410" customFormat="1" ht="15.75" x14ac:dyDescent="0.25">
      <c r="A2" s="85"/>
      <c r="B2" s="85"/>
      <c r="C2" s="105"/>
      <c r="D2" s="105"/>
      <c r="E2" s="105"/>
      <c r="F2" s="105"/>
      <c r="G2" s="580" t="s">
        <v>524</v>
      </c>
    </row>
    <row r="3" spans="1:20" s="410" customFormat="1" ht="15.75" x14ac:dyDescent="0.25">
      <c r="A3" s="623" t="s">
        <v>277</v>
      </c>
      <c r="B3" s="623"/>
      <c r="C3" s="623"/>
      <c r="D3" s="623"/>
      <c r="E3" s="623"/>
      <c r="F3" s="623"/>
      <c r="G3" s="623"/>
    </row>
    <row r="4" spans="1:20" x14ac:dyDescent="0.2">
      <c r="C4" s="9"/>
      <c r="D4" s="9"/>
      <c r="E4" s="9"/>
      <c r="F4" s="9"/>
      <c r="G4" s="9" t="s">
        <v>661</v>
      </c>
    </row>
    <row r="5" spans="1:20" ht="31.5" customHeight="1" x14ac:dyDescent="0.2">
      <c r="A5" s="191" t="s">
        <v>278</v>
      </c>
      <c r="B5" s="548">
        <v>2019</v>
      </c>
      <c r="C5" s="192">
        <v>2020</v>
      </c>
      <c r="D5" s="192">
        <v>2021</v>
      </c>
      <c r="E5" s="192" t="s">
        <v>279</v>
      </c>
      <c r="F5" s="193" t="s">
        <v>562</v>
      </c>
      <c r="G5" s="193" t="s">
        <v>525</v>
      </c>
    </row>
    <row r="6" spans="1:20" x14ac:dyDescent="0.2">
      <c r="A6" s="195" t="s">
        <v>280</v>
      </c>
      <c r="B6" s="549">
        <v>6201282.5339829996</v>
      </c>
      <c r="C6" s="215">
        <v>6052179.0589285996</v>
      </c>
      <c r="D6" s="216">
        <v>6516957.8754586</v>
      </c>
      <c r="E6" s="216">
        <v>12458154.583264001</v>
      </c>
      <c r="F6" s="217">
        <v>11644094.293081401</v>
      </c>
      <c r="G6" s="217">
        <v>10429043.537389258</v>
      </c>
      <c r="H6" s="218"/>
      <c r="I6" s="218"/>
      <c r="J6" s="218"/>
      <c r="K6" s="218"/>
      <c r="L6" s="218"/>
      <c r="M6" s="218"/>
      <c r="O6" s="218"/>
      <c r="P6" s="218"/>
      <c r="Q6" s="218"/>
      <c r="R6" s="218"/>
      <c r="S6" s="218"/>
      <c r="T6" s="218"/>
    </row>
    <row r="7" spans="1:20" ht="13.5" x14ac:dyDescent="0.25">
      <c r="A7" s="198" t="s">
        <v>638</v>
      </c>
      <c r="B7" s="550">
        <v>3231463.6565660001</v>
      </c>
      <c r="C7" s="219">
        <v>3458460.637141</v>
      </c>
      <c r="D7" s="220">
        <v>3789126.3564439998</v>
      </c>
      <c r="E7" s="220">
        <v>7347328.8635370005</v>
      </c>
      <c r="F7" s="221">
        <v>6893849.5013669999</v>
      </c>
      <c r="G7" s="221">
        <v>6218727.2739569992</v>
      </c>
      <c r="H7" s="218"/>
      <c r="I7" s="218"/>
      <c r="J7" s="218"/>
      <c r="K7" s="218"/>
      <c r="L7" s="218"/>
      <c r="M7" s="218"/>
      <c r="O7" s="218"/>
      <c r="P7" s="218"/>
      <c r="Q7" s="218"/>
      <c r="R7" s="218"/>
      <c r="S7" s="218"/>
      <c r="T7" s="218"/>
    </row>
    <row r="8" spans="1:20" ht="13.5" x14ac:dyDescent="0.25">
      <c r="A8" s="198" t="s">
        <v>639</v>
      </c>
      <c r="B8" s="550">
        <v>2969818.8774169995</v>
      </c>
      <c r="C8" s="219">
        <v>2593718.4217875996</v>
      </c>
      <c r="D8" s="220">
        <v>2727831.5190146002</v>
      </c>
      <c r="E8" s="220">
        <v>5110825.7197269993</v>
      </c>
      <c r="F8" s="221">
        <v>4750244.791714401</v>
      </c>
      <c r="G8" s="221">
        <v>4210316.2634322587</v>
      </c>
      <c r="H8" s="218"/>
      <c r="I8" s="218"/>
      <c r="J8" s="218"/>
      <c r="K8" s="218"/>
      <c r="L8" s="218"/>
      <c r="M8" s="218"/>
      <c r="O8" s="218"/>
      <c r="P8" s="218"/>
      <c r="Q8" s="218"/>
      <c r="R8" s="218"/>
      <c r="S8" s="218"/>
      <c r="T8" s="218"/>
    </row>
    <row r="9" spans="1:20" ht="13.5" x14ac:dyDescent="0.25">
      <c r="A9" s="198" t="s">
        <v>281</v>
      </c>
      <c r="B9" s="550">
        <v>52312.321750999996</v>
      </c>
      <c r="C9" s="219">
        <v>43022.952049</v>
      </c>
      <c r="D9" s="220">
        <v>34904.186027999996</v>
      </c>
      <c r="E9" s="220">
        <v>183081.83701100003</v>
      </c>
      <c r="F9" s="221">
        <v>208723.510458</v>
      </c>
      <c r="G9" s="221">
        <v>188055.35979299998</v>
      </c>
      <c r="H9" s="218"/>
      <c r="I9" s="218"/>
      <c r="J9" s="218"/>
      <c r="K9" s="218"/>
      <c r="L9" s="218"/>
      <c r="M9" s="218"/>
      <c r="O9" s="218"/>
      <c r="P9" s="218"/>
      <c r="Q9" s="218"/>
      <c r="R9" s="218"/>
      <c r="S9" s="218"/>
      <c r="T9" s="218"/>
    </row>
    <row r="10" spans="1:20" ht="13.5" x14ac:dyDescent="0.25">
      <c r="A10" s="198" t="s">
        <v>282</v>
      </c>
      <c r="B10" s="550">
        <v>2917506.5556660001</v>
      </c>
      <c r="C10" s="219">
        <v>2550695.4697385998</v>
      </c>
      <c r="D10" s="220">
        <v>2692927.3329866002</v>
      </c>
      <c r="E10" s="220">
        <v>4927743.8827159991</v>
      </c>
      <c r="F10" s="221">
        <v>4541521.281256401</v>
      </c>
      <c r="G10" s="221">
        <v>4022260.9036392588</v>
      </c>
      <c r="H10" s="218"/>
      <c r="I10" s="218"/>
      <c r="J10" s="218"/>
      <c r="K10" s="218"/>
      <c r="L10" s="218"/>
      <c r="M10" s="218"/>
      <c r="O10" s="218"/>
      <c r="P10" s="218"/>
      <c r="Q10" s="218"/>
      <c r="R10" s="218"/>
      <c r="S10" s="218"/>
      <c r="T10" s="218"/>
    </row>
    <row r="11" spans="1:20" x14ac:dyDescent="0.2">
      <c r="A11" s="195" t="s">
        <v>283</v>
      </c>
      <c r="B11" s="551">
        <v>6830260.4910450401</v>
      </c>
      <c r="C11" s="222">
        <v>9065067.9175707903</v>
      </c>
      <c r="D11" s="223">
        <v>11097223.307037473</v>
      </c>
      <c r="E11" s="223">
        <v>15033876.219436198</v>
      </c>
      <c r="F11" s="224">
        <v>17051854.26475865</v>
      </c>
      <c r="G11" s="224">
        <v>18309660.102453578</v>
      </c>
      <c r="H11" s="218"/>
      <c r="I11" s="218"/>
      <c r="J11" s="218"/>
      <c r="K11" s="218"/>
      <c r="L11" s="218"/>
      <c r="M11" s="218"/>
      <c r="O11" s="218"/>
      <c r="P11" s="218"/>
      <c r="Q11" s="218"/>
      <c r="R11" s="218"/>
      <c r="S11" s="218"/>
      <c r="T11" s="218"/>
    </row>
    <row r="12" spans="1:20" ht="13.5" x14ac:dyDescent="0.25">
      <c r="A12" s="225" t="s">
        <v>635</v>
      </c>
      <c r="B12" s="552">
        <v>24088</v>
      </c>
      <c r="C12" s="226">
        <v>24088</v>
      </c>
      <c r="D12" s="220">
        <v>24088</v>
      </c>
      <c r="E12" s="220">
        <v>24088</v>
      </c>
      <c r="F12" s="221">
        <v>0</v>
      </c>
      <c r="G12" s="221">
        <v>0</v>
      </c>
      <c r="H12" s="218"/>
      <c r="I12" s="218"/>
      <c r="J12" s="218"/>
      <c r="K12" s="218"/>
      <c r="L12" s="218"/>
      <c r="M12" s="218"/>
      <c r="O12" s="218"/>
      <c r="P12" s="218"/>
      <c r="Q12" s="218"/>
      <c r="R12" s="218"/>
      <c r="S12" s="218"/>
      <c r="T12" s="218"/>
    </row>
    <row r="13" spans="1:20" ht="13.5" x14ac:dyDescent="0.25">
      <c r="A13" s="225" t="s">
        <v>636</v>
      </c>
      <c r="B13" s="550">
        <v>873943.12265199993</v>
      </c>
      <c r="C13" s="219">
        <v>1620704.896899</v>
      </c>
      <c r="D13" s="220">
        <v>2270507.7944720001</v>
      </c>
      <c r="E13" s="220">
        <v>4113907.3505030004</v>
      </c>
      <c r="F13" s="221">
        <v>4017035.095557</v>
      </c>
      <c r="G13" s="221">
        <v>4061553.522444</v>
      </c>
      <c r="H13" s="218"/>
      <c r="I13" s="218"/>
      <c r="J13" s="218"/>
      <c r="K13" s="218"/>
      <c r="L13" s="218"/>
      <c r="M13" s="218"/>
      <c r="O13" s="218"/>
      <c r="P13" s="218"/>
      <c r="Q13" s="218"/>
      <c r="R13" s="218"/>
      <c r="S13" s="218"/>
      <c r="T13" s="218"/>
    </row>
    <row r="14" spans="1:20" ht="13.5" x14ac:dyDescent="0.25">
      <c r="A14" s="225" t="s">
        <v>637</v>
      </c>
      <c r="B14" s="550">
        <v>4606232</v>
      </c>
      <c r="C14" s="219">
        <v>5713300.2921430003</v>
      </c>
      <c r="D14" s="220">
        <v>6966217.5934940008</v>
      </c>
      <c r="E14" s="220">
        <v>8709056.7331900001</v>
      </c>
      <c r="F14" s="221">
        <v>12002336.648094</v>
      </c>
      <c r="G14" s="221">
        <v>14079197.512901999</v>
      </c>
      <c r="H14" s="218"/>
      <c r="I14" s="218"/>
      <c r="J14" s="218"/>
      <c r="K14" s="218"/>
      <c r="L14" s="218"/>
      <c r="M14" s="218"/>
      <c r="O14" s="218"/>
      <c r="P14" s="218"/>
      <c r="Q14" s="218"/>
      <c r="R14" s="218"/>
      <c r="S14" s="218"/>
      <c r="T14" s="218"/>
    </row>
    <row r="15" spans="1:20" ht="13.5" x14ac:dyDescent="0.25">
      <c r="A15" s="225" t="s">
        <v>284</v>
      </c>
      <c r="B15" s="550">
        <v>559283.78011999989</v>
      </c>
      <c r="C15" s="219">
        <v>486870.25717</v>
      </c>
      <c r="D15" s="220">
        <v>455203.19884199998</v>
      </c>
      <c r="E15" s="220">
        <v>382091.50262800005</v>
      </c>
      <c r="F15" s="221">
        <v>0</v>
      </c>
      <c r="G15" s="221">
        <v>0</v>
      </c>
      <c r="H15" s="218"/>
      <c r="I15" s="218"/>
      <c r="J15" s="218"/>
      <c r="K15" s="218"/>
      <c r="L15" s="218"/>
      <c r="M15" s="218"/>
      <c r="O15" s="218"/>
      <c r="P15" s="218"/>
      <c r="Q15" s="218"/>
      <c r="R15" s="218"/>
      <c r="S15" s="218"/>
      <c r="T15" s="218"/>
    </row>
    <row r="16" spans="1:20" ht="13.5" x14ac:dyDescent="0.25">
      <c r="A16" s="225" t="s">
        <v>285</v>
      </c>
      <c r="B16" s="553">
        <v>202098.70277999996</v>
      </c>
      <c r="C16" s="204">
        <v>415755.90168639994</v>
      </c>
      <c r="D16" s="227">
        <v>372612.04634639999</v>
      </c>
      <c r="E16" s="227">
        <v>635443.22621999995</v>
      </c>
      <c r="F16" s="228">
        <v>566866.42284659995</v>
      </c>
      <c r="G16" s="228">
        <v>371514.47755974071</v>
      </c>
      <c r="H16" s="218"/>
      <c r="I16" s="218"/>
      <c r="J16" s="218"/>
      <c r="K16" s="218"/>
      <c r="L16" s="218"/>
      <c r="M16" s="218"/>
      <c r="O16" s="218"/>
      <c r="P16" s="218"/>
      <c r="Q16" s="218"/>
      <c r="R16" s="218"/>
      <c r="S16" s="218"/>
      <c r="T16" s="218"/>
    </row>
    <row r="17" spans="1:20" ht="13.5" x14ac:dyDescent="0.25">
      <c r="A17" s="225" t="s">
        <v>640</v>
      </c>
      <c r="B17" s="550">
        <v>236608.97140000001</v>
      </c>
      <c r="C17" s="219">
        <v>153079.07139999999</v>
      </c>
      <c r="D17" s="220">
        <v>150128.80040000001</v>
      </c>
      <c r="E17" s="220">
        <v>235638.7004</v>
      </c>
      <c r="F17" s="221">
        <v>0</v>
      </c>
      <c r="G17" s="221">
        <v>0</v>
      </c>
      <c r="H17" s="218"/>
      <c r="I17" s="218"/>
      <c r="J17" s="218"/>
      <c r="K17" s="218"/>
      <c r="L17" s="218"/>
      <c r="M17" s="218"/>
      <c r="O17" s="218"/>
      <c r="P17" s="218"/>
      <c r="Q17" s="218"/>
      <c r="R17" s="218"/>
      <c r="S17" s="218"/>
      <c r="T17" s="218"/>
    </row>
    <row r="18" spans="1:20" s="211" customFormat="1" ht="13.5" x14ac:dyDescent="0.2">
      <c r="A18" s="229" t="s">
        <v>286</v>
      </c>
      <c r="B18" s="554">
        <v>328005.91409303993</v>
      </c>
      <c r="C18" s="230">
        <v>651269.49827238917</v>
      </c>
      <c r="D18" s="231">
        <v>858465.8734830711</v>
      </c>
      <c r="E18" s="231">
        <v>933650.70649519563</v>
      </c>
      <c r="F18" s="232">
        <v>465616.09826104902</v>
      </c>
      <c r="G18" s="581">
        <v>-202605.41045216101</v>
      </c>
      <c r="H18" s="218"/>
      <c r="I18" s="218"/>
      <c r="J18" s="218"/>
      <c r="K18" s="218"/>
      <c r="L18" s="218"/>
      <c r="M18" s="218"/>
      <c r="O18" s="218"/>
      <c r="P18" s="218"/>
      <c r="Q18" s="218"/>
      <c r="R18" s="218"/>
      <c r="S18" s="218"/>
      <c r="T18" s="218"/>
    </row>
    <row r="19" spans="1:20" s="238" customFormat="1" ht="15.75" customHeight="1" x14ac:dyDescent="0.2">
      <c r="A19" s="233" t="s">
        <v>166</v>
      </c>
      <c r="B19" s="234">
        <v>13031543.025028039</v>
      </c>
      <c r="C19" s="234">
        <v>15117246.97649939</v>
      </c>
      <c r="D19" s="235">
        <v>17614181.182496071</v>
      </c>
      <c r="E19" s="235">
        <v>27492030.802700199</v>
      </c>
      <c r="F19" s="236">
        <v>28695948.557840049</v>
      </c>
      <c r="G19" s="236">
        <v>28738703.639842838</v>
      </c>
      <c r="H19" s="237"/>
      <c r="I19" s="237"/>
      <c r="J19" s="237"/>
      <c r="K19" s="237"/>
      <c r="L19" s="237"/>
      <c r="M19" s="237"/>
      <c r="O19" s="218"/>
      <c r="P19" s="218"/>
      <c r="Q19" s="218"/>
      <c r="R19" s="218"/>
      <c r="S19" s="218"/>
      <c r="T19" s="218"/>
    </row>
    <row r="20" spans="1:20" x14ac:dyDescent="0.2">
      <c r="C20" s="63"/>
      <c r="D20" s="63"/>
      <c r="E20" s="63"/>
      <c r="F20" s="63"/>
      <c r="G20" s="63" t="s">
        <v>527</v>
      </c>
    </row>
    <row r="21" spans="1:20" x14ac:dyDescent="0.2">
      <c r="C21" s="63"/>
      <c r="D21" s="63"/>
      <c r="E21" s="9"/>
      <c r="F21" s="9"/>
      <c r="G21" s="9" t="s">
        <v>261</v>
      </c>
    </row>
    <row r="22" spans="1:20" x14ac:dyDescent="0.2">
      <c r="C22" s="63"/>
      <c r="D22" s="63"/>
      <c r="E22" s="9"/>
      <c r="F22" s="9"/>
      <c r="G22" s="9"/>
    </row>
    <row r="23" spans="1:20" ht="71.25" customHeight="1" x14ac:dyDescent="0.2">
      <c r="A23" s="642" t="s">
        <v>658</v>
      </c>
      <c r="B23" s="642"/>
      <c r="C23" s="642"/>
      <c r="D23" s="642"/>
      <c r="E23" s="642"/>
      <c r="F23" s="642"/>
      <c r="G23" s="642"/>
    </row>
    <row r="24" spans="1:20" ht="37.5" customHeight="1" x14ac:dyDescent="0.2">
      <c r="A24" s="622" t="s">
        <v>287</v>
      </c>
      <c r="B24" s="622"/>
      <c r="C24" s="622"/>
      <c r="D24" s="622"/>
      <c r="E24" s="622"/>
      <c r="F24" s="622"/>
      <c r="G24" s="622"/>
    </row>
    <row r="25" spans="1:20" ht="43.5" customHeight="1" x14ac:dyDescent="0.2">
      <c r="A25" s="622" t="s">
        <v>529</v>
      </c>
      <c r="B25" s="622"/>
      <c r="C25" s="622"/>
      <c r="D25" s="622"/>
      <c r="E25" s="622"/>
      <c r="F25" s="622"/>
      <c r="G25" s="622"/>
    </row>
    <row r="26" spans="1:20" ht="15.75" customHeight="1" x14ac:dyDescent="0.2">
      <c r="A26" s="643" t="s">
        <v>263</v>
      </c>
      <c r="B26" s="643"/>
      <c r="C26" s="643"/>
      <c r="D26" s="643"/>
      <c r="E26" s="643"/>
      <c r="F26" s="643"/>
      <c r="G26" s="643"/>
    </row>
    <row r="27" spans="1:20" ht="40.5" customHeight="1" x14ac:dyDescent="0.2">
      <c r="A27" s="622" t="s">
        <v>659</v>
      </c>
      <c r="B27" s="622"/>
      <c r="C27" s="622"/>
      <c r="D27" s="622"/>
      <c r="E27" s="622"/>
      <c r="F27" s="622"/>
      <c r="G27" s="622"/>
    </row>
    <row r="28" spans="1:20" ht="15.75" customHeight="1" x14ac:dyDescent="0.2">
      <c r="A28" s="622" t="s">
        <v>288</v>
      </c>
      <c r="B28" s="622"/>
      <c r="C28" s="622"/>
      <c r="D28" s="622"/>
      <c r="E28" s="622"/>
      <c r="F28" s="622"/>
      <c r="G28" s="622"/>
    </row>
    <row r="29" spans="1:20" ht="14.25" customHeight="1" x14ac:dyDescent="0.2">
      <c r="A29" s="622" t="s">
        <v>561</v>
      </c>
      <c r="B29" s="622"/>
      <c r="C29" s="622"/>
      <c r="D29" s="622"/>
      <c r="E29" s="622"/>
      <c r="F29" s="622"/>
      <c r="G29" s="622"/>
    </row>
    <row r="30" spans="1:20" ht="40.5" customHeight="1" x14ac:dyDescent="0.2">
      <c r="A30" s="622" t="s">
        <v>560</v>
      </c>
      <c r="B30" s="622"/>
      <c r="C30" s="622"/>
      <c r="D30" s="622"/>
      <c r="E30" s="622"/>
      <c r="F30" s="622"/>
      <c r="G30" s="622"/>
    </row>
    <row r="31" spans="1:20" ht="17.25" customHeight="1" x14ac:dyDescent="0.2">
      <c r="A31" s="622" t="s">
        <v>289</v>
      </c>
      <c r="B31" s="622"/>
      <c r="C31" s="622"/>
      <c r="D31" s="622"/>
      <c r="E31" s="622"/>
      <c r="F31" s="622"/>
      <c r="G31" s="622"/>
    </row>
    <row r="32" spans="1:20" ht="41.25" customHeight="1" x14ac:dyDescent="0.2">
      <c r="A32" s="622" t="s">
        <v>600</v>
      </c>
      <c r="B32" s="622"/>
      <c r="C32" s="622"/>
      <c r="D32" s="622"/>
      <c r="E32" s="622"/>
      <c r="F32" s="622"/>
      <c r="G32" s="622"/>
    </row>
    <row r="33" spans="1:7" ht="28.5" customHeight="1" x14ac:dyDescent="0.2">
      <c r="A33" s="622" t="s">
        <v>528</v>
      </c>
      <c r="B33" s="622"/>
      <c r="C33" s="622"/>
      <c r="D33" s="622"/>
      <c r="E33" s="622"/>
      <c r="F33" s="622"/>
      <c r="G33" s="622"/>
    </row>
    <row r="34" spans="1:7" ht="15.75" customHeight="1" x14ac:dyDescent="0.2">
      <c r="A34" s="622" t="s">
        <v>290</v>
      </c>
      <c r="B34" s="622"/>
      <c r="C34" s="622"/>
      <c r="D34" s="622"/>
      <c r="E34" s="622"/>
      <c r="F34" s="622"/>
      <c r="G34" s="622"/>
    </row>
    <row r="36" spans="1:7" x14ac:dyDescent="0.2">
      <c r="A36" s="42"/>
      <c r="B36" s="42"/>
    </row>
    <row r="47" spans="1:7" s="43" customFormat="1" x14ac:dyDescent="0.2">
      <c r="A47" s="44"/>
      <c r="B47" s="44"/>
      <c r="C47" s="44"/>
      <c r="D47" s="44"/>
      <c r="E47" s="44"/>
      <c r="F47" s="44"/>
      <c r="G47" s="44"/>
    </row>
    <row r="48" spans="1:7" s="43" customFormat="1" x14ac:dyDescent="0.2">
      <c r="A48" s="44"/>
      <c r="B48" s="44"/>
      <c r="C48" s="44"/>
      <c r="D48" s="44"/>
      <c r="E48" s="44"/>
      <c r="F48" s="44"/>
      <c r="G48" s="44"/>
    </row>
    <row r="49" spans="1:7" s="43" customFormat="1" x14ac:dyDescent="0.2">
      <c r="A49" s="44"/>
      <c r="B49" s="44"/>
      <c r="C49" s="44"/>
      <c r="D49" s="44"/>
      <c r="E49" s="44"/>
      <c r="F49" s="44"/>
      <c r="G49" s="44"/>
    </row>
    <row r="50" spans="1:7" s="43" customFormat="1" x14ac:dyDescent="0.2">
      <c r="A50" s="44"/>
      <c r="B50" s="44"/>
      <c r="C50" s="44"/>
      <c r="D50" s="44"/>
      <c r="E50" s="44"/>
      <c r="F50" s="44"/>
      <c r="G50" s="44"/>
    </row>
    <row r="51" spans="1:7" s="43" customFormat="1" x14ac:dyDescent="0.2">
      <c r="A51" s="44"/>
      <c r="B51" s="44"/>
      <c r="C51" s="44"/>
      <c r="D51" s="44"/>
      <c r="E51" s="44"/>
      <c r="F51" s="44"/>
      <c r="G51" s="44"/>
    </row>
    <row r="52" spans="1:7" s="43" customFormat="1" x14ac:dyDescent="0.2">
      <c r="A52" s="44"/>
      <c r="B52" s="44"/>
      <c r="C52" s="44"/>
      <c r="D52" s="44"/>
      <c r="E52" s="44"/>
      <c r="F52" s="44"/>
      <c r="G52" s="44"/>
    </row>
    <row r="53" spans="1:7" s="43" customFormat="1" x14ac:dyDescent="0.2">
      <c r="A53" s="44"/>
      <c r="B53" s="44"/>
      <c r="C53" s="44"/>
      <c r="D53" s="44"/>
      <c r="E53" s="44"/>
      <c r="F53" s="44"/>
      <c r="G53" s="44"/>
    </row>
    <row r="54" spans="1:7" s="43" customFormat="1" x14ac:dyDescent="0.2">
      <c r="A54" s="44"/>
      <c r="B54" s="44"/>
      <c r="C54" s="44"/>
      <c r="D54" s="44"/>
      <c r="E54" s="44"/>
      <c r="F54" s="44"/>
      <c r="G54" s="44"/>
    </row>
    <row r="55" spans="1:7" s="43" customFormat="1" x14ac:dyDescent="0.2">
      <c r="A55" s="44"/>
      <c r="B55" s="44"/>
      <c r="C55" s="44"/>
      <c r="D55" s="44"/>
      <c r="E55" s="44"/>
      <c r="F55" s="44"/>
      <c r="G55" s="44"/>
    </row>
    <row r="56" spans="1:7" s="43" customFormat="1" x14ac:dyDescent="0.2">
      <c r="A56" s="44"/>
      <c r="B56" s="44"/>
      <c r="C56" s="44"/>
      <c r="D56" s="44"/>
      <c r="E56" s="44"/>
      <c r="F56" s="44"/>
      <c r="G56" s="44"/>
    </row>
    <row r="57" spans="1:7" s="43" customFormat="1" x14ac:dyDescent="0.2">
      <c r="A57" s="44"/>
      <c r="B57" s="44"/>
      <c r="C57" s="44"/>
      <c r="D57" s="44"/>
      <c r="E57" s="44"/>
      <c r="F57" s="44"/>
      <c r="G57" s="44"/>
    </row>
    <row r="58" spans="1:7" s="43" customFormat="1" x14ac:dyDescent="0.2">
      <c r="A58" s="44"/>
      <c r="B58" s="44"/>
      <c r="C58" s="44"/>
      <c r="D58" s="44"/>
      <c r="E58" s="44"/>
      <c r="F58" s="44"/>
      <c r="G58" s="44"/>
    </row>
    <row r="59" spans="1:7" s="43" customFormat="1" x14ac:dyDescent="0.2">
      <c r="A59" s="44"/>
      <c r="B59" s="44"/>
      <c r="C59" s="44"/>
      <c r="D59" s="44"/>
      <c r="E59" s="44"/>
      <c r="F59" s="44"/>
      <c r="G59" s="44"/>
    </row>
    <row r="60" spans="1:7" s="43" customFormat="1" x14ac:dyDescent="0.2">
      <c r="A60" s="44"/>
      <c r="B60" s="44"/>
      <c r="C60" s="44"/>
      <c r="D60" s="44"/>
      <c r="E60" s="44"/>
      <c r="F60" s="44"/>
      <c r="G60" s="44"/>
    </row>
    <row r="61" spans="1:7" s="43" customFormat="1" x14ac:dyDescent="0.2">
      <c r="A61" s="44"/>
      <c r="B61" s="44"/>
      <c r="C61" s="44"/>
      <c r="D61" s="44"/>
      <c r="E61" s="44"/>
      <c r="F61" s="44"/>
      <c r="G61" s="44"/>
    </row>
    <row r="62" spans="1:7" s="43" customFormat="1" x14ac:dyDescent="0.2">
      <c r="A62" s="44"/>
      <c r="B62" s="44"/>
      <c r="C62" s="44"/>
      <c r="D62" s="44"/>
      <c r="E62" s="44"/>
      <c r="F62" s="44"/>
      <c r="G62" s="44"/>
    </row>
  </sheetData>
  <mergeCells count="13">
    <mergeCell ref="A32:G32"/>
    <mergeCell ref="A33:G33"/>
    <mergeCell ref="A23:G23"/>
    <mergeCell ref="A34:G34"/>
    <mergeCell ref="A3:G3"/>
    <mergeCell ref="A24:G24"/>
    <mergeCell ref="A25:G25"/>
    <mergeCell ref="A26:G26"/>
    <mergeCell ref="A27:G27"/>
    <mergeCell ref="A28:G28"/>
    <mergeCell ref="A29:G29"/>
    <mergeCell ref="A30:G30"/>
    <mergeCell ref="A31:G31"/>
  </mergeCells>
  <hyperlinks>
    <hyperlink ref="G2" location="Contents!A1" display="Back to Contents" xr:uid="{CDECECE8-91D1-4B4D-9DDF-E81D655F551D}"/>
  </hyperlinks>
  <pageMargins left="0.7" right="0.7" top="0.75" bottom="0.75" header="0.3" footer="0.3"/>
  <pageSetup paperSize="9" scale="77" fitToHeight="0" orientation="portrait" r:id="rId1"/>
  <headerFooter>
    <oddHeader>&amp;L&amp;"Calibri"&amp;10&amp;K000000 [Limited Sharing]&amp;1#_x000D_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1327B-5C5C-4D3B-99A8-0FF646EAB64F}">
  <sheetPr>
    <pageSetUpPr fitToPage="1"/>
  </sheetPr>
  <dimension ref="A1:Q42"/>
  <sheetViews>
    <sheetView zoomScaleNormal="100" zoomScaleSheetLayoutView="100" workbookViewId="0">
      <pane xSplit="1" ySplit="5" topLeftCell="B6" activePane="bottomRight" state="frozen"/>
      <selection pane="topRight" activeCell="B1" sqref="B1"/>
      <selection pane="bottomLeft" activeCell="A6" sqref="A6"/>
      <selection pane="bottomRight" activeCell="G4" sqref="G4"/>
    </sheetView>
  </sheetViews>
  <sheetFormatPr defaultColWidth="9.140625" defaultRowHeight="12.75" x14ac:dyDescent="0.2"/>
  <cols>
    <col min="1" max="1" width="55.42578125" style="44" customWidth="1"/>
    <col min="2" max="2" width="12" style="44" customWidth="1"/>
    <col min="3" max="8" width="11" style="44" customWidth="1"/>
    <col min="9" max="16384" width="9.140625" style="44"/>
  </cols>
  <sheetData>
    <row r="1" spans="1:17" s="410" customFormat="1" ht="15.75" x14ac:dyDescent="0.25">
      <c r="A1" s="85" t="s">
        <v>23</v>
      </c>
      <c r="B1" s="85"/>
      <c r="C1" s="105"/>
      <c r="D1" s="105"/>
      <c r="E1" s="105"/>
      <c r="F1" s="105"/>
      <c r="G1" s="105" t="s">
        <v>634</v>
      </c>
    </row>
    <row r="2" spans="1:17" s="410" customFormat="1" ht="15.75" x14ac:dyDescent="0.25">
      <c r="G2" s="442" t="s">
        <v>524</v>
      </c>
    </row>
    <row r="3" spans="1:17" s="410" customFormat="1" ht="15.75" x14ac:dyDescent="0.25">
      <c r="A3" s="623" t="s">
        <v>245</v>
      </c>
      <c r="B3" s="623"/>
      <c r="C3" s="623"/>
      <c r="D3" s="623"/>
      <c r="E3" s="623"/>
      <c r="F3" s="623"/>
      <c r="G3" s="623"/>
    </row>
    <row r="4" spans="1:17" x14ac:dyDescent="0.2">
      <c r="C4" s="9"/>
      <c r="D4" s="9"/>
      <c r="E4" s="9"/>
      <c r="F4" s="9"/>
      <c r="G4" s="9" t="s">
        <v>661</v>
      </c>
    </row>
    <row r="5" spans="1:17" s="194" customFormat="1" x14ac:dyDescent="0.2">
      <c r="A5" s="191" t="s">
        <v>246</v>
      </c>
      <c r="B5" s="548">
        <v>2019</v>
      </c>
      <c r="C5" s="192">
        <v>2020</v>
      </c>
      <c r="D5" s="192">
        <v>2021</v>
      </c>
      <c r="E5" s="192" t="s">
        <v>279</v>
      </c>
      <c r="F5" s="193" t="s">
        <v>247</v>
      </c>
      <c r="G5" s="193" t="s">
        <v>525</v>
      </c>
      <c r="H5" s="44"/>
    </row>
    <row r="6" spans="1:17" ht="15" customHeight="1" x14ac:dyDescent="0.2">
      <c r="A6" s="195" t="s">
        <v>248</v>
      </c>
      <c r="B6" s="555">
        <v>6830260.4910450401</v>
      </c>
      <c r="C6" s="196">
        <v>9065067.9175707903</v>
      </c>
      <c r="D6" s="196">
        <v>11097223.307037473</v>
      </c>
      <c r="E6" s="196">
        <v>15033876.219436198</v>
      </c>
      <c r="F6" s="197">
        <v>17051854.264106553</v>
      </c>
      <c r="G6" s="197">
        <v>18309660.102453578</v>
      </c>
      <c r="H6" s="43"/>
      <c r="I6" s="43"/>
      <c r="J6" s="43"/>
      <c r="K6" s="43"/>
      <c r="L6" s="43"/>
      <c r="M6" s="43"/>
      <c r="N6" s="43"/>
      <c r="O6" s="43"/>
      <c r="P6" s="43"/>
      <c r="Q6" s="43"/>
    </row>
    <row r="7" spans="1:17" ht="15" customHeight="1" x14ac:dyDescent="0.2">
      <c r="A7" s="198" t="s">
        <v>249</v>
      </c>
      <c r="B7" s="556">
        <v>2737222.8479596102</v>
      </c>
      <c r="C7" s="199">
        <v>4542155.07026025</v>
      </c>
      <c r="D7" s="199">
        <v>5247918.6390855899</v>
      </c>
      <c r="E7" s="199">
        <v>8525717.5929138456</v>
      </c>
      <c r="F7" s="200">
        <v>9102838.6990482807</v>
      </c>
      <c r="G7" s="200">
        <v>9411205.6913551856</v>
      </c>
      <c r="H7" s="43"/>
      <c r="I7" s="43"/>
      <c r="J7" s="43"/>
      <c r="K7" s="43"/>
      <c r="L7" s="43"/>
      <c r="M7" s="43"/>
      <c r="N7" s="43"/>
      <c r="O7" s="43"/>
      <c r="P7" s="43"/>
      <c r="Q7" s="43"/>
    </row>
    <row r="8" spans="1:17" ht="15" customHeight="1" x14ac:dyDescent="0.2">
      <c r="A8" s="198" t="s">
        <v>250</v>
      </c>
      <c r="B8" s="556">
        <v>310909.38890558999</v>
      </c>
      <c r="C8" s="199">
        <v>876817.62396293995</v>
      </c>
      <c r="D8" s="199">
        <v>1565493.9007336202</v>
      </c>
      <c r="E8" s="199">
        <v>2833607.0212836596</v>
      </c>
      <c r="F8" s="200">
        <v>2743620.630601</v>
      </c>
      <c r="G8" s="200">
        <v>2453609.437901</v>
      </c>
      <c r="H8" s="43"/>
      <c r="I8" s="43"/>
      <c r="J8" s="43"/>
      <c r="K8" s="43"/>
      <c r="L8" s="43"/>
      <c r="M8" s="43"/>
      <c r="N8" s="43"/>
      <c r="O8" s="43"/>
      <c r="P8" s="43"/>
      <c r="Q8" s="43"/>
    </row>
    <row r="9" spans="1:17" ht="15" customHeight="1" x14ac:dyDescent="0.2">
      <c r="A9" s="198" t="s">
        <v>251</v>
      </c>
      <c r="B9" s="556">
        <v>2426313.4590540202</v>
      </c>
      <c r="C9" s="199">
        <v>3665337.4462973103</v>
      </c>
      <c r="D9" s="199">
        <v>3682424.73835197</v>
      </c>
      <c r="E9" s="201">
        <v>5692111</v>
      </c>
      <c r="F9" s="202">
        <v>6359218.0684472807</v>
      </c>
      <c r="G9" s="202">
        <v>6957596.2534541851</v>
      </c>
      <c r="H9" s="43"/>
      <c r="I9" s="43"/>
      <c r="J9" s="43"/>
      <c r="K9" s="43"/>
      <c r="L9" s="43"/>
      <c r="M9" s="43"/>
      <c r="N9" s="43"/>
      <c r="O9" s="43"/>
      <c r="P9" s="43"/>
      <c r="Q9" s="43"/>
    </row>
    <row r="10" spans="1:17" ht="15" customHeight="1" x14ac:dyDescent="0.2">
      <c r="A10" s="198" t="s">
        <v>252</v>
      </c>
      <c r="B10" s="556">
        <v>3825703.3270772598</v>
      </c>
      <c r="C10" s="199">
        <v>4210099.0292534502</v>
      </c>
      <c r="D10" s="199">
        <v>4822098.0231708838</v>
      </c>
      <c r="E10" s="199">
        <v>6164062.7095633531</v>
      </c>
      <c r="F10" s="200">
        <v>7506288.9043352734</v>
      </c>
      <c r="G10" s="200">
        <v>8158549.975747359</v>
      </c>
      <c r="H10" s="43"/>
      <c r="I10" s="43"/>
      <c r="J10" s="43"/>
      <c r="K10" s="43"/>
      <c r="L10" s="43"/>
      <c r="M10" s="43"/>
      <c r="N10" s="43"/>
      <c r="O10" s="43"/>
      <c r="P10" s="43"/>
      <c r="Q10" s="43"/>
    </row>
    <row r="11" spans="1:17" ht="15" customHeight="1" x14ac:dyDescent="0.2">
      <c r="A11" s="203" t="s">
        <v>253</v>
      </c>
      <c r="B11" s="556">
        <v>537175.31339999998</v>
      </c>
      <c r="C11" s="199">
        <v>707537.66489999997</v>
      </c>
      <c r="D11" s="199">
        <v>807351.71989999991</v>
      </c>
      <c r="E11" s="199">
        <v>821592.63038400002</v>
      </c>
      <c r="F11" s="200">
        <v>1008618.1693112697</v>
      </c>
      <c r="G11" s="200">
        <v>1016863.5861679998</v>
      </c>
      <c r="H11" s="43"/>
      <c r="I11" s="43"/>
      <c r="J11" s="43"/>
      <c r="K11" s="43"/>
      <c r="L11" s="43"/>
      <c r="M11" s="43"/>
      <c r="N11" s="43"/>
      <c r="O11" s="43"/>
      <c r="P11" s="43"/>
      <c r="Q11" s="43"/>
    </row>
    <row r="12" spans="1:17" ht="15" customHeight="1" x14ac:dyDescent="0.2">
      <c r="A12" s="203" t="s">
        <v>254</v>
      </c>
      <c r="B12" s="556">
        <v>24806.555400000001</v>
      </c>
      <c r="C12" s="199">
        <v>12820.5101</v>
      </c>
      <c r="D12" s="199">
        <v>20401.03</v>
      </c>
      <c r="E12" s="199">
        <v>58297.301141000011</v>
      </c>
      <c r="F12" s="200">
        <v>101661.393702</v>
      </c>
      <c r="G12" s="200">
        <v>60798.536070000009</v>
      </c>
      <c r="H12" s="43"/>
      <c r="I12" s="43"/>
      <c r="J12" s="43"/>
      <c r="K12" s="43"/>
      <c r="L12" s="43"/>
      <c r="M12" s="43"/>
      <c r="N12" s="43"/>
      <c r="O12" s="43"/>
      <c r="P12" s="43"/>
      <c r="Q12" s="43"/>
    </row>
    <row r="13" spans="1:17" ht="15" customHeight="1" x14ac:dyDescent="0.2">
      <c r="A13" s="203" t="s">
        <v>255</v>
      </c>
      <c r="B13" s="556">
        <v>90437.896762000004</v>
      </c>
      <c r="C13" s="199">
        <v>60592.271468999999</v>
      </c>
      <c r="D13" s="199">
        <v>86324.284603000007</v>
      </c>
      <c r="E13" s="199">
        <v>393535.57739400002</v>
      </c>
      <c r="F13" s="200">
        <v>742772.54040900071</v>
      </c>
      <c r="G13" s="200">
        <v>716155.51293200022</v>
      </c>
      <c r="H13" s="43"/>
      <c r="I13" s="43"/>
      <c r="J13" s="43"/>
      <c r="K13" s="43"/>
      <c r="L13" s="43"/>
      <c r="M13" s="43"/>
      <c r="N13" s="43"/>
      <c r="O13" s="43"/>
      <c r="P13" s="43"/>
      <c r="Q13" s="43"/>
    </row>
    <row r="14" spans="1:17" ht="15" customHeight="1" x14ac:dyDescent="0.2">
      <c r="A14" s="203" t="s">
        <v>256</v>
      </c>
      <c r="B14" s="556">
        <v>198018.23319999999</v>
      </c>
      <c r="C14" s="199">
        <v>215736.69139999998</v>
      </c>
      <c r="D14" s="199">
        <v>267737.76289999997</v>
      </c>
      <c r="E14" s="199">
        <v>373765.76643100003</v>
      </c>
      <c r="F14" s="200">
        <v>494335.00289500004</v>
      </c>
      <c r="G14" s="200">
        <v>539397.0867634</v>
      </c>
      <c r="H14" s="43"/>
      <c r="I14" s="43"/>
      <c r="J14" s="43"/>
      <c r="K14" s="43"/>
      <c r="L14" s="43"/>
      <c r="M14" s="43"/>
      <c r="N14" s="43"/>
      <c r="O14" s="43"/>
      <c r="P14" s="43"/>
      <c r="Q14" s="43"/>
    </row>
    <row r="15" spans="1:17" ht="15" customHeight="1" x14ac:dyDescent="0.2">
      <c r="A15" s="203" t="s">
        <v>257</v>
      </c>
      <c r="B15" s="556">
        <v>2751294.5397009999</v>
      </c>
      <c r="C15" s="199">
        <v>2998033.6350009996</v>
      </c>
      <c r="D15" s="199">
        <v>3378200.4314010004</v>
      </c>
      <c r="E15" s="199">
        <v>3953808.0374644292</v>
      </c>
      <c r="F15" s="200">
        <v>4505425.5129910009</v>
      </c>
      <c r="G15" s="200">
        <v>5085561.0294109602</v>
      </c>
      <c r="H15" s="43"/>
      <c r="I15" s="43"/>
      <c r="J15" s="43"/>
      <c r="K15" s="43"/>
      <c r="L15" s="43"/>
      <c r="M15" s="43"/>
      <c r="N15" s="43"/>
      <c r="O15" s="43"/>
      <c r="P15" s="43"/>
      <c r="Q15" s="43"/>
    </row>
    <row r="16" spans="1:17" ht="15" customHeight="1" x14ac:dyDescent="0.2">
      <c r="A16" s="203" t="s">
        <v>258</v>
      </c>
      <c r="B16" s="556">
        <v>155808.02220000001</v>
      </c>
      <c r="C16" s="199">
        <v>132340.2273</v>
      </c>
      <c r="D16" s="199">
        <v>170756.7537</v>
      </c>
      <c r="E16" s="199">
        <v>240281.51916100003</v>
      </c>
      <c r="F16" s="200">
        <v>288560.85870000045</v>
      </c>
      <c r="G16" s="200">
        <v>388625.77964799944</v>
      </c>
      <c r="H16" s="43"/>
      <c r="I16" s="43"/>
      <c r="J16" s="43"/>
      <c r="K16" s="43"/>
      <c r="L16" s="43"/>
      <c r="M16" s="43"/>
      <c r="N16" s="43"/>
      <c r="O16" s="43"/>
      <c r="P16" s="43"/>
      <c r="Q16" s="43"/>
    </row>
    <row r="17" spans="1:17" ht="15" customHeight="1" x14ac:dyDescent="0.2">
      <c r="A17" s="203" t="s">
        <v>259</v>
      </c>
      <c r="B17" s="556">
        <v>68161.929671449965</v>
      </c>
      <c r="C17" s="199">
        <v>83038.028721449984</v>
      </c>
      <c r="D17" s="199">
        <v>91326.040731449961</v>
      </c>
      <c r="E17" s="199">
        <v>322781</v>
      </c>
      <c r="F17" s="200">
        <v>364915.42632700084</v>
      </c>
      <c r="G17" s="200">
        <f>305963.001+45185</f>
        <v>351148.00099999999</v>
      </c>
      <c r="H17" s="43"/>
      <c r="I17" s="43"/>
      <c r="J17" s="43"/>
      <c r="K17" s="43"/>
      <c r="L17" s="43"/>
      <c r="M17" s="43"/>
      <c r="N17" s="43"/>
      <c r="O17" s="43"/>
      <c r="P17" s="43"/>
      <c r="Q17" s="43"/>
    </row>
    <row r="18" spans="1:17" ht="15" customHeight="1" x14ac:dyDescent="0.2">
      <c r="A18" s="198" t="s">
        <v>260</v>
      </c>
      <c r="B18" s="557">
        <v>267334.31600816996</v>
      </c>
      <c r="C18" s="204">
        <v>312813.81805709004</v>
      </c>
      <c r="D18" s="204">
        <v>1027206.6447809994</v>
      </c>
      <c r="E18" s="205" t="s">
        <v>565</v>
      </c>
      <c r="F18" s="206" t="s">
        <v>564</v>
      </c>
      <c r="G18" s="525" t="s">
        <v>563</v>
      </c>
      <c r="H18" s="43"/>
      <c r="I18" s="43"/>
      <c r="J18" s="43"/>
      <c r="K18" s="43"/>
      <c r="L18" s="43"/>
      <c r="M18" s="43"/>
      <c r="N18" s="43"/>
      <c r="O18" s="43"/>
      <c r="P18" s="43"/>
      <c r="Q18" s="43"/>
    </row>
    <row r="19" spans="1:17" s="211" customFormat="1" ht="15" customHeight="1" x14ac:dyDescent="0.2">
      <c r="A19" s="207" t="s">
        <v>656</v>
      </c>
      <c r="B19" s="558">
        <v>6201282.5339829996</v>
      </c>
      <c r="C19" s="208">
        <v>6052179.0589285996</v>
      </c>
      <c r="D19" s="208">
        <v>6516957.8754586</v>
      </c>
      <c r="E19" s="208">
        <v>12458154.583264001</v>
      </c>
      <c r="F19" s="209">
        <v>11644094.293081401</v>
      </c>
      <c r="G19" s="209">
        <v>10429043.537389258</v>
      </c>
      <c r="H19" s="210"/>
      <c r="I19" s="210"/>
      <c r="J19" s="210"/>
      <c r="K19" s="210"/>
      <c r="L19" s="210"/>
      <c r="M19" s="43"/>
      <c r="N19" s="43"/>
      <c r="O19" s="43"/>
      <c r="P19" s="43"/>
      <c r="Q19" s="43"/>
    </row>
    <row r="20" spans="1:17" ht="15" customHeight="1" x14ac:dyDescent="0.2">
      <c r="A20" s="157" t="s">
        <v>80</v>
      </c>
      <c r="B20" s="212">
        <v>13031543.025028039</v>
      </c>
      <c r="C20" s="212">
        <v>15117246.97649939</v>
      </c>
      <c r="D20" s="212">
        <v>17614181.182496071</v>
      </c>
      <c r="E20" s="212">
        <v>27492030.802700199</v>
      </c>
      <c r="F20" s="213">
        <v>28695948.557840049</v>
      </c>
      <c r="G20" s="213">
        <v>28738703.639842838</v>
      </c>
      <c r="H20" s="43"/>
      <c r="I20" s="43"/>
      <c r="J20" s="43"/>
      <c r="K20" s="43"/>
      <c r="L20" s="43"/>
      <c r="M20" s="43"/>
      <c r="N20" s="43"/>
      <c r="O20" s="43"/>
      <c r="P20" s="43"/>
      <c r="Q20" s="43"/>
    </row>
    <row r="21" spans="1:17" ht="15" customHeight="1" x14ac:dyDescent="0.2">
      <c r="C21" s="63"/>
      <c r="D21" s="63"/>
      <c r="E21" s="63"/>
      <c r="F21" s="63"/>
      <c r="G21" s="63" t="s">
        <v>530</v>
      </c>
      <c r="H21" s="43"/>
      <c r="I21" s="43"/>
      <c r="J21" s="43"/>
      <c r="K21" s="43"/>
      <c r="L21" s="43"/>
    </row>
    <row r="22" spans="1:17" x14ac:dyDescent="0.2">
      <c r="C22" s="63"/>
      <c r="D22" s="63"/>
      <c r="E22" s="63"/>
      <c r="F22" s="9"/>
      <c r="G22" s="9" t="s">
        <v>261</v>
      </c>
    </row>
    <row r="23" spans="1:17" ht="67.5" customHeight="1" x14ac:dyDescent="0.2">
      <c r="A23" s="642" t="s">
        <v>660</v>
      </c>
      <c r="B23" s="642"/>
      <c r="C23" s="642"/>
      <c r="D23" s="642"/>
      <c r="E23" s="642"/>
      <c r="F23" s="642"/>
      <c r="G23" s="642"/>
    </row>
    <row r="24" spans="1:17" ht="47.25" customHeight="1" x14ac:dyDescent="0.2">
      <c r="A24" s="622" t="s">
        <v>262</v>
      </c>
      <c r="B24" s="622"/>
      <c r="C24" s="622"/>
      <c r="D24" s="622"/>
      <c r="E24" s="622"/>
      <c r="F24" s="622"/>
      <c r="G24" s="622"/>
    </row>
    <row r="25" spans="1:17" ht="52.5" customHeight="1" x14ac:dyDescent="0.2">
      <c r="A25" s="622" t="s">
        <v>657</v>
      </c>
      <c r="B25" s="622"/>
      <c r="C25" s="622"/>
      <c r="D25" s="622"/>
      <c r="E25" s="622"/>
      <c r="F25" s="622"/>
      <c r="G25" s="622"/>
    </row>
    <row r="26" spans="1:17" s="214" customFormat="1" ht="15.75" customHeight="1" x14ac:dyDescent="0.2">
      <c r="A26" s="622" t="s">
        <v>263</v>
      </c>
      <c r="B26" s="622"/>
      <c r="C26" s="622"/>
      <c r="D26" s="622"/>
      <c r="E26" s="622"/>
      <c r="F26" s="622"/>
      <c r="G26" s="622"/>
    </row>
    <row r="27" spans="1:17" s="214" customFormat="1" x14ac:dyDescent="0.2">
      <c r="A27" s="622" t="s">
        <v>264</v>
      </c>
      <c r="B27" s="622"/>
      <c r="C27" s="622"/>
      <c r="D27" s="622"/>
      <c r="E27" s="622"/>
      <c r="F27" s="622"/>
      <c r="G27" s="622"/>
    </row>
    <row r="28" spans="1:17" s="214" customFormat="1" ht="14.25" customHeight="1" x14ac:dyDescent="0.2">
      <c r="A28" s="622" t="s">
        <v>265</v>
      </c>
      <c r="B28" s="622"/>
      <c r="C28" s="622"/>
      <c r="D28" s="622"/>
      <c r="E28" s="622"/>
      <c r="F28" s="622"/>
      <c r="G28" s="622"/>
    </row>
    <row r="29" spans="1:17" s="214" customFormat="1" ht="26.25" customHeight="1" x14ac:dyDescent="0.2">
      <c r="A29" s="622" t="s">
        <v>266</v>
      </c>
      <c r="B29" s="622"/>
      <c r="C29" s="622"/>
      <c r="D29" s="622"/>
      <c r="E29" s="622"/>
      <c r="F29" s="622"/>
      <c r="G29" s="622"/>
    </row>
    <row r="30" spans="1:17" s="214" customFormat="1" ht="42" customHeight="1" x14ac:dyDescent="0.2">
      <c r="A30" s="622" t="s">
        <v>532</v>
      </c>
      <c r="B30" s="622"/>
      <c r="C30" s="622"/>
      <c r="D30" s="622"/>
      <c r="E30" s="622"/>
      <c r="F30" s="622"/>
      <c r="G30" s="622"/>
    </row>
    <row r="31" spans="1:17" s="214" customFormat="1" ht="26.25" customHeight="1" x14ac:dyDescent="0.2">
      <c r="A31" s="622" t="s">
        <v>267</v>
      </c>
      <c r="B31" s="622"/>
      <c r="C31" s="622"/>
      <c r="D31" s="622"/>
      <c r="E31" s="622"/>
      <c r="F31" s="622"/>
      <c r="G31" s="622"/>
    </row>
    <row r="32" spans="1:17" s="214" customFormat="1" ht="26.25" customHeight="1" x14ac:dyDescent="0.2">
      <c r="A32" s="622" t="s">
        <v>268</v>
      </c>
      <c r="B32" s="622"/>
      <c r="C32" s="622"/>
      <c r="D32" s="622"/>
      <c r="E32" s="622"/>
      <c r="F32" s="622"/>
      <c r="G32" s="622"/>
    </row>
    <row r="33" spans="1:7" s="214" customFormat="1" ht="12.75" customHeight="1" x14ac:dyDescent="0.2">
      <c r="A33" s="622" t="s">
        <v>269</v>
      </c>
      <c r="B33" s="622"/>
      <c r="C33" s="622"/>
      <c r="D33" s="622"/>
      <c r="E33" s="622"/>
      <c r="F33" s="622"/>
      <c r="G33" s="622"/>
    </row>
    <row r="34" spans="1:7" s="214" customFormat="1" ht="12.75" customHeight="1" x14ac:dyDescent="0.2">
      <c r="A34" s="622" t="s">
        <v>270</v>
      </c>
      <c r="B34" s="622"/>
      <c r="C34" s="622"/>
      <c r="D34" s="622"/>
      <c r="E34" s="622"/>
      <c r="F34" s="622"/>
      <c r="G34" s="622"/>
    </row>
    <row r="35" spans="1:7" s="214" customFormat="1" ht="12.75" customHeight="1" x14ac:dyDescent="0.2">
      <c r="A35" s="622" t="s">
        <v>271</v>
      </c>
      <c r="B35" s="622"/>
      <c r="C35" s="622"/>
      <c r="D35" s="622"/>
      <c r="E35" s="622"/>
      <c r="F35" s="622"/>
      <c r="G35" s="622"/>
    </row>
    <row r="36" spans="1:7" s="214" customFormat="1" x14ac:dyDescent="0.2">
      <c r="A36" s="622" t="s">
        <v>272</v>
      </c>
      <c r="B36" s="622"/>
      <c r="C36" s="622"/>
      <c r="D36" s="622"/>
      <c r="E36" s="622"/>
      <c r="F36" s="622"/>
      <c r="G36" s="622"/>
    </row>
    <row r="37" spans="1:7" s="214" customFormat="1" ht="17.25" customHeight="1" x14ac:dyDescent="0.2">
      <c r="A37" s="622" t="s">
        <v>273</v>
      </c>
      <c r="B37" s="622"/>
      <c r="C37" s="622"/>
      <c r="D37" s="622"/>
      <c r="E37" s="622"/>
      <c r="F37" s="622"/>
      <c r="G37" s="622"/>
    </row>
    <row r="38" spans="1:7" s="214" customFormat="1" ht="27.75" customHeight="1" x14ac:dyDescent="0.2">
      <c r="A38" s="622" t="s">
        <v>274</v>
      </c>
      <c r="B38" s="622"/>
      <c r="C38" s="622"/>
      <c r="D38" s="622"/>
      <c r="E38" s="622"/>
      <c r="F38" s="622"/>
      <c r="G38" s="622"/>
    </row>
    <row r="39" spans="1:7" ht="12.75" customHeight="1" x14ac:dyDescent="0.2">
      <c r="A39" s="622" t="s">
        <v>275</v>
      </c>
      <c r="B39" s="622"/>
      <c r="C39" s="622"/>
      <c r="D39" s="622"/>
      <c r="E39" s="622"/>
      <c r="F39" s="622"/>
      <c r="G39" s="622"/>
    </row>
    <row r="40" spans="1:7" ht="39" customHeight="1" x14ac:dyDescent="0.2">
      <c r="A40" s="622" t="s">
        <v>601</v>
      </c>
      <c r="B40" s="622"/>
      <c r="C40" s="622"/>
      <c r="D40" s="622"/>
      <c r="E40" s="622"/>
      <c r="F40" s="622"/>
      <c r="G40" s="622"/>
    </row>
    <row r="41" spans="1:7" ht="28.5" customHeight="1" x14ac:dyDescent="0.2">
      <c r="A41" s="622" t="s">
        <v>276</v>
      </c>
      <c r="B41" s="622"/>
      <c r="C41" s="622"/>
      <c r="D41" s="622"/>
      <c r="E41" s="622"/>
      <c r="F41" s="622"/>
      <c r="G41" s="622"/>
    </row>
    <row r="42" spans="1:7" ht="18" customHeight="1" x14ac:dyDescent="0.2">
      <c r="A42" s="44" t="s">
        <v>655</v>
      </c>
    </row>
  </sheetData>
  <mergeCells count="20">
    <mergeCell ref="A32:G32"/>
    <mergeCell ref="A33:G33"/>
    <mergeCell ref="A23:G23"/>
    <mergeCell ref="A34:G34"/>
    <mergeCell ref="A3:G3"/>
    <mergeCell ref="A24:G24"/>
    <mergeCell ref="A25:G25"/>
    <mergeCell ref="A26:G26"/>
    <mergeCell ref="A27:G27"/>
    <mergeCell ref="A28:G28"/>
    <mergeCell ref="A29:G29"/>
    <mergeCell ref="A30:G30"/>
    <mergeCell ref="A31:G31"/>
    <mergeCell ref="A41:G41"/>
    <mergeCell ref="A35:G35"/>
    <mergeCell ref="A36:G36"/>
    <mergeCell ref="A37:G37"/>
    <mergeCell ref="A38:G38"/>
    <mergeCell ref="A39:G39"/>
    <mergeCell ref="A40:G40"/>
  </mergeCells>
  <hyperlinks>
    <hyperlink ref="G2" location="Contents!A1" display="Back to Contents" xr:uid="{91B914BA-315C-43F2-8C39-91E48A664205}"/>
  </hyperlinks>
  <pageMargins left="0.7" right="0.7" top="0.75" bottom="0.75" header="0.3" footer="0.3"/>
  <pageSetup paperSize="9" scale="79" fitToHeight="0" orientation="portrait" r:id="rId1"/>
  <headerFooter>
    <oddHeader>&amp;L&amp;"Calibri"&amp;10&amp;K000000 [Limited Sharing]&amp;1#_x000D_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FEEF3-FCF2-42F1-A555-C9A7E67E1C49}">
  <sheetPr>
    <pageSetUpPr fitToPage="1"/>
  </sheetPr>
  <dimension ref="A1:R50"/>
  <sheetViews>
    <sheetView showGridLines="0" zoomScaleNormal="100" zoomScaleSheetLayoutView="100" workbookViewId="0">
      <pane xSplit="1" ySplit="5" topLeftCell="B6" activePane="bottomRight" state="frozen"/>
      <selection activeCell="D42" sqref="D42"/>
      <selection pane="topRight" activeCell="D42" sqref="D42"/>
      <selection pane="bottomLeft" activeCell="D42" sqref="D42"/>
      <selection pane="bottomRight" activeCell="G4" sqref="G4"/>
    </sheetView>
  </sheetViews>
  <sheetFormatPr defaultColWidth="9.140625" defaultRowHeight="13.5" x14ac:dyDescent="0.25"/>
  <cols>
    <col min="1" max="1" width="64.5703125" style="239" customWidth="1"/>
    <col min="2" max="5" width="11.42578125" style="240" customWidth="1"/>
    <col min="6" max="7" width="11" style="240" customWidth="1"/>
    <col min="8" max="8" width="9.140625" style="239"/>
    <col min="9" max="9" width="35" style="239" customWidth="1"/>
    <col min="10" max="10" width="11.85546875" style="239" customWidth="1"/>
    <col min="11" max="11" width="11.42578125" style="239" customWidth="1"/>
    <col min="12" max="16384" width="9.140625" style="239"/>
  </cols>
  <sheetData>
    <row r="1" spans="1:18" s="415" customFormat="1" ht="15.75" x14ac:dyDescent="0.25">
      <c r="A1" s="85" t="s">
        <v>23</v>
      </c>
      <c r="B1" s="413"/>
      <c r="C1" s="414"/>
      <c r="D1" s="414"/>
      <c r="E1" s="414"/>
      <c r="F1" s="414"/>
      <c r="G1" s="7" t="s">
        <v>621</v>
      </c>
    </row>
    <row r="2" spans="1:18" s="415" customFormat="1" ht="15.75" x14ac:dyDescent="0.25">
      <c r="B2" s="413"/>
      <c r="C2" s="413"/>
      <c r="D2" s="413"/>
      <c r="E2" s="413"/>
      <c r="F2" s="413"/>
      <c r="G2" s="442" t="s">
        <v>524</v>
      </c>
    </row>
    <row r="3" spans="1:18" s="415" customFormat="1" ht="15.75" x14ac:dyDescent="0.25">
      <c r="A3" s="644" t="s">
        <v>291</v>
      </c>
      <c r="B3" s="644"/>
      <c r="C3" s="644"/>
      <c r="D3" s="644"/>
      <c r="E3" s="644"/>
      <c r="F3" s="241"/>
      <c r="G3" s="241"/>
    </row>
    <row r="4" spans="1:18" x14ac:dyDescent="0.25">
      <c r="A4" s="242"/>
      <c r="B4" s="243"/>
      <c r="C4" s="244"/>
      <c r="D4" s="244"/>
      <c r="E4" s="244"/>
      <c r="F4" s="244"/>
      <c r="G4" s="245" t="s">
        <v>662</v>
      </c>
    </row>
    <row r="5" spans="1:18" s="246" customFormat="1" ht="27" customHeight="1" x14ac:dyDescent="0.25">
      <c r="A5" s="191" t="s">
        <v>292</v>
      </c>
      <c r="B5" s="247">
        <v>2019</v>
      </c>
      <c r="C5" s="248">
        <v>2020</v>
      </c>
      <c r="D5" s="248">
        <v>2021</v>
      </c>
      <c r="E5" s="249">
        <v>2022</v>
      </c>
      <c r="F5" s="249" t="s">
        <v>27</v>
      </c>
      <c r="G5" s="249" t="s">
        <v>526</v>
      </c>
    </row>
    <row r="6" spans="1:18" x14ac:dyDescent="0.25">
      <c r="A6" s="195" t="s">
        <v>293</v>
      </c>
      <c r="B6" s="250">
        <v>654718.34887683007</v>
      </c>
      <c r="C6" s="250">
        <v>1424557.29095193</v>
      </c>
      <c r="D6" s="250">
        <v>1959877.8814520002</v>
      </c>
      <c r="E6" s="251">
        <v>3233025.1990895295</v>
      </c>
      <c r="F6" s="252">
        <f>F7+F8</f>
        <v>2218570.2953229994</v>
      </c>
      <c r="G6" s="252">
        <v>2707569.126627</v>
      </c>
      <c r="H6" s="253"/>
      <c r="L6" s="253"/>
      <c r="N6" s="253"/>
      <c r="O6" s="253"/>
      <c r="P6" s="253"/>
      <c r="Q6" s="253"/>
      <c r="R6" s="253"/>
    </row>
    <row r="7" spans="1:18" x14ac:dyDescent="0.25">
      <c r="A7" s="198" t="s">
        <v>294</v>
      </c>
      <c r="B7" s="254">
        <v>25872.775315999999</v>
      </c>
      <c r="C7" s="254">
        <v>654611.29</v>
      </c>
      <c r="D7" s="254">
        <v>1391280.5621560002</v>
      </c>
      <c r="E7" s="255">
        <v>2575716.7255269997</v>
      </c>
      <c r="F7" s="255">
        <v>220797</v>
      </c>
      <c r="G7" s="255">
        <v>0</v>
      </c>
      <c r="H7" s="253"/>
      <c r="L7" s="253"/>
      <c r="N7" s="253"/>
      <c r="O7" s="253"/>
      <c r="P7" s="253"/>
      <c r="Q7" s="253"/>
      <c r="R7" s="253"/>
    </row>
    <row r="8" spans="1:18" x14ac:dyDescent="0.25">
      <c r="A8" s="198" t="s">
        <v>295</v>
      </c>
      <c r="B8" s="254">
        <v>628845.57356083009</v>
      </c>
      <c r="C8" s="254">
        <v>769946.00095193007</v>
      </c>
      <c r="D8" s="254">
        <v>568597.31929599994</v>
      </c>
      <c r="E8" s="255">
        <v>657308.47356252966</v>
      </c>
      <c r="F8" s="255">
        <v>1997773.2953229996</v>
      </c>
      <c r="G8" s="255">
        <v>2707569.126627</v>
      </c>
      <c r="H8" s="253"/>
      <c r="L8" s="253"/>
      <c r="N8" s="253"/>
      <c r="O8" s="253"/>
      <c r="P8" s="253"/>
      <c r="Q8" s="253"/>
      <c r="R8" s="253"/>
    </row>
    <row r="9" spans="1:18" x14ac:dyDescent="0.25">
      <c r="A9" s="195" t="s">
        <v>296</v>
      </c>
      <c r="B9" s="250">
        <v>137042.92173</v>
      </c>
      <c r="C9" s="250">
        <v>145416.17486499998</v>
      </c>
      <c r="D9" s="250">
        <v>220481.36145500001</v>
      </c>
      <c r="E9" s="251">
        <v>837278.54604746995</v>
      </c>
      <c r="F9" s="251">
        <f>SUM(F10:F17)</f>
        <v>1735925.0874590015</v>
      </c>
      <c r="G9" s="251">
        <v>1258161.0469709998</v>
      </c>
      <c r="H9" s="253"/>
      <c r="L9" s="253"/>
      <c r="N9" s="253"/>
      <c r="O9" s="253"/>
      <c r="P9" s="253"/>
      <c r="Q9" s="253"/>
      <c r="R9" s="253"/>
    </row>
    <row r="10" spans="1:18" x14ac:dyDescent="0.25">
      <c r="A10" s="225" t="s">
        <v>297</v>
      </c>
      <c r="B10" s="254">
        <v>28295.165000000001</v>
      </c>
      <c r="C10" s="254">
        <v>45527.837</v>
      </c>
      <c r="D10" s="254">
        <v>45763.0769</v>
      </c>
      <c r="E10" s="255">
        <v>66122.308279999997</v>
      </c>
      <c r="F10" s="255">
        <v>267540.27636700001</v>
      </c>
      <c r="G10" s="255">
        <v>261648.41241099994</v>
      </c>
      <c r="H10" s="253"/>
      <c r="L10" s="253"/>
      <c r="N10" s="253"/>
      <c r="O10" s="253"/>
      <c r="P10" s="253"/>
      <c r="Q10" s="253"/>
      <c r="R10" s="253"/>
    </row>
    <row r="11" spans="1:18" x14ac:dyDescent="0.25">
      <c r="A11" s="225" t="s">
        <v>298</v>
      </c>
      <c r="B11" s="254">
        <v>22855.905900000002</v>
      </c>
      <c r="C11" s="254">
        <v>9095.4506999999994</v>
      </c>
      <c r="D11" s="254">
        <v>17261.892</v>
      </c>
      <c r="E11" s="255">
        <v>47109.46544800001</v>
      </c>
      <c r="F11" s="255">
        <v>79815.103596000001</v>
      </c>
      <c r="G11" s="255">
        <v>37624.968389999995</v>
      </c>
      <c r="H11" s="253"/>
      <c r="L11" s="253"/>
      <c r="N11" s="253"/>
      <c r="O11" s="253"/>
      <c r="P11" s="253"/>
      <c r="Q11" s="253"/>
      <c r="R11" s="253"/>
    </row>
    <row r="12" spans="1:18" x14ac:dyDescent="0.25">
      <c r="A12" s="225" t="s">
        <v>299</v>
      </c>
      <c r="B12" s="254">
        <v>25789.832830000003</v>
      </c>
      <c r="C12" s="254">
        <v>26341.450564999999</v>
      </c>
      <c r="D12" s="254">
        <v>53103.360354999997</v>
      </c>
      <c r="E12" s="255">
        <v>240269.73689100004</v>
      </c>
      <c r="F12" s="255">
        <v>472829.49514800071</v>
      </c>
      <c r="G12" s="255">
        <v>453846.18660200009</v>
      </c>
      <c r="H12" s="253"/>
      <c r="L12" s="253"/>
      <c r="N12" s="253"/>
      <c r="O12" s="253"/>
      <c r="P12" s="253"/>
      <c r="Q12" s="253"/>
      <c r="R12" s="253"/>
    </row>
    <row r="13" spans="1:18" x14ac:dyDescent="0.25">
      <c r="A13" s="225" t="s">
        <v>300</v>
      </c>
      <c r="B13" s="254">
        <v>15525.8442</v>
      </c>
      <c r="C13" s="254">
        <v>26249.8442</v>
      </c>
      <c r="D13" s="254">
        <v>40089.406199999998</v>
      </c>
      <c r="E13" s="255">
        <v>63480.947474999994</v>
      </c>
      <c r="F13" s="255">
        <v>104587.366715</v>
      </c>
      <c r="G13" s="255">
        <v>115702.223591</v>
      </c>
      <c r="H13" s="253"/>
      <c r="L13" s="253"/>
      <c r="N13" s="253"/>
      <c r="O13" s="253"/>
      <c r="P13" s="253"/>
      <c r="Q13" s="253"/>
      <c r="R13" s="253"/>
    </row>
    <row r="14" spans="1:18" x14ac:dyDescent="0.25">
      <c r="A14" s="225" t="s">
        <v>301</v>
      </c>
      <c r="B14" s="254">
        <v>16274.163199999999</v>
      </c>
      <c r="C14" s="254">
        <v>12030.783099999999</v>
      </c>
      <c r="D14" s="254">
        <v>21931.925300000003</v>
      </c>
      <c r="E14" s="255">
        <v>227606.012896</v>
      </c>
      <c r="F14" s="255">
        <v>569790.69359300006</v>
      </c>
      <c r="G14" s="255">
        <v>143720.70008200002</v>
      </c>
      <c r="H14" s="253"/>
      <c r="L14" s="253"/>
      <c r="N14" s="253"/>
      <c r="O14" s="253"/>
      <c r="P14" s="253"/>
      <c r="Q14" s="253"/>
      <c r="R14" s="253"/>
    </row>
    <row r="15" spans="1:18" x14ac:dyDescent="0.25">
      <c r="A15" s="225" t="s">
        <v>302</v>
      </c>
      <c r="B15" s="254">
        <v>12501.655699999999</v>
      </c>
      <c r="C15" s="254">
        <v>10388.069799999999</v>
      </c>
      <c r="D15" s="254">
        <v>14366.936299999999</v>
      </c>
      <c r="E15" s="255">
        <v>32749.211378</v>
      </c>
      <c r="F15" s="255">
        <v>54154.950901000004</v>
      </c>
      <c r="G15" s="255">
        <v>99984.291579999888</v>
      </c>
      <c r="H15" s="253"/>
      <c r="L15" s="253"/>
      <c r="N15" s="253"/>
      <c r="O15" s="253"/>
      <c r="P15" s="253"/>
      <c r="Q15" s="253"/>
      <c r="R15" s="253"/>
    </row>
    <row r="16" spans="1:18" x14ac:dyDescent="0.25">
      <c r="A16" s="225" t="s">
        <v>303</v>
      </c>
      <c r="B16" s="254">
        <v>14334.677900000001</v>
      </c>
      <c r="C16" s="254">
        <v>14120.936399999999</v>
      </c>
      <c r="D16" s="254">
        <v>24132.757399999999</v>
      </c>
      <c r="E16" s="255">
        <v>153777.14763947</v>
      </c>
      <c r="F16" s="255">
        <v>176473.11582000076</v>
      </c>
      <c r="G16" s="255">
        <v>134548.80328299978</v>
      </c>
      <c r="H16" s="253"/>
      <c r="L16" s="253"/>
      <c r="N16" s="253"/>
      <c r="O16" s="253"/>
      <c r="P16" s="253"/>
      <c r="Q16" s="253"/>
      <c r="R16" s="253"/>
    </row>
    <row r="17" spans="1:18" x14ac:dyDescent="0.25">
      <c r="A17" s="225" t="s">
        <v>304</v>
      </c>
      <c r="B17" s="254">
        <v>1465.6770000000001</v>
      </c>
      <c r="C17" s="254">
        <v>1661.8030999999999</v>
      </c>
      <c r="D17" s="254">
        <v>3832.0070000000005</v>
      </c>
      <c r="E17" s="255">
        <v>6163.7160400000021</v>
      </c>
      <c r="F17" s="255">
        <v>10734.085319000003</v>
      </c>
      <c r="G17" s="255">
        <v>11085.461031999999</v>
      </c>
      <c r="H17" s="253"/>
      <c r="L17" s="253"/>
      <c r="N17" s="253"/>
      <c r="O17" s="253"/>
      <c r="P17" s="253"/>
      <c r="Q17" s="253"/>
      <c r="R17" s="253"/>
    </row>
    <row r="18" spans="1:18" x14ac:dyDescent="0.25">
      <c r="A18" s="195" t="s">
        <v>305</v>
      </c>
      <c r="B18" s="250">
        <v>82181.851962169982</v>
      </c>
      <c r="C18" s="250">
        <v>50731.430888070012</v>
      </c>
      <c r="D18" s="250">
        <v>90148.551629000009</v>
      </c>
      <c r="E18" s="256" t="s">
        <v>306</v>
      </c>
      <c r="F18" s="257" t="s">
        <v>307</v>
      </c>
      <c r="G18" s="257" t="s">
        <v>603</v>
      </c>
      <c r="H18" s="253"/>
      <c r="N18" s="253"/>
      <c r="O18" s="253"/>
      <c r="P18" s="253"/>
      <c r="Q18" s="253"/>
      <c r="R18" s="253"/>
    </row>
    <row r="19" spans="1:18" s="259" customFormat="1" x14ac:dyDescent="0.25">
      <c r="A19" s="195" t="s">
        <v>308</v>
      </c>
      <c r="B19" s="250">
        <v>23726.652664000001</v>
      </c>
      <c r="C19" s="250">
        <v>670.393101</v>
      </c>
      <c r="D19" s="250">
        <v>203.76768399999997</v>
      </c>
      <c r="E19" s="251">
        <v>12476.455024000001</v>
      </c>
      <c r="F19" s="297">
        <v>75418.904443000007</v>
      </c>
      <c r="G19" s="297">
        <v>8860.4775560000016</v>
      </c>
      <c r="H19" s="258"/>
      <c r="L19" s="258"/>
      <c r="N19" s="253"/>
      <c r="O19" s="253"/>
      <c r="P19" s="253"/>
      <c r="Q19" s="253"/>
      <c r="R19" s="253"/>
    </row>
    <row r="20" spans="1:18" x14ac:dyDescent="0.25">
      <c r="A20" s="260" t="s">
        <v>80</v>
      </c>
      <c r="B20" s="261">
        <v>897669.77523300005</v>
      </c>
      <c r="C20" s="261">
        <v>1621375.289806</v>
      </c>
      <c r="D20" s="261">
        <v>2270711.5622200002</v>
      </c>
      <c r="E20" s="262">
        <v>4126383.8055269993</v>
      </c>
      <c r="F20" s="262">
        <v>4092454.0000000005</v>
      </c>
      <c r="G20" s="262">
        <v>4070414</v>
      </c>
      <c r="H20" s="253"/>
      <c r="I20" s="253"/>
      <c r="J20" s="253"/>
      <c r="K20" s="253"/>
      <c r="L20" s="253"/>
      <c r="N20" s="253"/>
      <c r="O20" s="253"/>
      <c r="P20" s="253"/>
      <c r="Q20" s="253"/>
      <c r="R20" s="253"/>
    </row>
    <row r="21" spans="1:18" x14ac:dyDescent="0.25">
      <c r="C21" s="8"/>
      <c r="D21" s="8"/>
      <c r="E21" s="8"/>
      <c r="F21" s="8"/>
      <c r="G21" s="8" t="s">
        <v>309</v>
      </c>
    </row>
    <row r="22" spans="1:18" ht="33.75" customHeight="1" x14ac:dyDescent="0.25">
      <c r="A22" s="643" t="s">
        <v>596</v>
      </c>
      <c r="B22" s="643"/>
      <c r="C22" s="643"/>
      <c r="D22" s="643"/>
      <c r="E22" s="643"/>
      <c r="F22" s="643"/>
      <c r="G22" s="643"/>
    </row>
    <row r="23" spans="1:18" ht="13.5" customHeight="1" x14ac:dyDescent="0.25">
      <c r="A23" s="643" t="s">
        <v>43</v>
      </c>
      <c r="B23" s="643"/>
      <c r="C23" s="643"/>
      <c r="D23" s="643"/>
      <c r="E23" s="643"/>
      <c r="F23" s="643"/>
      <c r="G23" s="643"/>
    </row>
    <row r="24" spans="1:18" ht="13.5" customHeight="1" x14ac:dyDescent="0.25">
      <c r="A24" s="643" t="s">
        <v>310</v>
      </c>
      <c r="B24" s="643"/>
      <c r="C24" s="643"/>
      <c r="D24" s="643"/>
      <c r="E24" s="643"/>
      <c r="F24" s="643"/>
      <c r="G24" s="643"/>
    </row>
    <row r="25" spans="1:18" ht="13.5" customHeight="1" x14ac:dyDescent="0.25">
      <c r="A25" s="643" t="s">
        <v>311</v>
      </c>
      <c r="B25" s="643"/>
      <c r="C25" s="643"/>
      <c r="D25" s="643"/>
      <c r="E25" s="643"/>
      <c r="F25" s="643"/>
      <c r="G25" s="643"/>
    </row>
    <row r="26" spans="1:18" ht="13.5" customHeight="1" x14ac:dyDescent="0.25">
      <c r="A26" s="643" t="s">
        <v>312</v>
      </c>
      <c r="B26" s="643"/>
      <c r="C26" s="643"/>
      <c r="D26" s="643"/>
      <c r="E26" s="643"/>
      <c r="F26" s="643"/>
      <c r="G26" s="643"/>
    </row>
    <row r="27" spans="1:18" ht="13.5" customHeight="1" x14ac:dyDescent="0.25">
      <c r="A27" s="643" t="s">
        <v>313</v>
      </c>
      <c r="B27" s="643"/>
      <c r="C27" s="643"/>
      <c r="D27" s="643"/>
      <c r="E27" s="643"/>
      <c r="F27" s="643"/>
      <c r="G27" s="643"/>
    </row>
    <row r="28" spans="1:18" ht="13.5" customHeight="1" x14ac:dyDescent="0.25">
      <c r="A28" s="643" t="s">
        <v>314</v>
      </c>
      <c r="B28" s="643"/>
      <c r="C28" s="643"/>
      <c r="D28" s="643"/>
      <c r="E28" s="643"/>
      <c r="F28" s="643"/>
      <c r="G28" s="643"/>
    </row>
    <row r="29" spans="1:18" ht="13.5" customHeight="1" x14ac:dyDescent="0.25">
      <c r="A29" s="643" t="s">
        <v>315</v>
      </c>
      <c r="B29" s="643"/>
      <c r="C29" s="643"/>
      <c r="D29" s="643"/>
      <c r="E29" s="643"/>
      <c r="F29" s="643"/>
      <c r="G29" s="643"/>
    </row>
    <row r="30" spans="1:18" ht="27" customHeight="1" x14ac:dyDescent="0.25">
      <c r="A30" s="643" t="s">
        <v>316</v>
      </c>
      <c r="B30" s="643"/>
      <c r="C30" s="643"/>
      <c r="D30" s="643"/>
      <c r="E30" s="643"/>
      <c r="F30" s="643"/>
      <c r="G30" s="643"/>
    </row>
    <row r="31" spans="1:18" x14ac:dyDescent="0.25">
      <c r="A31" s="242"/>
    </row>
    <row r="32" spans="1:18" x14ac:dyDescent="0.25">
      <c r="A32" s="263" t="s">
        <v>317</v>
      </c>
    </row>
    <row r="33" spans="1:7" x14ac:dyDescent="0.25">
      <c r="A33" s="263"/>
      <c r="C33" s="264"/>
      <c r="D33" s="264"/>
      <c r="E33" s="264"/>
      <c r="F33" s="264"/>
      <c r="G33" s="264"/>
    </row>
    <row r="34" spans="1:7" x14ac:dyDescent="0.25">
      <c r="A34" s="263"/>
      <c r="B34" s="265"/>
    </row>
    <row r="36" spans="1:7" x14ac:dyDescent="0.25">
      <c r="B36" s="265"/>
      <c r="C36" s="265"/>
      <c r="D36" s="265"/>
      <c r="E36" s="265"/>
      <c r="F36" s="265"/>
      <c r="G36" s="265"/>
    </row>
    <row r="37" spans="1:7" x14ac:dyDescent="0.25">
      <c r="B37" s="265"/>
      <c r="C37" s="265"/>
      <c r="D37" s="265"/>
      <c r="E37" s="265"/>
      <c r="F37" s="265"/>
      <c r="G37" s="265"/>
    </row>
    <row r="38" spans="1:7" x14ac:dyDescent="0.25">
      <c r="B38" s="265"/>
      <c r="C38" s="265"/>
      <c r="D38" s="265"/>
      <c r="E38" s="265"/>
      <c r="F38" s="265"/>
      <c r="G38" s="265"/>
    </row>
    <row r="39" spans="1:7" x14ac:dyDescent="0.25">
      <c r="B39" s="265"/>
      <c r="C39" s="265"/>
      <c r="D39" s="265"/>
      <c r="E39" s="265"/>
      <c r="F39" s="265"/>
      <c r="G39" s="265"/>
    </row>
    <row r="40" spans="1:7" x14ac:dyDescent="0.25">
      <c r="B40" s="265"/>
      <c r="C40" s="265"/>
      <c r="D40" s="265"/>
      <c r="E40" s="265"/>
      <c r="F40" s="265"/>
      <c r="G40" s="265"/>
    </row>
    <row r="41" spans="1:7" x14ac:dyDescent="0.25">
      <c r="B41" s="265"/>
      <c r="C41" s="265"/>
      <c r="D41" s="265"/>
      <c r="E41" s="265"/>
      <c r="F41" s="265"/>
      <c r="G41" s="265"/>
    </row>
    <row r="42" spans="1:7" x14ac:dyDescent="0.25">
      <c r="B42" s="265"/>
      <c r="C42" s="265"/>
      <c r="D42" s="265"/>
      <c r="E42" s="265"/>
      <c r="F42" s="265"/>
      <c r="G42" s="265"/>
    </row>
    <row r="43" spans="1:7" x14ac:dyDescent="0.25">
      <c r="B43" s="265"/>
      <c r="C43" s="265"/>
      <c r="D43" s="265"/>
      <c r="E43" s="265"/>
      <c r="F43" s="265"/>
      <c r="G43" s="265"/>
    </row>
    <row r="44" spans="1:7" x14ac:dyDescent="0.25">
      <c r="B44" s="265"/>
      <c r="C44" s="265"/>
      <c r="D44" s="265"/>
      <c r="E44" s="265"/>
      <c r="F44" s="265"/>
      <c r="G44" s="265"/>
    </row>
    <row r="45" spans="1:7" x14ac:dyDescent="0.25">
      <c r="B45" s="265"/>
      <c r="C45" s="265"/>
      <c r="D45" s="265"/>
      <c r="E45" s="265"/>
      <c r="F45" s="265"/>
      <c r="G45" s="265"/>
    </row>
    <row r="46" spans="1:7" x14ac:dyDescent="0.25">
      <c r="B46" s="265"/>
      <c r="C46" s="265"/>
      <c r="D46" s="265"/>
      <c r="E46" s="265"/>
      <c r="F46" s="265"/>
      <c r="G46" s="265"/>
    </row>
    <row r="47" spans="1:7" x14ac:dyDescent="0.25">
      <c r="B47" s="265"/>
      <c r="C47" s="265"/>
      <c r="D47" s="265"/>
      <c r="E47" s="265"/>
      <c r="F47" s="265"/>
      <c r="G47" s="265"/>
    </row>
    <row r="48" spans="1:7" x14ac:dyDescent="0.25">
      <c r="B48" s="265"/>
      <c r="C48" s="265"/>
      <c r="D48" s="265"/>
      <c r="E48" s="265"/>
      <c r="F48" s="265"/>
      <c r="G48" s="265"/>
    </row>
    <row r="49" spans="2:7" x14ac:dyDescent="0.25">
      <c r="B49" s="265"/>
      <c r="C49" s="265"/>
      <c r="D49" s="265"/>
      <c r="E49" s="265"/>
      <c r="F49" s="265"/>
      <c r="G49" s="265"/>
    </row>
    <row r="50" spans="2:7" x14ac:dyDescent="0.25">
      <c r="B50" s="265"/>
      <c r="C50" s="265"/>
      <c r="D50" s="265"/>
      <c r="E50" s="265"/>
      <c r="F50" s="265"/>
      <c r="G50" s="265"/>
    </row>
  </sheetData>
  <mergeCells count="10">
    <mergeCell ref="A26:G26"/>
    <mergeCell ref="A27:G27"/>
    <mergeCell ref="A28:G28"/>
    <mergeCell ref="A29:G29"/>
    <mergeCell ref="A30:G30"/>
    <mergeCell ref="A3:E3"/>
    <mergeCell ref="A22:G22"/>
    <mergeCell ref="A23:G23"/>
    <mergeCell ref="A24:G24"/>
    <mergeCell ref="A25:G25"/>
  </mergeCells>
  <conditionalFormatting sqref="C5:E5 H20:XFD1048576">
    <cfRule type="cellIs" dxfId="49" priority="1" operator="equal">
      <formula>0</formula>
    </cfRule>
  </conditionalFormatting>
  <conditionalFormatting sqref="C1:G2 H1:XFD4 A1:A20 B2 C4:F20 G4:G21 H5:H19 L5:XFD19 B5:B20 A21:F21 A22:A30 A31:G1048576">
    <cfRule type="cellIs" dxfId="48" priority="2" operator="equal">
      <formula>0</formula>
    </cfRule>
  </conditionalFormatting>
  <hyperlinks>
    <hyperlink ref="G2" location="Contents!A1" display="Back to Contents" xr:uid="{949F3566-5C73-4A06-9EA7-6B216A2A4B99}"/>
  </hyperlinks>
  <pageMargins left="0.63" right="0" top="0.98425196850393704" bottom="0.98425196850393704" header="0.511811023622047" footer="0.511811023622047"/>
  <pageSetup paperSize="9" scale="94" orientation="landscape" r:id="rId1"/>
  <headerFooter alignWithMargins="0">
    <oddHeader>&amp;L&amp;"Calibri"&amp;10&amp;K000000 [Limited Sharing]&amp;1#_x000D_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56468-8117-43CA-B6B5-F3B033E850C9}">
  <sheetPr>
    <pageSetUpPr fitToPage="1"/>
  </sheetPr>
  <dimension ref="A1:AM48"/>
  <sheetViews>
    <sheetView showGridLines="0" zoomScaleNormal="100" zoomScaleSheetLayoutView="100" workbookViewId="0">
      <pane xSplit="1" ySplit="5" topLeftCell="B6" activePane="bottomRight" state="frozen"/>
      <selection activeCell="D42" sqref="D42"/>
      <selection pane="topRight" activeCell="D42" sqref="D42"/>
      <selection pane="bottomLeft" activeCell="D42" sqref="D42"/>
      <selection pane="bottomRight" activeCell="G4" sqref="G4"/>
    </sheetView>
  </sheetViews>
  <sheetFormatPr defaultColWidth="9.140625" defaultRowHeight="12.75" x14ac:dyDescent="0.2"/>
  <cols>
    <col min="1" max="1" width="64.5703125" style="44" customWidth="1"/>
    <col min="2" max="5" width="11.42578125" style="4" customWidth="1"/>
    <col min="6" max="6" width="10.42578125" style="44" customWidth="1"/>
    <col min="7" max="7" width="11" style="44" customWidth="1"/>
    <col min="8" max="8" width="23.28515625" style="44" customWidth="1"/>
    <col min="9" max="9" width="15.5703125" style="44" customWidth="1"/>
    <col min="10" max="10" width="16.85546875" style="44" customWidth="1"/>
    <col min="11" max="16384" width="9.140625" style="44"/>
  </cols>
  <sheetData>
    <row r="1" spans="1:19" s="410" customFormat="1" ht="15.75" x14ac:dyDescent="0.25">
      <c r="A1" s="85" t="s">
        <v>23</v>
      </c>
      <c r="B1" s="7"/>
      <c r="C1" s="7"/>
      <c r="D1" s="7"/>
      <c r="E1" s="409"/>
      <c r="G1" s="7" t="s">
        <v>633</v>
      </c>
    </row>
    <row r="2" spans="1:19" s="410" customFormat="1" ht="15.75" x14ac:dyDescent="0.25">
      <c r="B2" s="409"/>
      <c r="C2" s="409"/>
      <c r="D2" s="409"/>
      <c r="E2" s="409"/>
      <c r="G2" s="442" t="s">
        <v>524</v>
      </c>
    </row>
    <row r="3" spans="1:19" s="410" customFormat="1" ht="15.75" x14ac:dyDescent="0.25">
      <c r="A3" s="623" t="s">
        <v>318</v>
      </c>
      <c r="B3" s="623"/>
      <c r="C3" s="623"/>
      <c r="D3" s="623"/>
      <c r="E3" s="623"/>
      <c r="F3" s="623"/>
      <c r="G3" s="623"/>
    </row>
    <row r="4" spans="1:19" x14ac:dyDescent="0.2">
      <c r="B4" s="266"/>
      <c r="C4" s="266"/>
      <c r="D4" s="266"/>
      <c r="E4" s="266"/>
      <c r="G4" s="266" t="s">
        <v>661</v>
      </c>
    </row>
    <row r="5" spans="1:19" s="238" customFormat="1" ht="27" customHeight="1" x14ac:dyDescent="0.25">
      <c r="A5" s="267" t="s">
        <v>292</v>
      </c>
      <c r="B5" s="247">
        <v>2019</v>
      </c>
      <c r="C5" s="248">
        <v>2020</v>
      </c>
      <c r="D5" s="248">
        <v>2021</v>
      </c>
      <c r="E5" s="248">
        <v>2022</v>
      </c>
      <c r="F5" s="249" t="s">
        <v>27</v>
      </c>
      <c r="G5" s="249" t="s">
        <v>526</v>
      </c>
    </row>
    <row r="6" spans="1:19" ht="15" customHeight="1" x14ac:dyDescent="0.2">
      <c r="A6" s="268" t="s">
        <v>293</v>
      </c>
      <c r="B6" s="250">
        <v>776098.5533611899</v>
      </c>
      <c r="C6" s="250">
        <v>1437457.1312009804</v>
      </c>
      <c r="D6" s="250">
        <v>1484653.9245935699</v>
      </c>
      <c r="E6" s="250">
        <v>3138485.7725215713</v>
      </c>
      <c r="F6" s="251">
        <f>F7+F8</f>
        <v>5860841.0080160014</v>
      </c>
      <c r="G6" s="251">
        <v>6542977.1556206048</v>
      </c>
      <c r="H6" s="43"/>
      <c r="I6" s="238"/>
      <c r="J6" s="238"/>
      <c r="K6" s="238"/>
      <c r="L6" s="43"/>
      <c r="N6" s="43"/>
      <c r="O6" s="43"/>
      <c r="P6" s="43"/>
      <c r="Q6" s="43"/>
      <c r="R6" s="43"/>
      <c r="S6" s="43"/>
    </row>
    <row r="7" spans="1:19" ht="15" customHeight="1" x14ac:dyDescent="0.2">
      <c r="A7" s="269" t="s">
        <v>319</v>
      </c>
      <c r="B7" s="254">
        <v>48871.592524</v>
      </c>
      <c r="C7" s="254">
        <v>70574.592524000007</v>
      </c>
      <c r="D7" s="254">
        <v>25471.378516000001</v>
      </c>
      <c r="E7" s="254">
        <v>22461.378515999997</v>
      </c>
      <c r="F7" s="255">
        <v>2522823.630601</v>
      </c>
      <c r="G7" s="255">
        <v>2515620.630601</v>
      </c>
      <c r="H7" s="43"/>
      <c r="I7" s="43"/>
      <c r="J7" s="43"/>
      <c r="K7" s="43"/>
      <c r="L7" s="43"/>
      <c r="N7" s="43"/>
      <c r="O7" s="43"/>
      <c r="P7" s="43"/>
      <c r="Q7" s="43"/>
      <c r="R7" s="43"/>
    </row>
    <row r="8" spans="1:19" ht="15" customHeight="1" x14ac:dyDescent="0.2">
      <c r="A8" s="269" t="s">
        <v>295</v>
      </c>
      <c r="B8" s="254">
        <v>727226.96083718992</v>
      </c>
      <c r="C8" s="254">
        <v>1366882.5386769804</v>
      </c>
      <c r="D8" s="254">
        <v>1459182.5460775699</v>
      </c>
      <c r="E8" s="254">
        <v>3116024.394005571</v>
      </c>
      <c r="F8" s="255">
        <v>3338017.3774150009</v>
      </c>
      <c r="G8" s="255">
        <v>4027356.5250196052</v>
      </c>
      <c r="H8" s="43"/>
      <c r="I8" s="43"/>
      <c r="J8" s="43"/>
      <c r="K8" s="43"/>
      <c r="L8" s="43"/>
      <c r="N8" s="43"/>
      <c r="O8" s="43"/>
      <c r="P8" s="43"/>
      <c r="Q8" s="43"/>
      <c r="R8" s="43"/>
    </row>
    <row r="9" spans="1:19" ht="15" customHeight="1" x14ac:dyDescent="0.2">
      <c r="A9" s="268" t="s">
        <v>296</v>
      </c>
      <c r="B9" s="250">
        <v>3644981.1459329999</v>
      </c>
      <c r="C9" s="250">
        <v>4013760.7736049998</v>
      </c>
      <c r="D9" s="250">
        <v>4544505.5757490005</v>
      </c>
      <c r="E9" s="250">
        <v>5270078.6490754299</v>
      </c>
      <c r="F9" s="251">
        <v>5761308.6921300022</v>
      </c>
      <c r="G9" s="251">
        <v>6892139.7247763593</v>
      </c>
      <c r="H9" s="43"/>
      <c r="I9" s="43"/>
      <c r="J9" s="43"/>
      <c r="K9" s="43"/>
      <c r="L9" s="43"/>
      <c r="N9" s="43"/>
      <c r="O9" s="43"/>
      <c r="P9" s="43"/>
      <c r="Q9" s="43"/>
      <c r="R9" s="43"/>
    </row>
    <row r="10" spans="1:19" ht="15" customHeight="1" x14ac:dyDescent="0.2">
      <c r="A10" s="270" t="s">
        <v>320</v>
      </c>
      <c r="B10" s="254">
        <v>506880.14840000001</v>
      </c>
      <c r="C10" s="254">
        <v>660009.82790000003</v>
      </c>
      <c r="D10" s="254">
        <v>759588.64299999992</v>
      </c>
      <c r="E10" s="254">
        <v>753470.32210400002</v>
      </c>
      <c r="F10" s="255">
        <v>732022.76819799969</v>
      </c>
      <c r="G10" s="255">
        <v>746965.96975699987</v>
      </c>
      <c r="H10" s="43"/>
      <c r="I10" s="43"/>
      <c r="J10" s="43"/>
      <c r="K10" s="43"/>
      <c r="L10" s="43"/>
      <c r="N10" s="43"/>
      <c r="O10" s="43"/>
      <c r="P10" s="43"/>
      <c r="Q10" s="43"/>
      <c r="R10" s="43"/>
    </row>
    <row r="11" spans="1:19" ht="15" customHeight="1" x14ac:dyDescent="0.2">
      <c r="A11" s="270" t="s">
        <v>298</v>
      </c>
      <c r="B11" s="254">
        <v>1950.6495</v>
      </c>
      <c r="C11" s="254">
        <v>3725.0594000000001</v>
      </c>
      <c r="D11" s="254">
        <v>3139.1379999999999</v>
      </c>
      <c r="E11" s="254">
        <v>11187.835692999999</v>
      </c>
      <c r="F11" s="255">
        <v>21846.290106</v>
      </c>
      <c r="G11" s="255">
        <v>23173.567680000015</v>
      </c>
      <c r="H11" s="43"/>
      <c r="I11" s="43"/>
      <c r="J11" s="43"/>
      <c r="K11" s="43"/>
      <c r="L11" s="43"/>
      <c r="N11" s="43"/>
      <c r="O11" s="43"/>
      <c r="P11" s="43"/>
      <c r="Q11" s="43"/>
      <c r="R11" s="43"/>
    </row>
    <row r="12" spans="1:19" ht="15" customHeight="1" x14ac:dyDescent="0.2">
      <c r="A12" s="270" t="s">
        <v>321</v>
      </c>
      <c r="B12" s="254">
        <v>64648.063932000005</v>
      </c>
      <c r="C12" s="254">
        <v>34250.820904</v>
      </c>
      <c r="D12" s="254">
        <v>33220.924248000003</v>
      </c>
      <c r="E12" s="254">
        <v>153265.84050300001</v>
      </c>
      <c r="F12" s="255">
        <v>269943.04526099999</v>
      </c>
      <c r="G12" s="255">
        <v>262309.32633000019</v>
      </c>
      <c r="H12" s="43"/>
      <c r="I12" s="43"/>
      <c r="J12" s="43"/>
      <c r="K12" s="43"/>
      <c r="L12" s="43"/>
      <c r="N12" s="43"/>
      <c r="O12" s="43"/>
      <c r="P12" s="43"/>
      <c r="Q12" s="43"/>
      <c r="R12" s="43"/>
    </row>
    <row r="13" spans="1:19" ht="15" customHeight="1" x14ac:dyDescent="0.2">
      <c r="A13" s="270" t="s">
        <v>300</v>
      </c>
      <c r="B13" s="254">
        <v>182492.389</v>
      </c>
      <c r="C13" s="254">
        <v>189486.84719999999</v>
      </c>
      <c r="D13" s="254">
        <v>227648.3567</v>
      </c>
      <c r="E13" s="254">
        <v>310284.81895600003</v>
      </c>
      <c r="F13" s="255">
        <v>389747.63618000003</v>
      </c>
      <c r="G13" s="255">
        <v>423694.86317239999</v>
      </c>
      <c r="H13" s="43"/>
      <c r="I13" s="43"/>
      <c r="J13" s="43"/>
      <c r="K13" s="43"/>
      <c r="L13" s="43"/>
      <c r="N13" s="43"/>
      <c r="O13" s="43"/>
      <c r="P13" s="43"/>
      <c r="Q13" s="43"/>
      <c r="R13" s="43"/>
    </row>
    <row r="14" spans="1:19" ht="15" customHeight="1" x14ac:dyDescent="0.2">
      <c r="A14" s="270" t="s">
        <v>322</v>
      </c>
      <c r="B14" s="254">
        <v>2728902.376501</v>
      </c>
      <c r="C14" s="254">
        <v>2979884.8519009994</v>
      </c>
      <c r="D14" s="254">
        <v>3350150.5061010001</v>
      </c>
      <c r="E14" s="254">
        <v>3720084.0245684292</v>
      </c>
      <c r="F14" s="255">
        <v>3935634.8193980008</v>
      </c>
      <c r="G14" s="255">
        <v>4941840.3293289598</v>
      </c>
      <c r="H14" s="43"/>
      <c r="I14" s="43"/>
      <c r="J14" s="43"/>
      <c r="K14" s="43"/>
      <c r="L14" s="43"/>
      <c r="N14" s="43"/>
      <c r="O14" s="43"/>
      <c r="P14" s="43"/>
      <c r="Q14" s="43"/>
      <c r="R14" s="43"/>
    </row>
    <row r="15" spans="1:19" ht="15" customHeight="1" x14ac:dyDescent="0.2">
      <c r="A15" s="270" t="s">
        <v>323</v>
      </c>
      <c r="B15" s="254">
        <v>143306.3665</v>
      </c>
      <c r="C15" s="254">
        <v>121952.1575</v>
      </c>
      <c r="D15" s="254">
        <v>156389.8174</v>
      </c>
      <c r="E15" s="254">
        <v>207532.30778300003</v>
      </c>
      <c r="F15" s="255">
        <v>234405.90779900042</v>
      </c>
      <c r="G15" s="255">
        <v>288641.48806799954</v>
      </c>
      <c r="H15" s="43"/>
      <c r="I15" s="43"/>
      <c r="J15" s="43"/>
      <c r="K15" s="43"/>
      <c r="L15" s="43"/>
      <c r="N15" s="43"/>
      <c r="O15" s="43"/>
      <c r="P15" s="43"/>
      <c r="Q15" s="43"/>
      <c r="R15" s="43"/>
    </row>
    <row r="16" spans="1:19" ht="15" customHeight="1" x14ac:dyDescent="0.2">
      <c r="A16" s="270" t="s">
        <v>303</v>
      </c>
      <c r="B16" s="254">
        <v>13751.192200000001</v>
      </c>
      <c r="C16" s="254">
        <v>12924.938900000001</v>
      </c>
      <c r="D16" s="254">
        <v>13434.7189</v>
      </c>
      <c r="E16" s="254">
        <v>101744.31329200002</v>
      </c>
      <c r="F16" s="255">
        <v>150882.1538860001</v>
      </c>
      <c r="G16" s="255">
        <v>171414.19771699994</v>
      </c>
      <c r="H16" s="43"/>
      <c r="I16" s="43"/>
      <c r="J16" s="43"/>
      <c r="K16" s="43"/>
      <c r="L16" s="43"/>
      <c r="N16" s="43"/>
      <c r="O16" s="43"/>
      <c r="P16" s="43"/>
      <c r="Q16" s="43"/>
      <c r="R16" s="43"/>
    </row>
    <row r="17" spans="1:39" ht="15" customHeight="1" x14ac:dyDescent="0.2">
      <c r="A17" s="270" t="s">
        <v>324</v>
      </c>
      <c r="B17" s="254">
        <v>3049.9598999999998</v>
      </c>
      <c r="C17" s="254">
        <v>11526.269899999999</v>
      </c>
      <c r="D17" s="254">
        <v>933.47140000000002</v>
      </c>
      <c r="E17" s="254">
        <v>12509.186175999999</v>
      </c>
      <c r="F17" s="255">
        <v>26826.071301999993</v>
      </c>
      <c r="G17" s="255">
        <v>34099.982723000001</v>
      </c>
      <c r="H17" s="43"/>
      <c r="I17" s="43"/>
      <c r="J17" s="43"/>
      <c r="K17" s="43"/>
      <c r="L17" s="43"/>
      <c r="N17" s="43"/>
      <c r="O17" s="43"/>
      <c r="P17" s="43"/>
      <c r="Q17" s="43"/>
      <c r="R17" s="43"/>
    </row>
    <row r="18" spans="1:39" ht="15" customHeight="1" x14ac:dyDescent="0.2">
      <c r="A18" s="268" t="s">
        <v>325</v>
      </c>
      <c r="B18" s="250">
        <v>185152.46404599998</v>
      </c>
      <c r="C18" s="250">
        <v>262082.38716902002</v>
      </c>
      <c r="D18" s="250">
        <v>937058.0931519994</v>
      </c>
      <c r="E18" s="271" t="s">
        <v>326</v>
      </c>
      <c r="F18" s="256" t="s">
        <v>327</v>
      </c>
      <c r="G18" s="256" t="s">
        <v>602</v>
      </c>
      <c r="H18" s="43"/>
      <c r="N18" s="43"/>
      <c r="O18" s="43"/>
      <c r="P18" s="43"/>
      <c r="Q18" s="43"/>
      <c r="R18" s="43"/>
    </row>
    <row r="19" spans="1:39" s="133" customFormat="1" ht="15" customHeight="1" x14ac:dyDescent="0.2">
      <c r="A19" s="268" t="s">
        <v>328</v>
      </c>
      <c r="B19" s="250">
        <v>80293.672000000006</v>
      </c>
      <c r="C19" s="250">
        <v>6203.6933570000001</v>
      </c>
      <c r="D19" s="250">
        <v>1710.142006</v>
      </c>
      <c r="E19" s="250">
        <v>13077.827809999999</v>
      </c>
      <c r="F19" s="251">
        <v>42022.580816999987</v>
      </c>
      <c r="G19" s="251">
        <v>59664.557884000016</v>
      </c>
      <c r="H19" s="272"/>
      <c r="I19" s="43"/>
      <c r="J19" s="43"/>
      <c r="K19" s="43"/>
      <c r="L19" s="272"/>
      <c r="N19" s="43"/>
      <c r="O19" s="43"/>
      <c r="P19" s="43"/>
      <c r="Q19" s="43"/>
      <c r="R19" s="43"/>
    </row>
    <row r="20" spans="1:39" ht="15" customHeight="1" x14ac:dyDescent="0.2">
      <c r="A20" s="273" t="s">
        <v>80</v>
      </c>
      <c r="B20" s="261">
        <v>4686525.8353401897</v>
      </c>
      <c r="C20" s="261">
        <v>5719503.9853320001</v>
      </c>
      <c r="D20" s="261">
        <v>6967927.7355005695</v>
      </c>
      <c r="E20" s="261">
        <v>8722134.5610000007</v>
      </c>
      <c r="F20" s="262">
        <v>12044359.228911003</v>
      </c>
      <c r="G20" s="262">
        <v>14138862.070785964</v>
      </c>
      <c r="H20" s="43"/>
      <c r="I20" s="43"/>
      <c r="J20" s="43"/>
      <c r="K20" s="43"/>
      <c r="L20" s="43"/>
      <c r="N20" s="43"/>
      <c r="O20" s="43"/>
      <c r="P20" s="43"/>
      <c r="Q20" s="43"/>
      <c r="R20" s="43"/>
    </row>
    <row r="21" spans="1:39" x14ac:dyDescent="0.2">
      <c r="A21" s="274"/>
      <c r="B21" s="245"/>
      <c r="C21" s="245"/>
      <c r="D21" s="245"/>
      <c r="F21" s="245" t="s">
        <v>309</v>
      </c>
    </row>
    <row r="22" spans="1:39" ht="30" customHeight="1" x14ac:dyDescent="0.2">
      <c r="A22" s="643" t="s">
        <v>596</v>
      </c>
      <c r="B22" s="643"/>
      <c r="C22" s="643"/>
      <c r="D22" s="643"/>
      <c r="E22" s="643"/>
      <c r="F22" s="643"/>
    </row>
    <row r="23" spans="1:39" ht="13.5" customHeight="1" x14ac:dyDescent="0.2">
      <c r="A23" s="643" t="s">
        <v>43</v>
      </c>
      <c r="B23" s="643"/>
      <c r="C23" s="643"/>
      <c r="D23" s="643"/>
      <c r="E23" s="643"/>
      <c r="F23" s="643"/>
    </row>
    <row r="24" spans="1:39" ht="13.5" customHeight="1" x14ac:dyDescent="0.2">
      <c r="A24" s="643" t="s">
        <v>329</v>
      </c>
      <c r="B24" s="643"/>
      <c r="C24" s="643"/>
      <c r="D24" s="643"/>
      <c r="E24" s="643"/>
      <c r="F24" s="643"/>
    </row>
    <row r="25" spans="1:39" x14ac:dyDescent="0.2">
      <c r="A25" s="643" t="s">
        <v>330</v>
      </c>
      <c r="B25" s="643"/>
      <c r="C25" s="643"/>
      <c r="D25" s="643"/>
      <c r="E25" s="643"/>
      <c r="F25" s="643"/>
    </row>
    <row r="26" spans="1:39" x14ac:dyDescent="0.2">
      <c r="A26" s="643" t="s">
        <v>331</v>
      </c>
      <c r="B26" s="643"/>
      <c r="C26" s="643"/>
      <c r="D26" s="643"/>
      <c r="E26" s="643"/>
      <c r="F26" s="643"/>
    </row>
    <row r="27" spans="1:39" x14ac:dyDescent="0.2">
      <c r="A27" s="643" t="s">
        <v>332</v>
      </c>
      <c r="B27" s="643"/>
      <c r="C27" s="643"/>
      <c r="D27" s="643"/>
      <c r="E27" s="643"/>
      <c r="F27" s="643"/>
    </row>
    <row r="28" spans="1:39" x14ac:dyDescent="0.2">
      <c r="A28" s="643" t="s">
        <v>333</v>
      </c>
      <c r="B28" s="643"/>
      <c r="C28" s="643"/>
      <c r="D28" s="643"/>
      <c r="E28" s="643"/>
      <c r="F28" s="643"/>
    </row>
    <row r="29" spans="1:39" x14ac:dyDescent="0.2">
      <c r="A29" s="643" t="s">
        <v>334</v>
      </c>
      <c r="B29" s="643"/>
      <c r="C29" s="643"/>
      <c r="D29" s="643"/>
      <c r="E29" s="643"/>
      <c r="F29" s="643"/>
    </row>
    <row r="30" spans="1:39" x14ac:dyDescent="0.2">
      <c r="A30" s="643" t="s">
        <v>335</v>
      </c>
      <c r="B30" s="643"/>
      <c r="C30" s="643"/>
      <c r="D30" s="643"/>
      <c r="E30" s="643"/>
      <c r="F30" s="643"/>
    </row>
    <row r="31" spans="1:39" ht="26.25" customHeight="1" x14ac:dyDescent="0.2">
      <c r="A31" s="643" t="s">
        <v>336</v>
      </c>
      <c r="B31" s="643"/>
      <c r="C31" s="643"/>
      <c r="D31" s="643"/>
      <c r="E31" s="643"/>
      <c r="F31" s="643"/>
    </row>
    <row r="32" spans="1:39" s="43" customFormat="1" x14ac:dyDescent="0.2">
      <c r="A32" s="274"/>
      <c r="B32" s="4"/>
      <c r="C32" s="4"/>
      <c r="D32" s="4"/>
      <c r="E32" s="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row>
    <row r="33" spans="1:39" s="43" customFormat="1" x14ac:dyDescent="0.2">
      <c r="A33" s="275" t="s">
        <v>317</v>
      </c>
      <c r="B33" s="4"/>
      <c r="C33" s="4"/>
      <c r="D33" s="4"/>
      <c r="E33" s="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row>
    <row r="34" spans="1:39" s="43" customFormat="1" x14ac:dyDescent="0.2">
      <c r="A34" s="275"/>
      <c r="B34" s="276"/>
      <c r="C34" s="276"/>
      <c r="D34" s="276"/>
      <c r="E34" s="276"/>
      <c r="F34" s="276"/>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row>
    <row r="35" spans="1:39" s="43" customFormat="1" x14ac:dyDescent="0.2">
      <c r="A35" s="275"/>
      <c r="B35" s="276"/>
      <c r="C35" s="276"/>
      <c r="D35" s="276"/>
      <c r="E35" s="276"/>
      <c r="F35" s="276"/>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row>
    <row r="36" spans="1:39" x14ac:dyDescent="0.2">
      <c r="B36" s="276"/>
      <c r="C36" s="276"/>
      <c r="D36" s="276"/>
      <c r="E36" s="276"/>
      <c r="F36" s="276"/>
    </row>
    <row r="37" spans="1:39" x14ac:dyDescent="0.2">
      <c r="B37" s="276"/>
      <c r="C37" s="276"/>
      <c r="D37" s="276"/>
      <c r="E37" s="276"/>
      <c r="F37" s="276"/>
    </row>
    <row r="38" spans="1:39" x14ac:dyDescent="0.2">
      <c r="B38" s="276"/>
      <c r="C38" s="276"/>
      <c r="D38" s="276"/>
      <c r="E38" s="276"/>
      <c r="F38" s="276"/>
    </row>
    <row r="39" spans="1:39" x14ac:dyDescent="0.2">
      <c r="B39" s="276"/>
      <c r="C39" s="276"/>
      <c r="D39" s="276"/>
      <c r="E39" s="276"/>
      <c r="F39" s="276"/>
    </row>
    <row r="40" spans="1:39" x14ac:dyDescent="0.2">
      <c r="B40" s="276"/>
      <c r="C40" s="276"/>
      <c r="D40" s="276"/>
      <c r="E40" s="276"/>
      <c r="F40" s="276"/>
    </row>
    <row r="41" spans="1:39" x14ac:dyDescent="0.2">
      <c r="B41" s="276"/>
      <c r="C41" s="276"/>
      <c r="D41" s="276"/>
      <c r="E41" s="276"/>
      <c r="F41" s="276"/>
    </row>
    <row r="42" spans="1:39" x14ac:dyDescent="0.2">
      <c r="B42" s="276"/>
      <c r="C42" s="276"/>
      <c r="D42" s="276"/>
      <c r="E42" s="276"/>
      <c r="F42" s="276"/>
    </row>
    <row r="43" spans="1:39" x14ac:dyDescent="0.2">
      <c r="B43" s="276"/>
      <c r="C43" s="276"/>
      <c r="D43" s="276"/>
      <c r="E43" s="276"/>
      <c r="F43" s="276"/>
    </row>
    <row r="44" spans="1:39" x14ac:dyDescent="0.2">
      <c r="B44" s="276"/>
      <c r="C44" s="276"/>
      <c r="D44" s="276"/>
      <c r="E44" s="276"/>
      <c r="F44" s="276"/>
    </row>
    <row r="45" spans="1:39" x14ac:dyDescent="0.2">
      <c r="B45" s="276"/>
      <c r="C45" s="276"/>
      <c r="D45" s="276"/>
      <c r="E45" s="276"/>
      <c r="F45" s="276"/>
    </row>
    <row r="46" spans="1:39" x14ac:dyDescent="0.2">
      <c r="B46" s="276"/>
      <c r="C46" s="276"/>
      <c r="D46" s="276"/>
      <c r="E46" s="276"/>
      <c r="F46" s="276"/>
    </row>
    <row r="47" spans="1:39" x14ac:dyDescent="0.2">
      <c r="B47" s="276"/>
      <c r="C47" s="276"/>
      <c r="D47" s="276"/>
      <c r="E47" s="276"/>
      <c r="F47" s="276"/>
    </row>
    <row r="48" spans="1:39" x14ac:dyDescent="0.2">
      <c r="B48" s="276"/>
      <c r="C48" s="276"/>
      <c r="D48" s="276"/>
      <c r="E48" s="276"/>
      <c r="F48" s="276"/>
    </row>
  </sheetData>
  <mergeCells count="11">
    <mergeCell ref="A3:G3"/>
    <mergeCell ref="A30:F30"/>
    <mergeCell ref="A31:F31"/>
    <mergeCell ref="A22:F22"/>
    <mergeCell ref="A23:F23"/>
    <mergeCell ref="A24:F24"/>
    <mergeCell ref="A25:F25"/>
    <mergeCell ref="A26:F26"/>
    <mergeCell ref="A27:F27"/>
    <mergeCell ref="A28:F28"/>
    <mergeCell ref="A29:F29"/>
  </mergeCells>
  <conditionalFormatting sqref="B1:D1 G1:XFD2 A1:A20 B2:E2 H3:XFD3 B4:E4 G4:XFD4 H5:XFD5 A21:D21 G21:XFD1048576 A22:A31 A32:F1048576">
    <cfRule type="cellIs" dxfId="47" priority="4" operator="equal">
      <formula>0</formula>
    </cfRule>
  </conditionalFormatting>
  <conditionalFormatting sqref="B5:G20">
    <cfRule type="cellIs" dxfId="46" priority="1" operator="equal">
      <formula>0</formula>
    </cfRule>
  </conditionalFormatting>
  <conditionalFormatting sqref="C5:E5">
    <cfRule type="cellIs" dxfId="45" priority="5" operator="equal">
      <formula>0</formula>
    </cfRule>
  </conditionalFormatting>
  <conditionalFormatting sqref="F5:F21">
    <cfRule type="cellIs" dxfId="44" priority="2" operator="equal">
      <formula>0</formula>
    </cfRule>
  </conditionalFormatting>
  <conditionalFormatting sqref="H6:H20 L6:XFD20">
    <cfRule type="cellIs" dxfId="43" priority="6" operator="equal">
      <formula>0</formula>
    </cfRule>
  </conditionalFormatting>
  <conditionalFormatting sqref="I6:K17 I19:K20">
    <cfRule type="cellIs" dxfId="42" priority="3" operator="equal">
      <formula>0</formula>
    </cfRule>
  </conditionalFormatting>
  <hyperlinks>
    <hyperlink ref="G2" location="Contents!A1" display="Back to Contents" xr:uid="{CBD16416-CCE9-4110-869A-9DB9EC6BD503}"/>
  </hyperlinks>
  <pageMargins left="0.63" right="0" top="0.98425196850393704" bottom="0.98425196850393704" header="0.511811023622047" footer="0.511811023622047"/>
  <pageSetup paperSize="9" scale="86" orientation="landscape" r:id="rId1"/>
  <headerFooter alignWithMargins="0">
    <oddHeader>&amp;L&amp;"Calibri"&amp;10&amp;K000000 [Limited Sharing]&amp;1#_x000D_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28A76-0377-4099-BDFE-BA531846E123}">
  <sheetPr>
    <pageSetUpPr fitToPage="1"/>
  </sheetPr>
  <dimension ref="A1:L14"/>
  <sheetViews>
    <sheetView showGridLines="0" workbookViewId="0">
      <selection activeCell="L4" sqref="L4"/>
    </sheetView>
  </sheetViews>
  <sheetFormatPr defaultRowHeight="12.75" x14ac:dyDescent="0.2"/>
  <cols>
    <col min="1" max="1" width="38.140625" style="280" customWidth="1"/>
    <col min="2" max="2" width="12.5703125" style="280" customWidth="1"/>
    <col min="3" max="3" width="12.42578125" style="280" customWidth="1"/>
    <col min="4" max="4" width="10.7109375" style="280" customWidth="1"/>
    <col min="5" max="6" width="11.140625" style="280" customWidth="1"/>
    <col min="7" max="10" width="10.85546875" style="280" customWidth="1"/>
    <col min="11" max="11" width="10.28515625" style="280" customWidth="1"/>
    <col min="12" max="260" width="9.140625" style="280"/>
    <col min="261" max="261" width="4.28515625" style="280" customWidth="1"/>
    <col min="262" max="262" width="36.7109375" style="280" customWidth="1"/>
    <col min="263" max="266" width="10.85546875" style="280" customWidth="1"/>
    <col min="267" max="267" width="11" style="280" customWidth="1"/>
    <col min="268" max="516" width="9.140625" style="280"/>
    <col min="517" max="517" width="4.28515625" style="280" customWidth="1"/>
    <col min="518" max="518" width="36.7109375" style="280" customWidth="1"/>
    <col min="519" max="522" width="10.85546875" style="280" customWidth="1"/>
    <col min="523" max="523" width="11" style="280" customWidth="1"/>
    <col min="524" max="772" width="9.140625" style="280"/>
    <col min="773" max="773" width="4.28515625" style="280" customWidth="1"/>
    <col min="774" max="774" width="36.7109375" style="280" customWidth="1"/>
    <col min="775" max="778" width="10.85546875" style="280" customWidth="1"/>
    <col min="779" max="779" width="11" style="280" customWidth="1"/>
    <col min="780" max="1028" width="9.140625" style="280"/>
    <col min="1029" max="1029" width="4.28515625" style="280" customWidth="1"/>
    <col min="1030" max="1030" width="36.7109375" style="280" customWidth="1"/>
    <col min="1031" max="1034" width="10.85546875" style="280" customWidth="1"/>
    <col min="1035" max="1035" width="11" style="280" customWidth="1"/>
    <col min="1036" max="1284" width="9.140625" style="280"/>
    <col min="1285" max="1285" width="4.28515625" style="280" customWidth="1"/>
    <col min="1286" max="1286" width="36.7109375" style="280" customWidth="1"/>
    <col min="1287" max="1290" width="10.85546875" style="280" customWidth="1"/>
    <col min="1291" max="1291" width="11" style="280" customWidth="1"/>
    <col min="1292" max="1540" width="9.140625" style="280"/>
    <col min="1541" max="1541" width="4.28515625" style="280" customWidth="1"/>
    <col min="1542" max="1542" width="36.7109375" style="280" customWidth="1"/>
    <col min="1543" max="1546" width="10.85546875" style="280" customWidth="1"/>
    <col min="1547" max="1547" width="11" style="280" customWidth="1"/>
    <col min="1548" max="1796" width="9.140625" style="280"/>
    <col min="1797" max="1797" width="4.28515625" style="280" customWidth="1"/>
    <col min="1798" max="1798" width="36.7109375" style="280" customWidth="1"/>
    <col min="1799" max="1802" width="10.85546875" style="280" customWidth="1"/>
    <col min="1803" max="1803" width="11" style="280" customWidth="1"/>
    <col min="1804" max="2052" width="9.140625" style="280"/>
    <col min="2053" max="2053" width="4.28515625" style="280" customWidth="1"/>
    <col min="2054" max="2054" width="36.7109375" style="280" customWidth="1"/>
    <col min="2055" max="2058" width="10.85546875" style="280" customWidth="1"/>
    <col min="2059" max="2059" width="11" style="280" customWidth="1"/>
    <col min="2060" max="2308" width="9.140625" style="280"/>
    <col min="2309" max="2309" width="4.28515625" style="280" customWidth="1"/>
    <col min="2310" max="2310" width="36.7109375" style="280" customWidth="1"/>
    <col min="2311" max="2314" width="10.85546875" style="280" customWidth="1"/>
    <col min="2315" max="2315" width="11" style="280" customWidth="1"/>
    <col min="2316" max="2564" width="9.140625" style="280"/>
    <col min="2565" max="2565" width="4.28515625" style="280" customWidth="1"/>
    <col min="2566" max="2566" width="36.7109375" style="280" customWidth="1"/>
    <col min="2567" max="2570" width="10.85546875" style="280" customWidth="1"/>
    <col min="2571" max="2571" width="11" style="280" customWidth="1"/>
    <col min="2572" max="2820" width="9.140625" style="280"/>
    <col min="2821" max="2821" width="4.28515625" style="280" customWidth="1"/>
    <col min="2822" max="2822" width="36.7109375" style="280" customWidth="1"/>
    <col min="2823" max="2826" width="10.85546875" style="280" customWidth="1"/>
    <col min="2827" max="2827" width="11" style="280" customWidth="1"/>
    <col min="2828" max="3076" width="9.140625" style="280"/>
    <col min="3077" max="3077" width="4.28515625" style="280" customWidth="1"/>
    <col min="3078" max="3078" width="36.7109375" style="280" customWidth="1"/>
    <col min="3079" max="3082" width="10.85546875" style="280" customWidth="1"/>
    <col min="3083" max="3083" width="11" style="280" customWidth="1"/>
    <col min="3084" max="3332" width="9.140625" style="280"/>
    <col min="3333" max="3333" width="4.28515625" style="280" customWidth="1"/>
    <col min="3334" max="3334" width="36.7109375" style="280" customWidth="1"/>
    <col min="3335" max="3338" width="10.85546875" style="280" customWidth="1"/>
    <col min="3339" max="3339" width="11" style="280" customWidth="1"/>
    <col min="3340" max="3588" width="9.140625" style="280"/>
    <col min="3589" max="3589" width="4.28515625" style="280" customWidth="1"/>
    <col min="3590" max="3590" width="36.7109375" style="280" customWidth="1"/>
    <col min="3591" max="3594" width="10.85546875" style="280" customWidth="1"/>
    <col min="3595" max="3595" width="11" style="280" customWidth="1"/>
    <col min="3596" max="3844" width="9.140625" style="280"/>
    <col min="3845" max="3845" width="4.28515625" style="280" customWidth="1"/>
    <col min="3846" max="3846" width="36.7109375" style="280" customWidth="1"/>
    <col min="3847" max="3850" width="10.85546875" style="280" customWidth="1"/>
    <col min="3851" max="3851" width="11" style="280" customWidth="1"/>
    <col min="3852" max="4100" width="9.140625" style="280"/>
    <col min="4101" max="4101" width="4.28515625" style="280" customWidth="1"/>
    <col min="4102" max="4102" width="36.7109375" style="280" customWidth="1"/>
    <col min="4103" max="4106" width="10.85546875" style="280" customWidth="1"/>
    <col min="4107" max="4107" width="11" style="280" customWidth="1"/>
    <col min="4108" max="4356" width="9.140625" style="280"/>
    <col min="4357" max="4357" width="4.28515625" style="280" customWidth="1"/>
    <col min="4358" max="4358" width="36.7109375" style="280" customWidth="1"/>
    <col min="4359" max="4362" width="10.85546875" style="280" customWidth="1"/>
    <col min="4363" max="4363" width="11" style="280" customWidth="1"/>
    <col min="4364" max="4612" width="9.140625" style="280"/>
    <col min="4613" max="4613" width="4.28515625" style="280" customWidth="1"/>
    <col min="4614" max="4614" width="36.7109375" style="280" customWidth="1"/>
    <col min="4615" max="4618" width="10.85546875" style="280" customWidth="1"/>
    <col min="4619" max="4619" width="11" style="280" customWidth="1"/>
    <col min="4620" max="4868" width="9.140625" style="280"/>
    <col min="4869" max="4869" width="4.28515625" style="280" customWidth="1"/>
    <col min="4870" max="4870" width="36.7109375" style="280" customWidth="1"/>
    <col min="4871" max="4874" width="10.85546875" style="280" customWidth="1"/>
    <col min="4875" max="4875" width="11" style="280" customWidth="1"/>
    <col min="4876" max="5124" width="9.140625" style="280"/>
    <col min="5125" max="5125" width="4.28515625" style="280" customWidth="1"/>
    <col min="5126" max="5126" width="36.7109375" style="280" customWidth="1"/>
    <col min="5127" max="5130" width="10.85546875" style="280" customWidth="1"/>
    <col min="5131" max="5131" width="11" style="280" customWidth="1"/>
    <col min="5132" max="5380" width="9.140625" style="280"/>
    <col min="5381" max="5381" width="4.28515625" style="280" customWidth="1"/>
    <col min="5382" max="5382" width="36.7109375" style="280" customWidth="1"/>
    <col min="5383" max="5386" width="10.85546875" style="280" customWidth="1"/>
    <col min="5387" max="5387" width="11" style="280" customWidth="1"/>
    <col min="5388" max="5636" width="9.140625" style="280"/>
    <col min="5637" max="5637" width="4.28515625" style="280" customWidth="1"/>
    <col min="5638" max="5638" width="36.7109375" style="280" customWidth="1"/>
    <col min="5639" max="5642" width="10.85546875" style="280" customWidth="1"/>
    <col min="5643" max="5643" width="11" style="280" customWidth="1"/>
    <col min="5644" max="5892" width="9.140625" style="280"/>
    <col min="5893" max="5893" width="4.28515625" style="280" customWidth="1"/>
    <col min="5894" max="5894" width="36.7109375" style="280" customWidth="1"/>
    <col min="5895" max="5898" width="10.85546875" style="280" customWidth="1"/>
    <col min="5899" max="5899" width="11" style="280" customWidth="1"/>
    <col min="5900" max="6148" width="9.140625" style="280"/>
    <col min="6149" max="6149" width="4.28515625" style="280" customWidth="1"/>
    <col min="6150" max="6150" width="36.7109375" style="280" customWidth="1"/>
    <col min="6151" max="6154" width="10.85546875" style="280" customWidth="1"/>
    <col min="6155" max="6155" width="11" style="280" customWidth="1"/>
    <col min="6156" max="6404" width="9.140625" style="280"/>
    <col min="6405" max="6405" width="4.28515625" style="280" customWidth="1"/>
    <col min="6406" max="6406" width="36.7109375" style="280" customWidth="1"/>
    <col min="6407" max="6410" width="10.85546875" style="280" customWidth="1"/>
    <col min="6411" max="6411" width="11" style="280" customWidth="1"/>
    <col min="6412" max="6660" width="9.140625" style="280"/>
    <col min="6661" max="6661" width="4.28515625" style="280" customWidth="1"/>
    <col min="6662" max="6662" width="36.7109375" style="280" customWidth="1"/>
    <col min="6663" max="6666" width="10.85546875" style="280" customWidth="1"/>
    <col min="6667" max="6667" width="11" style="280" customWidth="1"/>
    <col min="6668" max="6916" width="9.140625" style="280"/>
    <col min="6917" max="6917" width="4.28515625" style="280" customWidth="1"/>
    <col min="6918" max="6918" width="36.7109375" style="280" customWidth="1"/>
    <col min="6919" max="6922" width="10.85546875" style="280" customWidth="1"/>
    <col min="6923" max="6923" width="11" style="280" customWidth="1"/>
    <col min="6924" max="7172" width="9.140625" style="280"/>
    <col min="7173" max="7173" width="4.28515625" style="280" customWidth="1"/>
    <col min="7174" max="7174" width="36.7109375" style="280" customWidth="1"/>
    <col min="7175" max="7178" width="10.85546875" style="280" customWidth="1"/>
    <col min="7179" max="7179" width="11" style="280" customWidth="1"/>
    <col min="7180" max="7428" width="9.140625" style="280"/>
    <col min="7429" max="7429" width="4.28515625" style="280" customWidth="1"/>
    <col min="7430" max="7430" width="36.7109375" style="280" customWidth="1"/>
    <col min="7431" max="7434" width="10.85546875" style="280" customWidth="1"/>
    <col min="7435" max="7435" width="11" style="280" customWidth="1"/>
    <col min="7436" max="7684" width="9.140625" style="280"/>
    <col min="7685" max="7685" width="4.28515625" style="280" customWidth="1"/>
    <col min="7686" max="7686" width="36.7109375" style="280" customWidth="1"/>
    <col min="7687" max="7690" width="10.85546875" style="280" customWidth="1"/>
    <col min="7691" max="7691" width="11" style="280" customWidth="1"/>
    <col min="7692" max="7940" width="9.140625" style="280"/>
    <col min="7941" max="7941" width="4.28515625" style="280" customWidth="1"/>
    <col min="7942" max="7942" width="36.7109375" style="280" customWidth="1"/>
    <col min="7943" max="7946" width="10.85546875" style="280" customWidth="1"/>
    <col min="7947" max="7947" width="11" style="280" customWidth="1"/>
    <col min="7948" max="8196" width="9.140625" style="280"/>
    <col min="8197" max="8197" width="4.28515625" style="280" customWidth="1"/>
    <col min="8198" max="8198" width="36.7109375" style="280" customWidth="1"/>
    <col min="8199" max="8202" width="10.85546875" style="280" customWidth="1"/>
    <col min="8203" max="8203" width="11" style="280" customWidth="1"/>
    <col min="8204" max="8452" width="9.140625" style="280"/>
    <col min="8453" max="8453" width="4.28515625" style="280" customWidth="1"/>
    <col min="8454" max="8454" width="36.7109375" style="280" customWidth="1"/>
    <col min="8455" max="8458" width="10.85546875" style="280" customWidth="1"/>
    <col min="8459" max="8459" width="11" style="280" customWidth="1"/>
    <col min="8460" max="8708" width="9.140625" style="280"/>
    <col min="8709" max="8709" width="4.28515625" style="280" customWidth="1"/>
    <col min="8710" max="8710" width="36.7109375" style="280" customWidth="1"/>
    <col min="8711" max="8714" width="10.85546875" style="280" customWidth="1"/>
    <col min="8715" max="8715" width="11" style="280" customWidth="1"/>
    <col min="8716" max="8964" width="9.140625" style="280"/>
    <col min="8965" max="8965" width="4.28515625" style="280" customWidth="1"/>
    <col min="8966" max="8966" width="36.7109375" style="280" customWidth="1"/>
    <col min="8967" max="8970" width="10.85546875" style="280" customWidth="1"/>
    <col min="8971" max="8971" width="11" style="280" customWidth="1"/>
    <col min="8972" max="9220" width="9.140625" style="280"/>
    <col min="9221" max="9221" width="4.28515625" style="280" customWidth="1"/>
    <col min="9222" max="9222" width="36.7109375" style="280" customWidth="1"/>
    <col min="9223" max="9226" width="10.85546875" style="280" customWidth="1"/>
    <col min="9227" max="9227" width="11" style="280" customWidth="1"/>
    <col min="9228" max="9476" width="9.140625" style="280"/>
    <col min="9477" max="9477" width="4.28515625" style="280" customWidth="1"/>
    <col min="9478" max="9478" width="36.7109375" style="280" customWidth="1"/>
    <col min="9479" max="9482" width="10.85546875" style="280" customWidth="1"/>
    <col min="9483" max="9483" width="11" style="280" customWidth="1"/>
    <col min="9484" max="9732" width="9.140625" style="280"/>
    <col min="9733" max="9733" width="4.28515625" style="280" customWidth="1"/>
    <col min="9734" max="9734" width="36.7109375" style="280" customWidth="1"/>
    <col min="9735" max="9738" width="10.85546875" style="280" customWidth="1"/>
    <col min="9739" max="9739" width="11" style="280" customWidth="1"/>
    <col min="9740" max="9988" width="9.140625" style="280"/>
    <col min="9989" max="9989" width="4.28515625" style="280" customWidth="1"/>
    <col min="9990" max="9990" width="36.7109375" style="280" customWidth="1"/>
    <col min="9991" max="9994" width="10.85546875" style="280" customWidth="1"/>
    <col min="9995" max="9995" width="11" style="280" customWidth="1"/>
    <col min="9996" max="10244" width="9.140625" style="280"/>
    <col min="10245" max="10245" width="4.28515625" style="280" customWidth="1"/>
    <col min="10246" max="10246" width="36.7109375" style="280" customWidth="1"/>
    <col min="10247" max="10250" width="10.85546875" style="280" customWidth="1"/>
    <col min="10251" max="10251" width="11" style="280" customWidth="1"/>
    <col min="10252" max="10500" width="9.140625" style="280"/>
    <col min="10501" max="10501" width="4.28515625" style="280" customWidth="1"/>
    <col min="10502" max="10502" width="36.7109375" style="280" customWidth="1"/>
    <col min="10503" max="10506" width="10.85546875" style="280" customWidth="1"/>
    <col min="10507" max="10507" width="11" style="280" customWidth="1"/>
    <col min="10508" max="10756" width="9.140625" style="280"/>
    <col min="10757" max="10757" width="4.28515625" style="280" customWidth="1"/>
    <col min="10758" max="10758" width="36.7109375" style="280" customWidth="1"/>
    <col min="10759" max="10762" width="10.85546875" style="280" customWidth="1"/>
    <col min="10763" max="10763" width="11" style="280" customWidth="1"/>
    <col min="10764" max="11012" width="9.140625" style="280"/>
    <col min="11013" max="11013" width="4.28515625" style="280" customWidth="1"/>
    <col min="11014" max="11014" width="36.7109375" style="280" customWidth="1"/>
    <col min="11015" max="11018" width="10.85546875" style="280" customWidth="1"/>
    <col min="11019" max="11019" width="11" style="280" customWidth="1"/>
    <col min="11020" max="11268" width="9.140625" style="280"/>
    <col min="11269" max="11269" width="4.28515625" style="280" customWidth="1"/>
    <col min="11270" max="11270" width="36.7109375" style="280" customWidth="1"/>
    <col min="11271" max="11274" width="10.85546875" style="280" customWidth="1"/>
    <col min="11275" max="11275" width="11" style="280" customWidth="1"/>
    <col min="11276" max="11524" width="9.140625" style="280"/>
    <col min="11525" max="11525" width="4.28515625" style="280" customWidth="1"/>
    <col min="11526" max="11526" width="36.7109375" style="280" customWidth="1"/>
    <col min="11527" max="11530" width="10.85546875" style="280" customWidth="1"/>
    <col min="11531" max="11531" width="11" style="280" customWidth="1"/>
    <col min="11532" max="11780" width="9.140625" style="280"/>
    <col min="11781" max="11781" width="4.28515625" style="280" customWidth="1"/>
    <col min="11782" max="11782" width="36.7109375" style="280" customWidth="1"/>
    <col min="11783" max="11786" width="10.85546875" style="280" customWidth="1"/>
    <col min="11787" max="11787" width="11" style="280" customWidth="1"/>
    <col min="11788" max="12036" width="9.140625" style="280"/>
    <col min="12037" max="12037" width="4.28515625" style="280" customWidth="1"/>
    <col min="12038" max="12038" width="36.7109375" style="280" customWidth="1"/>
    <col min="12039" max="12042" width="10.85546875" style="280" customWidth="1"/>
    <col min="12043" max="12043" width="11" style="280" customWidth="1"/>
    <col min="12044" max="12292" width="9.140625" style="280"/>
    <col min="12293" max="12293" width="4.28515625" style="280" customWidth="1"/>
    <col min="12294" max="12294" width="36.7109375" style="280" customWidth="1"/>
    <col min="12295" max="12298" width="10.85546875" style="280" customWidth="1"/>
    <col min="12299" max="12299" width="11" style="280" customWidth="1"/>
    <col min="12300" max="12548" width="9.140625" style="280"/>
    <col min="12549" max="12549" width="4.28515625" style="280" customWidth="1"/>
    <col min="12550" max="12550" width="36.7109375" style="280" customWidth="1"/>
    <col min="12551" max="12554" width="10.85546875" style="280" customWidth="1"/>
    <col min="12555" max="12555" width="11" style="280" customWidth="1"/>
    <col min="12556" max="12804" width="9.140625" style="280"/>
    <col min="12805" max="12805" width="4.28515625" style="280" customWidth="1"/>
    <col min="12806" max="12806" width="36.7109375" style="280" customWidth="1"/>
    <col min="12807" max="12810" width="10.85546875" style="280" customWidth="1"/>
    <col min="12811" max="12811" width="11" style="280" customWidth="1"/>
    <col min="12812" max="13060" width="9.140625" style="280"/>
    <col min="13061" max="13061" width="4.28515625" style="280" customWidth="1"/>
    <col min="13062" max="13062" width="36.7109375" style="280" customWidth="1"/>
    <col min="13063" max="13066" width="10.85546875" style="280" customWidth="1"/>
    <col min="13067" max="13067" width="11" style="280" customWidth="1"/>
    <col min="13068" max="13316" width="9.140625" style="280"/>
    <col min="13317" max="13317" width="4.28515625" style="280" customWidth="1"/>
    <col min="13318" max="13318" width="36.7109375" style="280" customWidth="1"/>
    <col min="13319" max="13322" width="10.85546875" style="280" customWidth="1"/>
    <col min="13323" max="13323" width="11" style="280" customWidth="1"/>
    <col min="13324" max="13572" width="9.140625" style="280"/>
    <col min="13573" max="13573" width="4.28515625" style="280" customWidth="1"/>
    <col min="13574" max="13574" width="36.7109375" style="280" customWidth="1"/>
    <col min="13575" max="13578" width="10.85546875" style="280" customWidth="1"/>
    <col min="13579" max="13579" width="11" style="280" customWidth="1"/>
    <col min="13580" max="13828" width="9.140625" style="280"/>
    <col min="13829" max="13829" width="4.28515625" style="280" customWidth="1"/>
    <col min="13830" max="13830" width="36.7109375" style="280" customWidth="1"/>
    <col min="13831" max="13834" width="10.85546875" style="280" customWidth="1"/>
    <col min="13835" max="13835" width="11" style="280" customWidth="1"/>
    <col min="13836" max="14084" width="9.140625" style="280"/>
    <col min="14085" max="14085" width="4.28515625" style="280" customWidth="1"/>
    <col min="14086" max="14086" width="36.7109375" style="280" customWidth="1"/>
    <col min="14087" max="14090" width="10.85546875" style="280" customWidth="1"/>
    <col min="14091" max="14091" width="11" style="280" customWidth="1"/>
    <col min="14092" max="14340" width="9.140625" style="280"/>
    <col min="14341" max="14341" width="4.28515625" style="280" customWidth="1"/>
    <col min="14342" max="14342" width="36.7109375" style="280" customWidth="1"/>
    <col min="14343" max="14346" width="10.85546875" style="280" customWidth="1"/>
    <col min="14347" max="14347" width="11" style="280" customWidth="1"/>
    <col min="14348" max="14596" width="9.140625" style="280"/>
    <col min="14597" max="14597" width="4.28515625" style="280" customWidth="1"/>
    <col min="14598" max="14598" width="36.7109375" style="280" customWidth="1"/>
    <col min="14599" max="14602" width="10.85546875" style="280" customWidth="1"/>
    <col min="14603" max="14603" width="11" style="280" customWidth="1"/>
    <col min="14604" max="14852" width="9.140625" style="280"/>
    <col min="14853" max="14853" width="4.28515625" style="280" customWidth="1"/>
    <col min="14854" max="14854" width="36.7109375" style="280" customWidth="1"/>
    <col min="14855" max="14858" width="10.85546875" style="280" customWidth="1"/>
    <col min="14859" max="14859" width="11" style="280" customWidth="1"/>
    <col min="14860" max="15108" width="9.140625" style="280"/>
    <col min="15109" max="15109" width="4.28515625" style="280" customWidth="1"/>
    <col min="15110" max="15110" width="36.7109375" style="280" customWidth="1"/>
    <col min="15111" max="15114" width="10.85546875" style="280" customWidth="1"/>
    <col min="15115" max="15115" width="11" style="280" customWidth="1"/>
    <col min="15116" max="15364" width="9.140625" style="280"/>
    <col min="15365" max="15365" width="4.28515625" style="280" customWidth="1"/>
    <col min="15366" max="15366" width="36.7109375" style="280" customWidth="1"/>
    <col min="15367" max="15370" width="10.85546875" style="280" customWidth="1"/>
    <col min="15371" max="15371" width="11" style="280" customWidth="1"/>
    <col min="15372" max="15620" width="9.140625" style="280"/>
    <col min="15621" max="15621" width="4.28515625" style="280" customWidth="1"/>
    <col min="15622" max="15622" width="36.7109375" style="280" customWidth="1"/>
    <col min="15623" max="15626" width="10.85546875" style="280" customWidth="1"/>
    <col min="15627" max="15627" width="11" style="280" customWidth="1"/>
    <col min="15628" max="15876" width="9.140625" style="280"/>
    <col min="15877" max="15877" width="4.28515625" style="280" customWidth="1"/>
    <col min="15878" max="15878" width="36.7109375" style="280" customWidth="1"/>
    <col min="15879" max="15882" width="10.85546875" style="280" customWidth="1"/>
    <col min="15883" max="15883" width="11" style="280" customWidth="1"/>
    <col min="15884" max="16132" width="9.140625" style="280"/>
    <col min="16133" max="16133" width="4.28515625" style="280" customWidth="1"/>
    <col min="16134" max="16134" width="36.7109375" style="280" customWidth="1"/>
    <col min="16135" max="16138" width="10.85546875" style="280" customWidth="1"/>
    <col min="16139" max="16139" width="11" style="280" customWidth="1"/>
    <col min="16140" max="16384" width="9.140625" style="280"/>
  </cols>
  <sheetData>
    <row r="1" spans="1:12" s="434" customFormat="1" ht="15.75" x14ac:dyDescent="0.25">
      <c r="A1" s="433" t="s">
        <v>23</v>
      </c>
      <c r="B1" s="433"/>
      <c r="H1" s="435"/>
      <c r="L1" s="436" t="s">
        <v>622</v>
      </c>
    </row>
    <row r="2" spans="1:12" s="434" customFormat="1" ht="15.75" x14ac:dyDescent="0.25">
      <c r="C2" s="433"/>
      <c r="D2" s="433"/>
      <c r="E2" s="433"/>
      <c r="F2" s="433"/>
      <c r="L2" s="442" t="s">
        <v>524</v>
      </c>
    </row>
    <row r="3" spans="1:12" s="434" customFormat="1" ht="15.75" x14ac:dyDescent="0.25">
      <c r="A3" s="645" t="s">
        <v>11</v>
      </c>
      <c r="B3" s="645"/>
      <c r="C3" s="645"/>
      <c r="D3" s="645"/>
      <c r="E3" s="645"/>
      <c r="F3" s="645"/>
      <c r="G3" s="645"/>
      <c r="H3" s="645"/>
      <c r="I3" s="645"/>
      <c r="J3" s="645"/>
      <c r="K3" s="645"/>
      <c r="L3" s="645"/>
    </row>
    <row r="4" spans="1:12" x14ac:dyDescent="0.2">
      <c r="G4" s="416"/>
      <c r="H4" s="416"/>
      <c r="L4" s="416" t="s">
        <v>663</v>
      </c>
    </row>
    <row r="5" spans="1:12" ht="18.600000000000001" customHeight="1" x14ac:dyDescent="0.2">
      <c r="A5" s="417" t="s">
        <v>337</v>
      </c>
      <c r="B5" s="418">
        <v>2014</v>
      </c>
      <c r="C5" s="418">
        <v>2015</v>
      </c>
      <c r="D5" s="418">
        <v>2016</v>
      </c>
      <c r="E5" s="418">
        <v>2017</v>
      </c>
      <c r="F5" s="419">
        <v>2018</v>
      </c>
      <c r="G5" s="419">
        <v>2019</v>
      </c>
      <c r="H5" s="419">
        <v>2020</v>
      </c>
      <c r="I5" s="419">
        <v>2021</v>
      </c>
      <c r="J5" s="420">
        <v>2022</v>
      </c>
      <c r="K5" s="193">
        <v>2023</v>
      </c>
      <c r="L5" s="193">
        <v>2024</v>
      </c>
    </row>
    <row r="6" spans="1:12" x14ac:dyDescent="0.2">
      <c r="A6" s="421" t="s">
        <v>338</v>
      </c>
      <c r="B6" s="422">
        <v>15870</v>
      </c>
      <c r="C6" s="422">
        <v>15870</v>
      </c>
      <c r="D6" s="422">
        <v>15870</v>
      </c>
      <c r="E6" s="422">
        <v>15870</v>
      </c>
      <c r="F6" s="423">
        <v>15870</v>
      </c>
      <c r="G6" s="423">
        <v>15870</v>
      </c>
      <c r="H6" s="423">
        <v>15870</v>
      </c>
      <c r="I6" s="423">
        <v>15870</v>
      </c>
      <c r="J6" s="424">
        <v>15870</v>
      </c>
      <c r="K6" s="277">
        <v>0</v>
      </c>
      <c r="L6" s="277">
        <v>0</v>
      </c>
    </row>
    <row r="7" spans="1:12" x14ac:dyDescent="0.2">
      <c r="A7" s="421" t="s">
        <v>339</v>
      </c>
      <c r="B7" s="422">
        <v>39648</v>
      </c>
      <c r="C7" s="422">
        <v>8218</v>
      </c>
      <c r="D7" s="422">
        <v>8218</v>
      </c>
      <c r="E7" s="422">
        <v>8218</v>
      </c>
      <c r="F7" s="423">
        <v>8218</v>
      </c>
      <c r="G7" s="423">
        <v>8218</v>
      </c>
      <c r="H7" s="423">
        <v>8218</v>
      </c>
      <c r="I7" s="423">
        <v>8218</v>
      </c>
      <c r="J7" s="424">
        <v>8218</v>
      </c>
      <c r="K7" s="278">
        <v>0</v>
      </c>
      <c r="L7" s="278">
        <v>0</v>
      </c>
    </row>
    <row r="8" spans="1:12" x14ac:dyDescent="0.2">
      <c r="A8" s="425" t="s">
        <v>340</v>
      </c>
      <c r="B8" s="426">
        <v>4000</v>
      </c>
      <c r="C8" s="426">
        <v>2000</v>
      </c>
      <c r="D8" s="426">
        <v>2000</v>
      </c>
      <c r="E8" s="426">
        <v>2000</v>
      </c>
      <c r="F8" s="427">
        <v>2000</v>
      </c>
      <c r="G8" s="427">
        <v>2000</v>
      </c>
      <c r="H8" s="427">
        <v>2000</v>
      </c>
      <c r="I8" s="427">
        <v>2000</v>
      </c>
      <c r="J8" s="278">
        <v>2000</v>
      </c>
      <c r="K8" s="278">
        <v>0</v>
      </c>
      <c r="L8" s="278">
        <v>0</v>
      </c>
    </row>
    <row r="9" spans="1:12" x14ac:dyDescent="0.2">
      <c r="A9" s="425" t="s">
        <v>341</v>
      </c>
      <c r="B9" s="426">
        <v>6101</v>
      </c>
      <c r="C9" s="426" t="s">
        <v>67</v>
      </c>
      <c r="D9" s="426" t="s">
        <v>67</v>
      </c>
      <c r="E9" s="426" t="s">
        <v>67</v>
      </c>
      <c r="F9" s="427">
        <v>0</v>
      </c>
      <c r="G9" s="427">
        <v>0</v>
      </c>
      <c r="H9" s="427">
        <v>0</v>
      </c>
      <c r="I9" s="427">
        <v>0</v>
      </c>
      <c r="J9" s="278">
        <v>0</v>
      </c>
      <c r="K9" s="278">
        <v>0</v>
      </c>
      <c r="L9" s="278">
        <v>0</v>
      </c>
    </row>
    <row r="10" spans="1:12" x14ac:dyDescent="0.2">
      <c r="A10" s="425" t="s">
        <v>342</v>
      </c>
      <c r="B10" s="426">
        <v>23100</v>
      </c>
      <c r="C10" s="426" t="s">
        <v>67</v>
      </c>
      <c r="D10" s="426" t="s">
        <v>67</v>
      </c>
      <c r="E10" s="426" t="s">
        <v>67</v>
      </c>
      <c r="F10" s="427">
        <v>0</v>
      </c>
      <c r="G10" s="427">
        <v>0</v>
      </c>
      <c r="H10" s="427">
        <v>0</v>
      </c>
      <c r="I10" s="427">
        <v>0</v>
      </c>
      <c r="J10" s="278">
        <v>0</v>
      </c>
      <c r="K10" s="278">
        <v>0</v>
      </c>
      <c r="L10" s="278">
        <v>0</v>
      </c>
    </row>
    <row r="11" spans="1:12" x14ac:dyDescent="0.2">
      <c r="A11" s="425" t="s">
        <v>343</v>
      </c>
      <c r="B11" s="426">
        <v>6447</v>
      </c>
      <c r="C11" s="426">
        <v>6218</v>
      </c>
      <c r="D11" s="426">
        <v>6218</v>
      </c>
      <c r="E11" s="426">
        <v>6218</v>
      </c>
      <c r="F11" s="427">
        <v>6218</v>
      </c>
      <c r="G11" s="427">
        <v>6218</v>
      </c>
      <c r="H11" s="427">
        <v>6218</v>
      </c>
      <c r="I11" s="427">
        <v>6218</v>
      </c>
      <c r="J11" s="278">
        <v>6218</v>
      </c>
      <c r="K11" s="278">
        <v>0</v>
      </c>
      <c r="L11" s="278">
        <v>0</v>
      </c>
    </row>
    <row r="12" spans="1:12" x14ac:dyDescent="0.2">
      <c r="A12" s="428" t="s">
        <v>344</v>
      </c>
      <c r="B12" s="429">
        <v>55518</v>
      </c>
      <c r="C12" s="429">
        <v>24088</v>
      </c>
      <c r="D12" s="429">
        <v>24088</v>
      </c>
      <c r="E12" s="429">
        <v>24088</v>
      </c>
      <c r="F12" s="430">
        <v>24088</v>
      </c>
      <c r="G12" s="430">
        <v>24088</v>
      </c>
      <c r="H12" s="430">
        <v>24088</v>
      </c>
      <c r="I12" s="430">
        <v>24088</v>
      </c>
      <c r="J12" s="431">
        <v>24088</v>
      </c>
      <c r="K12" s="279">
        <v>0</v>
      </c>
      <c r="L12" s="279">
        <v>0</v>
      </c>
    </row>
    <row r="13" spans="1:12" ht="13.5" customHeight="1" x14ac:dyDescent="0.2">
      <c r="A13" s="280" t="s">
        <v>345</v>
      </c>
      <c r="C13" s="432"/>
      <c r="D13" s="432"/>
      <c r="E13" s="432"/>
      <c r="F13" s="432"/>
      <c r="G13" s="646" t="s">
        <v>644</v>
      </c>
      <c r="H13" s="646"/>
      <c r="I13" s="646"/>
      <c r="J13" s="646"/>
      <c r="K13" s="646"/>
      <c r="L13" s="646"/>
    </row>
    <row r="14" spans="1:12" x14ac:dyDescent="0.2">
      <c r="K14" s="647" t="s">
        <v>346</v>
      </c>
      <c r="L14" s="647"/>
    </row>
  </sheetData>
  <mergeCells count="3">
    <mergeCell ref="A3:L3"/>
    <mergeCell ref="G13:L13"/>
    <mergeCell ref="K14:L14"/>
  </mergeCells>
  <conditionalFormatting sqref="A1:B1 G1:H1 C2:IZ2 L4:IZ4">
    <cfRule type="cellIs" dxfId="41" priority="5" operator="equal">
      <formula>0</formula>
    </cfRule>
  </conditionalFormatting>
  <conditionalFormatting sqref="A4:H12 H14">
    <cfRule type="cellIs" dxfId="40" priority="1" operator="equal">
      <formula>0</formula>
    </cfRule>
  </conditionalFormatting>
  <conditionalFormatting sqref="G5:G13">
    <cfRule type="cellIs" dxfId="39" priority="2" operator="equal">
      <formula>0</formula>
    </cfRule>
  </conditionalFormatting>
  <conditionalFormatting sqref="I5:IZ12">
    <cfRule type="cellIs" dxfId="38" priority="3" operator="equal">
      <formula>0</formula>
    </cfRule>
  </conditionalFormatting>
  <conditionalFormatting sqref="L1:IZ1 A3:B3 M3:IZ3 A13:F13 M13:IZ14 K14 A15:B15 C15:F16">
    <cfRule type="cellIs" dxfId="37" priority="6" operator="equal">
      <formula>0</formula>
    </cfRule>
  </conditionalFormatting>
  <hyperlinks>
    <hyperlink ref="L2" location="Contents!A1" display="Back to Contents" xr:uid="{F330226E-6F68-4D84-9B4E-C27CF158DDAE}"/>
  </hyperlinks>
  <pageMargins left="0.7" right="0.7" top="0.75" bottom="0.75" header="0.3" footer="0.3"/>
  <pageSetup paperSize="9" scale="89" fitToHeight="0" orientation="landscape" r:id="rId1"/>
  <headerFooter>
    <oddHeader>&amp;L&amp;"Calibri"&amp;10&amp;K000000 [Limited Sharing]&amp;1#_x000D_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E3CCB-9D0D-40D0-BDD4-B07FC1D0D763}">
  <sheetPr>
    <pageSetUpPr fitToPage="1"/>
  </sheetPr>
  <dimension ref="A1:N48"/>
  <sheetViews>
    <sheetView showGridLines="0" zoomScaleNormal="100" zoomScaleSheetLayoutView="115" workbookViewId="0">
      <pane xSplit="1" ySplit="5" topLeftCell="B6" activePane="bottomRight" state="frozen"/>
      <selection pane="topRight" activeCell="B1" sqref="B1"/>
      <selection pane="bottomLeft" activeCell="A6" sqref="A6"/>
      <selection pane="bottomRight" activeCell="G4" sqref="G4"/>
    </sheetView>
  </sheetViews>
  <sheetFormatPr defaultRowHeight="13.5" x14ac:dyDescent="0.25"/>
  <cols>
    <col min="1" max="1" width="38.5703125" style="456" customWidth="1"/>
    <col min="2" max="2" width="11.42578125" style="456" customWidth="1"/>
    <col min="3" max="5" width="12.140625" style="456" customWidth="1"/>
    <col min="6" max="6" width="11" style="456" bestFit="1" customWidth="1"/>
    <col min="7" max="7" width="12.140625" style="457" customWidth="1"/>
    <col min="8" max="8" width="9.140625" style="456"/>
    <col min="9" max="9" width="10" style="456" bestFit="1" customWidth="1"/>
    <col min="10" max="256" width="9.140625" style="456"/>
    <col min="257" max="257" width="34.28515625" style="456" customWidth="1"/>
    <col min="258" max="263" width="12.140625" style="456" customWidth="1"/>
    <col min="264" max="512" width="9.140625" style="456"/>
    <col min="513" max="513" width="34.28515625" style="456" customWidth="1"/>
    <col min="514" max="519" width="12.140625" style="456" customWidth="1"/>
    <col min="520" max="768" width="9.140625" style="456"/>
    <col min="769" max="769" width="34.28515625" style="456" customWidth="1"/>
    <col min="770" max="775" width="12.140625" style="456" customWidth="1"/>
    <col min="776" max="1024" width="9.140625" style="456"/>
    <col min="1025" max="1025" width="34.28515625" style="456" customWidth="1"/>
    <col min="1026" max="1031" width="12.140625" style="456" customWidth="1"/>
    <col min="1032" max="1280" width="9.140625" style="456"/>
    <col min="1281" max="1281" width="34.28515625" style="456" customWidth="1"/>
    <col min="1282" max="1287" width="12.140625" style="456" customWidth="1"/>
    <col min="1288" max="1536" width="9.140625" style="456"/>
    <col min="1537" max="1537" width="34.28515625" style="456" customWidth="1"/>
    <col min="1538" max="1543" width="12.140625" style="456" customWidth="1"/>
    <col min="1544" max="1792" width="9.140625" style="456"/>
    <col min="1793" max="1793" width="34.28515625" style="456" customWidth="1"/>
    <col min="1794" max="1799" width="12.140625" style="456" customWidth="1"/>
    <col min="1800" max="2048" width="9.140625" style="456"/>
    <col min="2049" max="2049" width="34.28515625" style="456" customWidth="1"/>
    <col min="2050" max="2055" width="12.140625" style="456" customWidth="1"/>
    <col min="2056" max="2304" width="9.140625" style="456"/>
    <col min="2305" max="2305" width="34.28515625" style="456" customWidth="1"/>
    <col min="2306" max="2311" width="12.140625" style="456" customWidth="1"/>
    <col min="2312" max="2560" width="9.140625" style="456"/>
    <col min="2561" max="2561" width="34.28515625" style="456" customWidth="1"/>
    <col min="2562" max="2567" width="12.140625" style="456" customWidth="1"/>
    <col min="2568" max="2816" width="9.140625" style="456"/>
    <col min="2817" max="2817" width="34.28515625" style="456" customWidth="1"/>
    <col min="2818" max="2823" width="12.140625" style="456" customWidth="1"/>
    <col min="2824" max="3072" width="9.140625" style="456"/>
    <col min="3073" max="3073" width="34.28515625" style="456" customWidth="1"/>
    <col min="3074" max="3079" width="12.140625" style="456" customWidth="1"/>
    <col min="3080" max="3328" width="9.140625" style="456"/>
    <col min="3329" max="3329" width="34.28515625" style="456" customWidth="1"/>
    <col min="3330" max="3335" width="12.140625" style="456" customWidth="1"/>
    <col min="3336" max="3584" width="9.140625" style="456"/>
    <col min="3585" max="3585" width="34.28515625" style="456" customWidth="1"/>
    <col min="3586" max="3591" width="12.140625" style="456" customWidth="1"/>
    <col min="3592" max="3840" width="9.140625" style="456"/>
    <col min="3841" max="3841" width="34.28515625" style="456" customWidth="1"/>
    <col min="3842" max="3847" width="12.140625" style="456" customWidth="1"/>
    <col min="3848" max="4096" width="9.140625" style="456"/>
    <col min="4097" max="4097" width="34.28515625" style="456" customWidth="1"/>
    <col min="4098" max="4103" width="12.140625" style="456" customWidth="1"/>
    <col min="4104" max="4352" width="9.140625" style="456"/>
    <col min="4353" max="4353" width="34.28515625" style="456" customWidth="1"/>
    <col min="4354" max="4359" width="12.140625" style="456" customWidth="1"/>
    <col min="4360" max="4608" width="9.140625" style="456"/>
    <col min="4609" max="4609" width="34.28515625" style="456" customWidth="1"/>
    <col min="4610" max="4615" width="12.140625" style="456" customWidth="1"/>
    <col min="4616" max="4864" width="9.140625" style="456"/>
    <col min="4865" max="4865" width="34.28515625" style="456" customWidth="1"/>
    <col min="4866" max="4871" width="12.140625" style="456" customWidth="1"/>
    <col min="4872" max="5120" width="9.140625" style="456"/>
    <col min="5121" max="5121" width="34.28515625" style="456" customWidth="1"/>
    <col min="5122" max="5127" width="12.140625" style="456" customWidth="1"/>
    <col min="5128" max="5376" width="9.140625" style="456"/>
    <col min="5377" max="5377" width="34.28515625" style="456" customWidth="1"/>
    <col min="5378" max="5383" width="12.140625" style="456" customWidth="1"/>
    <col min="5384" max="5632" width="9.140625" style="456"/>
    <col min="5633" max="5633" width="34.28515625" style="456" customWidth="1"/>
    <col min="5634" max="5639" width="12.140625" style="456" customWidth="1"/>
    <col min="5640" max="5888" width="9.140625" style="456"/>
    <col min="5889" max="5889" width="34.28515625" style="456" customWidth="1"/>
    <col min="5890" max="5895" width="12.140625" style="456" customWidth="1"/>
    <col min="5896" max="6144" width="9.140625" style="456"/>
    <col min="6145" max="6145" width="34.28515625" style="456" customWidth="1"/>
    <col min="6146" max="6151" width="12.140625" style="456" customWidth="1"/>
    <col min="6152" max="6400" width="9.140625" style="456"/>
    <col min="6401" max="6401" width="34.28515625" style="456" customWidth="1"/>
    <col min="6402" max="6407" width="12.140625" style="456" customWidth="1"/>
    <col min="6408" max="6656" width="9.140625" style="456"/>
    <col min="6657" max="6657" width="34.28515625" style="456" customWidth="1"/>
    <col min="6658" max="6663" width="12.140625" style="456" customWidth="1"/>
    <col min="6664" max="6912" width="9.140625" style="456"/>
    <col min="6913" max="6913" width="34.28515625" style="456" customWidth="1"/>
    <col min="6914" max="6919" width="12.140625" style="456" customWidth="1"/>
    <col min="6920" max="7168" width="9.140625" style="456"/>
    <col min="7169" max="7169" width="34.28515625" style="456" customWidth="1"/>
    <col min="7170" max="7175" width="12.140625" style="456" customWidth="1"/>
    <col min="7176" max="7424" width="9.140625" style="456"/>
    <col min="7425" max="7425" width="34.28515625" style="456" customWidth="1"/>
    <col min="7426" max="7431" width="12.140625" style="456" customWidth="1"/>
    <col min="7432" max="7680" width="9.140625" style="456"/>
    <col min="7681" max="7681" width="34.28515625" style="456" customWidth="1"/>
    <col min="7682" max="7687" width="12.140625" style="456" customWidth="1"/>
    <col min="7688" max="7936" width="9.140625" style="456"/>
    <col min="7937" max="7937" width="34.28515625" style="456" customWidth="1"/>
    <col min="7938" max="7943" width="12.140625" style="456" customWidth="1"/>
    <col min="7944" max="8192" width="9.140625" style="456"/>
    <col min="8193" max="8193" width="34.28515625" style="456" customWidth="1"/>
    <col min="8194" max="8199" width="12.140625" style="456" customWidth="1"/>
    <col min="8200" max="8448" width="9.140625" style="456"/>
    <col min="8449" max="8449" width="34.28515625" style="456" customWidth="1"/>
    <col min="8450" max="8455" width="12.140625" style="456" customWidth="1"/>
    <col min="8456" max="8704" width="9.140625" style="456"/>
    <col min="8705" max="8705" width="34.28515625" style="456" customWidth="1"/>
    <col min="8706" max="8711" width="12.140625" style="456" customWidth="1"/>
    <col min="8712" max="8960" width="9.140625" style="456"/>
    <col min="8961" max="8961" width="34.28515625" style="456" customWidth="1"/>
    <col min="8962" max="8967" width="12.140625" style="456" customWidth="1"/>
    <col min="8968" max="9216" width="9.140625" style="456"/>
    <col min="9217" max="9217" width="34.28515625" style="456" customWidth="1"/>
    <col min="9218" max="9223" width="12.140625" style="456" customWidth="1"/>
    <col min="9224" max="9472" width="9.140625" style="456"/>
    <col min="9473" max="9473" width="34.28515625" style="456" customWidth="1"/>
    <col min="9474" max="9479" width="12.140625" style="456" customWidth="1"/>
    <col min="9480" max="9728" width="9.140625" style="456"/>
    <col min="9729" max="9729" width="34.28515625" style="456" customWidth="1"/>
    <col min="9730" max="9735" width="12.140625" style="456" customWidth="1"/>
    <col min="9736" max="9984" width="9.140625" style="456"/>
    <col min="9985" max="9985" width="34.28515625" style="456" customWidth="1"/>
    <col min="9986" max="9991" width="12.140625" style="456" customWidth="1"/>
    <col min="9992" max="10240" width="9.140625" style="456"/>
    <col min="10241" max="10241" width="34.28515625" style="456" customWidth="1"/>
    <col min="10242" max="10247" width="12.140625" style="456" customWidth="1"/>
    <col min="10248" max="10496" width="9.140625" style="456"/>
    <col min="10497" max="10497" width="34.28515625" style="456" customWidth="1"/>
    <col min="10498" max="10503" width="12.140625" style="456" customWidth="1"/>
    <col min="10504" max="10752" width="9.140625" style="456"/>
    <col min="10753" max="10753" width="34.28515625" style="456" customWidth="1"/>
    <col min="10754" max="10759" width="12.140625" style="456" customWidth="1"/>
    <col min="10760" max="11008" width="9.140625" style="456"/>
    <col min="11009" max="11009" width="34.28515625" style="456" customWidth="1"/>
    <col min="11010" max="11015" width="12.140625" style="456" customWidth="1"/>
    <col min="11016" max="11264" width="9.140625" style="456"/>
    <col min="11265" max="11265" width="34.28515625" style="456" customWidth="1"/>
    <col min="11266" max="11271" width="12.140625" style="456" customWidth="1"/>
    <col min="11272" max="11520" width="9.140625" style="456"/>
    <col min="11521" max="11521" width="34.28515625" style="456" customWidth="1"/>
    <col min="11522" max="11527" width="12.140625" style="456" customWidth="1"/>
    <col min="11528" max="11776" width="9.140625" style="456"/>
    <col min="11777" max="11777" width="34.28515625" style="456" customWidth="1"/>
    <col min="11778" max="11783" width="12.140625" style="456" customWidth="1"/>
    <col min="11784" max="12032" width="9.140625" style="456"/>
    <col min="12033" max="12033" width="34.28515625" style="456" customWidth="1"/>
    <col min="12034" max="12039" width="12.140625" style="456" customWidth="1"/>
    <col min="12040" max="12288" width="9.140625" style="456"/>
    <col min="12289" max="12289" width="34.28515625" style="456" customWidth="1"/>
    <col min="12290" max="12295" width="12.140625" style="456" customWidth="1"/>
    <col min="12296" max="12544" width="9.140625" style="456"/>
    <col min="12545" max="12545" width="34.28515625" style="456" customWidth="1"/>
    <col min="12546" max="12551" width="12.140625" style="456" customWidth="1"/>
    <col min="12552" max="12800" width="9.140625" style="456"/>
    <col min="12801" max="12801" width="34.28515625" style="456" customWidth="1"/>
    <col min="12802" max="12807" width="12.140625" style="456" customWidth="1"/>
    <col min="12808" max="13056" width="9.140625" style="456"/>
    <col min="13057" max="13057" width="34.28515625" style="456" customWidth="1"/>
    <col min="13058" max="13063" width="12.140625" style="456" customWidth="1"/>
    <col min="13064" max="13312" width="9.140625" style="456"/>
    <col min="13313" max="13313" width="34.28515625" style="456" customWidth="1"/>
    <col min="13314" max="13319" width="12.140625" style="456" customWidth="1"/>
    <col min="13320" max="13568" width="9.140625" style="456"/>
    <col min="13569" max="13569" width="34.28515625" style="456" customWidth="1"/>
    <col min="13570" max="13575" width="12.140625" style="456" customWidth="1"/>
    <col min="13576" max="13824" width="9.140625" style="456"/>
    <col min="13825" max="13825" width="34.28515625" style="456" customWidth="1"/>
    <col min="13826" max="13831" width="12.140625" style="456" customWidth="1"/>
    <col min="13832" max="14080" width="9.140625" style="456"/>
    <col min="14081" max="14081" width="34.28515625" style="456" customWidth="1"/>
    <col min="14082" max="14087" width="12.140625" style="456" customWidth="1"/>
    <col min="14088" max="14336" width="9.140625" style="456"/>
    <col min="14337" max="14337" width="34.28515625" style="456" customWidth="1"/>
    <col min="14338" max="14343" width="12.140625" style="456" customWidth="1"/>
    <col min="14344" max="14592" width="9.140625" style="456"/>
    <col min="14593" max="14593" width="34.28515625" style="456" customWidth="1"/>
    <col min="14594" max="14599" width="12.140625" style="456" customWidth="1"/>
    <col min="14600" max="14848" width="9.140625" style="456"/>
    <col min="14849" max="14849" width="34.28515625" style="456" customWidth="1"/>
    <col min="14850" max="14855" width="12.140625" style="456" customWidth="1"/>
    <col min="14856" max="15104" width="9.140625" style="456"/>
    <col min="15105" max="15105" width="34.28515625" style="456" customWidth="1"/>
    <col min="15106" max="15111" width="12.140625" style="456" customWidth="1"/>
    <col min="15112" max="15360" width="9.140625" style="456"/>
    <col min="15361" max="15361" width="34.28515625" style="456" customWidth="1"/>
    <col min="15362" max="15367" width="12.140625" style="456" customWidth="1"/>
    <col min="15368" max="15616" width="9.140625" style="456"/>
    <col min="15617" max="15617" width="34.28515625" style="456" customWidth="1"/>
    <col min="15618" max="15623" width="12.140625" style="456" customWidth="1"/>
    <col min="15624" max="15872" width="9.140625" style="456"/>
    <col min="15873" max="15873" width="34.28515625" style="456" customWidth="1"/>
    <col min="15874" max="15879" width="12.140625" style="456" customWidth="1"/>
    <col min="15880" max="16128" width="9.140625" style="456"/>
    <col min="16129" max="16129" width="34.28515625" style="456" customWidth="1"/>
    <col min="16130" max="16135" width="12.140625" style="456" customWidth="1"/>
    <col min="16136" max="16384" width="9.140625" style="456"/>
  </cols>
  <sheetData>
    <row r="1" spans="1:9" s="461" customFormat="1" ht="15.75" x14ac:dyDescent="0.25">
      <c r="A1" s="498" t="s">
        <v>23</v>
      </c>
      <c r="B1" s="498"/>
      <c r="C1" s="499"/>
      <c r="D1" s="499"/>
      <c r="E1" s="499"/>
      <c r="F1" s="500"/>
      <c r="G1" s="501" t="s">
        <v>623</v>
      </c>
    </row>
    <row r="2" spans="1:9" s="461" customFormat="1" ht="15.75" x14ac:dyDescent="0.25">
      <c r="A2" s="499"/>
      <c r="B2" s="499"/>
      <c r="C2" s="498"/>
      <c r="D2" s="498"/>
      <c r="E2" s="499"/>
      <c r="F2" s="499"/>
      <c r="G2" s="442" t="s">
        <v>524</v>
      </c>
    </row>
    <row r="3" spans="1:9" s="461" customFormat="1" ht="15.75" x14ac:dyDescent="0.25">
      <c r="A3" s="650" t="s">
        <v>632</v>
      </c>
      <c r="B3" s="650"/>
      <c r="C3" s="650"/>
      <c r="D3" s="650"/>
      <c r="E3" s="650"/>
      <c r="F3" s="650"/>
      <c r="G3" s="650"/>
    </row>
    <row r="4" spans="1:9" x14ac:dyDescent="0.25">
      <c r="E4" s="480"/>
      <c r="F4" s="480"/>
      <c r="G4" s="579" t="s">
        <v>661</v>
      </c>
    </row>
    <row r="5" spans="1:9" ht="16.5" customHeight="1" x14ac:dyDescent="0.25">
      <c r="A5" s="481" t="s">
        <v>278</v>
      </c>
      <c r="B5" s="481">
        <v>2019</v>
      </c>
      <c r="C5" s="481">
        <v>2020</v>
      </c>
      <c r="D5" s="482">
        <v>2021</v>
      </c>
      <c r="E5" s="482">
        <v>2022</v>
      </c>
      <c r="F5" s="483">
        <v>2023</v>
      </c>
      <c r="G5" s="483" t="s">
        <v>587</v>
      </c>
    </row>
    <row r="6" spans="1:9" x14ac:dyDescent="0.25">
      <c r="A6" s="484" t="s">
        <v>347</v>
      </c>
      <c r="B6" s="559">
        <v>1469867</v>
      </c>
      <c r="C6" s="485">
        <v>1601481.5</v>
      </c>
      <c r="D6" s="486">
        <f>SUM(D7:D14)</f>
        <v>1895340.0999999999</v>
      </c>
      <c r="E6" s="486">
        <f>SUM(E7:E14)</f>
        <v>3611551.9</v>
      </c>
      <c r="F6" s="487">
        <f>SUM(F7:F15)</f>
        <v>3816949.6999999997</v>
      </c>
      <c r="G6" s="487">
        <f>SUM(G7:G15)</f>
        <v>3773452.8</v>
      </c>
    </row>
    <row r="7" spans="1:9" x14ac:dyDescent="0.25">
      <c r="A7" s="488" t="s">
        <v>348</v>
      </c>
      <c r="B7" s="560">
        <v>802047</v>
      </c>
      <c r="C7" s="489">
        <v>865456.6</v>
      </c>
      <c r="D7" s="490">
        <v>1052418.3999999999</v>
      </c>
      <c r="E7" s="490">
        <v>2049153.5</v>
      </c>
      <c r="F7" s="491">
        <v>2018388.9</v>
      </c>
      <c r="G7" s="491">
        <v>1974376.5</v>
      </c>
    </row>
    <row r="8" spans="1:9" x14ac:dyDescent="0.25">
      <c r="A8" s="488" t="s">
        <v>349</v>
      </c>
      <c r="B8" s="561">
        <v>127</v>
      </c>
      <c r="C8" s="489">
        <v>1659.4</v>
      </c>
      <c r="D8" s="490">
        <v>6346.1</v>
      </c>
      <c r="E8" s="490">
        <v>24534.6</v>
      </c>
      <c r="F8" s="491">
        <v>29718.400000000001</v>
      </c>
      <c r="G8" s="491">
        <v>42559.9</v>
      </c>
    </row>
    <row r="9" spans="1:9" x14ac:dyDescent="0.25">
      <c r="A9" s="488" t="s">
        <v>350</v>
      </c>
      <c r="B9" s="560">
        <v>27509</v>
      </c>
      <c r="C9" s="489">
        <v>26809.7</v>
      </c>
      <c r="D9" s="490">
        <v>23912.799999999999</v>
      </c>
      <c r="E9" s="490">
        <v>37054.9</v>
      </c>
      <c r="F9" s="491">
        <v>30175.8</v>
      </c>
      <c r="G9" s="491">
        <v>23044.6</v>
      </c>
    </row>
    <row r="10" spans="1:9" x14ac:dyDescent="0.25">
      <c r="A10" s="488" t="s">
        <v>351</v>
      </c>
      <c r="B10" s="560">
        <v>45769</v>
      </c>
      <c r="C10" s="489">
        <v>56756.800000000003</v>
      </c>
      <c r="D10" s="490">
        <v>104444.4</v>
      </c>
      <c r="E10" s="490">
        <v>317506.59999999998</v>
      </c>
      <c r="F10" s="491">
        <v>322032.40000000002</v>
      </c>
      <c r="G10" s="491">
        <v>307999.5</v>
      </c>
    </row>
    <row r="11" spans="1:9" x14ac:dyDescent="0.25">
      <c r="A11" s="488" t="s">
        <v>352</v>
      </c>
      <c r="B11" s="560">
        <v>541074</v>
      </c>
      <c r="C11" s="489">
        <v>593238.4</v>
      </c>
      <c r="D11" s="490">
        <v>645476.19999999995</v>
      </c>
      <c r="E11" s="490">
        <v>1076447.8999999999</v>
      </c>
      <c r="F11" s="491">
        <v>1096484.5</v>
      </c>
      <c r="G11" s="491">
        <v>1043603.5</v>
      </c>
    </row>
    <row r="12" spans="1:9" x14ac:dyDescent="0.25">
      <c r="A12" s="488" t="s">
        <v>353</v>
      </c>
      <c r="B12" s="560">
        <v>29417</v>
      </c>
      <c r="C12" s="489">
        <v>32152.5</v>
      </c>
      <c r="D12" s="490">
        <v>34186</v>
      </c>
      <c r="E12" s="490">
        <v>58254.1</v>
      </c>
      <c r="F12" s="491">
        <v>53812.2</v>
      </c>
      <c r="G12" s="491">
        <v>49403.199999999997</v>
      </c>
    </row>
    <row r="13" spans="1:9" x14ac:dyDescent="0.25">
      <c r="A13" s="488" t="s">
        <v>354</v>
      </c>
      <c r="B13" s="560">
        <v>3480</v>
      </c>
      <c r="C13" s="489">
        <v>3721.8</v>
      </c>
      <c r="D13" s="490">
        <v>3471.7</v>
      </c>
      <c r="E13" s="490">
        <v>5565.5</v>
      </c>
      <c r="F13" s="491">
        <v>4830.3</v>
      </c>
      <c r="G13" s="491">
        <v>3820.8</v>
      </c>
    </row>
    <row r="14" spans="1:9" x14ac:dyDescent="0.25">
      <c r="A14" s="488" t="s">
        <v>355</v>
      </c>
      <c r="B14" s="560">
        <v>20443</v>
      </c>
      <c r="C14" s="489">
        <v>21686.2</v>
      </c>
      <c r="D14" s="490">
        <v>25084.5</v>
      </c>
      <c r="E14" s="490">
        <v>43034.8</v>
      </c>
      <c r="F14" s="491">
        <v>40731.300000000003</v>
      </c>
      <c r="G14" s="491">
        <v>37891</v>
      </c>
      <c r="I14" s="460"/>
    </row>
    <row r="15" spans="1:9" ht="15" x14ac:dyDescent="0.25">
      <c r="A15" s="488" t="s">
        <v>356</v>
      </c>
      <c r="B15" s="562"/>
      <c r="C15" s="489">
        <v>0</v>
      </c>
      <c r="D15" s="490">
        <v>0</v>
      </c>
      <c r="E15" s="490">
        <v>0</v>
      </c>
      <c r="F15" s="491">
        <v>220775.9</v>
      </c>
      <c r="G15" s="491">
        <v>290753.8</v>
      </c>
      <c r="I15" s="460"/>
    </row>
    <row r="16" spans="1:9" x14ac:dyDescent="0.25">
      <c r="A16" s="484" t="s">
        <v>357</v>
      </c>
      <c r="B16" s="559">
        <v>4731416</v>
      </c>
      <c r="C16" s="485">
        <v>4450697.5297556007</v>
      </c>
      <c r="D16" s="485">
        <v>4621617.8758025998</v>
      </c>
      <c r="E16" s="486">
        <v>8846602.7030973602</v>
      </c>
      <c r="F16" s="487">
        <v>7827144.6624133997</v>
      </c>
      <c r="G16" s="487">
        <f>10429043.5578803-G6</f>
        <v>6655590.7578802994</v>
      </c>
      <c r="I16" s="460"/>
    </row>
    <row r="17" spans="1:9" x14ac:dyDescent="0.25">
      <c r="A17" s="488" t="s">
        <v>358</v>
      </c>
      <c r="B17" s="560">
        <v>4854</v>
      </c>
      <c r="C17" s="489">
        <v>4501.8999999999996</v>
      </c>
      <c r="D17" s="490">
        <v>4211.7</v>
      </c>
      <c r="E17" s="490">
        <v>6634.4</v>
      </c>
      <c r="F17" s="491">
        <v>6026.2</v>
      </c>
      <c r="G17" s="491">
        <v>5004.1000000000004</v>
      </c>
      <c r="I17" s="460"/>
    </row>
    <row r="18" spans="1:9" x14ac:dyDescent="0.25">
      <c r="A18" s="488" t="s">
        <v>359</v>
      </c>
      <c r="B18" s="560">
        <v>796919</v>
      </c>
      <c r="C18" s="489">
        <f>SUM(C19:C23)</f>
        <v>932680.62563399994</v>
      </c>
      <c r="D18" s="489">
        <f>SUM(D19:D23)</f>
        <v>1139972.4624429999</v>
      </c>
      <c r="E18" s="489">
        <f>SUM(E19:E23)</f>
        <v>2506019.7000000002</v>
      </c>
      <c r="F18" s="492">
        <f>SUM(F19:F23)</f>
        <v>2227346.9</v>
      </c>
      <c r="G18" s="492">
        <f>SUM(G19:G23)</f>
        <v>2156753.4</v>
      </c>
    </row>
    <row r="19" spans="1:9" x14ac:dyDescent="0.25">
      <c r="A19" s="493" t="s">
        <v>360</v>
      </c>
      <c r="B19" s="560">
        <v>476565</v>
      </c>
      <c r="C19" s="489">
        <v>528403.32563399989</v>
      </c>
      <c r="D19" s="490">
        <f>860997.6-311190.637557</f>
        <v>549806.96244299994</v>
      </c>
      <c r="E19" s="490">
        <v>1464185.2</v>
      </c>
      <c r="F19" s="491">
        <v>1299808.3</v>
      </c>
      <c r="G19" s="491">
        <v>1222097</v>
      </c>
      <c r="I19" s="460"/>
    </row>
    <row r="20" spans="1:9" x14ac:dyDescent="0.25">
      <c r="A20" s="493" t="s">
        <v>361</v>
      </c>
      <c r="B20" s="560">
        <v>2601</v>
      </c>
      <c r="C20" s="489">
        <v>2858.6</v>
      </c>
      <c r="D20" s="490">
        <v>3143.6</v>
      </c>
      <c r="E20" s="490">
        <v>5218.8</v>
      </c>
      <c r="F20" s="491">
        <v>4566.8999999999996</v>
      </c>
      <c r="G20" s="491">
        <v>4009.3</v>
      </c>
    </row>
    <row r="21" spans="1:9" x14ac:dyDescent="0.25">
      <c r="A21" s="493" t="s">
        <v>362</v>
      </c>
      <c r="B21" s="560">
        <v>136118</v>
      </c>
      <c r="C21" s="489">
        <v>121806.39999999999</v>
      </c>
      <c r="D21" s="490">
        <v>116211</v>
      </c>
      <c r="E21" s="490">
        <v>194324.6</v>
      </c>
      <c r="F21" s="491">
        <v>173353.2</v>
      </c>
      <c r="G21" s="491">
        <v>179107.8</v>
      </c>
    </row>
    <row r="22" spans="1:9" x14ac:dyDescent="0.25">
      <c r="A22" s="493" t="s">
        <v>363</v>
      </c>
      <c r="B22" s="561" t="s">
        <v>67</v>
      </c>
      <c r="C22" s="489">
        <v>0</v>
      </c>
      <c r="D22" s="490">
        <v>25290.3</v>
      </c>
      <c r="E22" s="490">
        <v>44702.2</v>
      </c>
      <c r="F22" s="491">
        <v>39877.9</v>
      </c>
      <c r="G22" s="491">
        <v>36019.699999999997</v>
      </c>
    </row>
    <row r="23" spans="1:9" x14ac:dyDescent="0.25">
      <c r="A23" s="493" t="s">
        <v>364</v>
      </c>
      <c r="B23" s="560">
        <v>181634</v>
      </c>
      <c r="C23" s="489">
        <v>279612.3</v>
      </c>
      <c r="D23" s="490">
        <v>445520.6</v>
      </c>
      <c r="E23" s="490">
        <v>797588.9</v>
      </c>
      <c r="F23" s="491">
        <v>709740.6</v>
      </c>
      <c r="G23" s="491">
        <v>715519.6</v>
      </c>
    </row>
    <row r="24" spans="1:9" x14ac:dyDescent="0.25">
      <c r="A24" s="488" t="s">
        <v>586</v>
      </c>
      <c r="B24" s="560">
        <v>62823</v>
      </c>
      <c r="C24" s="489">
        <v>38584.400000000001</v>
      </c>
      <c r="D24" s="490">
        <v>43178.2</v>
      </c>
      <c r="E24" s="490">
        <v>79751</v>
      </c>
      <c r="F24" s="491">
        <f>55267.9+20904.5</f>
        <v>76172.399999999994</v>
      </c>
      <c r="G24" s="491">
        <v>65410.8</v>
      </c>
      <c r="I24" s="460"/>
    </row>
    <row r="25" spans="1:9" x14ac:dyDescent="0.25">
      <c r="A25" s="488" t="s">
        <v>365</v>
      </c>
      <c r="B25" s="560">
        <v>43113</v>
      </c>
      <c r="C25" s="489">
        <v>45091.3</v>
      </c>
      <c r="D25" s="490">
        <v>41878.199999999997</v>
      </c>
      <c r="E25" s="490">
        <v>71426.7</v>
      </c>
      <c r="F25" s="491">
        <v>66223.8</v>
      </c>
      <c r="G25" s="491">
        <v>56222.2</v>
      </c>
    </row>
    <row r="26" spans="1:9" x14ac:dyDescent="0.25">
      <c r="A26" s="488" t="s">
        <v>366</v>
      </c>
      <c r="B26" s="560">
        <v>156077</v>
      </c>
      <c r="C26" s="489">
        <f>SUM(C27:C29)</f>
        <v>154512.4</v>
      </c>
      <c r="D26" s="489">
        <f>SUM(D27:D29)</f>
        <v>166030.69999999998</v>
      </c>
      <c r="E26" s="489">
        <f>SUM(E27:E29)</f>
        <v>625003.69999999995</v>
      </c>
      <c r="F26" s="492">
        <f>SUM(F27:F29)</f>
        <v>442613</v>
      </c>
      <c r="G26" s="492">
        <f>SUM(G27:G29)</f>
        <v>399789.7</v>
      </c>
    </row>
    <row r="27" spans="1:9" x14ac:dyDescent="0.25">
      <c r="A27" s="493" t="s">
        <v>367</v>
      </c>
      <c r="B27" s="560">
        <v>3002</v>
      </c>
      <c r="C27" s="489">
        <v>7982.8</v>
      </c>
      <c r="D27" s="490">
        <v>162753.4</v>
      </c>
      <c r="E27" s="490">
        <v>492688.6</v>
      </c>
      <c r="F27" s="491">
        <v>282143.40000000002</v>
      </c>
      <c r="G27" s="491">
        <v>254845.7</v>
      </c>
    </row>
    <row r="28" spans="1:9" x14ac:dyDescent="0.25">
      <c r="A28" s="493" t="s">
        <v>368</v>
      </c>
      <c r="B28" s="560">
        <v>153075</v>
      </c>
      <c r="C28" s="489">
        <v>146529.60000000001</v>
      </c>
      <c r="D28" s="490">
        <v>3277.3</v>
      </c>
      <c r="E28" s="490">
        <v>5226.6000000000004</v>
      </c>
      <c r="F28" s="491">
        <v>4662.5</v>
      </c>
      <c r="G28" s="491">
        <v>4211.3999999999996</v>
      </c>
    </row>
    <row r="29" spans="1:9" x14ac:dyDescent="0.25">
      <c r="A29" s="493" t="s">
        <v>369</v>
      </c>
      <c r="B29" s="561" t="s">
        <v>67</v>
      </c>
      <c r="C29" s="489">
        <v>0</v>
      </c>
      <c r="D29" s="490">
        <v>0</v>
      </c>
      <c r="E29" s="490">
        <v>127088.5</v>
      </c>
      <c r="F29" s="491">
        <v>155807.1</v>
      </c>
      <c r="G29" s="491">
        <v>140732.6</v>
      </c>
    </row>
    <row r="30" spans="1:9" x14ac:dyDescent="0.25">
      <c r="A30" s="488" t="s">
        <v>370</v>
      </c>
      <c r="B30" s="560">
        <v>617973</v>
      </c>
      <c r="C30" s="489">
        <v>659260</v>
      </c>
      <c r="D30" s="490">
        <v>621587.1</v>
      </c>
      <c r="E30" s="490">
        <v>977335.5</v>
      </c>
      <c r="F30" s="491">
        <v>817664.2</v>
      </c>
      <c r="G30" s="491">
        <v>677278.9</v>
      </c>
    </row>
    <row r="31" spans="1:9" x14ac:dyDescent="0.25">
      <c r="A31" s="488" t="s">
        <v>371</v>
      </c>
      <c r="B31" s="560">
        <v>13146</v>
      </c>
      <c r="C31" s="489">
        <v>14866</v>
      </c>
      <c r="D31" s="490">
        <v>18564.599999999999</v>
      </c>
      <c r="E31" s="490">
        <v>34760.699999999997</v>
      </c>
      <c r="F31" s="491">
        <v>30887.3</v>
      </c>
      <c r="G31" s="491">
        <v>27840.9</v>
      </c>
    </row>
    <row r="32" spans="1:9" x14ac:dyDescent="0.25">
      <c r="A32" s="488" t="s">
        <v>372</v>
      </c>
      <c r="B32" s="560">
        <v>1986</v>
      </c>
      <c r="C32" s="489">
        <v>1766.7</v>
      </c>
      <c r="D32" s="490">
        <v>1605.1</v>
      </c>
      <c r="E32" s="490">
        <v>2729.8</v>
      </c>
      <c r="F32" s="491">
        <v>2435.1999999999998</v>
      </c>
      <c r="G32" s="491">
        <v>2199.6</v>
      </c>
    </row>
    <row r="33" spans="1:14" x14ac:dyDescent="0.25">
      <c r="A33" s="488" t="s">
        <v>373</v>
      </c>
      <c r="B33" s="560">
        <v>23725</v>
      </c>
      <c r="C33" s="489">
        <v>24084.6</v>
      </c>
      <c r="D33" s="489">
        <v>27425.5</v>
      </c>
      <c r="E33" s="489">
        <v>50492.800000000003</v>
      </c>
      <c r="F33" s="492">
        <v>47955.8</v>
      </c>
      <c r="G33" s="492">
        <v>48958.7</v>
      </c>
    </row>
    <row r="34" spans="1:14" x14ac:dyDescent="0.25">
      <c r="A34" s="488" t="s">
        <v>388</v>
      </c>
      <c r="B34" s="560">
        <v>33739</v>
      </c>
      <c r="C34" s="489">
        <v>20631.5</v>
      </c>
      <c r="D34" s="490">
        <v>17808.2</v>
      </c>
      <c r="E34" s="490">
        <v>30837.200000000001</v>
      </c>
      <c r="F34" s="491">
        <v>27509.3</v>
      </c>
      <c r="G34" s="491">
        <v>24847.7</v>
      </c>
    </row>
    <row r="35" spans="1:14" x14ac:dyDescent="0.25">
      <c r="A35" s="488" t="s">
        <v>585</v>
      </c>
      <c r="B35" s="560">
        <v>2977062</v>
      </c>
      <c r="C35" s="489">
        <f>C16-C17-C18-C24-C25-C26-C30-C31-C32-C33-C34</f>
        <v>2554718.1041216007</v>
      </c>
      <c r="D35" s="489">
        <f>D16-D17-D18-D24-D25-D26-D30-D31-D32-D33-D34</f>
        <v>2539356.1133595989</v>
      </c>
      <c r="E35" s="489">
        <f>E16-E17-E18-E24-E25-E26-E30-E31-E32-E33-E34</f>
        <v>4461611.2030973593</v>
      </c>
      <c r="F35" s="492">
        <f>F16-F17-F18-F24-F25-F26-F30-F31-F32-F33-F34</f>
        <v>4082310.5624134</v>
      </c>
      <c r="G35" s="492">
        <f>G16-G17-G18-G24-G25-G26-G30-G31-G32-G33-G34</f>
        <v>3191284.7578802998</v>
      </c>
      <c r="H35" s="459"/>
    </row>
    <row r="36" spans="1:14" x14ac:dyDescent="0.25">
      <c r="A36" s="488" t="s">
        <v>374</v>
      </c>
      <c r="B36" s="560">
        <v>2531493</v>
      </c>
      <c r="C36" s="489">
        <v>2203279.2983136</v>
      </c>
      <c r="D36" s="490">
        <v>2243049.0536536002</v>
      </c>
      <c r="E36" s="490">
        <v>3921587.2737799999</v>
      </c>
      <c r="F36" s="491">
        <v>3498370.9771534</v>
      </c>
      <c r="G36" s="491">
        <v>2725388.6224402594</v>
      </c>
    </row>
    <row r="37" spans="1:14" x14ac:dyDescent="0.25">
      <c r="A37" s="494" t="s">
        <v>80</v>
      </c>
      <c r="B37" s="566">
        <v>6201283</v>
      </c>
      <c r="C37" s="563">
        <v>6052179.0297556007</v>
      </c>
      <c r="D37" s="564">
        <f>+D16+D6</f>
        <v>6516957.9758025995</v>
      </c>
      <c r="E37" s="564">
        <f>+E16+E6</f>
        <v>12458154.603097361</v>
      </c>
      <c r="F37" s="565">
        <f>+F16+F6</f>
        <v>11644094.362413399</v>
      </c>
      <c r="G37" s="565">
        <f>+G16+G6</f>
        <v>10429043.557880299</v>
      </c>
    </row>
    <row r="38" spans="1:14" ht="12" customHeight="1" x14ac:dyDescent="0.25">
      <c r="A38" s="651" t="s">
        <v>594</v>
      </c>
      <c r="B38" s="651"/>
      <c r="C38" s="651"/>
      <c r="D38" s="651"/>
      <c r="E38" s="651"/>
      <c r="F38" s="651"/>
      <c r="G38" s="651"/>
    </row>
    <row r="39" spans="1:14" ht="12" customHeight="1" x14ac:dyDescent="0.25">
      <c r="A39" s="495"/>
      <c r="B39" s="495"/>
      <c r="C39" s="496"/>
      <c r="D39" s="496"/>
      <c r="E39" s="497"/>
      <c r="F39" s="652" t="s">
        <v>261</v>
      </c>
      <c r="G39" s="652"/>
    </row>
    <row r="40" spans="1:14" ht="80.25" customHeight="1" x14ac:dyDescent="0.25">
      <c r="A40" s="642" t="s">
        <v>660</v>
      </c>
      <c r="B40" s="642"/>
      <c r="C40" s="642"/>
      <c r="D40" s="642"/>
      <c r="E40" s="642"/>
      <c r="F40" s="642"/>
      <c r="G40" s="642"/>
    </row>
    <row r="41" spans="1:14" ht="25.5" customHeight="1" x14ac:dyDescent="0.25">
      <c r="A41" s="648" t="s">
        <v>375</v>
      </c>
      <c r="B41" s="648"/>
      <c r="C41" s="648"/>
      <c r="D41" s="648"/>
      <c r="E41" s="648"/>
      <c r="F41" s="648"/>
      <c r="G41" s="648"/>
    </row>
    <row r="42" spans="1:14" x14ac:dyDescent="0.25">
      <c r="A42" s="649" t="s">
        <v>43</v>
      </c>
      <c r="B42" s="649"/>
      <c r="C42" s="649"/>
      <c r="D42" s="649"/>
      <c r="E42" s="649"/>
      <c r="F42" s="649"/>
      <c r="G42" s="649"/>
      <c r="H42" s="653"/>
      <c r="I42" s="653"/>
      <c r="J42" s="653"/>
      <c r="K42" s="653"/>
      <c r="L42" s="653"/>
      <c r="M42" s="653"/>
      <c r="N42" s="458"/>
    </row>
    <row r="43" spans="1:14" x14ac:dyDescent="0.25">
      <c r="A43" s="649" t="s">
        <v>604</v>
      </c>
      <c r="B43" s="649"/>
      <c r="C43" s="649"/>
      <c r="D43" s="649"/>
      <c r="E43" s="649"/>
      <c r="F43" s="649"/>
      <c r="G43" s="649"/>
      <c r="H43" s="653"/>
      <c r="I43" s="653"/>
      <c r="J43" s="653"/>
      <c r="K43" s="653"/>
      <c r="L43" s="653"/>
      <c r="M43" s="653"/>
      <c r="N43" s="458"/>
    </row>
    <row r="44" spans="1:14" x14ac:dyDescent="0.25">
      <c r="A44" s="649" t="s">
        <v>605</v>
      </c>
      <c r="B44" s="649"/>
      <c r="C44" s="649"/>
      <c r="D44" s="649"/>
      <c r="E44" s="649"/>
      <c r="F44" s="649"/>
      <c r="G44" s="649"/>
      <c r="H44" s="653"/>
      <c r="I44" s="653"/>
      <c r="J44" s="653"/>
      <c r="K44" s="653"/>
      <c r="L44" s="653"/>
      <c r="M44" s="653"/>
      <c r="N44" s="458"/>
    </row>
    <row r="45" spans="1:14" x14ac:dyDescent="0.25">
      <c r="A45" s="649" t="s">
        <v>606</v>
      </c>
      <c r="B45" s="649"/>
      <c r="C45" s="649"/>
      <c r="D45" s="649"/>
      <c r="E45" s="649"/>
      <c r="F45" s="649"/>
      <c r="G45" s="649"/>
      <c r="H45" s="653"/>
      <c r="I45" s="653"/>
      <c r="J45" s="653"/>
      <c r="K45" s="653"/>
      <c r="L45" s="653"/>
      <c r="M45" s="653"/>
      <c r="N45" s="458"/>
    </row>
    <row r="46" spans="1:14" x14ac:dyDescent="0.25">
      <c r="A46" s="649" t="s">
        <v>376</v>
      </c>
      <c r="B46" s="649"/>
      <c r="C46" s="649"/>
      <c r="D46" s="649"/>
      <c r="E46" s="649"/>
      <c r="F46" s="649"/>
      <c r="G46" s="649"/>
      <c r="H46" s="653"/>
      <c r="I46" s="653"/>
      <c r="J46" s="653"/>
      <c r="K46" s="653"/>
      <c r="L46" s="653"/>
      <c r="M46" s="653"/>
      <c r="N46" s="458"/>
    </row>
    <row r="47" spans="1:14" ht="12.75" customHeight="1" x14ac:dyDescent="0.25">
      <c r="A47" s="649" t="s">
        <v>584</v>
      </c>
      <c r="B47" s="649"/>
      <c r="C47" s="649"/>
      <c r="D47" s="649"/>
      <c r="E47" s="649"/>
      <c r="F47" s="649"/>
      <c r="G47" s="649"/>
      <c r="H47" s="653"/>
      <c r="I47" s="653"/>
      <c r="J47" s="653"/>
      <c r="K47" s="653"/>
      <c r="L47" s="653"/>
      <c r="M47" s="653"/>
      <c r="N47" s="458"/>
    </row>
    <row r="48" spans="1:14" ht="22.5" customHeight="1" x14ac:dyDescent="0.25">
      <c r="A48" s="649" t="s">
        <v>583</v>
      </c>
      <c r="B48" s="649"/>
      <c r="C48" s="649"/>
      <c r="D48" s="649"/>
      <c r="E48" s="649"/>
      <c r="F48" s="649"/>
      <c r="G48" s="649"/>
      <c r="H48" s="653"/>
      <c r="I48" s="653"/>
      <c r="J48" s="653"/>
      <c r="K48" s="653"/>
      <c r="L48" s="653"/>
      <c r="M48" s="653"/>
      <c r="N48" s="458"/>
    </row>
  </sheetData>
  <mergeCells count="19">
    <mergeCell ref="H48:M48"/>
    <mergeCell ref="H42:M42"/>
    <mergeCell ref="A46:G46"/>
    <mergeCell ref="H46:M46"/>
    <mergeCell ref="A47:G47"/>
    <mergeCell ref="H47:M47"/>
    <mergeCell ref="A43:G43"/>
    <mergeCell ref="H43:M43"/>
    <mergeCell ref="A44:G44"/>
    <mergeCell ref="H44:M44"/>
    <mergeCell ref="A45:G45"/>
    <mergeCell ref="H45:M45"/>
    <mergeCell ref="A41:G41"/>
    <mergeCell ref="A40:G40"/>
    <mergeCell ref="A42:G42"/>
    <mergeCell ref="A3:G3"/>
    <mergeCell ref="A48:G48"/>
    <mergeCell ref="A38:G38"/>
    <mergeCell ref="F39:G39"/>
  </mergeCells>
  <conditionalFormatting sqref="A3:B5 A6:A37 A38:B48 H42:H48 N42:N48">
    <cfRule type="cellIs" dxfId="36" priority="3" operator="equal">
      <formula>0</formula>
    </cfRule>
  </conditionalFormatting>
  <conditionalFormatting sqref="A1:G1 C4:G37 G49:G65536 A49:F65537">
    <cfRule type="cellIs" dxfId="35" priority="4" operator="equal">
      <formula>0</formula>
    </cfRule>
  </conditionalFormatting>
  <conditionalFormatting sqref="C39:F39">
    <cfRule type="cellIs" dxfId="34" priority="5" operator="equal">
      <formula>0</formula>
    </cfRule>
  </conditionalFormatting>
  <conditionalFormatting sqref="C2:G2">
    <cfRule type="cellIs" dxfId="33" priority="2" operator="equal">
      <formula>0</formula>
    </cfRule>
  </conditionalFormatting>
  <hyperlinks>
    <hyperlink ref="G2" location="Contents!A1" display="Back to Contents" xr:uid="{220705C0-1826-41D0-ADB8-9CEEBC89861F}"/>
  </hyperlinks>
  <pageMargins left="0.7" right="0.7" top="0.75" bottom="0.75" header="0.3" footer="0.3"/>
  <pageSetup paperSize="9" scale="89" fitToHeight="0" orientation="portrait" r:id="rId1"/>
  <headerFooter>
    <oddHeader>&amp;L&amp;"Calibri"&amp;10&amp;K000000 [Limited Sharing]&amp;1#_x000D_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54D2F-9DB5-435C-A9C3-28B977BF2527}">
  <sheetPr>
    <pageSetUpPr fitToPage="1"/>
  </sheetPr>
  <dimension ref="A1:U54"/>
  <sheetViews>
    <sheetView showGridLines="0" zoomScale="115" zoomScaleNormal="115" workbookViewId="0">
      <pane xSplit="1" ySplit="5" topLeftCell="B6" activePane="bottomRight" state="frozen"/>
      <selection pane="topRight" activeCell="B1" sqref="B1"/>
      <selection pane="bottomLeft" activeCell="A6" sqref="A6"/>
      <selection pane="bottomRight" activeCell="G4" sqref="G4"/>
    </sheetView>
  </sheetViews>
  <sheetFormatPr defaultRowHeight="13.5" x14ac:dyDescent="0.25"/>
  <cols>
    <col min="1" max="1" width="37.140625" style="462" customWidth="1"/>
    <col min="2" max="2" width="13.42578125" style="462" customWidth="1"/>
    <col min="3" max="7" width="12.85546875" style="462" customWidth="1"/>
    <col min="8" max="257" width="9.140625" style="462"/>
    <col min="258" max="258" width="59.28515625" style="462" customWidth="1"/>
    <col min="259" max="259" width="14" style="462" customWidth="1"/>
    <col min="260" max="260" width="14.42578125" style="462" customWidth="1"/>
    <col min="261" max="261" width="13.85546875" style="462" customWidth="1"/>
    <col min="262" max="263" width="14" style="462" customWidth="1"/>
    <col min="264" max="513" width="9.140625" style="462"/>
    <col min="514" max="514" width="59.28515625" style="462" customWidth="1"/>
    <col min="515" max="515" width="14" style="462" customWidth="1"/>
    <col min="516" max="516" width="14.42578125" style="462" customWidth="1"/>
    <col min="517" max="517" width="13.85546875" style="462" customWidth="1"/>
    <col min="518" max="519" width="14" style="462" customWidth="1"/>
    <col min="520" max="769" width="9.140625" style="462"/>
    <col min="770" max="770" width="59.28515625" style="462" customWidth="1"/>
    <col min="771" max="771" width="14" style="462" customWidth="1"/>
    <col min="772" max="772" width="14.42578125" style="462" customWidth="1"/>
    <col min="773" max="773" width="13.85546875" style="462" customWidth="1"/>
    <col min="774" max="775" width="14" style="462" customWidth="1"/>
    <col min="776" max="1025" width="9.140625" style="462"/>
    <col min="1026" max="1026" width="59.28515625" style="462" customWidth="1"/>
    <col min="1027" max="1027" width="14" style="462" customWidth="1"/>
    <col min="1028" max="1028" width="14.42578125" style="462" customWidth="1"/>
    <col min="1029" max="1029" width="13.85546875" style="462" customWidth="1"/>
    <col min="1030" max="1031" width="14" style="462" customWidth="1"/>
    <col min="1032" max="1281" width="9.140625" style="462"/>
    <col min="1282" max="1282" width="59.28515625" style="462" customWidth="1"/>
    <col min="1283" max="1283" width="14" style="462" customWidth="1"/>
    <col min="1284" max="1284" width="14.42578125" style="462" customWidth="1"/>
    <col min="1285" max="1285" width="13.85546875" style="462" customWidth="1"/>
    <col min="1286" max="1287" width="14" style="462" customWidth="1"/>
    <col min="1288" max="1537" width="9.140625" style="462"/>
    <col min="1538" max="1538" width="59.28515625" style="462" customWidth="1"/>
    <col min="1539" max="1539" width="14" style="462" customWidth="1"/>
    <col min="1540" max="1540" width="14.42578125" style="462" customWidth="1"/>
    <col min="1541" max="1541" width="13.85546875" style="462" customWidth="1"/>
    <col min="1542" max="1543" width="14" style="462" customWidth="1"/>
    <col min="1544" max="1793" width="9.140625" style="462"/>
    <col min="1794" max="1794" width="59.28515625" style="462" customWidth="1"/>
    <col min="1795" max="1795" width="14" style="462" customWidth="1"/>
    <col min="1796" max="1796" width="14.42578125" style="462" customWidth="1"/>
    <col min="1797" max="1797" width="13.85546875" style="462" customWidth="1"/>
    <col min="1798" max="1799" width="14" style="462" customWidth="1"/>
    <col min="1800" max="2049" width="9.140625" style="462"/>
    <col min="2050" max="2050" width="59.28515625" style="462" customWidth="1"/>
    <col min="2051" max="2051" width="14" style="462" customWidth="1"/>
    <col min="2052" max="2052" width="14.42578125" style="462" customWidth="1"/>
    <col min="2053" max="2053" width="13.85546875" style="462" customWidth="1"/>
    <col min="2054" max="2055" width="14" style="462" customWidth="1"/>
    <col min="2056" max="2305" width="9.140625" style="462"/>
    <col min="2306" max="2306" width="59.28515625" style="462" customWidth="1"/>
    <col min="2307" max="2307" width="14" style="462" customWidth="1"/>
    <col min="2308" max="2308" width="14.42578125" style="462" customWidth="1"/>
    <col min="2309" max="2309" width="13.85546875" style="462" customWidth="1"/>
    <col min="2310" max="2311" width="14" style="462" customWidth="1"/>
    <col min="2312" max="2561" width="9.140625" style="462"/>
    <col min="2562" max="2562" width="59.28515625" style="462" customWidth="1"/>
    <col min="2563" max="2563" width="14" style="462" customWidth="1"/>
    <col min="2564" max="2564" width="14.42578125" style="462" customWidth="1"/>
    <col min="2565" max="2565" width="13.85546875" style="462" customWidth="1"/>
    <col min="2566" max="2567" width="14" style="462" customWidth="1"/>
    <col min="2568" max="2817" width="9.140625" style="462"/>
    <col min="2818" max="2818" width="59.28515625" style="462" customWidth="1"/>
    <col min="2819" max="2819" width="14" style="462" customWidth="1"/>
    <col min="2820" max="2820" width="14.42578125" style="462" customWidth="1"/>
    <col min="2821" max="2821" width="13.85546875" style="462" customWidth="1"/>
    <col min="2822" max="2823" width="14" style="462" customWidth="1"/>
    <col min="2824" max="3073" width="9.140625" style="462"/>
    <col min="3074" max="3074" width="59.28515625" style="462" customWidth="1"/>
    <col min="3075" max="3075" width="14" style="462" customWidth="1"/>
    <col min="3076" max="3076" width="14.42578125" style="462" customWidth="1"/>
    <col min="3077" max="3077" width="13.85546875" style="462" customWidth="1"/>
    <col min="3078" max="3079" width="14" style="462" customWidth="1"/>
    <col min="3080" max="3329" width="9.140625" style="462"/>
    <col min="3330" max="3330" width="59.28515625" style="462" customWidth="1"/>
    <col min="3331" max="3331" width="14" style="462" customWidth="1"/>
    <col min="3332" max="3332" width="14.42578125" style="462" customWidth="1"/>
    <col min="3333" max="3333" width="13.85546875" style="462" customWidth="1"/>
    <col min="3334" max="3335" width="14" style="462" customWidth="1"/>
    <col min="3336" max="3585" width="9.140625" style="462"/>
    <col min="3586" max="3586" width="59.28515625" style="462" customWidth="1"/>
    <col min="3587" max="3587" width="14" style="462" customWidth="1"/>
    <col min="3588" max="3588" width="14.42578125" style="462" customWidth="1"/>
    <col min="3589" max="3589" width="13.85546875" style="462" customWidth="1"/>
    <col min="3590" max="3591" width="14" style="462" customWidth="1"/>
    <col min="3592" max="3841" width="9.140625" style="462"/>
    <col min="3842" max="3842" width="59.28515625" style="462" customWidth="1"/>
    <col min="3843" max="3843" width="14" style="462" customWidth="1"/>
    <col min="3844" max="3844" width="14.42578125" style="462" customWidth="1"/>
    <col min="3845" max="3845" width="13.85546875" style="462" customWidth="1"/>
    <col min="3846" max="3847" width="14" style="462" customWidth="1"/>
    <col min="3848" max="4097" width="9.140625" style="462"/>
    <col min="4098" max="4098" width="59.28515625" style="462" customWidth="1"/>
    <col min="4099" max="4099" width="14" style="462" customWidth="1"/>
    <col min="4100" max="4100" width="14.42578125" style="462" customWidth="1"/>
    <col min="4101" max="4101" width="13.85546875" style="462" customWidth="1"/>
    <col min="4102" max="4103" width="14" style="462" customWidth="1"/>
    <col min="4104" max="4353" width="9.140625" style="462"/>
    <col min="4354" max="4354" width="59.28515625" style="462" customWidth="1"/>
    <col min="4355" max="4355" width="14" style="462" customWidth="1"/>
    <col min="4356" max="4356" width="14.42578125" style="462" customWidth="1"/>
    <col min="4357" max="4357" width="13.85546875" style="462" customWidth="1"/>
    <col min="4358" max="4359" width="14" style="462" customWidth="1"/>
    <col min="4360" max="4609" width="9.140625" style="462"/>
    <col min="4610" max="4610" width="59.28515625" style="462" customWidth="1"/>
    <col min="4611" max="4611" width="14" style="462" customWidth="1"/>
    <col min="4612" max="4612" width="14.42578125" style="462" customWidth="1"/>
    <col min="4613" max="4613" width="13.85546875" style="462" customWidth="1"/>
    <col min="4614" max="4615" width="14" style="462" customWidth="1"/>
    <col min="4616" max="4865" width="9.140625" style="462"/>
    <col min="4866" max="4866" width="59.28515625" style="462" customWidth="1"/>
    <col min="4867" max="4867" width="14" style="462" customWidth="1"/>
    <col min="4868" max="4868" width="14.42578125" style="462" customWidth="1"/>
    <col min="4869" max="4869" width="13.85546875" style="462" customWidth="1"/>
    <col min="4870" max="4871" width="14" style="462" customWidth="1"/>
    <col min="4872" max="5121" width="9.140625" style="462"/>
    <col min="5122" max="5122" width="59.28515625" style="462" customWidth="1"/>
    <col min="5123" max="5123" width="14" style="462" customWidth="1"/>
    <col min="5124" max="5124" width="14.42578125" style="462" customWidth="1"/>
    <col min="5125" max="5125" width="13.85546875" style="462" customWidth="1"/>
    <col min="5126" max="5127" width="14" style="462" customWidth="1"/>
    <col min="5128" max="5377" width="9.140625" style="462"/>
    <col min="5378" max="5378" width="59.28515625" style="462" customWidth="1"/>
    <col min="5379" max="5379" width="14" style="462" customWidth="1"/>
    <col min="5380" max="5380" width="14.42578125" style="462" customWidth="1"/>
    <col min="5381" max="5381" width="13.85546875" style="462" customWidth="1"/>
    <col min="5382" max="5383" width="14" style="462" customWidth="1"/>
    <col min="5384" max="5633" width="9.140625" style="462"/>
    <col min="5634" max="5634" width="59.28515625" style="462" customWidth="1"/>
    <col min="5635" max="5635" width="14" style="462" customWidth="1"/>
    <col min="5636" max="5636" width="14.42578125" style="462" customWidth="1"/>
    <col min="5637" max="5637" width="13.85546875" style="462" customWidth="1"/>
    <col min="5638" max="5639" width="14" style="462" customWidth="1"/>
    <col min="5640" max="5889" width="9.140625" style="462"/>
    <col min="5890" max="5890" width="59.28515625" style="462" customWidth="1"/>
    <col min="5891" max="5891" width="14" style="462" customWidth="1"/>
    <col min="5892" max="5892" width="14.42578125" style="462" customWidth="1"/>
    <col min="5893" max="5893" width="13.85546875" style="462" customWidth="1"/>
    <col min="5894" max="5895" width="14" style="462" customWidth="1"/>
    <col min="5896" max="6145" width="9.140625" style="462"/>
    <col min="6146" max="6146" width="59.28515625" style="462" customWidth="1"/>
    <col min="6147" max="6147" width="14" style="462" customWidth="1"/>
    <col min="6148" max="6148" width="14.42578125" style="462" customWidth="1"/>
    <col min="6149" max="6149" width="13.85546875" style="462" customWidth="1"/>
    <col min="6150" max="6151" width="14" style="462" customWidth="1"/>
    <col min="6152" max="6401" width="9.140625" style="462"/>
    <col min="6402" max="6402" width="59.28515625" style="462" customWidth="1"/>
    <col min="6403" max="6403" width="14" style="462" customWidth="1"/>
    <col min="6404" max="6404" width="14.42578125" style="462" customWidth="1"/>
    <col min="6405" max="6405" width="13.85546875" style="462" customWidth="1"/>
    <col min="6406" max="6407" width="14" style="462" customWidth="1"/>
    <col min="6408" max="6657" width="9.140625" style="462"/>
    <col min="6658" max="6658" width="59.28515625" style="462" customWidth="1"/>
    <col min="6659" max="6659" width="14" style="462" customWidth="1"/>
    <col min="6660" max="6660" width="14.42578125" style="462" customWidth="1"/>
    <col min="6661" max="6661" width="13.85546875" style="462" customWidth="1"/>
    <col min="6662" max="6663" width="14" style="462" customWidth="1"/>
    <col min="6664" max="6913" width="9.140625" style="462"/>
    <col min="6914" max="6914" width="59.28515625" style="462" customWidth="1"/>
    <col min="6915" max="6915" width="14" style="462" customWidth="1"/>
    <col min="6916" max="6916" width="14.42578125" style="462" customWidth="1"/>
    <col min="6917" max="6917" width="13.85546875" style="462" customWidth="1"/>
    <col min="6918" max="6919" width="14" style="462" customWidth="1"/>
    <col min="6920" max="7169" width="9.140625" style="462"/>
    <col min="7170" max="7170" width="59.28515625" style="462" customWidth="1"/>
    <col min="7171" max="7171" width="14" style="462" customWidth="1"/>
    <col min="7172" max="7172" width="14.42578125" style="462" customWidth="1"/>
    <col min="7173" max="7173" width="13.85546875" style="462" customWidth="1"/>
    <col min="7174" max="7175" width="14" style="462" customWidth="1"/>
    <col min="7176" max="7425" width="9.140625" style="462"/>
    <col min="7426" max="7426" width="59.28515625" style="462" customWidth="1"/>
    <col min="7427" max="7427" width="14" style="462" customWidth="1"/>
    <col min="7428" max="7428" width="14.42578125" style="462" customWidth="1"/>
    <col min="7429" max="7429" width="13.85546875" style="462" customWidth="1"/>
    <col min="7430" max="7431" width="14" style="462" customWidth="1"/>
    <col min="7432" max="7681" width="9.140625" style="462"/>
    <col min="7682" max="7682" width="59.28515625" style="462" customWidth="1"/>
    <col min="7683" max="7683" width="14" style="462" customWidth="1"/>
    <col min="7684" max="7684" width="14.42578125" style="462" customWidth="1"/>
    <col min="7685" max="7685" width="13.85546875" style="462" customWidth="1"/>
    <col min="7686" max="7687" width="14" style="462" customWidth="1"/>
    <col min="7688" max="7937" width="9.140625" style="462"/>
    <col min="7938" max="7938" width="59.28515625" style="462" customWidth="1"/>
    <col min="7939" max="7939" width="14" style="462" customWidth="1"/>
    <col min="7940" max="7940" width="14.42578125" style="462" customWidth="1"/>
    <col min="7941" max="7941" width="13.85546875" style="462" customWidth="1"/>
    <col min="7942" max="7943" width="14" style="462" customWidth="1"/>
    <col min="7944" max="8193" width="9.140625" style="462"/>
    <col min="8194" max="8194" width="59.28515625" style="462" customWidth="1"/>
    <col min="8195" max="8195" width="14" style="462" customWidth="1"/>
    <col min="8196" max="8196" width="14.42578125" style="462" customWidth="1"/>
    <col min="8197" max="8197" width="13.85546875" style="462" customWidth="1"/>
    <col min="8198" max="8199" width="14" style="462" customWidth="1"/>
    <col min="8200" max="8449" width="9.140625" style="462"/>
    <col min="8450" max="8450" width="59.28515625" style="462" customWidth="1"/>
    <col min="8451" max="8451" width="14" style="462" customWidth="1"/>
    <col min="8452" max="8452" width="14.42578125" style="462" customWidth="1"/>
    <col min="8453" max="8453" width="13.85546875" style="462" customWidth="1"/>
    <col min="8454" max="8455" width="14" style="462" customWidth="1"/>
    <col min="8456" max="8705" width="9.140625" style="462"/>
    <col min="8706" max="8706" width="59.28515625" style="462" customWidth="1"/>
    <col min="8707" max="8707" width="14" style="462" customWidth="1"/>
    <col min="8708" max="8708" width="14.42578125" style="462" customWidth="1"/>
    <col min="8709" max="8709" width="13.85546875" style="462" customWidth="1"/>
    <col min="8710" max="8711" width="14" style="462" customWidth="1"/>
    <col min="8712" max="8961" width="9.140625" style="462"/>
    <col min="8962" max="8962" width="59.28515625" style="462" customWidth="1"/>
    <col min="8963" max="8963" width="14" style="462" customWidth="1"/>
    <col min="8964" max="8964" width="14.42578125" style="462" customWidth="1"/>
    <col min="8965" max="8965" width="13.85546875" style="462" customWidth="1"/>
    <col min="8966" max="8967" width="14" style="462" customWidth="1"/>
    <col min="8968" max="9217" width="9.140625" style="462"/>
    <col min="9218" max="9218" width="59.28515625" style="462" customWidth="1"/>
    <col min="9219" max="9219" width="14" style="462" customWidth="1"/>
    <col min="9220" max="9220" width="14.42578125" style="462" customWidth="1"/>
    <col min="9221" max="9221" width="13.85546875" style="462" customWidth="1"/>
    <col min="9222" max="9223" width="14" style="462" customWidth="1"/>
    <col min="9224" max="9473" width="9.140625" style="462"/>
    <col min="9474" max="9474" width="59.28515625" style="462" customWidth="1"/>
    <col min="9475" max="9475" width="14" style="462" customWidth="1"/>
    <col min="9476" max="9476" width="14.42578125" style="462" customWidth="1"/>
    <col min="9477" max="9477" width="13.85546875" style="462" customWidth="1"/>
    <col min="9478" max="9479" width="14" style="462" customWidth="1"/>
    <col min="9480" max="9729" width="9.140625" style="462"/>
    <col min="9730" max="9730" width="59.28515625" style="462" customWidth="1"/>
    <col min="9731" max="9731" width="14" style="462" customWidth="1"/>
    <col min="9732" max="9732" width="14.42578125" style="462" customWidth="1"/>
    <col min="9733" max="9733" width="13.85546875" style="462" customWidth="1"/>
    <col min="9734" max="9735" width="14" style="462" customWidth="1"/>
    <col min="9736" max="9985" width="9.140625" style="462"/>
    <col min="9986" max="9986" width="59.28515625" style="462" customWidth="1"/>
    <col min="9987" max="9987" width="14" style="462" customWidth="1"/>
    <col min="9988" max="9988" width="14.42578125" style="462" customWidth="1"/>
    <col min="9989" max="9989" width="13.85546875" style="462" customWidth="1"/>
    <col min="9990" max="9991" width="14" style="462" customWidth="1"/>
    <col min="9992" max="10241" width="9.140625" style="462"/>
    <col min="10242" max="10242" width="59.28515625" style="462" customWidth="1"/>
    <col min="10243" max="10243" width="14" style="462" customWidth="1"/>
    <col min="10244" max="10244" width="14.42578125" style="462" customWidth="1"/>
    <col min="10245" max="10245" width="13.85546875" style="462" customWidth="1"/>
    <col min="10246" max="10247" width="14" style="462" customWidth="1"/>
    <col min="10248" max="10497" width="9.140625" style="462"/>
    <col min="10498" max="10498" width="59.28515625" style="462" customWidth="1"/>
    <col min="10499" max="10499" width="14" style="462" customWidth="1"/>
    <col min="10500" max="10500" width="14.42578125" style="462" customWidth="1"/>
    <col min="10501" max="10501" width="13.85546875" style="462" customWidth="1"/>
    <col min="10502" max="10503" width="14" style="462" customWidth="1"/>
    <col min="10504" max="10753" width="9.140625" style="462"/>
    <col min="10754" max="10754" width="59.28515625" style="462" customWidth="1"/>
    <col min="10755" max="10755" width="14" style="462" customWidth="1"/>
    <col min="10756" max="10756" width="14.42578125" style="462" customWidth="1"/>
    <col min="10757" max="10757" width="13.85546875" style="462" customWidth="1"/>
    <col min="10758" max="10759" width="14" style="462" customWidth="1"/>
    <col min="10760" max="11009" width="9.140625" style="462"/>
    <col min="11010" max="11010" width="59.28515625" style="462" customWidth="1"/>
    <col min="11011" max="11011" width="14" style="462" customWidth="1"/>
    <col min="11012" max="11012" width="14.42578125" style="462" customWidth="1"/>
    <col min="11013" max="11013" width="13.85546875" style="462" customWidth="1"/>
    <col min="11014" max="11015" width="14" style="462" customWidth="1"/>
    <col min="11016" max="11265" width="9.140625" style="462"/>
    <col min="11266" max="11266" width="59.28515625" style="462" customWidth="1"/>
    <col min="11267" max="11267" width="14" style="462" customWidth="1"/>
    <col min="11268" max="11268" width="14.42578125" style="462" customWidth="1"/>
    <col min="11269" max="11269" width="13.85546875" style="462" customWidth="1"/>
    <col min="11270" max="11271" width="14" style="462" customWidth="1"/>
    <col min="11272" max="11521" width="9.140625" style="462"/>
    <col min="11522" max="11522" width="59.28515625" style="462" customWidth="1"/>
    <col min="11523" max="11523" width="14" style="462" customWidth="1"/>
    <col min="11524" max="11524" width="14.42578125" style="462" customWidth="1"/>
    <col min="11525" max="11525" width="13.85546875" style="462" customWidth="1"/>
    <col min="11526" max="11527" width="14" style="462" customWidth="1"/>
    <col min="11528" max="11777" width="9.140625" style="462"/>
    <col min="11778" max="11778" width="59.28515625" style="462" customWidth="1"/>
    <col min="11779" max="11779" width="14" style="462" customWidth="1"/>
    <col min="11780" max="11780" width="14.42578125" style="462" customWidth="1"/>
    <col min="11781" max="11781" width="13.85546875" style="462" customWidth="1"/>
    <col min="11782" max="11783" width="14" style="462" customWidth="1"/>
    <col min="11784" max="12033" width="9.140625" style="462"/>
    <col min="12034" max="12034" width="59.28515625" style="462" customWidth="1"/>
    <col min="12035" max="12035" width="14" style="462" customWidth="1"/>
    <col min="12036" max="12036" width="14.42578125" style="462" customWidth="1"/>
    <col min="12037" max="12037" width="13.85546875" style="462" customWidth="1"/>
    <col min="12038" max="12039" width="14" style="462" customWidth="1"/>
    <col min="12040" max="12289" width="9.140625" style="462"/>
    <col min="12290" max="12290" width="59.28515625" style="462" customWidth="1"/>
    <col min="12291" max="12291" width="14" style="462" customWidth="1"/>
    <col min="12292" max="12292" width="14.42578125" style="462" customWidth="1"/>
    <col min="12293" max="12293" width="13.85546875" style="462" customWidth="1"/>
    <col min="12294" max="12295" width="14" style="462" customWidth="1"/>
    <col min="12296" max="12545" width="9.140625" style="462"/>
    <col min="12546" max="12546" width="59.28515625" style="462" customWidth="1"/>
    <col min="12547" max="12547" width="14" style="462" customWidth="1"/>
    <col min="12548" max="12548" width="14.42578125" style="462" customWidth="1"/>
    <col min="12549" max="12549" width="13.85546875" style="462" customWidth="1"/>
    <col min="12550" max="12551" width="14" style="462" customWidth="1"/>
    <col min="12552" max="12801" width="9.140625" style="462"/>
    <col min="12802" max="12802" width="59.28515625" style="462" customWidth="1"/>
    <col min="12803" max="12803" width="14" style="462" customWidth="1"/>
    <col min="12804" max="12804" width="14.42578125" style="462" customWidth="1"/>
    <col min="12805" max="12805" width="13.85546875" style="462" customWidth="1"/>
    <col min="12806" max="12807" width="14" style="462" customWidth="1"/>
    <col min="12808" max="13057" width="9.140625" style="462"/>
    <col min="13058" max="13058" width="59.28515625" style="462" customWidth="1"/>
    <col min="13059" max="13059" width="14" style="462" customWidth="1"/>
    <col min="13060" max="13060" width="14.42578125" style="462" customWidth="1"/>
    <col min="13061" max="13061" width="13.85546875" style="462" customWidth="1"/>
    <col min="13062" max="13063" width="14" style="462" customWidth="1"/>
    <col min="13064" max="13313" width="9.140625" style="462"/>
    <col min="13314" max="13314" width="59.28515625" style="462" customWidth="1"/>
    <col min="13315" max="13315" width="14" style="462" customWidth="1"/>
    <col min="13316" max="13316" width="14.42578125" style="462" customWidth="1"/>
    <col min="13317" max="13317" width="13.85546875" style="462" customWidth="1"/>
    <col min="13318" max="13319" width="14" style="462" customWidth="1"/>
    <col min="13320" max="13569" width="9.140625" style="462"/>
    <col min="13570" max="13570" width="59.28515625" style="462" customWidth="1"/>
    <col min="13571" max="13571" width="14" style="462" customWidth="1"/>
    <col min="13572" max="13572" width="14.42578125" style="462" customWidth="1"/>
    <col min="13573" max="13573" width="13.85546875" style="462" customWidth="1"/>
    <col min="13574" max="13575" width="14" style="462" customWidth="1"/>
    <col min="13576" max="13825" width="9.140625" style="462"/>
    <col min="13826" max="13826" width="59.28515625" style="462" customWidth="1"/>
    <col min="13827" max="13827" width="14" style="462" customWidth="1"/>
    <col min="13828" max="13828" width="14.42578125" style="462" customWidth="1"/>
    <col min="13829" max="13829" width="13.85546875" style="462" customWidth="1"/>
    <col min="13830" max="13831" width="14" style="462" customWidth="1"/>
    <col min="13832" max="14081" width="9.140625" style="462"/>
    <col min="14082" max="14082" width="59.28515625" style="462" customWidth="1"/>
    <col min="14083" max="14083" width="14" style="462" customWidth="1"/>
    <col min="14084" max="14084" width="14.42578125" style="462" customWidth="1"/>
    <col min="14085" max="14085" width="13.85546875" style="462" customWidth="1"/>
    <col min="14086" max="14087" width="14" style="462" customWidth="1"/>
    <col min="14088" max="14337" width="9.140625" style="462"/>
    <col min="14338" max="14338" width="59.28515625" style="462" customWidth="1"/>
    <col min="14339" max="14339" width="14" style="462" customWidth="1"/>
    <col min="14340" max="14340" width="14.42578125" style="462" customWidth="1"/>
    <col min="14341" max="14341" width="13.85546875" style="462" customWidth="1"/>
    <col min="14342" max="14343" width="14" style="462" customWidth="1"/>
    <col min="14344" max="14593" width="9.140625" style="462"/>
    <col min="14594" max="14594" width="59.28515625" style="462" customWidth="1"/>
    <col min="14595" max="14595" width="14" style="462" customWidth="1"/>
    <col min="14596" max="14596" width="14.42578125" style="462" customWidth="1"/>
    <col min="14597" max="14597" width="13.85546875" style="462" customWidth="1"/>
    <col min="14598" max="14599" width="14" style="462" customWidth="1"/>
    <col min="14600" max="14849" width="9.140625" style="462"/>
    <col min="14850" max="14850" width="59.28515625" style="462" customWidth="1"/>
    <col min="14851" max="14851" width="14" style="462" customWidth="1"/>
    <col min="14852" max="14852" width="14.42578125" style="462" customWidth="1"/>
    <col min="14853" max="14853" width="13.85546875" style="462" customWidth="1"/>
    <col min="14854" max="14855" width="14" style="462" customWidth="1"/>
    <col min="14856" max="15105" width="9.140625" style="462"/>
    <col min="15106" max="15106" width="59.28515625" style="462" customWidth="1"/>
    <col min="15107" max="15107" width="14" style="462" customWidth="1"/>
    <col min="15108" max="15108" width="14.42578125" style="462" customWidth="1"/>
    <col min="15109" max="15109" width="13.85546875" style="462" customWidth="1"/>
    <col min="15110" max="15111" width="14" style="462" customWidth="1"/>
    <col min="15112" max="15361" width="9.140625" style="462"/>
    <col min="15362" max="15362" width="59.28515625" style="462" customWidth="1"/>
    <col min="15363" max="15363" width="14" style="462" customWidth="1"/>
    <col min="15364" max="15364" width="14.42578125" style="462" customWidth="1"/>
    <col min="15365" max="15365" width="13.85546875" style="462" customWidth="1"/>
    <col min="15366" max="15367" width="14" style="462" customWidth="1"/>
    <col min="15368" max="15617" width="9.140625" style="462"/>
    <col min="15618" max="15618" width="59.28515625" style="462" customWidth="1"/>
    <col min="15619" max="15619" width="14" style="462" customWidth="1"/>
    <col min="15620" max="15620" width="14.42578125" style="462" customWidth="1"/>
    <col min="15621" max="15621" width="13.85546875" style="462" customWidth="1"/>
    <col min="15622" max="15623" width="14" style="462" customWidth="1"/>
    <col min="15624" max="15873" width="9.140625" style="462"/>
    <col min="15874" max="15874" width="59.28515625" style="462" customWidth="1"/>
    <col min="15875" max="15875" width="14" style="462" customWidth="1"/>
    <col min="15876" max="15876" width="14.42578125" style="462" customWidth="1"/>
    <col min="15877" max="15877" width="13.85546875" style="462" customWidth="1"/>
    <col min="15878" max="15879" width="14" style="462" customWidth="1"/>
    <col min="15880" max="16129" width="9.140625" style="462"/>
    <col min="16130" max="16130" width="59.28515625" style="462" customWidth="1"/>
    <col min="16131" max="16131" width="14" style="462" customWidth="1"/>
    <col min="16132" max="16132" width="14.42578125" style="462" customWidth="1"/>
    <col min="16133" max="16133" width="13.85546875" style="462" customWidth="1"/>
    <col min="16134" max="16135" width="14" style="462" customWidth="1"/>
    <col min="16136" max="16384" width="9.140625" style="462"/>
  </cols>
  <sheetData>
    <row r="1" spans="1:21" s="465" customFormat="1" ht="15.75" x14ac:dyDescent="0.25">
      <c r="A1" s="521" t="s">
        <v>23</v>
      </c>
      <c r="B1" s="521"/>
      <c r="C1" s="502"/>
      <c r="D1" s="502"/>
      <c r="E1" s="502"/>
      <c r="F1" s="522"/>
      <c r="G1" s="522" t="s">
        <v>624</v>
      </c>
    </row>
    <row r="2" spans="1:21" s="465" customFormat="1" ht="15.75" x14ac:dyDescent="0.25">
      <c r="A2" s="502"/>
      <c r="B2" s="502"/>
      <c r="C2" s="523"/>
      <c r="D2" s="502"/>
      <c r="E2" s="502"/>
      <c r="F2" s="502"/>
      <c r="G2" s="442" t="s">
        <v>524</v>
      </c>
    </row>
    <row r="3" spans="1:21" s="465" customFormat="1" ht="15.75" x14ac:dyDescent="0.25">
      <c r="A3" s="523" t="s">
        <v>377</v>
      </c>
      <c r="B3" s="523"/>
      <c r="C3" s="502"/>
      <c r="D3" s="502"/>
      <c r="E3" s="502"/>
      <c r="F3" s="502"/>
      <c r="G3" s="502"/>
    </row>
    <row r="4" spans="1:21" x14ac:dyDescent="0.25">
      <c r="A4" s="502"/>
      <c r="B4" s="502"/>
      <c r="C4" s="502"/>
      <c r="D4" s="502"/>
      <c r="E4" s="503"/>
      <c r="F4" s="503"/>
      <c r="G4" s="503" t="s">
        <v>661</v>
      </c>
    </row>
    <row r="5" spans="1:21" ht="23.45" customHeight="1" x14ac:dyDescent="0.25">
      <c r="A5" s="504" t="s">
        <v>378</v>
      </c>
      <c r="B5" s="504">
        <v>2019</v>
      </c>
      <c r="C5" s="505">
        <v>2020</v>
      </c>
      <c r="D5" s="505">
        <v>2021</v>
      </c>
      <c r="E5" s="505">
        <v>2022</v>
      </c>
      <c r="F5" s="505">
        <v>2023</v>
      </c>
      <c r="G5" s="505" t="s">
        <v>588</v>
      </c>
    </row>
    <row r="6" spans="1:21" x14ac:dyDescent="0.25">
      <c r="A6" s="506" t="s">
        <v>379</v>
      </c>
      <c r="B6" s="567">
        <v>504467</v>
      </c>
      <c r="C6" s="507">
        <v>-141972</v>
      </c>
      <c r="D6" s="507">
        <v>-7317.9000000000524</v>
      </c>
      <c r="E6" s="507">
        <v>405663.80000000005</v>
      </c>
      <c r="F6" s="507">
        <v>469282</v>
      </c>
      <c r="G6" s="507">
        <v>288648.30000000005</v>
      </c>
    </row>
    <row r="7" spans="1:21" x14ac:dyDescent="0.25">
      <c r="A7" s="508" t="s">
        <v>348</v>
      </c>
      <c r="B7" s="568">
        <v>11879</v>
      </c>
      <c r="C7" s="509">
        <v>15143.599999999999</v>
      </c>
      <c r="D7" s="509">
        <v>72078.8</v>
      </c>
      <c r="E7" s="509">
        <v>149472.5</v>
      </c>
      <c r="F7" s="509">
        <v>176937.9</v>
      </c>
      <c r="G7" s="509">
        <v>164579.6</v>
      </c>
      <c r="I7" s="464"/>
    </row>
    <row r="8" spans="1:21" x14ac:dyDescent="0.25">
      <c r="A8" s="508" t="s">
        <v>380</v>
      </c>
      <c r="B8" s="568">
        <v>-2010</v>
      </c>
      <c r="C8" s="510">
        <v>-2103.6999999999998</v>
      </c>
      <c r="D8" s="509">
        <v>-2273</v>
      </c>
      <c r="E8" s="511">
        <v>0</v>
      </c>
      <c r="F8" s="511">
        <v>0</v>
      </c>
      <c r="G8" s="511">
        <v>0</v>
      </c>
      <c r="I8" s="464"/>
    </row>
    <row r="9" spans="1:21" x14ac:dyDescent="0.25">
      <c r="A9" s="508" t="s">
        <v>358</v>
      </c>
      <c r="B9" s="569">
        <v>-559</v>
      </c>
      <c r="C9" s="509">
        <v>-561.5</v>
      </c>
      <c r="D9" s="509">
        <v>-626.70000000000005</v>
      </c>
      <c r="E9" s="509">
        <v>-474.9</v>
      </c>
      <c r="F9" s="509">
        <v>-38.1</v>
      </c>
      <c r="G9" s="509">
        <v>-18.100000000000001</v>
      </c>
      <c r="I9" s="464"/>
    </row>
    <row r="10" spans="1:21" x14ac:dyDescent="0.25">
      <c r="A10" s="508" t="s">
        <v>381</v>
      </c>
      <c r="B10" s="568">
        <v>76318</v>
      </c>
      <c r="C10" s="509">
        <v>99720.900000000009</v>
      </c>
      <c r="D10" s="509">
        <v>105456.69999999998</v>
      </c>
      <c r="E10" s="509">
        <v>-45961.4</v>
      </c>
      <c r="F10" s="511">
        <v>0</v>
      </c>
      <c r="G10" s="509">
        <v>-7548.9</v>
      </c>
      <c r="I10" s="464"/>
      <c r="J10" s="464"/>
    </row>
    <row r="11" spans="1:21" x14ac:dyDescent="0.25">
      <c r="A11" s="508" t="s">
        <v>382</v>
      </c>
      <c r="B11" s="568">
        <v>-2242</v>
      </c>
      <c r="C11" s="509">
        <v>-2143.4</v>
      </c>
      <c r="D11" s="509">
        <v>-1687.3</v>
      </c>
      <c r="E11" s="509">
        <v>-589.5</v>
      </c>
      <c r="F11" s="511">
        <v>0</v>
      </c>
      <c r="G11" s="511">
        <v>0</v>
      </c>
      <c r="I11" s="464"/>
      <c r="J11" s="464"/>
    </row>
    <row r="12" spans="1:21" x14ac:dyDescent="0.25">
      <c r="A12" s="508" t="s">
        <v>383</v>
      </c>
      <c r="B12" s="569">
        <v>-346</v>
      </c>
      <c r="C12" s="510">
        <v>-1042.5</v>
      </c>
      <c r="D12" s="509">
        <v>-839.8</v>
      </c>
      <c r="E12" s="509">
        <v>-121.10000000000002</v>
      </c>
      <c r="F12" s="509">
        <v>425.1</v>
      </c>
      <c r="G12" s="511">
        <v>0</v>
      </c>
      <c r="I12" s="464"/>
      <c r="J12" s="464"/>
    </row>
    <row r="13" spans="1:21" x14ac:dyDescent="0.25">
      <c r="A13" s="508" t="s">
        <v>365</v>
      </c>
      <c r="B13" s="568">
        <v>-2562</v>
      </c>
      <c r="C13" s="509">
        <v>-3383</v>
      </c>
      <c r="D13" s="509">
        <v>-3480</v>
      </c>
      <c r="E13" s="511">
        <v>0</v>
      </c>
      <c r="F13" s="511">
        <v>0</v>
      </c>
      <c r="G13" s="511">
        <v>0</v>
      </c>
      <c r="I13" s="464"/>
      <c r="J13" s="464"/>
    </row>
    <row r="14" spans="1:21" x14ac:dyDescent="0.25">
      <c r="A14" s="508" t="s">
        <v>351</v>
      </c>
      <c r="B14" s="568">
        <v>8805</v>
      </c>
      <c r="C14" s="509">
        <v>9710</v>
      </c>
      <c r="D14" s="509">
        <v>41946.6</v>
      </c>
      <c r="E14" s="509">
        <v>125718.59999999999</v>
      </c>
      <c r="F14" s="509">
        <v>39934.400000000001</v>
      </c>
      <c r="G14" s="509">
        <v>17934.7</v>
      </c>
      <c r="I14" s="464"/>
      <c r="J14" s="464"/>
    </row>
    <row r="15" spans="1:21" x14ac:dyDescent="0.25">
      <c r="A15" s="508" t="s">
        <v>352</v>
      </c>
      <c r="B15" s="568">
        <v>-2654</v>
      </c>
      <c r="C15" s="509">
        <v>16561.2</v>
      </c>
      <c r="D15" s="509">
        <v>23907.9</v>
      </c>
      <c r="E15" s="509">
        <v>-41261.5</v>
      </c>
      <c r="F15" s="509">
        <v>129184.4</v>
      </c>
      <c r="G15" s="509">
        <v>76355.7</v>
      </c>
      <c r="I15" s="464"/>
      <c r="J15" s="464"/>
      <c r="L15" s="464"/>
      <c r="M15" s="464"/>
      <c r="N15" s="464"/>
      <c r="O15" s="464"/>
      <c r="P15" s="464"/>
      <c r="Q15" s="464"/>
      <c r="R15" s="464"/>
      <c r="S15" s="464"/>
      <c r="T15" s="464"/>
      <c r="U15" s="464"/>
    </row>
    <row r="16" spans="1:21" x14ac:dyDescent="0.25">
      <c r="A16" s="508" t="s">
        <v>353</v>
      </c>
      <c r="B16" s="568">
        <v>1128</v>
      </c>
      <c r="C16" s="509">
        <v>736.59999999999991</v>
      </c>
      <c r="D16" s="509">
        <v>223.20000000000005</v>
      </c>
      <c r="E16" s="509">
        <v>-1177.3</v>
      </c>
      <c r="F16" s="509">
        <v>-129</v>
      </c>
      <c r="G16" s="509">
        <v>1802.6000000000004</v>
      </c>
      <c r="I16" s="464"/>
      <c r="J16" s="464"/>
      <c r="L16" s="464"/>
      <c r="M16" s="464"/>
      <c r="N16" s="464"/>
      <c r="O16" s="464"/>
    </row>
    <row r="17" spans="1:15" x14ac:dyDescent="0.25">
      <c r="A17" s="508" t="s">
        <v>384</v>
      </c>
      <c r="B17" s="568">
        <v>-9788</v>
      </c>
      <c r="C17" s="509">
        <v>-7364.9999999999991</v>
      </c>
      <c r="D17" s="509">
        <v>-1257.2999999999986</v>
      </c>
      <c r="E17" s="509">
        <v>302041.09999999998</v>
      </c>
      <c r="F17" s="509">
        <v>-114448.59999999999</v>
      </c>
      <c r="G17" s="511">
        <v>0</v>
      </c>
      <c r="I17" s="464"/>
      <c r="J17" s="464"/>
      <c r="O17" s="464"/>
    </row>
    <row r="18" spans="1:15" x14ac:dyDescent="0.25">
      <c r="A18" s="508" t="s">
        <v>370</v>
      </c>
      <c r="B18" s="568">
        <v>-2679</v>
      </c>
      <c r="C18" s="509">
        <v>-9706.4000000000015</v>
      </c>
      <c r="D18" s="509">
        <v>-14337.8</v>
      </c>
      <c r="E18" s="509">
        <v>2184.6999999999971</v>
      </c>
      <c r="F18" s="511">
        <v>0</v>
      </c>
      <c r="G18" s="509">
        <v>10549.4</v>
      </c>
      <c r="I18" s="464"/>
      <c r="J18" s="464"/>
    </row>
    <row r="19" spans="1:15" x14ac:dyDescent="0.25">
      <c r="A19" s="508" t="s">
        <v>385</v>
      </c>
      <c r="B19" s="569">
        <v>-227</v>
      </c>
      <c r="C19" s="509">
        <v>-1551.8</v>
      </c>
      <c r="D19" s="509">
        <v>-1425.3000000000002</v>
      </c>
      <c r="E19" s="509">
        <v>242.60000000000002</v>
      </c>
      <c r="F19" s="511">
        <v>0</v>
      </c>
      <c r="G19" s="509">
        <v>1280.8</v>
      </c>
      <c r="I19" s="464"/>
      <c r="J19" s="464"/>
    </row>
    <row r="20" spans="1:15" x14ac:dyDescent="0.25">
      <c r="A20" s="508" t="s">
        <v>371</v>
      </c>
      <c r="B20" s="569">
        <v>784</v>
      </c>
      <c r="C20" s="509">
        <v>1367.3999999999999</v>
      </c>
      <c r="D20" s="509">
        <v>2123.1999999999998</v>
      </c>
      <c r="E20" s="509">
        <v>1115.8999999999999</v>
      </c>
      <c r="F20" s="511">
        <v>0</v>
      </c>
      <c r="G20" s="511">
        <v>0</v>
      </c>
      <c r="I20" s="464"/>
      <c r="J20" s="464"/>
    </row>
    <row r="21" spans="1:15" x14ac:dyDescent="0.25">
      <c r="A21" s="508" t="s">
        <v>386</v>
      </c>
      <c r="B21" s="569" t="s">
        <v>645</v>
      </c>
      <c r="C21" s="511">
        <v>0</v>
      </c>
      <c r="D21" s="509">
        <v>-5854.1</v>
      </c>
      <c r="E21" s="509">
        <v>4703.7999999999993</v>
      </c>
      <c r="F21" s="509">
        <v>8046</v>
      </c>
      <c r="G21" s="509">
        <v>881.8</v>
      </c>
      <c r="J21" s="464"/>
    </row>
    <row r="22" spans="1:15" x14ac:dyDescent="0.25">
      <c r="A22" s="508" t="s">
        <v>355</v>
      </c>
      <c r="B22" s="568">
        <v>1866</v>
      </c>
      <c r="C22" s="509">
        <v>254</v>
      </c>
      <c r="D22" s="509">
        <v>1212.3999999999996</v>
      </c>
      <c r="E22" s="509">
        <v>-2258.1999999999998</v>
      </c>
      <c r="F22" s="509">
        <v>1948.6999999999998</v>
      </c>
      <c r="G22" s="509">
        <v>986.69999999999982</v>
      </c>
      <c r="J22" s="464"/>
    </row>
    <row r="23" spans="1:15" x14ac:dyDescent="0.25">
      <c r="A23" s="508" t="s">
        <v>373</v>
      </c>
      <c r="B23" s="568">
        <v>1185</v>
      </c>
      <c r="C23" s="509">
        <v>-887.19999999999993</v>
      </c>
      <c r="D23" s="509">
        <v>-62</v>
      </c>
      <c r="E23" s="509">
        <v>936.90000000000009</v>
      </c>
      <c r="F23" s="509">
        <v>2424.8000000000002</v>
      </c>
      <c r="G23" s="509">
        <v>5785.6</v>
      </c>
    </row>
    <row r="24" spans="1:15" x14ac:dyDescent="0.25">
      <c r="A24" s="508" t="s">
        <v>387</v>
      </c>
      <c r="B24" s="568">
        <v>-5595</v>
      </c>
      <c r="C24" s="509">
        <v>-5669.2</v>
      </c>
      <c r="D24" s="509">
        <v>-6550.7</v>
      </c>
      <c r="E24" s="509">
        <v>-1335.8</v>
      </c>
      <c r="F24" s="511">
        <v>0</v>
      </c>
      <c r="G24" s="511">
        <v>0</v>
      </c>
    </row>
    <row r="25" spans="1:15" x14ac:dyDescent="0.25">
      <c r="A25" s="508" t="s">
        <v>388</v>
      </c>
      <c r="B25" s="568">
        <v>-4300</v>
      </c>
      <c r="C25" s="509">
        <v>-4292.8</v>
      </c>
      <c r="D25" s="509">
        <v>-4343.6000000000004</v>
      </c>
      <c r="E25" s="509">
        <v>-881.1</v>
      </c>
      <c r="F25" s="511">
        <v>0</v>
      </c>
      <c r="G25" s="511">
        <v>0</v>
      </c>
    </row>
    <row r="26" spans="1:15" x14ac:dyDescent="0.25">
      <c r="A26" s="508" t="s">
        <v>389</v>
      </c>
      <c r="B26" s="569" t="s">
        <v>645</v>
      </c>
      <c r="C26" s="511">
        <v>0</v>
      </c>
      <c r="D26" s="511">
        <v>0</v>
      </c>
      <c r="E26" s="511">
        <v>0</v>
      </c>
      <c r="F26" s="509">
        <v>221010.7</v>
      </c>
      <c r="G26" s="509">
        <v>101488.5</v>
      </c>
    </row>
    <row r="27" spans="1:15" x14ac:dyDescent="0.25">
      <c r="A27" s="508" t="s">
        <v>390</v>
      </c>
      <c r="B27" s="568">
        <v>435465</v>
      </c>
      <c r="C27" s="512">
        <f>C6-SUM(C7:C26)</f>
        <v>-246759.2</v>
      </c>
      <c r="D27" s="512">
        <f>D6-SUM(D7:D26)</f>
        <v>-211529.10000000009</v>
      </c>
      <c r="E27" s="512">
        <f>E6-SUM(E7:E26)</f>
        <v>-86691.5</v>
      </c>
      <c r="F27" s="512">
        <f>F6-SUM(F7:F26)</f>
        <v>3985.7000000000116</v>
      </c>
      <c r="G27" s="512">
        <f>G6-SUM(G7:G26)</f>
        <v>-85430.099999999919</v>
      </c>
    </row>
    <row r="28" spans="1:15" x14ac:dyDescent="0.25">
      <c r="A28" s="508"/>
      <c r="C28" s="512"/>
      <c r="D28" s="513"/>
      <c r="E28" s="513"/>
      <c r="F28" s="513"/>
      <c r="G28" s="513"/>
    </row>
    <row r="29" spans="1:15" x14ac:dyDescent="0.25">
      <c r="A29" s="514" t="s">
        <v>391</v>
      </c>
      <c r="B29" s="567">
        <v>4480</v>
      </c>
      <c r="C29" s="515">
        <v>6773</v>
      </c>
      <c r="D29" s="515">
        <v>3875</v>
      </c>
      <c r="E29" s="515">
        <v>3463</v>
      </c>
      <c r="F29" s="515">
        <v>18414</v>
      </c>
      <c r="G29" s="515">
        <v>8459</v>
      </c>
    </row>
    <row r="30" spans="1:15" x14ac:dyDescent="0.25">
      <c r="A30" s="508" t="s">
        <v>348</v>
      </c>
      <c r="B30" s="569">
        <v>3</v>
      </c>
      <c r="C30" s="509">
        <v>2277</v>
      </c>
      <c r="D30" s="509">
        <v>1180</v>
      </c>
      <c r="E30" s="509">
        <v>258</v>
      </c>
      <c r="F30" s="509">
        <v>984</v>
      </c>
      <c r="G30" s="509">
        <v>691</v>
      </c>
      <c r="I30" s="464"/>
    </row>
    <row r="31" spans="1:15" x14ac:dyDescent="0.25">
      <c r="A31" s="508" t="s">
        <v>365</v>
      </c>
      <c r="B31" s="569" t="s">
        <v>645</v>
      </c>
      <c r="C31" s="511">
        <v>0</v>
      </c>
      <c r="D31" s="511">
        <v>0</v>
      </c>
      <c r="E31" s="509">
        <v>529</v>
      </c>
      <c r="F31" s="509">
        <v>1444</v>
      </c>
      <c r="G31" s="509">
        <v>1385</v>
      </c>
      <c r="I31" s="464"/>
    </row>
    <row r="32" spans="1:15" x14ac:dyDescent="0.25">
      <c r="A32" s="508" t="s">
        <v>370</v>
      </c>
      <c r="B32" s="568">
        <v>1666</v>
      </c>
      <c r="C32" s="509">
        <v>1651</v>
      </c>
      <c r="D32" s="511">
        <v>0</v>
      </c>
      <c r="E32" s="511">
        <v>0</v>
      </c>
      <c r="F32" s="509">
        <v>12812</v>
      </c>
      <c r="G32" s="509">
        <v>601</v>
      </c>
    </row>
    <row r="33" spans="1:7" x14ac:dyDescent="0.25">
      <c r="A33" s="508" t="s">
        <v>392</v>
      </c>
      <c r="B33" s="569">
        <v>321</v>
      </c>
      <c r="C33" s="509">
        <v>2087</v>
      </c>
      <c r="D33" s="509">
        <v>841</v>
      </c>
      <c r="E33" s="511">
        <v>0</v>
      </c>
      <c r="F33" s="511">
        <v>0</v>
      </c>
      <c r="G33" s="511">
        <v>0</v>
      </c>
    </row>
    <row r="34" spans="1:7" x14ac:dyDescent="0.25">
      <c r="A34" s="508" t="s">
        <v>388</v>
      </c>
      <c r="B34" s="568">
        <v>1946</v>
      </c>
      <c r="C34" s="511">
        <v>0</v>
      </c>
      <c r="D34" s="511">
        <v>0</v>
      </c>
      <c r="E34" s="511">
        <v>0</v>
      </c>
      <c r="F34" s="511">
        <v>0</v>
      </c>
      <c r="G34" s="511">
        <v>0</v>
      </c>
    </row>
    <row r="35" spans="1:7" x14ac:dyDescent="0.25">
      <c r="A35" s="516" t="s">
        <v>393</v>
      </c>
      <c r="B35" s="569">
        <v>544</v>
      </c>
      <c r="C35" s="509">
        <f>C29-SUM(C30:C34)</f>
        <v>758</v>
      </c>
      <c r="D35" s="509">
        <f>D29-SUM(D30:D34)</f>
        <v>1854</v>
      </c>
      <c r="E35" s="509">
        <f>E29-SUM(E30:E34)</f>
        <v>2676</v>
      </c>
      <c r="F35" s="509">
        <f>F29-SUM(F30:F34)</f>
        <v>3174</v>
      </c>
      <c r="G35" s="509">
        <f>G29-SUM(G30:G34)</f>
        <v>5782</v>
      </c>
    </row>
    <row r="36" spans="1:7" x14ac:dyDescent="0.25">
      <c r="A36" s="517" t="s">
        <v>80</v>
      </c>
      <c r="B36" s="518">
        <v>508947</v>
      </c>
      <c r="C36" s="518">
        <v>-135199</v>
      </c>
      <c r="D36" s="519">
        <v>-3442.9000000000524</v>
      </c>
      <c r="E36" s="519">
        <v>409126.80000000005</v>
      </c>
      <c r="F36" s="519">
        <f>F29+F6</f>
        <v>487696</v>
      </c>
      <c r="G36" s="519">
        <f>G29+G6</f>
        <v>297107.30000000005</v>
      </c>
    </row>
    <row r="37" spans="1:7" ht="24" customHeight="1" x14ac:dyDescent="0.25">
      <c r="A37" s="502"/>
      <c r="B37" s="502"/>
      <c r="C37" s="655" t="s">
        <v>595</v>
      </c>
      <c r="D37" s="655"/>
      <c r="E37" s="655"/>
      <c r="F37" s="655"/>
      <c r="G37" s="655"/>
    </row>
    <row r="38" spans="1:7" x14ac:dyDescent="0.25">
      <c r="A38" s="502"/>
      <c r="B38" s="502"/>
      <c r="C38" s="502"/>
      <c r="D38" s="502"/>
      <c r="E38" s="520"/>
      <c r="F38" s="520"/>
      <c r="G38" s="503" t="s">
        <v>394</v>
      </c>
    </row>
    <row r="39" spans="1:7" ht="76.5" customHeight="1" x14ac:dyDescent="0.25">
      <c r="A39" s="642" t="s">
        <v>660</v>
      </c>
      <c r="B39" s="642"/>
      <c r="C39" s="642"/>
      <c r="D39" s="642"/>
      <c r="E39" s="642"/>
      <c r="F39" s="642"/>
      <c r="G39" s="642"/>
    </row>
    <row r="40" spans="1:7" ht="13.5" customHeight="1" x14ac:dyDescent="0.25">
      <c r="A40" s="654" t="s">
        <v>654</v>
      </c>
      <c r="B40" s="654"/>
      <c r="C40" s="654"/>
      <c r="D40" s="654"/>
      <c r="E40" s="654"/>
      <c r="F40" s="654"/>
      <c r="G40" s="654"/>
    </row>
    <row r="41" spans="1:7" x14ac:dyDescent="0.25">
      <c r="A41" s="654" t="s">
        <v>43</v>
      </c>
      <c r="B41" s="654"/>
      <c r="C41" s="654"/>
      <c r="D41" s="654"/>
      <c r="E41" s="654"/>
      <c r="F41" s="654"/>
      <c r="G41" s="654"/>
    </row>
    <row r="42" spans="1:7" x14ac:dyDescent="0.25">
      <c r="A42" s="654" t="s">
        <v>607</v>
      </c>
      <c r="B42" s="654"/>
      <c r="C42" s="654"/>
      <c r="D42" s="654"/>
      <c r="E42" s="654"/>
      <c r="F42" s="654"/>
      <c r="G42" s="654"/>
    </row>
    <row r="43" spans="1:7" x14ac:dyDescent="0.25">
      <c r="A43" s="654" t="s">
        <v>608</v>
      </c>
      <c r="B43" s="654"/>
      <c r="C43" s="654"/>
      <c r="D43" s="654"/>
      <c r="E43" s="654"/>
      <c r="F43" s="654"/>
      <c r="G43" s="654"/>
    </row>
    <row r="44" spans="1:7" ht="26.45" customHeight="1" x14ac:dyDescent="0.25">
      <c r="A44" s="656" t="s">
        <v>631</v>
      </c>
      <c r="B44" s="656"/>
      <c r="C44" s="656"/>
      <c r="D44" s="656"/>
      <c r="E44" s="656"/>
      <c r="F44" s="656"/>
      <c r="G44" s="656"/>
    </row>
    <row r="45" spans="1:7" x14ac:dyDescent="0.25">
      <c r="A45" s="654" t="s">
        <v>395</v>
      </c>
      <c r="B45" s="654"/>
      <c r="C45" s="654"/>
      <c r="D45" s="654"/>
      <c r="E45" s="654"/>
      <c r="F45" s="654"/>
      <c r="G45" s="654"/>
    </row>
    <row r="46" spans="1:7" x14ac:dyDescent="0.25">
      <c r="A46" s="654" t="s">
        <v>396</v>
      </c>
      <c r="B46" s="654"/>
      <c r="C46" s="654"/>
      <c r="D46" s="654"/>
      <c r="E46" s="654"/>
      <c r="F46" s="654"/>
      <c r="G46" s="654"/>
    </row>
    <row r="47" spans="1:7" x14ac:dyDescent="0.25">
      <c r="A47" s="502"/>
      <c r="B47" s="502"/>
      <c r="C47" s="502"/>
      <c r="D47" s="502"/>
      <c r="E47" s="502"/>
      <c r="F47" s="502"/>
      <c r="G47" s="502"/>
    </row>
    <row r="54" spans="1:2" x14ac:dyDescent="0.25">
      <c r="A54" s="463"/>
      <c r="B54" s="463"/>
    </row>
  </sheetData>
  <mergeCells count="9">
    <mergeCell ref="A45:G45"/>
    <mergeCell ref="A46:G46"/>
    <mergeCell ref="C37:G37"/>
    <mergeCell ref="A40:G40"/>
    <mergeCell ref="A41:G41"/>
    <mergeCell ref="A42:G42"/>
    <mergeCell ref="A43:G43"/>
    <mergeCell ref="A44:G44"/>
    <mergeCell ref="A39:G39"/>
  </mergeCells>
  <conditionalFormatting sqref="A39:B39">
    <cfRule type="cellIs" dxfId="32" priority="2" operator="equal">
      <formula>0</formula>
    </cfRule>
  </conditionalFormatting>
  <conditionalFormatting sqref="A43:B46">
    <cfRule type="cellIs" dxfId="31" priority="9" operator="equal">
      <formula>0</formula>
    </cfRule>
  </conditionalFormatting>
  <conditionalFormatting sqref="C2">
    <cfRule type="cellIs" dxfId="30" priority="10" operator="equal">
      <formula>0</formula>
    </cfRule>
  </conditionalFormatting>
  <conditionalFormatting sqref="C5:G5">
    <cfRule type="cellIs" dxfId="29" priority="7" operator="equal">
      <formula>0</formula>
    </cfRule>
  </conditionalFormatting>
  <conditionalFormatting sqref="E38:G38">
    <cfRule type="cellIs" dxfId="28" priority="6" operator="equal">
      <formula>0</formula>
    </cfRule>
  </conditionalFormatting>
  <conditionalFormatting sqref="F1:G1">
    <cfRule type="cellIs" dxfId="27" priority="8" operator="equal">
      <formula>0</formula>
    </cfRule>
  </conditionalFormatting>
  <conditionalFormatting sqref="G2">
    <cfRule type="cellIs" dxfId="26" priority="1" operator="equal">
      <formula>0</formula>
    </cfRule>
  </conditionalFormatting>
  <hyperlinks>
    <hyperlink ref="G2" location="Contents!A1" display="Back to Contents" xr:uid="{1ED622DC-6C1C-47DC-B3D4-B203ECBD9B76}"/>
  </hyperlinks>
  <pageMargins left="0.7" right="0.7" top="0.75" bottom="0.75" header="0.3" footer="0.3"/>
  <pageSetup paperSize="9" scale="86"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FD323-7B0C-4CE6-8F37-2638E5CE911E}">
  <sheetPr>
    <pageSetUpPr fitToPage="1"/>
  </sheetPr>
  <dimension ref="A1:L524"/>
  <sheetViews>
    <sheetView zoomScaleNormal="100" zoomScaleSheetLayoutView="85" workbookViewId="0">
      <pane xSplit="1" ySplit="5" topLeftCell="B6" activePane="bottomRight" state="frozen"/>
      <selection pane="topRight" activeCell="B1" sqref="B1"/>
      <selection pane="bottomLeft" activeCell="A6" sqref="A6"/>
      <selection pane="bottomRight" activeCell="A39" sqref="A39:F39"/>
    </sheetView>
  </sheetViews>
  <sheetFormatPr defaultColWidth="9.140625" defaultRowHeight="13.5" x14ac:dyDescent="0.25"/>
  <cols>
    <col min="1" max="1" width="88.5703125" style="239" customWidth="1"/>
    <col min="2" max="2" width="14.7109375" style="239" customWidth="1"/>
    <col min="3" max="6" width="12.42578125" style="466" customWidth="1"/>
    <col min="7" max="7" width="10" style="239" bestFit="1" customWidth="1"/>
    <col min="8" max="16384" width="9.140625" style="239"/>
  </cols>
  <sheetData>
    <row r="1" spans="1:7" s="415" customFormat="1" ht="15.75" x14ac:dyDescent="0.25">
      <c r="A1" s="85" t="s">
        <v>23</v>
      </c>
      <c r="B1" s="85"/>
      <c r="C1" s="437"/>
      <c r="D1" s="437"/>
      <c r="E1" s="86"/>
      <c r="F1" s="687" t="s">
        <v>629</v>
      </c>
    </row>
    <row r="2" spans="1:7" s="415" customFormat="1" ht="15.75" x14ac:dyDescent="0.25">
      <c r="A2" s="85"/>
      <c r="B2" s="85"/>
      <c r="C2" s="437"/>
      <c r="D2" s="437"/>
      <c r="E2" s="86"/>
      <c r="F2" s="688" t="s">
        <v>524</v>
      </c>
    </row>
    <row r="3" spans="1:7" s="415" customFormat="1" ht="19.5" customHeight="1" x14ac:dyDescent="0.25">
      <c r="A3" s="623" t="s">
        <v>14</v>
      </c>
      <c r="B3" s="623"/>
      <c r="C3" s="623"/>
      <c r="D3" s="623"/>
      <c r="E3" s="623"/>
      <c r="F3" s="623"/>
    </row>
    <row r="4" spans="1:7" s="415" customFormat="1" ht="15.75" x14ac:dyDescent="0.25">
      <c r="A4" s="410"/>
      <c r="B4" s="410"/>
      <c r="C4" s="437"/>
      <c r="D4" s="437"/>
      <c r="E4" s="437"/>
      <c r="F4" s="437" t="s">
        <v>661</v>
      </c>
    </row>
    <row r="5" spans="1:7" x14ac:dyDescent="0.25">
      <c r="A5" s="527" t="s">
        <v>278</v>
      </c>
      <c r="B5" s="109">
        <v>2019</v>
      </c>
      <c r="C5" s="109">
        <v>2020</v>
      </c>
      <c r="D5" s="109">
        <v>2021</v>
      </c>
      <c r="E5" s="282">
        <v>2022</v>
      </c>
      <c r="F5" s="109">
        <v>2023</v>
      </c>
    </row>
    <row r="6" spans="1:7" ht="15" customHeight="1" x14ac:dyDescent="0.25">
      <c r="A6" s="140" t="s">
        <v>397</v>
      </c>
      <c r="B6" s="283">
        <v>13031543.025028039</v>
      </c>
      <c r="C6" s="283">
        <v>15117246.97649939</v>
      </c>
      <c r="D6" s="283">
        <v>17614181.08284007</v>
      </c>
      <c r="E6" s="284">
        <v>27492030.802700199</v>
      </c>
      <c r="F6" s="27">
        <v>28695948.557840049</v>
      </c>
      <c r="G6" s="479"/>
    </row>
    <row r="7" spans="1:7" s="259" customFormat="1" ht="15" customHeight="1" x14ac:dyDescent="0.25">
      <c r="A7" s="528" t="s">
        <v>398</v>
      </c>
      <c r="B7" s="33">
        <v>345452.55674799997</v>
      </c>
      <c r="C7" s="33">
        <v>323510.27436600003</v>
      </c>
      <c r="D7" s="33">
        <v>311190.63755699998</v>
      </c>
      <c r="E7" s="285"/>
      <c r="F7" s="444"/>
      <c r="G7" s="239"/>
    </row>
    <row r="8" spans="1:7" ht="15" customHeight="1" x14ac:dyDescent="0.25">
      <c r="A8" s="529" t="s">
        <v>399</v>
      </c>
      <c r="B8" s="23">
        <v>22316.865207999999</v>
      </c>
      <c r="C8" s="23">
        <v>22188.728443</v>
      </c>
      <c r="D8" s="23">
        <v>21832.699022000001</v>
      </c>
      <c r="E8" s="285"/>
      <c r="F8" s="444"/>
    </row>
    <row r="9" spans="1:7" ht="15" customHeight="1" x14ac:dyDescent="0.25">
      <c r="A9" s="529" t="s">
        <v>400</v>
      </c>
      <c r="B9" s="23">
        <v>150418.44163000002</v>
      </c>
      <c r="C9" s="23">
        <v>136719.62024399999</v>
      </c>
      <c r="D9" s="23">
        <v>128025.857007</v>
      </c>
      <c r="E9" s="285"/>
      <c r="F9" s="444"/>
    </row>
    <row r="10" spans="1:7" ht="15" customHeight="1" x14ac:dyDescent="0.25">
      <c r="A10" s="529" t="s">
        <v>401</v>
      </c>
      <c r="B10" s="51">
        <v>172717.24990999998</v>
      </c>
      <c r="C10" s="51">
        <v>164601.92567900004</v>
      </c>
      <c r="D10" s="51">
        <v>161332.08152800001</v>
      </c>
      <c r="E10" s="285"/>
      <c r="F10" s="444"/>
    </row>
    <row r="11" spans="1:7" ht="15" customHeight="1" x14ac:dyDescent="0.25">
      <c r="A11" s="528" t="s">
        <v>574</v>
      </c>
      <c r="B11" s="27">
        <v>778305.34701879998</v>
      </c>
      <c r="C11" s="27">
        <v>986390.73326413881</v>
      </c>
      <c r="D11" s="27">
        <v>1506742.7954641066</v>
      </c>
      <c r="E11" s="284">
        <v>1180700.6869928199</v>
      </c>
      <c r="F11" s="27">
        <v>1931317.1141559999</v>
      </c>
    </row>
    <row r="12" spans="1:7" ht="15" customHeight="1" x14ac:dyDescent="0.25">
      <c r="A12" s="529" t="s">
        <v>399</v>
      </c>
      <c r="B12" s="51">
        <v>16531.548699999999</v>
      </c>
      <c r="C12" s="51">
        <v>34801.303599999999</v>
      </c>
      <c r="D12" s="51">
        <v>115332.08560000001</v>
      </c>
      <c r="E12" s="287">
        <v>59756.358035000005</v>
      </c>
      <c r="F12" s="51">
        <v>51117.376839999997</v>
      </c>
    </row>
    <row r="13" spans="1:7" ht="15" customHeight="1" x14ac:dyDescent="0.25">
      <c r="A13" s="529" t="s">
        <v>402</v>
      </c>
      <c r="B13" s="23" t="s">
        <v>69</v>
      </c>
      <c r="C13" s="23" t="s">
        <v>69</v>
      </c>
      <c r="D13" s="23">
        <v>36539.856</v>
      </c>
      <c r="E13" s="287">
        <v>66889.224000000002</v>
      </c>
      <c r="F13" s="51">
        <v>52604.543999999994</v>
      </c>
    </row>
    <row r="14" spans="1:7" ht="15" customHeight="1" x14ac:dyDescent="0.25">
      <c r="A14" s="529" t="s">
        <v>403</v>
      </c>
      <c r="B14" s="23" t="s">
        <v>69</v>
      </c>
      <c r="C14" s="23" t="s">
        <v>69</v>
      </c>
      <c r="D14" s="23" t="s">
        <v>69</v>
      </c>
      <c r="E14" s="287" t="s">
        <v>69</v>
      </c>
      <c r="F14" s="51">
        <v>805977.23311199993</v>
      </c>
    </row>
    <row r="15" spans="1:7" ht="15" customHeight="1" x14ac:dyDescent="0.25">
      <c r="A15" s="529" t="s">
        <v>400</v>
      </c>
      <c r="B15" s="51">
        <v>25212.357599999999</v>
      </c>
      <c r="C15" s="51">
        <v>70559.327400000009</v>
      </c>
      <c r="D15" s="51">
        <v>89310.560696</v>
      </c>
      <c r="E15" s="287">
        <v>139593.42132220711</v>
      </c>
      <c r="F15" s="51">
        <v>134664.41705600001</v>
      </c>
    </row>
    <row r="16" spans="1:7" ht="15" customHeight="1" x14ac:dyDescent="0.25">
      <c r="A16" s="529" t="s">
        <v>404</v>
      </c>
      <c r="B16" s="51">
        <v>297220.09590000001</v>
      </c>
      <c r="C16" s="51">
        <v>345500.3799</v>
      </c>
      <c r="D16" s="51">
        <v>561267.41310000001</v>
      </c>
      <c r="E16" s="287">
        <v>100969.2037256</v>
      </c>
      <c r="F16" s="51">
        <v>102416.60243200001</v>
      </c>
    </row>
    <row r="17" spans="1:12" ht="15" customHeight="1" x14ac:dyDescent="0.25">
      <c r="A17" s="529" t="s">
        <v>405</v>
      </c>
      <c r="B17" s="23">
        <v>12613.104000000001</v>
      </c>
      <c r="C17" s="23">
        <v>12504.797999999999</v>
      </c>
      <c r="D17" s="23">
        <v>12263.181672000001</v>
      </c>
      <c r="E17" s="287">
        <v>19959.001228000001</v>
      </c>
      <c r="F17" s="51">
        <v>16764.410616000001</v>
      </c>
    </row>
    <row r="18" spans="1:12" ht="15" customHeight="1" x14ac:dyDescent="0.25">
      <c r="A18" s="529" t="s">
        <v>406</v>
      </c>
      <c r="B18" s="23">
        <v>35310.980499999998</v>
      </c>
      <c r="C18" s="23">
        <v>35561.788831710001</v>
      </c>
      <c r="D18" s="23">
        <v>35737.724231709995</v>
      </c>
      <c r="E18" s="287">
        <v>35669.554231710004</v>
      </c>
      <c r="F18" s="51">
        <v>33515.31</v>
      </c>
    </row>
    <row r="19" spans="1:12" ht="15" customHeight="1" x14ac:dyDescent="0.25">
      <c r="A19" s="529" t="s">
        <v>407</v>
      </c>
      <c r="B19" s="23">
        <v>5397.7</v>
      </c>
      <c r="C19" s="23">
        <v>9692.2999999999993</v>
      </c>
      <c r="D19" s="23">
        <v>13899.3</v>
      </c>
      <c r="E19" s="287">
        <v>2080.2800000000002</v>
      </c>
      <c r="F19" s="51">
        <v>15969.27</v>
      </c>
    </row>
    <row r="20" spans="1:12" ht="15" customHeight="1" x14ac:dyDescent="0.25">
      <c r="A20" s="529" t="s">
        <v>408</v>
      </c>
      <c r="B20" s="51">
        <v>102338.991395</v>
      </c>
      <c r="C20" s="51">
        <v>138179.85850150001</v>
      </c>
      <c r="D20" s="51">
        <v>200851.13164233</v>
      </c>
      <c r="E20" s="287">
        <v>291526</v>
      </c>
      <c r="F20" s="51">
        <v>272197.08391600003</v>
      </c>
    </row>
    <row r="21" spans="1:12" ht="15" customHeight="1" x14ac:dyDescent="0.25">
      <c r="A21" s="529" t="s">
        <v>409</v>
      </c>
      <c r="B21" s="51">
        <v>11419.66</v>
      </c>
      <c r="C21" s="51">
        <v>2023.1770000000001</v>
      </c>
      <c r="D21" s="51">
        <v>1313.31</v>
      </c>
      <c r="E21" s="287">
        <v>759.08</v>
      </c>
      <c r="F21" s="51">
        <v>1128.6600000000001</v>
      </c>
    </row>
    <row r="22" spans="1:12" ht="15" customHeight="1" x14ac:dyDescent="0.25">
      <c r="A22" s="529" t="s">
        <v>410</v>
      </c>
      <c r="B22" s="23">
        <v>206562.94134400005</v>
      </c>
      <c r="C22" s="23">
        <v>262014.99160881</v>
      </c>
      <c r="D22" s="23">
        <v>349894.74719958508</v>
      </c>
      <c r="E22" s="287">
        <v>341736.40311397007</v>
      </c>
      <c r="F22" s="51">
        <v>333441.59406399995</v>
      </c>
    </row>
    <row r="23" spans="1:12" ht="15" customHeight="1" x14ac:dyDescent="0.25">
      <c r="A23" s="529" t="s">
        <v>573</v>
      </c>
      <c r="B23" s="23">
        <v>32082.75</v>
      </c>
      <c r="C23" s="23">
        <v>43529.716408209999</v>
      </c>
      <c r="D23" s="23">
        <v>60335.753576210001</v>
      </c>
      <c r="E23" s="287">
        <v>72598.258583999996</v>
      </c>
      <c r="F23" s="51">
        <v>70083.809232</v>
      </c>
    </row>
    <row r="24" spans="1:12" ht="15" customHeight="1" x14ac:dyDescent="0.25">
      <c r="A24" s="529" t="s">
        <v>411</v>
      </c>
      <c r="B24" s="40">
        <v>33615.217579799937</v>
      </c>
      <c r="C24" s="40">
        <v>32023.092013908783</v>
      </c>
      <c r="D24" s="40">
        <v>29997.731746270994</v>
      </c>
      <c r="E24" s="288">
        <v>49163.902752332855</v>
      </c>
      <c r="F24" s="51">
        <f>F11-SUM(F12:F23)</f>
        <v>41436.802887999685</v>
      </c>
    </row>
    <row r="25" spans="1:12" ht="15" customHeight="1" x14ac:dyDescent="0.25">
      <c r="A25" s="92" t="s">
        <v>412</v>
      </c>
      <c r="B25" s="570">
        <v>14155300.928794838</v>
      </c>
      <c r="C25" s="446">
        <v>16427147.9841295</v>
      </c>
      <c r="D25" s="93">
        <v>19432115</v>
      </c>
      <c r="E25" s="93">
        <v>28672731.48969302</v>
      </c>
      <c r="F25" s="524">
        <f>F6+F11</f>
        <v>30627265.67199605</v>
      </c>
      <c r="G25" s="478"/>
      <c r="I25" s="477"/>
      <c r="J25" s="477"/>
      <c r="K25" s="477"/>
      <c r="L25" s="477"/>
    </row>
    <row r="26" spans="1:12" x14ac:dyDescent="0.25">
      <c r="A26" s="660" t="s">
        <v>590</v>
      </c>
      <c r="B26" s="661"/>
      <c r="C26" s="661"/>
      <c r="D26" s="661"/>
      <c r="E26" s="661"/>
      <c r="F26" s="662"/>
      <c r="I26" s="477"/>
      <c r="J26" s="477"/>
      <c r="K26" s="477"/>
      <c r="L26" s="477"/>
    </row>
    <row r="27" spans="1:12" x14ac:dyDescent="0.25">
      <c r="A27" s="530" t="s">
        <v>397</v>
      </c>
      <c r="B27" s="289">
        <v>81.902853528323405</v>
      </c>
      <c r="C27" s="289">
        <v>96.618958016523081</v>
      </c>
      <c r="D27" s="289">
        <v>100.01028138088235</v>
      </c>
      <c r="E27" s="290">
        <v>114.24945418669064</v>
      </c>
      <c r="F27" s="445">
        <v>104.65409778292536</v>
      </c>
      <c r="I27" s="477"/>
      <c r="J27" s="477"/>
      <c r="K27" s="477"/>
      <c r="L27" s="477"/>
    </row>
    <row r="28" spans="1:12" x14ac:dyDescent="0.25">
      <c r="A28" s="530" t="s">
        <v>398</v>
      </c>
      <c r="B28" s="289">
        <v>2.171158864454994</v>
      </c>
      <c r="C28" s="289">
        <v>2.0676533012574003</v>
      </c>
      <c r="D28" s="289">
        <v>1.7668867432849622</v>
      </c>
      <c r="E28" s="289">
        <v>0</v>
      </c>
      <c r="F28" s="289">
        <v>0</v>
      </c>
      <c r="I28" s="477"/>
      <c r="J28" s="477"/>
      <c r="K28" s="477"/>
      <c r="L28" s="477"/>
    </row>
    <row r="29" spans="1:12" x14ac:dyDescent="0.25">
      <c r="A29" s="530" t="s">
        <v>589</v>
      </c>
      <c r="B29" s="289">
        <v>4.8916255515378264</v>
      </c>
      <c r="C29" s="289">
        <v>6.3043254498183918</v>
      </c>
      <c r="D29" s="289">
        <v>8.5550256002095129</v>
      </c>
      <c r="E29" s="290">
        <v>4.9066731298949717</v>
      </c>
      <c r="F29" s="289">
        <v>7.0435117245670478</v>
      </c>
      <c r="I29" s="477"/>
      <c r="J29" s="477"/>
      <c r="K29" s="477"/>
      <c r="L29" s="477"/>
    </row>
    <row r="30" spans="1:12" x14ac:dyDescent="0.25">
      <c r="A30" s="92" t="s">
        <v>412</v>
      </c>
      <c r="B30" s="291">
        <v>88.965637944316228</v>
      </c>
      <c r="C30" s="291">
        <v>104.99093676759887</v>
      </c>
      <c r="D30" s="291">
        <v>110.33219372437684</v>
      </c>
      <c r="E30" s="292">
        <v>119.15612731658562</v>
      </c>
      <c r="F30" s="292">
        <v>111.69760950749239</v>
      </c>
      <c r="I30" s="477"/>
      <c r="J30" s="477"/>
      <c r="K30" s="477"/>
      <c r="L30" s="477"/>
    </row>
    <row r="31" spans="1:12" x14ac:dyDescent="0.25">
      <c r="A31" s="293"/>
      <c r="B31" s="293"/>
      <c r="C31" s="281"/>
      <c r="D31" s="281"/>
      <c r="E31" s="281"/>
      <c r="F31" s="281" t="s">
        <v>595</v>
      </c>
    </row>
    <row r="32" spans="1:12" x14ac:dyDescent="0.25">
      <c r="A32" s="294"/>
      <c r="B32" s="294"/>
      <c r="D32" s="447" t="s">
        <v>413</v>
      </c>
      <c r="F32" s="281"/>
    </row>
    <row r="33" spans="1:6" ht="69" customHeight="1" x14ac:dyDescent="0.25">
      <c r="A33" s="642" t="s">
        <v>630</v>
      </c>
      <c r="B33" s="642"/>
      <c r="C33" s="642"/>
      <c r="D33" s="642"/>
      <c r="E33" s="642"/>
      <c r="F33" s="642"/>
    </row>
    <row r="34" spans="1:6" x14ac:dyDescent="0.25">
      <c r="A34" s="42" t="s">
        <v>134</v>
      </c>
      <c r="B34" s="42"/>
      <c r="C34" s="281"/>
      <c r="D34" s="281"/>
      <c r="E34" s="281"/>
      <c r="F34" s="281"/>
    </row>
    <row r="35" spans="1:6" ht="29.25" customHeight="1" x14ac:dyDescent="0.25">
      <c r="A35" s="622" t="s">
        <v>414</v>
      </c>
      <c r="B35" s="622"/>
      <c r="C35" s="622"/>
      <c r="D35" s="622"/>
      <c r="E35" s="622"/>
      <c r="F35" s="622"/>
    </row>
    <row r="36" spans="1:6" ht="13.5" customHeight="1" x14ac:dyDescent="0.25">
      <c r="A36" s="622" t="s">
        <v>415</v>
      </c>
      <c r="B36" s="622"/>
      <c r="C36" s="622"/>
      <c r="D36" s="622"/>
      <c r="E36" s="622"/>
      <c r="F36" s="622"/>
    </row>
    <row r="37" spans="1:6" ht="12.75" customHeight="1" x14ac:dyDescent="0.25">
      <c r="A37" s="622" t="s">
        <v>653</v>
      </c>
      <c r="B37" s="622"/>
      <c r="C37" s="622"/>
      <c r="D37" s="622"/>
      <c r="E37" s="622"/>
      <c r="F37" s="622"/>
    </row>
    <row r="38" spans="1:6" ht="14.25" customHeight="1" x14ac:dyDescent="0.25">
      <c r="A38" s="622" t="s">
        <v>572</v>
      </c>
      <c r="B38" s="622"/>
      <c r="C38" s="622"/>
      <c r="D38" s="622"/>
      <c r="E38" s="622"/>
      <c r="F38" s="622"/>
    </row>
    <row r="39" spans="1:6" ht="13.5" customHeight="1" x14ac:dyDescent="0.25">
      <c r="A39" s="622" t="s">
        <v>664</v>
      </c>
      <c r="B39" s="622"/>
      <c r="C39" s="622"/>
      <c r="D39" s="622"/>
      <c r="E39" s="622"/>
      <c r="F39" s="622"/>
    </row>
    <row r="40" spans="1:6" ht="13.5" customHeight="1" x14ac:dyDescent="0.25">
      <c r="A40" s="42" t="s">
        <v>592</v>
      </c>
      <c r="B40" s="42"/>
      <c r="C40" s="455"/>
      <c r="D40" s="455"/>
      <c r="E40" s="455"/>
      <c r="F40" s="455"/>
    </row>
    <row r="41" spans="1:6" x14ac:dyDescent="0.25">
      <c r="A41" s="42" t="s">
        <v>591</v>
      </c>
      <c r="B41" s="42"/>
      <c r="C41" s="295"/>
      <c r="D41" s="295"/>
      <c r="E41" s="295"/>
      <c r="F41" s="281"/>
    </row>
    <row r="42" spans="1:6" x14ac:dyDescent="0.25">
      <c r="A42" s="476"/>
      <c r="B42" s="476"/>
      <c r="C42" s="475"/>
      <c r="D42" s="475"/>
      <c r="E42" s="475"/>
    </row>
    <row r="43" spans="1:6" x14ac:dyDescent="0.25">
      <c r="A43" s="659"/>
      <c r="B43" s="659"/>
      <c r="C43" s="659"/>
      <c r="D43" s="659"/>
      <c r="E43" s="659"/>
      <c r="F43" s="659"/>
    </row>
    <row r="44" spans="1:6" x14ac:dyDescent="0.25">
      <c r="A44" s="476"/>
      <c r="B44" s="476"/>
    </row>
    <row r="45" spans="1:6" x14ac:dyDescent="0.25">
      <c r="A45" s="476"/>
      <c r="B45" s="476"/>
      <c r="C45" s="475"/>
      <c r="D45" s="475"/>
      <c r="E45" s="475"/>
    </row>
    <row r="46" spans="1:6" x14ac:dyDescent="0.25">
      <c r="A46" s="471"/>
      <c r="B46" s="471"/>
      <c r="C46" s="475"/>
      <c r="D46" s="475"/>
      <c r="E46" s="475"/>
    </row>
    <row r="47" spans="1:6" x14ac:dyDescent="0.25">
      <c r="A47" s="474"/>
      <c r="B47" s="474"/>
      <c r="C47" s="475"/>
      <c r="D47" s="475"/>
      <c r="E47" s="475"/>
    </row>
    <row r="48" spans="1:6" x14ac:dyDescent="0.25">
      <c r="A48" s="474"/>
      <c r="B48" s="474"/>
      <c r="C48" s="475"/>
      <c r="D48" s="475"/>
      <c r="E48" s="475"/>
    </row>
    <row r="49" spans="1:5" x14ac:dyDescent="0.25">
      <c r="A49" s="474"/>
      <c r="B49" s="474"/>
    </row>
    <row r="50" spans="1:5" ht="15.75" customHeight="1" x14ac:dyDescent="0.25">
      <c r="A50" s="474"/>
      <c r="B50" s="474"/>
    </row>
    <row r="51" spans="1:5" s="466" customFormat="1" x14ac:dyDescent="0.25">
      <c r="A51" s="474"/>
      <c r="B51" s="474"/>
      <c r="C51" s="475"/>
      <c r="D51" s="475"/>
      <c r="E51" s="475"/>
    </row>
    <row r="52" spans="1:5" s="466" customFormat="1" x14ac:dyDescent="0.25">
      <c r="A52" s="474"/>
      <c r="B52" s="474"/>
      <c r="C52" s="475"/>
      <c r="D52" s="475"/>
      <c r="E52" s="475"/>
    </row>
    <row r="53" spans="1:5" s="466" customFormat="1" x14ac:dyDescent="0.25">
      <c r="A53" s="474"/>
      <c r="B53" s="474"/>
      <c r="C53" s="475"/>
      <c r="D53" s="475"/>
      <c r="E53" s="475"/>
    </row>
    <row r="54" spans="1:5" s="466" customFormat="1" x14ac:dyDescent="0.25">
      <c r="A54" s="474"/>
      <c r="B54" s="474"/>
      <c r="C54" s="475"/>
      <c r="D54" s="475"/>
      <c r="E54" s="475"/>
    </row>
    <row r="55" spans="1:5" s="466" customFormat="1" ht="13.9" customHeight="1" x14ac:dyDescent="0.25">
      <c r="A55" s="471"/>
      <c r="B55" s="471"/>
    </row>
    <row r="56" spans="1:5" s="466" customFormat="1" ht="13.9" customHeight="1" x14ac:dyDescent="0.25">
      <c r="A56" s="474"/>
      <c r="B56" s="474"/>
    </row>
    <row r="57" spans="1:5" s="466" customFormat="1" ht="13.9" customHeight="1" x14ac:dyDescent="0.25">
      <c r="A57" s="474"/>
      <c r="B57" s="474"/>
    </row>
    <row r="58" spans="1:5" s="466" customFormat="1" ht="13.9" customHeight="1" x14ac:dyDescent="0.25">
      <c r="A58" s="471"/>
      <c r="B58" s="471"/>
    </row>
    <row r="59" spans="1:5" s="466" customFormat="1" x14ac:dyDescent="0.25">
      <c r="A59" s="259"/>
      <c r="B59" s="259"/>
      <c r="C59" s="469"/>
      <c r="D59" s="469"/>
      <c r="E59" s="469"/>
    </row>
    <row r="60" spans="1:5" s="466" customFormat="1" x14ac:dyDescent="0.25">
      <c r="A60" s="473"/>
      <c r="B60" s="473"/>
    </row>
    <row r="61" spans="1:5" s="466" customFormat="1" x14ac:dyDescent="0.25">
      <c r="A61" s="472"/>
      <c r="B61" s="472"/>
    </row>
    <row r="62" spans="1:5" s="466" customFormat="1" x14ac:dyDescent="0.25">
      <c r="A62" s="472"/>
      <c r="B62" s="472"/>
    </row>
    <row r="63" spans="1:5" s="466" customFormat="1" x14ac:dyDescent="0.25">
      <c r="A63" s="471"/>
      <c r="B63" s="471"/>
    </row>
    <row r="64" spans="1:5" s="466" customFormat="1" x14ac:dyDescent="0.25">
      <c r="A64" s="471"/>
      <c r="B64" s="471"/>
    </row>
    <row r="65" spans="1:6" s="466" customFormat="1" x14ac:dyDescent="0.25">
      <c r="A65" s="471"/>
      <c r="B65" s="471"/>
    </row>
    <row r="66" spans="1:6" s="466" customFormat="1" x14ac:dyDescent="0.25">
      <c r="A66" s="473"/>
      <c r="B66" s="473"/>
    </row>
    <row r="67" spans="1:6" x14ac:dyDescent="0.25">
      <c r="A67" s="472"/>
      <c r="B67" s="472"/>
    </row>
    <row r="68" spans="1:6" x14ac:dyDescent="0.25">
      <c r="A68" s="472"/>
      <c r="B68" s="472"/>
    </row>
    <row r="69" spans="1:6" x14ac:dyDescent="0.25">
      <c r="A69" s="472"/>
      <c r="B69" s="472"/>
    </row>
    <row r="70" spans="1:6" x14ac:dyDescent="0.25">
      <c r="A70" s="471"/>
      <c r="B70" s="471"/>
    </row>
    <row r="71" spans="1:6" x14ac:dyDescent="0.25">
      <c r="A71" s="471"/>
      <c r="B71" s="471"/>
    </row>
    <row r="72" spans="1:6" x14ac:dyDescent="0.25">
      <c r="A72" s="471"/>
      <c r="B72" s="471"/>
    </row>
    <row r="73" spans="1:6" x14ac:dyDescent="0.25">
      <c r="A73" s="471"/>
      <c r="B73" s="471"/>
    </row>
    <row r="74" spans="1:6" x14ac:dyDescent="0.25">
      <c r="A74" s="471"/>
      <c r="B74" s="471"/>
    </row>
    <row r="75" spans="1:6" x14ac:dyDescent="0.25">
      <c r="A75" s="471"/>
      <c r="B75" s="471"/>
    </row>
    <row r="76" spans="1:6" ht="15" customHeight="1" x14ac:dyDescent="0.25">
      <c r="A76" s="259"/>
      <c r="B76" s="259"/>
      <c r="C76" s="469"/>
      <c r="D76" s="469"/>
      <c r="E76" s="469"/>
      <c r="F76" s="469"/>
    </row>
    <row r="77" spans="1:6" ht="15" customHeight="1" x14ac:dyDescent="0.25">
      <c r="A77" s="470"/>
      <c r="B77" s="470"/>
      <c r="C77" s="469"/>
      <c r="D77" s="469"/>
      <c r="E77" s="469"/>
      <c r="F77" s="469"/>
    </row>
    <row r="78" spans="1:6" ht="15" customHeight="1" x14ac:dyDescent="0.25">
      <c r="C78" s="468"/>
      <c r="D78" s="468"/>
      <c r="E78" s="468"/>
      <c r="F78" s="468"/>
    </row>
    <row r="79" spans="1:6" ht="15" customHeight="1" x14ac:dyDescent="0.25">
      <c r="C79" s="468"/>
      <c r="D79" s="468"/>
      <c r="E79" s="468"/>
      <c r="F79" s="467"/>
    </row>
    <row r="80" spans="1:6" s="246" customFormat="1" ht="38.25" customHeight="1" x14ac:dyDescent="0.25">
      <c r="A80" s="658"/>
      <c r="B80" s="658"/>
      <c r="C80" s="658"/>
      <c r="D80" s="658"/>
      <c r="E80" s="658"/>
      <c r="F80" s="658"/>
    </row>
    <row r="81" spans="1:6" s="246" customFormat="1" x14ac:dyDescent="0.25"/>
    <row r="82" spans="1:6" s="246" customFormat="1" x14ac:dyDescent="0.25"/>
    <row r="83" spans="1:6" s="246" customFormat="1" ht="59.25" customHeight="1" x14ac:dyDescent="0.25">
      <c r="A83" s="658"/>
      <c r="B83" s="658"/>
      <c r="C83" s="658"/>
      <c r="D83" s="658"/>
      <c r="E83" s="658"/>
      <c r="F83" s="658"/>
    </row>
    <row r="84" spans="1:6" s="246" customFormat="1" x14ac:dyDescent="0.25"/>
    <row r="85" spans="1:6" s="246" customFormat="1" x14ac:dyDescent="0.25"/>
    <row r="86" spans="1:6" s="246" customFormat="1" ht="43.5" customHeight="1" x14ac:dyDescent="0.25">
      <c r="A86" s="658"/>
      <c r="B86" s="658"/>
      <c r="C86" s="658"/>
      <c r="D86" s="658"/>
      <c r="E86" s="658"/>
      <c r="F86" s="658"/>
    </row>
    <row r="87" spans="1:6" s="246" customFormat="1" ht="38.25" customHeight="1" x14ac:dyDescent="0.25">
      <c r="A87" s="658"/>
      <c r="B87" s="658"/>
      <c r="C87" s="658"/>
      <c r="D87" s="658"/>
      <c r="E87" s="658"/>
      <c r="F87" s="658"/>
    </row>
    <row r="88" spans="1:6" ht="18" customHeight="1" x14ac:dyDescent="0.25">
      <c r="C88" s="239"/>
      <c r="D88" s="239"/>
      <c r="E88" s="239"/>
      <c r="F88" s="239"/>
    </row>
    <row r="89" spans="1:6" ht="29.25" customHeight="1" x14ac:dyDescent="0.25">
      <c r="A89" s="657"/>
      <c r="B89" s="657"/>
      <c r="C89" s="657"/>
      <c r="D89" s="657"/>
      <c r="E89" s="657"/>
      <c r="F89" s="657"/>
    </row>
    <row r="90" spans="1:6" ht="29.25" customHeight="1" x14ac:dyDescent="0.25">
      <c r="A90" s="657"/>
      <c r="B90" s="657"/>
      <c r="C90" s="657"/>
      <c r="D90" s="657"/>
      <c r="E90" s="657"/>
      <c r="F90" s="657"/>
    </row>
    <row r="91" spans="1:6" ht="27" customHeight="1" x14ac:dyDescent="0.25">
      <c r="A91" s="657"/>
      <c r="B91" s="657"/>
      <c r="C91" s="657"/>
      <c r="D91" s="657"/>
      <c r="E91" s="657"/>
      <c r="F91" s="657"/>
    </row>
    <row r="92" spans="1:6" x14ac:dyDescent="0.25">
      <c r="C92" s="239"/>
      <c r="D92" s="239"/>
      <c r="E92" s="239"/>
      <c r="F92" s="239"/>
    </row>
    <row r="93" spans="1:6" x14ac:dyDescent="0.25">
      <c r="C93" s="239"/>
      <c r="D93" s="239"/>
      <c r="E93" s="239"/>
      <c r="F93" s="239"/>
    </row>
    <row r="94" spans="1:6" x14ac:dyDescent="0.25">
      <c r="C94" s="239"/>
      <c r="D94" s="239"/>
      <c r="E94" s="239"/>
      <c r="F94" s="239"/>
    </row>
    <row r="95" spans="1:6" x14ac:dyDescent="0.25">
      <c r="C95" s="239"/>
      <c r="D95" s="239"/>
      <c r="E95" s="239"/>
      <c r="F95" s="239"/>
    </row>
    <row r="96" spans="1:6" x14ac:dyDescent="0.25">
      <c r="C96" s="239"/>
      <c r="D96" s="239"/>
      <c r="E96" s="239"/>
      <c r="F96" s="239"/>
    </row>
    <row r="97" spans="1:6" x14ac:dyDescent="0.25">
      <c r="C97" s="239"/>
      <c r="D97" s="239"/>
      <c r="E97" s="239"/>
      <c r="F97" s="239"/>
    </row>
    <row r="98" spans="1:6" x14ac:dyDescent="0.25">
      <c r="C98" s="239"/>
      <c r="D98" s="239"/>
      <c r="E98" s="239"/>
      <c r="F98" s="239"/>
    </row>
    <row r="99" spans="1:6" ht="29.25" customHeight="1" x14ac:dyDescent="0.25">
      <c r="A99" s="657"/>
      <c r="B99" s="657"/>
      <c r="C99" s="657"/>
      <c r="D99" s="657"/>
      <c r="E99" s="657"/>
      <c r="F99" s="657"/>
    </row>
    <row r="100" spans="1:6" x14ac:dyDescent="0.25">
      <c r="A100" s="657"/>
      <c r="B100" s="657"/>
      <c r="C100" s="657"/>
      <c r="D100" s="657"/>
      <c r="E100" s="657"/>
      <c r="F100" s="657"/>
    </row>
    <row r="101" spans="1:6" x14ac:dyDescent="0.25">
      <c r="A101" s="657"/>
      <c r="B101" s="657"/>
      <c r="C101" s="657"/>
      <c r="D101" s="657"/>
      <c r="E101" s="657"/>
      <c r="F101" s="657"/>
    </row>
    <row r="102" spans="1:6" x14ac:dyDescent="0.25">
      <c r="A102" s="657"/>
      <c r="B102" s="657"/>
      <c r="C102" s="657"/>
      <c r="D102" s="657"/>
      <c r="E102" s="657"/>
      <c r="F102" s="657"/>
    </row>
    <row r="103" spans="1:6" x14ac:dyDescent="0.25">
      <c r="A103" s="657"/>
      <c r="B103" s="657"/>
      <c r="C103" s="657"/>
      <c r="D103" s="657"/>
      <c r="E103" s="657"/>
      <c r="F103" s="657"/>
    </row>
    <row r="104" spans="1:6" x14ac:dyDescent="0.25">
      <c r="C104" s="239"/>
      <c r="D104" s="239"/>
      <c r="E104" s="239"/>
      <c r="F104" s="239"/>
    </row>
    <row r="105" spans="1:6" ht="33.75" customHeight="1" x14ac:dyDescent="0.25">
      <c r="A105" s="657"/>
      <c r="B105" s="657"/>
      <c r="C105" s="657"/>
      <c r="D105" s="657"/>
      <c r="E105" s="657"/>
      <c r="F105" s="657"/>
    </row>
    <row r="106" spans="1:6" x14ac:dyDescent="0.25">
      <c r="C106" s="239"/>
      <c r="D106" s="239"/>
      <c r="E106" s="239"/>
      <c r="F106" s="239"/>
    </row>
    <row r="107" spans="1:6" x14ac:dyDescent="0.25">
      <c r="C107" s="239"/>
      <c r="D107" s="239"/>
      <c r="E107" s="239"/>
      <c r="F107" s="239"/>
    </row>
    <row r="114" s="239" customFormat="1" x14ac:dyDescent="0.25"/>
    <row r="115" s="239" customFormat="1" x14ac:dyDescent="0.25"/>
    <row r="116" s="239" customFormat="1" x14ac:dyDescent="0.25"/>
    <row r="117" s="239" customFormat="1" x14ac:dyDescent="0.25"/>
    <row r="118" s="239" customFormat="1" x14ac:dyDescent="0.25"/>
    <row r="119" s="239" customFormat="1" x14ac:dyDescent="0.25"/>
    <row r="120" s="239" customFormat="1" x14ac:dyDescent="0.25"/>
    <row r="121" s="239" customFormat="1" x14ac:dyDescent="0.25"/>
    <row r="122" s="239" customFormat="1" x14ac:dyDescent="0.25"/>
    <row r="123" s="239" customFormat="1" x14ac:dyDescent="0.25"/>
    <row r="124" s="239" customFormat="1" x14ac:dyDescent="0.25"/>
    <row r="125" s="239" customFormat="1" x14ac:dyDescent="0.25"/>
    <row r="126" s="239" customFormat="1" x14ac:dyDescent="0.25"/>
    <row r="127" s="239" customFormat="1" x14ac:dyDescent="0.25"/>
    <row r="128" s="239" customFormat="1" x14ac:dyDescent="0.25"/>
    <row r="129" s="239" customFormat="1" x14ac:dyDescent="0.25"/>
    <row r="130" s="239" customFormat="1" x14ac:dyDescent="0.25"/>
    <row r="131" s="239" customFormat="1" x14ac:dyDescent="0.25"/>
    <row r="132" s="239" customFormat="1" x14ac:dyDescent="0.25"/>
    <row r="133" s="239" customFormat="1" x14ac:dyDescent="0.25"/>
    <row r="134" s="239" customFormat="1" x14ac:dyDescent="0.25"/>
    <row r="135" s="239" customFormat="1" x14ac:dyDescent="0.25"/>
    <row r="136" s="239" customFormat="1" x14ac:dyDescent="0.25"/>
    <row r="137" s="239" customFormat="1" x14ac:dyDescent="0.25"/>
    <row r="138" s="239" customFormat="1" x14ac:dyDescent="0.25"/>
    <row r="139" s="239" customFormat="1" x14ac:dyDescent="0.25"/>
    <row r="140" s="239" customFormat="1" x14ac:dyDescent="0.25"/>
    <row r="141" s="239" customFormat="1" x14ac:dyDescent="0.25"/>
    <row r="142" s="239" customFormat="1" x14ac:dyDescent="0.25"/>
    <row r="143" s="239" customFormat="1" x14ac:dyDescent="0.25"/>
    <row r="144" s="239" customFormat="1" x14ac:dyDescent="0.25"/>
    <row r="145" s="239" customFormat="1" x14ac:dyDescent="0.25"/>
    <row r="146" s="239" customFormat="1" x14ac:dyDescent="0.25"/>
    <row r="147" s="239" customFormat="1" x14ac:dyDescent="0.25"/>
    <row r="148" s="239" customFormat="1" x14ac:dyDescent="0.25"/>
    <row r="149" s="239" customFormat="1" x14ac:dyDescent="0.25"/>
    <row r="150" s="239" customFormat="1" x14ac:dyDescent="0.25"/>
    <row r="151" s="239" customFormat="1" x14ac:dyDescent="0.25"/>
    <row r="152" s="239" customFormat="1" x14ac:dyDescent="0.25"/>
    <row r="153" s="239" customFormat="1" x14ac:dyDescent="0.25"/>
    <row r="154" s="239" customFormat="1" x14ac:dyDescent="0.25"/>
    <row r="155" s="239" customFormat="1" x14ac:dyDescent="0.25"/>
    <row r="156" s="239" customFormat="1" x14ac:dyDescent="0.25"/>
    <row r="157" s="239" customFormat="1" x14ac:dyDescent="0.25"/>
    <row r="158" s="239" customFormat="1" x14ac:dyDescent="0.25"/>
    <row r="159" s="239" customFormat="1" x14ac:dyDescent="0.25"/>
    <row r="160" s="239" customFormat="1" x14ac:dyDescent="0.25"/>
    <row r="161" s="239" customFormat="1" x14ac:dyDescent="0.25"/>
    <row r="162" s="239" customFormat="1" x14ac:dyDescent="0.25"/>
    <row r="163" s="239" customFormat="1" x14ac:dyDescent="0.25"/>
    <row r="164" s="239" customFormat="1" x14ac:dyDescent="0.25"/>
    <row r="165" s="239" customFormat="1" x14ac:dyDescent="0.25"/>
    <row r="166" s="239" customFormat="1" x14ac:dyDescent="0.25"/>
    <row r="167" s="239" customFormat="1" x14ac:dyDescent="0.25"/>
    <row r="168" s="239" customFormat="1" x14ac:dyDescent="0.25"/>
    <row r="169" s="239" customFormat="1" x14ac:dyDescent="0.25"/>
    <row r="170" s="239" customFormat="1" x14ac:dyDescent="0.25"/>
    <row r="171" s="239" customFormat="1" x14ac:dyDescent="0.25"/>
    <row r="172" s="239" customFormat="1" x14ac:dyDescent="0.25"/>
    <row r="173" s="239" customFormat="1" x14ac:dyDescent="0.25"/>
    <row r="174" s="239" customFormat="1" x14ac:dyDescent="0.25"/>
    <row r="175" s="239" customFormat="1" x14ac:dyDescent="0.25"/>
    <row r="176" s="239" customFormat="1" x14ac:dyDescent="0.25"/>
    <row r="177" s="239" customFormat="1" x14ac:dyDescent="0.25"/>
    <row r="178" s="239" customFormat="1" x14ac:dyDescent="0.25"/>
    <row r="179" s="239" customFormat="1" x14ac:dyDescent="0.25"/>
    <row r="180" s="239" customFormat="1" x14ac:dyDescent="0.25"/>
    <row r="181" s="239" customFormat="1" x14ac:dyDescent="0.25"/>
    <row r="182" s="239" customFormat="1" x14ac:dyDescent="0.25"/>
    <row r="183" s="239" customFormat="1" x14ac:dyDescent="0.25"/>
    <row r="184" s="239" customFormat="1" x14ac:dyDescent="0.25"/>
    <row r="185" s="239" customFormat="1" x14ac:dyDescent="0.25"/>
    <row r="186" s="239" customFormat="1" x14ac:dyDescent="0.25"/>
    <row r="187" s="239" customFormat="1" x14ac:dyDescent="0.25"/>
    <row r="188" s="239" customFormat="1" x14ac:dyDescent="0.25"/>
    <row r="189" s="239" customFormat="1" x14ac:dyDescent="0.25"/>
    <row r="190" s="239" customFormat="1" x14ac:dyDescent="0.25"/>
    <row r="191" s="239" customFormat="1" x14ac:dyDescent="0.25"/>
    <row r="192" s="239" customFormat="1" x14ac:dyDescent="0.25"/>
    <row r="193" s="239" customFormat="1" x14ac:dyDescent="0.25"/>
    <row r="194" s="239" customFormat="1" x14ac:dyDescent="0.25"/>
    <row r="195" s="239" customFormat="1" x14ac:dyDescent="0.25"/>
    <row r="196" s="239" customFormat="1" x14ac:dyDescent="0.25"/>
    <row r="197" s="239" customFormat="1" x14ac:dyDescent="0.25"/>
    <row r="198" s="239" customFormat="1" x14ac:dyDescent="0.25"/>
    <row r="199" s="239" customFormat="1" x14ac:dyDescent="0.25"/>
    <row r="200" s="239" customFormat="1" x14ac:dyDescent="0.25"/>
    <row r="201" s="239" customFormat="1" x14ac:dyDescent="0.25"/>
    <row r="202" s="239" customFormat="1" x14ac:dyDescent="0.25"/>
    <row r="203" s="239" customFormat="1" x14ac:dyDescent="0.25"/>
    <row r="204" s="239" customFormat="1" x14ac:dyDescent="0.25"/>
    <row r="205" s="239" customFormat="1" x14ac:dyDescent="0.25"/>
    <row r="206" s="239" customFormat="1" x14ac:dyDescent="0.25"/>
    <row r="207" s="239" customFormat="1" x14ac:dyDescent="0.25"/>
    <row r="208" s="239" customFormat="1" x14ac:dyDescent="0.25"/>
    <row r="209" s="239" customFormat="1" x14ac:dyDescent="0.25"/>
    <row r="210" s="239" customFormat="1" x14ac:dyDescent="0.25"/>
    <row r="211" s="239" customFormat="1" x14ac:dyDescent="0.25"/>
    <row r="212" s="239" customFormat="1" x14ac:dyDescent="0.25"/>
    <row r="213" s="239" customFormat="1" x14ac:dyDescent="0.25"/>
    <row r="214" s="239" customFormat="1" x14ac:dyDescent="0.25"/>
    <row r="215" s="239" customFormat="1" x14ac:dyDescent="0.25"/>
    <row r="216" s="239" customFormat="1" x14ac:dyDescent="0.25"/>
    <row r="217" s="239" customFormat="1" x14ac:dyDescent="0.25"/>
    <row r="218" s="239" customFormat="1" x14ac:dyDescent="0.25"/>
    <row r="219" s="239" customFormat="1" x14ac:dyDescent="0.25"/>
    <row r="220" s="239" customFormat="1" x14ac:dyDescent="0.25"/>
    <row r="221" s="239" customFormat="1" x14ac:dyDescent="0.25"/>
    <row r="222" s="239" customFormat="1" x14ac:dyDescent="0.25"/>
    <row r="223" s="239" customFormat="1" x14ac:dyDescent="0.25"/>
    <row r="224" s="239" customFormat="1" x14ac:dyDescent="0.25"/>
    <row r="225" s="239" customFormat="1" x14ac:dyDescent="0.25"/>
    <row r="226" s="239" customFormat="1" x14ac:dyDescent="0.25"/>
    <row r="227" s="239" customFormat="1" x14ac:dyDescent="0.25"/>
    <row r="228" s="239" customFormat="1" x14ac:dyDescent="0.25"/>
    <row r="229" s="239" customFormat="1" x14ac:dyDescent="0.25"/>
    <row r="230" s="239" customFormat="1" x14ac:dyDescent="0.25"/>
    <row r="231" s="239" customFormat="1" x14ac:dyDescent="0.25"/>
    <row r="232" s="239" customFormat="1" x14ac:dyDescent="0.25"/>
    <row r="233" s="239" customFormat="1" x14ac:dyDescent="0.25"/>
    <row r="234" s="239" customFormat="1" x14ac:dyDescent="0.25"/>
    <row r="235" s="239" customFormat="1" x14ac:dyDescent="0.25"/>
    <row r="236" s="239" customFormat="1" x14ac:dyDescent="0.25"/>
    <row r="237" s="239" customFormat="1" x14ac:dyDescent="0.25"/>
    <row r="238" s="239" customFormat="1" x14ac:dyDescent="0.25"/>
    <row r="239" s="239" customFormat="1" x14ac:dyDescent="0.25"/>
    <row r="240" s="239" customFormat="1" x14ac:dyDescent="0.25"/>
    <row r="241" s="239" customFormat="1" x14ac:dyDescent="0.25"/>
    <row r="242" s="239" customFormat="1" x14ac:dyDescent="0.25"/>
    <row r="243" s="239" customFormat="1" x14ac:dyDescent="0.25"/>
    <row r="244" s="239" customFormat="1" x14ac:dyDescent="0.25"/>
    <row r="245" s="239" customFormat="1" x14ac:dyDescent="0.25"/>
    <row r="246" s="239" customFormat="1" x14ac:dyDescent="0.25"/>
    <row r="247" s="239" customFormat="1" x14ac:dyDescent="0.25"/>
    <row r="248" s="239" customFormat="1" x14ac:dyDescent="0.25"/>
    <row r="249" s="239" customFormat="1" x14ac:dyDescent="0.25"/>
    <row r="250" s="239" customFormat="1" x14ac:dyDescent="0.25"/>
    <row r="251" s="239" customFormat="1" x14ac:dyDescent="0.25"/>
    <row r="252" s="239" customFormat="1" x14ac:dyDescent="0.25"/>
    <row r="253" s="239" customFormat="1" x14ac:dyDescent="0.25"/>
    <row r="254" s="239" customFormat="1" x14ac:dyDescent="0.25"/>
    <row r="255" s="239" customFormat="1" x14ac:dyDescent="0.25"/>
    <row r="256" s="239" customFormat="1" x14ac:dyDescent="0.25"/>
    <row r="257" s="239" customFormat="1" x14ac:dyDescent="0.25"/>
    <row r="258" s="239" customFormat="1" x14ac:dyDescent="0.25"/>
    <row r="259" s="239" customFormat="1" x14ac:dyDescent="0.25"/>
    <row r="260" s="239" customFormat="1" x14ac:dyDescent="0.25"/>
    <row r="261" s="239" customFormat="1" x14ac:dyDescent="0.25"/>
    <row r="262" s="239" customFormat="1" x14ac:dyDescent="0.25"/>
    <row r="263" s="239" customFormat="1" x14ac:dyDescent="0.25"/>
    <row r="264" s="239" customFormat="1" x14ac:dyDescent="0.25"/>
    <row r="265" s="239" customFormat="1" x14ac:dyDescent="0.25"/>
    <row r="266" s="239" customFormat="1" x14ac:dyDescent="0.25"/>
    <row r="267" s="239" customFormat="1" x14ac:dyDescent="0.25"/>
    <row r="268" s="239" customFormat="1" x14ac:dyDescent="0.25"/>
    <row r="269" s="239" customFormat="1" x14ac:dyDescent="0.25"/>
    <row r="270" s="239" customFormat="1" x14ac:dyDescent="0.25"/>
    <row r="271" s="239" customFormat="1" x14ac:dyDescent="0.25"/>
    <row r="272" s="239" customFormat="1" x14ac:dyDescent="0.25"/>
    <row r="273" s="239" customFormat="1" x14ac:dyDescent="0.25"/>
    <row r="274" s="239" customFormat="1" x14ac:dyDescent="0.25"/>
    <row r="275" s="239" customFormat="1" x14ac:dyDescent="0.25"/>
    <row r="276" s="239" customFormat="1" x14ac:dyDescent="0.25"/>
    <row r="277" s="239" customFormat="1" x14ac:dyDescent="0.25"/>
    <row r="278" s="239" customFormat="1" x14ac:dyDescent="0.25"/>
    <row r="279" s="239" customFormat="1" x14ac:dyDescent="0.25"/>
    <row r="280" s="239" customFormat="1" x14ac:dyDescent="0.25"/>
    <row r="281" s="239" customFormat="1" x14ac:dyDescent="0.25"/>
    <row r="282" s="239" customFormat="1" x14ac:dyDescent="0.25"/>
    <row r="283" s="239" customFormat="1" x14ac:dyDescent="0.25"/>
    <row r="284" s="239" customFormat="1" x14ac:dyDescent="0.25"/>
    <row r="285" s="239" customFormat="1" x14ac:dyDescent="0.25"/>
    <row r="286" s="239" customFormat="1" x14ac:dyDescent="0.25"/>
    <row r="287" s="239" customFormat="1" x14ac:dyDescent="0.25"/>
    <row r="288" s="239" customFormat="1" x14ac:dyDescent="0.25"/>
    <row r="289" s="239" customFormat="1" x14ac:dyDescent="0.25"/>
    <row r="290" s="239" customFormat="1" x14ac:dyDescent="0.25"/>
    <row r="291" s="239" customFormat="1" x14ac:dyDescent="0.25"/>
    <row r="292" s="239" customFormat="1" x14ac:dyDescent="0.25"/>
    <row r="293" s="239" customFormat="1" x14ac:dyDescent="0.25"/>
    <row r="294" s="239" customFormat="1" x14ac:dyDescent="0.25"/>
    <row r="295" s="239" customFormat="1" x14ac:dyDescent="0.25"/>
    <row r="296" s="239" customFormat="1" x14ac:dyDescent="0.25"/>
    <row r="297" s="239" customFormat="1" x14ac:dyDescent="0.25"/>
    <row r="298" s="239" customFormat="1" x14ac:dyDescent="0.25"/>
    <row r="299" s="239" customFormat="1" x14ac:dyDescent="0.25"/>
    <row r="300" s="239" customFormat="1" x14ac:dyDescent="0.25"/>
    <row r="301" s="239" customFormat="1" x14ac:dyDescent="0.25"/>
    <row r="302" s="239" customFormat="1" x14ac:dyDescent="0.25"/>
    <row r="303" s="239" customFormat="1" x14ac:dyDescent="0.25"/>
    <row r="304" s="239" customFormat="1" x14ac:dyDescent="0.25"/>
    <row r="305" s="239" customFormat="1" x14ac:dyDescent="0.25"/>
    <row r="306" s="239" customFormat="1" x14ac:dyDescent="0.25"/>
    <row r="307" s="239" customFormat="1" x14ac:dyDescent="0.25"/>
    <row r="308" s="239" customFormat="1" x14ac:dyDescent="0.25"/>
    <row r="309" s="239" customFormat="1" x14ac:dyDescent="0.25"/>
    <row r="310" s="239" customFormat="1" x14ac:dyDescent="0.25"/>
    <row r="311" s="239" customFormat="1" x14ac:dyDescent="0.25"/>
    <row r="312" s="239" customFormat="1" x14ac:dyDescent="0.25"/>
    <row r="313" s="239" customFormat="1" x14ac:dyDescent="0.25"/>
    <row r="314" s="239" customFormat="1" x14ac:dyDescent="0.25"/>
    <row r="315" s="239" customFormat="1" x14ac:dyDescent="0.25"/>
    <row r="316" s="239" customFormat="1" x14ac:dyDescent="0.25"/>
    <row r="317" s="239" customFormat="1" x14ac:dyDescent="0.25"/>
    <row r="318" s="239" customFormat="1" x14ac:dyDescent="0.25"/>
    <row r="319" s="239" customFormat="1" x14ac:dyDescent="0.25"/>
    <row r="320" s="239" customFormat="1" x14ac:dyDescent="0.25"/>
    <row r="321" s="239" customFormat="1" x14ac:dyDescent="0.25"/>
    <row r="322" s="239" customFormat="1" x14ac:dyDescent="0.25"/>
    <row r="323" s="239" customFormat="1" x14ac:dyDescent="0.25"/>
    <row r="324" s="239" customFormat="1" x14ac:dyDescent="0.25"/>
    <row r="325" s="239" customFormat="1" x14ac:dyDescent="0.25"/>
    <row r="326" s="239" customFormat="1" x14ac:dyDescent="0.25"/>
    <row r="327" s="239" customFormat="1" x14ac:dyDescent="0.25"/>
    <row r="328" s="239" customFormat="1" x14ac:dyDescent="0.25"/>
    <row r="329" s="239" customFormat="1" x14ac:dyDescent="0.25"/>
    <row r="330" s="239" customFormat="1" x14ac:dyDescent="0.25"/>
    <row r="331" s="239" customFormat="1" x14ac:dyDescent="0.25"/>
    <row r="332" s="239" customFormat="1" x14ac:dyDescent="0.25"/>
    <row r="333" s="239" customFormat="1" x14ac:dyDescent="0.25"/>
    <row r="334" s="239" customFormat="1" x14ac:dyDescent="0.25"/>
    <row r="335" s="239" customFormat="1" x14ac:dyDescent="0.25"/>
    <row r="336" s="239" customFormat="1" x14ac:dyDescent="0.25"/>
    <row r="337" s="239" customFormat="1" x14ac:dyDescent="0.25"/>
    <row r="338" s="239" customFormat="1" x14ac:dyDescent="0.25"/>
    <row r="339" s="239" customFormat="1" x14ac:dyDescent="0.25"/>
    <row r="340" s="239" customFormat="1" x14ac:dyDescent="0.25"/>
    <row r="341" s="239" customFormat="1" x14ac:dyDescent="0.25"/>
    <row r="342" s="239" customFormat="1" x14ac:dyDescent="0.25"/>
    <row r="343" s="239" customFormat="1" x14ac:dyDescent="0.25"/>
    <row r="344" s="239" customFormat="1" x14ac:dyDescent="0.25"/>
    <row r="345" s="239" customFormat="1" x14ac:dyDescent="0.25"/>
    <row r="346" s="239" customFormat="1" x14ac:dyDescent="0.25"/>
    <row r="347" s="239" customFormat="1" x14ac:dyDescent="0.25"/>
    <row r="348" s="239" customFormat="1" x14ac:dyDescent="0.25"/>
    <row r="349" s="239" customFormat="1" x14ac:dyDescent="0.25"/>
    <row r="350" s="239" customFormat="1" x14ac:dyDescent="0.25"/>
    <row r="351" s="239" customFormat="1" x14ac:dyDescent="0.25"/>
    <row r="352" s="239" customFormat="1" x14ac:dyDescent="0.25"/>
    <row r="353" s="239" customFormat="1" x14ac:dyDescent="0.25"/>
    <row r="354" s="239" customFormat="1" x14ac:dyDescent="0.25"/>
    <row r="355" s="239" customFormat="1" x14ac:dyDescent="0.25"/>
    <row r="356" s="239" customFormat="1" x14ac:dyDescent="0.25"/>
    <row r="357" s="239" customFormat="1" x14ac:dyDescent="0.25"/>
    <row r="358" s="239" customFormat="1" x14ac:dyDescent="0.25"/>
    <row r="359" s="239" customFormat="1" x14ac:dyDescent="0.25"/>
    <row r="360" s="239" customFormat="1" x14ac:dyDescent="0.25"/>
    <row r="361" s="239" customFormat="1" x14ac:dyDescent="0.25"/>
    <row r="362" s="239" customFormat="1" x14ac:dyDescent="0.25"/>
    <row r="363" s="239" customFormat="1" x14ac:dyDescent="0.25"/>
    <row r="364" s="239" customFormat="1" x14ac:dyDescent="0.25"/>
    <row r="365" s="239" customFormat="1" x14ac:dyDescent="0.25"/>
    <row r="366" s="239" customFormat="1" x14ac:dyDescent="0.25"/>
    <row r="367" s="239" customFormat="1" x14ac:dyDescent="0.25"/>
    <row r="368" s="239" customFormat="1" x14ac:dyDescent="0.25"/>
    <row r="369" s="239" customFormat="1" x14ac:dyDescent="0.25"/>
    <row r="370" s="239" customFormat="1" x14ac:dyDescent="0.25"/>
    <row r="371" s="239" customFormat="1" x14ac:dyDescent="0.25"/>
    <row r="372" s="239" customFormat="1" x14ac:dyDescent="0.25"/>
    <row r="373" s="239" customFormat="1" x14ac:dyDescent="0.25"/>
    <row r="374" s="239" customFormat="1" x14ac:dyDescent="0.25"/>
    <row r="375" s="239" customFormat="1" x14ac:dyDescent="0.25"/>
    <row r="376" s="239" customFormat="1" x14ac:dyDescent="0.25"/>
    <row r="377" s="239" customFormat="1" x14ac:dyDescent="0.25"/>
    <row r="378" s="239" customFormat="1" x14ac:dyDescent="0.25"/>
    <row r="379" s="239" customFormat="1" x14ac:dyDescent="0.25"/>
    <row r="380" s="239" customFormat="1" x14ac:dyDescent="0.25"/>
    <row r="381" s="239" customFormat="1" x14ac:dyDescent="0.25"/>
    <row r="382" s="239" customFormat="1" x14ac:dyDescent="0.25"/>
    <row r="383" s="239" customFormat="1" x14ac:dyDescent="0.25"/>
    <row r="384" s="239" customFormat="1" x14ac:dyDescent="0.25"/>
    <row r="385" s="239" customFormat="1" x14ac:dyDescent="0.25"/>
    <row r="386" s="239" customFormat="1" x14ac:dyDescent="0.25"/>
    <row r="387" s="239" customFormat="1" x14ac:dyDescent="0.25"/>
    <row r="388" s="239" customFormat="1" x14ac:dyDescent="0.25"/>
    <row r="389" s="239" customFormat="1" x14ac:dyDescent="0.25"/>
    <row r="390" s="239" customFormat="1" x14ac:dyDescent="0.25"/>
    <row r="391" s="239" customFormat="1" x14ac:dyDescent="0.25"/>
    <row r="392" s="239" customFormat="1" x14ac:dyDescent="0.25"/>
    <row r="393" s="239" customFormat="1" x14ac:dyDescent="0.25"/>
    <row r="394" s="239" customFormat="1" x14ac:dyDescent="0.25"/>
    <row r="395" s="239" customFormat="1" x14ac:dyDescent="0.25"/>
    <row r="396" s="239" customFormat="1" x14ac:dyDescent="0.25"/>
    <row r="397" s="239" customFormat="1" x14ac:dyDescent="0.25"/>
    <row r="398" s="239" customFormat="1" x14ac:dyDescent="0.25"/>
    <row r="399" s="239" customFormat="1" x14ac:dyDescent="0.25"/>
    <row r="400" s="239" customFormat="1" x14ac:dyDescent="0.25"/>
    <row r="401" s="239" customFormat="1" x14ac:dyDescent="0.25"/>
    <row r="402" s="239" customFormat="1" x14ac:dyDescent="0.25"/>
    <row r="403" s="239" customFormat="1" x14ac:dyDescent="0.25"/>
    <row r="404" s="239" customFormat="1" x14ac:dyDescent="0.25"/>
    <row r="405" s="239" customFormat="1" x14ac:dyDescent="0.25"/>
    <row r="406" s="239" customFormat="1" x14ac:dyDescent="0.25"/>
    <row r="407" s="239" customFormat="1" x14ac:dyDescent="0.25"/>
    <row r="408" s="239" customFormat="1" x14ac:dyDescent="0.25"/>
    <row r="409" s="239" customFormat="1" x14ac:dyDescent="0.25"/>
    <row r="410" s="239" customFormat="1" x14ac:dyDescent="0.25"/>
    <row r="411" s="239" customFormat="1" x14ac:dyDescent="0.25"/>
    <row r="412" s="239" customFormat="1" x14ac:dyDescent="0.25"/>
    <row r="413" s="239" customFormat="1" x14ac:dyDescent="0.25"/>
    <row r="414" s="239" customFormat="1" x14ac:dyDescent="0.25"/>
    <row r="415" s="239" customFormat="1" x14ac:dyDescent="0.25"/>
    <row r="416" s="239" customFormat="1" x14ac:dyDescent="0.25"/>
    <row r="417" s="239" customFormat="1" x14ac:dyDescent="0.25"/>
    <row r="418" s="239" customFormat="1" x14ac:dyDescent="0.25"/>
    <row r="419" s="239" customFormat="1" x14ac:dyDescent="0.25"/>
    <row r="420" s="239" customFormat="1" x14ac:dyDescent="0.25"/>
    <row r="421" s="239" customFormat="1" x14ac:dyDescent="0.25"/>
    <row r="422" s="239" customFormat="1" x14ac:dyDescent="0.25"/>
    <row r="423" s="239" customFormat="1" x14ac:dyDescent="0.25"/>
    <row r="424" s="239" customFormat="1" x14ac:dyDescent="0.25"/>
    <row r="425" s="239" customFormat="1" x14ac:dyDescent="0.25"/>
    <row r="426" s="239" customFormat="1" x14ac:dyDescent="0.25"/>
    <row r="427" s="239" customFormat="1" x14ac:dyDescent="0.25"/>
    <row r="428" s="239" customFormat="1" x14ac:dyDescent="0.25"/>
    <row r="429" s="239" customFormat="1" x14ac:dyDescent="0.25"/>
    <row r="430" s="239" customFormat="1" x14ac:dyDescent="0.25"/>
    <row r="431" s="239" customFormat="1" x14ac:dyDescent="0.25"/>
    <row r="432" s="239" customFormat="1" x14ac:dyDescent="0.25"/>
    <row r="433" s="239" customFormat="1" x14ac:dyDescent="0.25"/>
    <row r="434" s="239" customFormat="1" x14ac:dyDescent="0.25"/>
    <row r="435" s="239" customFormat="1" x14ac:dyDescent="0.25"/>
    <row r="436" s="239" customFormat="1" x14ac:dyDescent="0.25"/>
    <row r="437" s="239" customFormat="1" x14ac:dyDescent="0.25"/>
    <row r="438" s="239" customFormat="1" x14ac:dyDescent="0.25"/>
    <row r="439" s="239" customFormat="1" x14ac:dyDescent="0.25"/>
    <row r="440" s="239" customFormat="1" x14ac:dyDescent="0.25"/>
    <row r="441" s="239" customFormat="1" x14ac:dyDescent="0.25"/>
    <row r="442" s="239" customFormat="1" x14ac:dyDescent="0.25"/>
    <row r="443" s="239" customFormat="1" x14ac:dyDescent="0.25"/>
    <row r="444" s="239" customFormat="1" x14ac:dyDescent="0.25"/>
    <row r="445" s="239" customFormat="1" x14ac:dyDescent="0.25"/>
    <row r="446" s="239" customFormat="1" x14ac:dyDescent="0.25"/>
    <row r="447" s="239" customFormat="1" x14ac:dyDescent="0.25"/>
    <row r="448" s="239" customFormat="1" x14ac:dyDescent="0.25"/>
    <row r="449" s="239" customFormat="1" x14ac:dyDescent="0.25"/>
    <row r="450" s="239" customFormat="1" x14ac:dyDescent="0.25"/>
    <row r="451" s="239" customFormat="1" x14ac:dyDescent="0.25"/>
    <row r="452" s="239" customFormat="1" x14ac:dyDescent="0.25"/>
    <row r="453" s="239" customFormat="1" x14ac:dyDescent="0.25"/>
    <row r="454" s="239" customFormat="1" x14ac:dyDescent="0.25"/>
    <row r="455" s="239" customFormat="1" x14ac:dyDescent="0.25"/>
    <row r="456" s="239" customFormat="1" x14ac:dyDescent="0.25"/>
    <row r="457" s="239" customFormat="1" x14ac:dyDescent="0.25"/>
    <row r="458" s="239" customFormat="1" x14ac:dyDescent="0.25"/>
    <row r="459" s="239" customFormat="1" x14ac:dyDescent="0.25"/>
    <row r="460" s="239" customFormat="1" x14ac:dyDescent="0.25"/>
    <row r="461" s="239" customFormat="1" x14ac:dyDescent="0.25"/>
    <row r="462" s="239" customFormat="1" x14ac:dyDescent="0.25"/>
    <row r="463" s="239" customFormat="1" x14ac:dyDescent="0.25"/>
    <row r="464" s="239" customFormat="1" x14ac:dyDescent="0.25"/>
    <row r="465" s="239" customFormat="1" x14ac:dyDescent="0.25"/>
    <row r="466" s="239" customFormat="1" x14ac:dyDescent="0.25"/>
    <row r="467" s="239" customFormat="1" x14ac:dyDescent="0.25"/>
    <row r="468" s="239" customFormat="1" x14ac:dyDescent="0.25"/>
    <row r="469" s="239" customFormat="1" x14ac:dyDescent="0.25"/>
    <row r="470" s="239" customFormat="1" x14ac:dyDescent="0.25"/>
    <row r="471" s="239" customFormat="1" x14ac:dyDescent="0.25"/>
    <row r="472" s="239" customFormat="1" x14ac:dyDescent="0.25"/>
    <row r="473" s="239" customFormat="1" x14ac:dyDescent="0.25"/>
    <row r="474" s="239" customFormat="1" x14ac:dyDescent="0.25"/>
    <row r="475" s="239" customFormat="1" x14ac:dyDescent="0.25"/>
    <row r="476" s="239" customFormat="1" x14ac:dyDescent="0.25"/>
    <row r="477" s="239" customFormat="1" x14ac:dyDescent="0.25"/>
    <row r="478" s="239" customFormat="1" x14ac:dyDescent="0.25"/>
    <row r="479" s="239" customFormat="1" x14ac:dyDescent="0.25"/>
    <row r="480" s="239" customFormat="1" x14ac:dyDescent="0.25"/>
    <row r="481" s="239" customFormat="1" x14ac:dyDescent="0.25"/>
    <row r="482" s="239" customFormat="1" x14ac:dyDescent="0.25"/>
    <row r="483" s="239" customFormat="1" x14ac:dyDescent="0.25"/>
    <row r="484" s="239" customFormat="1" x14ac:dyDescent="0.25"/>
    <row r="485" s="239" customFormat="1" x14ac:dyDescent="0.25"/>
    <row r="486" s="239" customFormat="1" x14ac:dyDescent="0.25"/>
    <row r="487" s="239" customFormat="1" x14ac:dyDescent="0.25"/>
    <row r="488" s="239" customFormat="1" x14ac:dyDescent="0.25"/>
    <row r="489" s="239" customFormat="1" x14ac:dyDescent="0.25"/>
    <row r="490" s="239" customFormat="1" x14ac:dyDescent="0.25"/>
    <row r="491" s="239" customFormat="1" x14ac:dyDescent="0.25"/>
    <row r="492" s="239" customFormat="1" x14ac:dyDescent="0.25"/>
    <row r="493" s="239" customFormat="1" x14ac:dyDescent="0.25"/>
    <row r="494" s="239" customFormat="1" x14ac:dyDescent="0.25"/>
    <row r="495" s="239" customFormat="1" x14ac:dyDescent="0.25"/>
    <row r="496" s="239" customFormat="1" x14ac:dyDescent="0.25"/>
    <row r="497" s="239" customFormat="1" x14ac:dyDescent="0.25"/>
    <row r="498" s="239" customFormat="1" x14ac:dyDescent="0.25"/>
    <row r="499" s="239" customFormat="1" x14ac:dyDescent="0.25"/>
    <row r="500" s="239" customFormat="1" x14ac:dyDescent="0.25"/>
    <row r="501" s="239" customFormat="1" x14ac:dyDescent="0.25"/>
    <row r="502" s="239" customFormat="1" x14ac:dyDescent="0.25"/>
    <row r="503" s="239" customFormat="1" x14ac:dyDescent="0.25"/>
    <row r="504" s="239" customFormat="1" x14ac:dyDescent="0.25"/>
    <row r="505" s="239" customFormat="1" x14ac:dyDescent="0.25"/>
    <row r="506" s="239" customFormat="1" x14ac:dyDescent="0.25"/>
    <row r="507" s="239" customFormat="1" x14ac:dyDescent="0.25"/>
    <row r="508" s="239" customFormat="1" x14ac:dyDescent="0.25"/>
    <row r="509" s="239" customFormat="1" x14ac:dyDescent="0.25"/>
    <row r="510" s="239" customFormat="1" x14ac:dyDescent="0.25"/>
    <row r="511" s="239" customFormat="1" x14ac:dyDescent="0.25"/>
    <row r="512" s="239" customFormat="1" x14ac:dyDescent="0.25"/>
    <row r="513" s="239" customFormat="1" x14ac:dyDescent="0.25"/>
    <row r="514" s="239" customFormat="1" x14ac:dyDescent="0.25"/>
    <row r="515" s="239" customFormat="1" x14ac:dyDescent="0.25"/>
    <row r="516" s="239" customFormat="1" x14ac:dyDescent="0.25"/>
    <row r="517" s="239" customFormat="1" x14ac:dyDescent="0.25"/>
    <row r="518" s="239" customFormat="1" x14ac:dyDescent="0.25"/>
    <row r="519" s="239" customFormat="1" x14ac:dyDescent="0.25"/>
    <row r="520" s="239" customFormat="1" x14ac:dyDescent="0.25"/>
    <row r="521" s="239" customFormat="1" x14ac:dyDescent="0.25"/>
    <row r="522" s="239" customFormat="1" x14ac:dyDescent="0.25"/>
    <row r="523" s="239" customFormat="1" x14ac:dyDescent="0.25"/>
    <row r="524" s="239" customFormat="1" x14ac:dyDescent="0.25"/>
  </sheetData>
  <mergeCells count="20">
    <mergeCell ref="A43:F43"/>
    <mergeCell ref="A39:F39"/>
    <mergeCell ref="A3:F3"/>
    <mergeCell ref="A26:F26"/>
    <mergeCell ref="A35:F35"/>
    <mergeCell ref="A36:F36"/>
    <mergeCell ref="A37:F37"/>
    <mergeCell ref="A33:F33"/>
    <mergeCell ref="A38:F38"/>
    <mergeCell ref="A99:F99"/>
    <mergeCell ref="A100:F101"/>
    <mergeCell ref="A102:F103"/>
    <mergeCell ref="A105:F105"/>
    <mergeCell ref="A80:F80"/>
    <mergeCell ref="A83:F83"/>
    <mergeCell ref="A86:F86"/>
    <mergeCell ref="A87:F87"/>
    <mergeCell ref="A89:F89"/>
    <mergeCell ref="A90:F90"/>
    <mergeCell ref="A91:F91"/>
  </mergeCells>
  <conditionalFormatting sqref="A1:B4 G31:XFD1048576 D32">
    <cfRule type="cellIs" dxfId="25" priority="11" operator="equal">
      <formula>0</formula>
    </cfRule>
  </conditionalFormatting>
  <conditionalFormatting sqref="A26:B26">
    <cfRule type="cellIs" dxfId="24" priority="8" operator="equal">
      <formula>0</formula>
    </cfRule>
  </conditionalFormatting>
  <conditionalFormatting sqref="A31:B79">
    <cfRule type="cellIs" dxfId="23" priority="6" operator="equal">
      <formula>0</formula>
    </cfRule>
  </conditionalFormatting>
  <conditionalFormatting sqref="A27:E27 A28:D28 A29:E29">
    <cfRule type="cellIs" dxfId="22" priority="2" operator="equal">
      <formula>0</formula>
    </cfRule>
  </conditionalFormatting>
  <conditionalFormatting sqref="B5">
    <cfRule type="cellIs" dxfId="21" priority="1" operator="equal">
      <formula>0</formula>
    </cfRule>
  </conditionalFormatting>
  <conditionalFormatting sqref="B6:E10 B12:E20 B22:E24">
    <cfRule type="cellIs" dxfId="20" priority="3" operator="equal">
      <formula>0</formula>
    </cfRule>
  </conditionalFormatting>
  <conditionalFormatting sqref="C2:F2">
    <cfRule type="cellIs" dxfId="19" priority="4" operator="equal">
      <formula>0</formula>
    </cfRule>
  </conditionalFormatting>
  <conditionalFormatting sqref="C4:F5 A5:A24 C34:E34 C41:E42 C44:E74 C76:E76 C77:C79 A81:C82 A84:C85 A88:C88 A92:C98 A104:C104 A106:C107 A108:F1048576">
    <cfRule type="cellIs" dxfId="18" priority="9" operator="equal">
      <formula>0</formula>
    </cfRule>
  </conditionalFormatting>
  <conditionalFormatting sqref="C1:XFD1 G2:XFD24">
    <cfRule type="cellIs" dxfId="17" priority="5" operator="equal">
      <formula>0</formula>
    </cfRule>
  </conditionalFormatting>
  <conditionalFormatting sqref="G26:XFD29 D77:E77">
    <cfRule type="cellIs" dxfId="16" priority="10" operator="equal">
      <formula>0</formula>
    </cfRule>
  </conditionalFormatting>
  <hyperlinks>
    <hyperlink ref="F2" location="Contents!A1" display="Back to Contents" xr:uid="{D2B1F7FA-6193-406E-B080-24CDA468A67B}"/>
  </hyperlinks>
  <pageMargins left="0.5" right="0.25" top="0.75" bottom="0.75" header="0.3" footer="0.3"/>
  <pageSetup paperSize="9" scale="69" fitToHeight="0" orientation="portrait" r:id="rId1"/>
  <headerFooter>
    <oddHeader>&amp;L&amp;"Calibri"&amp;10&amp;K000000 [Limited Sharing]&amp;1#_x000D_</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08A0A-A1B7-4DE1-A137-7475922F58E6}">
  <sheetPr>
    <pageSetUpPr fitToPage="1"/>
  </sheetPr>
  <dimension ref="A1:O55"/>
  <sheetViews>
    <sheetView zoomScaleNormal="100" zoomScaleSheetLayoutView="100" workbookViewId="0">
      <pane xSplit="1" ySplit="6" topLeftCell="B7" activePane="bottomRight" state="frozen"/>
      <selection pane="topRight" activeCell="B1" sqref="B1"/>
      <selection pane="bottomLeft" activeCell="A7" sqref="A7"/>
      <selection pane="bottomRight" activeCell="F4" sqref="F4"/>
    </sheetView>
  </sheetViews>
  <sheetFormatPr defaultColWidth="9.140625" defaultRowHeight="12.75" x14ac:dyDescent="0.2"/>
  <cols>
    <col min="1" max="1" width="59.28515625" style="44" customWidth="1"/>
    <col min="2" max="2" width="10.28515625" style="44" customWidth="1"/>
    <col min="3" max="5" width="9.7109375" style="281" customWidth="1"/>
    <col min="6" max="6" width="9.85546875" style="281" customWidth="1"/>
    <col min="7" max="7" width="9.140625" style="44" customWidth="1"/>
    <col min="8" max="16384" width="9.140625" style="44"/>
  </cols>
  <sheetData>
    <row r="1" spans="1:10" s="410" customFormat="1" ht="15.75" x14ac:dyDescent="0.25">
      <c r="A1" s="85" t="s">
        <v>23</v>
      </c>
      <c r="B1" s="85"/>
      <c r="C1" s="437"/>
      <c r="E1" s="86"/>
      <c r="F1" s="86" t="s">
        <v>625</v>
      </c>
    </row>
    <row r="2" spans="1:10" s="410" customFormat="1" ht="15.75" x14ac:dyDescent="0.25">
      <c r="A2" s="85"/>
      <c r="B2" s="85"/>
      <c r="C2" s="437"/>
      <c r="E2" s="86"/>
      <c r="F2" s="442" t="s">
        <v>524</v>
      </c>
    </row>
    <row r="3" spans="1:10" s="410" customFormat="1" ht="19.5" customHeight="1" x14ac:dyDescent="0.25">
      <c r="A3" s="623" t="s">
        <v>15</v>
      </c>
      <c r="B3" s="623"/>
      <c r="C3" s="623"/>
      <c r="D3" s="623"/>
      <c r="E3" s="623"/>
      <c r="F3" s="623"/>
    </row>
    <row r="4" spans="1:10" x14ac:dyDescent="0.2">
      <c r="F4" s="281" t="s">
        <v>661</v>
      </c>
    </row>
    <row r="5" spans="1:10" ht="12.75" customHeight="1" x14ac:dyDescent="0.2">
      <c r="A5" s="666" t="s">
        <v>25</v>
      </c>
      <c r="B5" s="633">
        <v>2019</v>
      </c>
      <c r="C5" s="633">
        <v>2020</v>
      </c>
      <c r="D5" s="633">
        <v>2021</v>
      </c>
      <c r="E5" s="633">
        <v>2022</v>
      </c>
      <c r="F5" s="667" t="s">
        <v>571</v>
      </c>
    </row>
    <row r="6" spans="1:10" ht="12" customHeight="1" x14ac:dyDescent="0.2">
      <c r="A6" s="666"/>
      <c r="B6" s="634"/>
      <c r="C6" s="634"/>
      <c r="D6" s="634"/>
      <c r="E6" s="634"/>
      <c r="F6" s="667"/>
    </row>
    <row r="7" spans="1:10" ht="15" customHeight="1" x14ac:dyDescent="0.2">
      <c r="A7" s="296" t="s">
        <v>570</v>
      </c>
      <c r="B7" s="297">
        <v>901352</v>
      </c>
      <c r="C7" s="298">
        <v>980302</v>
      </c>
      <c r="D7" s="298">
        <v>1048382</v>
      </c>
      <c r="E7" s="298">
        <v>1565190</v>
      </c>
      <c r="F7" s="297">
        <v>2455600</v>
      </c>
      <c r="I7" s="43"/>
      <c r="J7" s="43"/>
    </row>
    <row r="8" spans="1:10" ht="15" customHeight="1" x14ac:dyDescent="0.2">
      <c r="A8" s="299" t="s">
        <v>53</v>
      </c>
      <c r="B8" s="297">
        <v>652795.35519289004</v>
      </c>
      <c r="C8" s="298">
        <v>710113.30274977547</v>
      </c>
      <c r="D8" s="298">
        <v>794123.64893239678</v>
      </c>
      <c r="E8" s="298">
        <v>1436078.4429446897</v>
      </c>
      <c r="F8" s="297">
        <v>2322919.0889651724</v>
      </c>
      <c r="G8" s="43"/>
      <c r="H8" s="43"/>
      <c r="I8" s="43"/>
      <c r="J8" s="43"/>
    </row>
    <row r="9" spans="1:10" ht="15" customHeight="1" x14ac:dyDescent="0.2">
      <c r="A9" s="286" t="s">
        <v>416</v>
      </c>
      <c r="B9" s="76">
        <v>81028.969668910009</v>
      </c>
      <c r="C9" s="300">
        <v>77964.975702135547</v>
      </c>
      <c r="D9" s="300">
        <v>98667.552259796721</v>
      </c>
      <c r="E9" s="300">
        <v>555170.65613140969</v>
      </c>
      <c r="F9" s="76">
        <v>1056409.9894757427</v>
      </c>
      <c r="G9" s="43"/>
      <c r="I9" s="43"/>
      <c r="J9" s="43"/>
    </row>
    <row r="10" spans="1:10" ht="15" customHeight="1" x14ac:dyDescent="0.2">
      <c r="A10" s="301" t="s">
        <v>417</v>
      </c>
      <c r="B10" s="76">
        <v>81028.969668910009</v>
      </c>
      <c r="C10" s="300">
        <v>77964.975702135547</v>
      </c>
      <c r="D10" s="300">
        <v>98667.552259796721</v>
      </c>
      <c r="E10" s="300">
        <v>555170.65613140969</v>
      </c>
      <c r="F10" s="76">
        <v>1056409.9894757427</v>
      </c>
      <c r="G10" s="43"/>
      <c r="I10" s="43"/>
      <c r="J10" s="43"/>
    </row>
    <row r="11" spans="1:10" ht="15" customHeight="1" x14ac:dyDescent="0.2">
      <c r="A11" s="286" t="s">
        <v>418</v>
      </c>
      <c r="B11" s="76">
        <v>571766.3855239799</v>
      </c>
      <c r="C11" s="300">
        <v>632148.32704763988</v>
      </c>
      <c r="D11" s="300">
        <v>695456.09667260002</v>
      </c>
      <c r="E11" s="300">
        <v>880907.78681328008</v>
      </c>
      <c r="F11" s="76">
        <v>1266509.0994894297</v>
      </c>
      <c r="G11" s="43"/>
      <c r="I11" s="43"/>
      <c r="J11" s="43"/>
    </row>
    <row r="12" spans="1:10" ht="15" customHeight="1" x14ac:dyDescent="0.2">
      <c r="A12" s="301" t="s">
        <v>419</v>
      </c>
      <c r="B12" s="76">
        <v>2890.56</v>
      </c>
      <c r="C12" s="300">
        <v>2890.56</v>
      </c>
      <c r="D12" s="300">
        <v>2890.56</v>
      </c>
      <c r="E12" s="300">
        <v>2890.56</v>
      </c>
      <c r="F12" s="76">
        <v>1445.28</v>
      </c>
      <c r="G12" s="43"/>
      <c r="I12" s="43"/>
      <c r="J12" s="43"/>
    </row>
    <row r="13" spans="1:10" ht="15" customHeight="1" x14ac:dyDescent="0.2">
      <c r="A13" s="301" t="s">
        <v>420</v>
      </c>
      <c r="B13" s="76">
        <v>494761.49321287998</v>
      </c>
      <c r="C13" s="300">
        <v>547373.26542546996</v>
      </c>
      <c r="D13" s="300">
        <v>592955.57682636997</v>
      </c>
      <c r="E13" s="300">
        <v>796448.84968083014</v>
      </c>
      <c r="F13" s="76">
        <v>1211555.8213010698</v>
      </c>
      <c r="G13" s="43"/>
      <c r="I13" s="43"/>
      <c r="J13" s="43"/>
    </row>
    <row r="14" spans="1:10" ht="15" customHeight="1" x14ac:dyDescent="0.2">
      <c r="A14" s="301" t="s">
        <v>421</v>
      </c>
      <c r="B14" s="76">
        <v>10269.37144906</v>
      </c>
      <c r="C14" s="300">
        <v>12671.10558849</v>
      </c>
      <c r="D14" s="300">
        <v>16268.21376757</v>
      </c>
      <c r="E14" s="300">
        <v>21807.946796159998</v>
      </c>
      <c r="F14" s="76">
        <v>17094.08077982</v>
      </c>
      <c r="G14" s="43"/>
      <c r="I14" s="43"/>
      <c r="J14" s="43"/>
    </row>
    <row r="15" spans="1:10" ht="15" customHeight="1" x14ac:dyDescent="0.2">
      <c r="A15" s="301" t="s">
        <v>422</v>
      </c>
      <c r="B15" s="76">
        <v>35410.620252660003</v>
      </c>
      <c r="C15" s="300">
        <v>29119.745764650001</v>
      </c>
      <c r="D15" s="300">
        <v>26059.086330210001</v>
      </c>
      <c r="E15" s="300">
        <v>31231.842436349998</v>
      </c>
      <c r="F15" s="76">
        <v>29875.50253202</v>
      </c>
      <c r="G15" s="43"/>
      <c r="I15" s="43"/>
      <c r="J15" s="43"/>
    </row>
    <row r="16" spans="1:10" ht="15" customHeight="1" x14ac:dyDescent="0.2">
      <c r="A16" s="301" t="s">
        <v>68</v>
      </c>
      <c r="B16" s="76">
        <v>28434.340609379939</v>
      </c>
      <c r="C16" s="300">
        <v>40093.650269029858</v>
      </c>
      <c r="D16" s="300">
        <v>57282.659748449994</v>
      </c>
      <c r="E16" s="300">
        <v>28528.587899940001</v>
      </c>
      <c r="F16" s="76">
        <v>6538.4148765200007</v>
      </c>
      <c r="G16" s="43"/>
      <c r="H16" s="43"/>
      <c r="I16" s="43"/>
      <c r="J16" s="43"/>
    </row>
    <row r="17" spans="1:15" ht="15" customHeight="1" x14ac:dyDescent="0.2">
      <c r="A17" s="299" t="s">
        <v>91</v>
      </c>
      <c r="B17" s="297">
        <v>248557.22219462</v>
      </c>
      <c r="C17" s="298">
        <v>270188.3417200644</v>
      </c>
      <c r="D17" s="298">
        <v>254259</v>
      </c>
      <c r="E17" s="298">
        <v>129111</v>
      </c>
      <c r="F17" s="297">
        <v>132680</v>
      </c>
      <c r="G17" s="43"/>
      <c r="H17" s="43"/>
      <c r="I17" s="43"/>
      <c r="J17" s="43"/>
      <c r="K17" s="95"/>
    </row>
    <row r="18" spans="1:15" ht="15" customHeight="1" x14ac:dyDescent="0.2">
      <c r="A18" s="286" t="s">
        <v>416</v>
      </c>
      <c r="B18" s="76">
        <v>1343.3484350300002</v>
      </c>
      <c r="C18" s="300">
        <v>402.5482557244506</v>
      </c>
      <c r="D18" s="300">
        <v>54.697504873263952</v>
      </c>
      <c r="E18" s="300">
        <v>215.97473437041421</v>
      </c>
      <c r="F18" s="76">
        <v>6522.8742304772195</v>
      </c>
      <c r="G18" s="43"/>
      <c r="I18" s="43"/>
      <c r="J18" s="43"/>
    </row>
    <row r="19" spans="1:15" ht="15" customHeight="1" x14ac:dyDescent="0.2">
      <c r="A19" s="301" t="s">
        <v>417</v>
      </c>
      <c r="B19" s="76">
        <v>1343.3484350300002</v>
      </c>
      <c r="C19" s="300">
        <v>402.5482557244506</v>
      </c>
      <c r="D19" s="300">
        <v>54.697504873263952</v>
      </c>
      <c r="E19" s="300">
        <v>215.97473437041421</v>
      </c>
      <c r="F19" s="76">
        <v>6522.8742304772195</v>
      </c>
      <c r="G19" s="43"/>
      <c r="I19" s="43"/>
      <c r="J19" s="43"/>
    </row>
    <row r="20" spans="1:15" ht="15" customHeight="1" x14ac:dyDescent="0.2">
      <c r="A20" s="286" t="s">
        <v>423</v>
      </c>
      <c r="B20" s="76">
        <v>247213.87375959</v>
      </c>
      <c r="C20" s="300">
        <v>269785.79346433998</v>
      </c>
      <c r="D20" s="300">
        <v>254204</v>
      </c>
      <c r="E20" s="300">
        <v>128895</v>
      </c>
      <c r="F20" s="76">
        <v>126158</v>
      </c>
      <c r="G20" s="43"/>
      <c r="I20" s="43"/>
      <c r="J20" s="43"/>
    </row>
    <row r="21" spans="1:15" ht="15" customHeight="1" x14ac:dyDescent="0.2">
      <c r="A21" s="301" t="s">
        <v>420</v>
      </c>
      <c r="B21" s="76">
        <v>13244.29637208</v>
      </c>
      <c r="C21" s="300">
        <v>3107.1489944999998</v>
      </c>
      <c r="D21" s="300">
        <v>454.40531735999997</v>
      </c>
      <c r="E21" s="300">
        <v>274.14257530000003</v>
      </c>
      <c r="F21" s="76">
        <v>2766.1466635400006</v>
      </c>
      <c r="G21" s="43"/>
      <c r="I21" s="43"/>
      <c r="J21" s="43"/>
    </row>
    <row r="22" spans="1:15" ht="15" customHeight="1" x14ac:dyDescent="0.2">
      <c r="A22" s="301" t="s">
        <v>424</v>
      </c>
      <c r="B22" s="76">
        <v>136085.23593988002</v>
      </c>
      <c r="C22" s="300">
        <v>190637.44159680998</v>
      </c>
      <c r="D22" s="300">
        <v>185745.52267077047</v>
      </c>
      <c r="E22" s="300">
        <v>51965.205535000001</v>
      </c>
      <c r="F22" s="76">
        <v>0</v>
      </c>
      <c r="G22" s="43"/>
      <c r="I22" s="43"/>
      <c r="J22" s="43"/>
    </row>
    <row r="23" spans="1:15" ht="15" customHeight="1" x14ac:dyDescent="0.2">
      <c r="A23" s="302" t="s">
        <v>425</v>
      </c>
      <c r="B23" s="76">
        <v>97884.764060119996</v>
      </c>
      <c r="C23" s="300">
        <v>76041.202873030008</v>
      </c>
      <c r="D23" s="300">
        <v>68004</v>
      </c>
      <c r="E23" s="300">
        <v>76656</v>
      </c>
      <c r="F23" s="76">
        <v>123391</v>
      </c>
      <c r="G23" s="43"/>
      <c r="H23" s="43"/>
      <c r="I23" s="43"/>
      <c r="J23" s="43"/>
    </row>
    <row r="24" spans="1:15" ht="15" customHeight="1" x14ac:dyDescent="0.2">
      <c r="A24" s="303" t="s">
        <v>426</v>
      </c>
      <c r="B24" s="297">
        <v>1121154.58569745</v>
      </c>
      <c r="C24" s="298">
        <v>961071.37434575998</v>
      </c>
      <c r="D24" s="298">
        <v>1332216.03938975</v>
      </c>
      <c r="E24" s="298">
        <v>1432455.1784496701</v>
      </c>
      <c r="F24" s="297">
        <v>1807739.2308776106</v>
      </c>
      <c r="G24" s="43"/>
      <c r="I24" s="43"/>
      <c r="J24" s="43"/>
    </row>
    <row r="25" spans="1:15" ht="15" customHeight="1" x14ac:dyDescent="0.2">
      <c r="A25" s="299" t="s">
        <v>53</v>
      </c>
      <c r="B25" s="297">
        <v>546315.48384731996</v>
      </c>
      <c r="C25" s="298">
        <v>455898.89110879001</v>
      </c>
      <c r="D25" s="298">
        <v>799695.00975332002</v>
      </c>
      <c r="E25" s="298">
        <v>1073712.43857734</v>
      </c>
      <c r="F25" s="297">
        <v>1469937.6647332106</v>
      </c>
      <c r="G25" s="43"/>
      <c r="H25" s="43"/>
      <c r="I25" s="43"/>
      <c r="J25" s="43"/>
    </row>
    <row r="26" spans="1:15" ht="15" customHeight="1" x14ac:dyDescent="0.2">
      <c r="A26" s="286" t="s">
        <v>418</v>
      </c>
      <c r="B26" s="76">
        <v>546315.48384731996</v>
      </c>
      <c r="C26" s="300">
        <v>455898.89110879001</v>
      </c>
      <c r="D26" s="300">
        <v>799695.00975332002</v>
      </c>
      <c r="E26" s="300">
        <v>1073712.43857734</v>
      </c>
      <c r="F26" s="76">
        <v>1469937.6647332106</v>
      </c>
      <c r="G26" s="43"/>
      <c r="I26" s="43"/>
      <c r="J26" s="43"/>
    </row>
    <row r="27" spans="1:15" ht="15" customHeight="1" x14ac:dyDescent="0.2">
      <c r="A27" s="301" t="s">
        <v>420</v>
      </c>
      <c r="B27" s="76">
        <v>427150.25125196006</v>
      </c>
      <c r="C27" s="300">
        <v>271047.84530350001</v>
      </c>
      <c r="D27" s="300">
        <v>511541.95145000005</v>
      </c>
      <c r="E27" s="300">
        <v>618600.0355</v>
      </c>
      <c r="F27" s="76">
        <v>1087332.1191010005</v>
      </c>
      <c r="I27" s="43"/>
      <c r="J27" s="43"/>
      <c r="N27" s="43"/>
      <c r="O27" s="95"/>
    </row>
    <row r="28" spans="1:15" ht="15" customHeight="1" x14ac:dyDescent="0.2">
      <c r="A28" s="301" t="s">
        <v>421</v>
      </c>
      <c r="B28" s="76">
        <v>2588.4787469899998</v>
      </c>
      <c r="C28" s="300">
        <v>2755.3433553200002</v>
      </c>
      <c r="D28" s="300">
        <v>2685.7909441799998</v>
      </c>
      <c r="E28" s="300">
        <v>2963.0467011000001</v>
      </c>
      <c r="F28" s="76">
        <v>2829.2553963200003</v>
      </c>
      <c r="I28" s="43"/>
      <c r="J28" s="43"/>
      <c r="N28" s="43"/>
    </row>
    <row r="29" spans="1:15" ht="15" customHeight="1" x14ac:dyDescent="0.2">
      <c r="A29" s="301" t="s">
        <v>422</v>
      </c>
      <c r="B29" s="76">
        <v>111839.134246</v>
      </c>
      <c r="C29" s="300">
        <v>177449.31257000001</v>
      </c>
      <c r="D29" s="300">
        <v>275827.93118800002</v>
      </c>
      <c r="E29" s="300">
        <v>447510.02020509995</v>
      </c>
      <c r="F29" s="76">
        <v>351048.95406475</v>
      </c>
      <c r="I29" s="43"/>
      <c r="J29" s="43"/>
      <c r="N29" s="43"/>
    </row>
    <row r="30" spans="1:15" ht="15" customHeight="1" x14ac:dyDescent="0.2">
      <c r="A30" s="301" t="s">
        <v>68</v>
      </c>
      <c r="B30" s="76">
        <v>4737.6196023699995</v>
      </c>
      <c r="C30" s="300">
        <v>4646.38987997</v>
      </c>
      <c r="D30" s="300">
        <v>9639.3361711399994</v>
      </c>
      <c r="E30" s="300">
        <v>4639.3361711399994</v>
      </c>
      <c r="F30" s="76">
        <v>28727.336171139999</v>
      </c>
      <c r="G30" s="43"/>
      <c r="H30" s="43"/>
      <c r="I30" s="43"/>
      <c r="J30" s="43"/>
      <c r="N30" s="43"/>
    </row>
    <row r="31" spans="1:15" ht="15" customHeight="1" x14ac:dyDescent="0.2">
      <c r="A31" s="299" t="s">
        <v>91</v>
      </c>
      <c r="B31" s="297">
        <v>574839.10185013001</v>
      </c>
      <c r="C31" s="298">
        <v>505172.48323696997</v>
      </c>
      <c r="D31" s="298">
        <v>532521.02963642997</v>
      </c>
      <c r="E31" s="298">
        <v>358742.73987233004</v>
      </c>
      <c r="F31" s="297">
        <v>337801.56614440004</v>
      </c>
      <c r="G31" s="43"/>
      <c r="H31" s="43"/>
      <c r="I31" s="43"/>
      <c r="J31" s="43"/>
      <c r="N31" s="43"/>
    </row>
    <row r="32" spans="1:15" ht="15" customHeight="1" x14ac:dyDescent="0.2">
      <c r="A32" s="286" t="s">
        <v>418</v>
      </c>
      <c r="B32" s="76">
        <v>574839.10185013001</v>
      </c>
      <c r="C32" s="300">
        <v>505172.48323696997</v>
      </c>
      <c r="D32" s="300">
        <v>532521.02963642997</v>
      </c>
      <c r="E32" s="300">
        <v>358742.73987233004</v>
      </c>
      <c r="F32" s="76">
        <v>337801.56614440004</v>
      </c>
      <c r="I32" s="43"/>
      <c r="J32" s="43"/>
      <c r="N32" s="43"/>
    </row>
    <row r="33" spans="1:15" ht="15" customHeight="1" x14ac:dyDescent="0.2">
      <c r="A33" s="301" t="s">
        <v>420</v>
      </c>
      <c r="B33" s="76">
        <v>2501.3821370000001</v>
      </c>
      <c r="C33" s="300">
        <v>963</v>
      </c>
      <c r="D33" s="300">
        <v>2013.1985500000001</v>
      </c>
      <c r="E33" s="300">
        <v>238</v>
      </c>
      <c r="F33" s="76">
        <v>505</v>
      </c>
      <c r="I33" s="43"/>
      <c r="J33" s="43"/>
      <c r="N33" s="43"/>
    </row>
    <row r="34" spans="1:15" ht="15" customHeight="1" x14ac:dyDescent="0.2">
      <c r="A34" s="301" t="s">
        <v>424</v>
      </c>
      <c r="B34" s="76">
        <v>269828.05</v>
      </c>
      <c r="C34" s="300">
        <v>185276.5</v>
      </c>
      <c r="D34" s="300">
        <v>199901.9</v>
      </c>
      <c r="E34" s="300">
        <v>100489.9</v>
      </c>
      <c r="F34" s="76">
        <v>0</v>
      </c>
      <c r="I34" s="43"/>
      <c r="J34" s="43"/>
      <c r="N34" s="43"/>
    </row>
    <row r="35" spans="1:15" ht="15" customHeight="1" x14ac:dyDescent="0.2">
      <c r="A35" s="302" t="s">
        <v>427</v>
      </c>
      <c r="B35" s="76">
        <v>302509.66971313005</v>
      </c>
      <c r="C35" s="300">
        <v>318932.98323696997</v>
      </c>
      <c r="D35" s="300">
        <v>330605.93108642998</v>
      </c>
      <c r="E35" s="300">
        <v>258014.83987233005</v>
      </c>
      <c r="F35" s="76">
        <v>337296.56614440004</v>
      </c>
      <c r="G35" s="43"/>
      <c r="H35" s="43"/>
      <c r="I35" s="43"/>
      <c r="J35" s="43"/>
      <c r="N35" s="43"/>
    </row>
    <row r="36" spans="1:15" ht="15" customHeight="1" x14ac:dyDescent="0.2">
      <c r="A36" s="304" t="s">
        <v>428</v>
      </c>
      <c r="B36" s="297">
        <v>2022506.58569745</v>
      </c>
      <c r="C36" s="298">
        <v>1941373.3743457599</v>
      </c>
      <c r="D36" s="298">
        <v>2380598.4799049003</v>
      </c>
      <c r="E36" s="298">
        <v>2997644.8058239799</v>
      </c>
      <c r="F36" s="297">
        <v>4263338.7752156705</v>
      </c>
      <c r="I36" s="43"/>
      <c r="J36" s="43"/>
      <c r="N36" s="43"/>
    </row>
    <row r="37" spans="1:15" ht="15" customHeight="1" x14ac:dyDescent="0.2">
      <c r="A37" s="305" t="s">
        <v>429</v>
      </c>
      <c r="B37" s="76">
        <v>1199110.83904021</v>
      </c>
      <c r="C37" s="76">
        <v>1166012.1938585655</v>
      </c>
      <c r="D37" s="76">
        <v>1593818.6586857168</v>
      </c>
      <c r="E37" s="300">
        <v>2509790.8815220296</v>
      </c>
      <c r="F37" s="76">
        <v>3792856.753698383</v>
      </c>
      <c r="I37" s="43"/>
      <c r="J37" s="43"/>
      <c r="N37" s="43"/>
      <c r="O37" s="95"/>
    </row>
    <row r="38" spans="1:15" ht="15" customHeight="1" x14ac:dyDescent="0.2">
      <c r="A38" s="306" t="s">
        <v>91</v>
      </c>
      <c r="B38" s="307">
        <v>823396.32404475007</v>
      </c>
      <c r="C38" s="307">
        <v>775360.82495703432</v>
      </c>
      <c r="D38" s="307">
        <v>786779.82121918327</v>
      </c>
      <c r="E38" s="531">
        <v>487853.92430195044</v>
      </c>
      <c r="F38" s="307">
        <v>470482.02151728724</v>
      </c>
      <c r="I38" s="43"/>
      <c r="J38" s="43"/>
      <c r="N38" s="43"/>
    </row>
    <row r="39" spans="1:15" ht="15" customHeight="1" x14ac:dyDescent="0.2">
      <c r="A39" s="661" t="s">
        <v>569</v>
      </c>
      <c r="B39" s="661"/>
      <c r="C39" s="661"/>
      <c r="D39" s="661"/>
      <c r="E39" s="661"/>
      <c r="F39" s="532"/>
    </row>
    <row r="40" spans="1:15" ht="15" customHeight="1" x14ac:dyDescent="0.2">
      <c r="A40" s="308" t="s">
        <v>428</v>
      </c>
      <c r="B40" s="582">
        <v>12.7</v>
      </c>
      <c r="C40" s="583">
        <v>12.387895588220362</v>
      </c>
      <c r="D40" s="583">
        <v>13.535943237510081</v>
      </c>
      <c r="E40" s="584">
        <v>12.474519582667082</v>
      </c>
      <c r="F40" s="583">
        <v>15.548392560149674</v>
      </c>
    </row>
    <row r="41" spans="1:15" ht="15" customHeight="1" x14ac:dyDescent="0.2">
      <c r="A41" s="44" t="s">
        <v>430</v>
      </c>
      <c r="B41" s="585">
        <v>7.5363751352538646</v>
      </c>
      <c r="C41" s="586">
        <v>7.5</v>
      </c>
      <c r="D41" s="586">
        <v>9.0494273264124008</v>
      </c>
      <c r="E41" s="587">
        <v>10.42975273593585</v>
      </c>
      <c r="F41" s="586">
        <v>13.832545063917449</v>
      </c>
    </row>
    <row r="42" spans="1:15" ht="15" customHeight="1" x14ac:dyDescent="0.2">
      <c r="A42" s="44" t="s">
        <v>431</v>
      </c>
      <c r="B42" s="585">
        <v>5.1750208412403493</v>
      </c>
      <c r="C42" s="586">
        <v>5</v>
      </c>
      <c r="D42" s="586">
        <v>4.4865159110976807</v>
      </c>
      <c r="E42" s="587">
        <v>2.0447668467312328</v>
      </c>
      <c r="F42" s="586">
        <v>1.7158474962322245</v>
      </c>
    </row>
    <row r="43" spans="1:15" ht="15" customHeight="1" x14ac:dyDescent="0.2">
      <c r="A43" s="44" t="s">
        <v>432</v>
      </c>
      <c r="B43" s="585">
        <v>5.6649761774513392</v>
      </c>
      <c r="C43" s="586">
        <v>6.2553030660658298</v>
      </c>
      <c r="D43" s="586">
        <v>5.9718504432395827</v>
      </c>
      <c r="E43" s="587">
        <v>6.5217713172495824</v>
      </c>
      <c r="F43" s="586">
        <v>8.9555692613147695</v>
      </c>
    </row>
    <row r="44" spans="1:15" ht="15" customHeight="1" x14ac:dyDescent="0.2">
      <c r="A44" s="132" t="s">
        <v>433</v>
      </c>
      <c r="B44" s="588">
        <v>7.0464224551495143</v>
      </c>
      <c r="C44" s="589">
        <v>6.1325925221545337</v>
      </c>
      <c r="D44" s="589">
        <v>7.5640927942704996</v>
      </c>
      <c r="E44" s="590">
        <v>5.9527482654175001</v>
      </c>
      <c r="F44" s="589">
        <v>6.5928232988349027</v>
      </c>
    </row>
    <row r="45" spans="1:15" x14ac:dyDescent="0.2">
      <c r="C45" s="309"/>
      <c r="D45" s="309"/>
      <c r="E45" s="309"/>
      <c r="F45" s="281" t="s">
        <v>568</v>
      </c>
    </row>
    <row r="46" spans="1:15" x14ac:dyDescent="0.2">
      <c r="C46" s="310" t="s">
        <v>434</v>
      </c>
      <c r="D46" s="309"/>
      <c r="E46" s="309"/>
    </row>
    <row r="47" spans="1:15" x14ac:dyDescent="0.2">
      <c r="A47" s="664" t="s">
        <v>134</v>
      </c>
      <c r="B47" s="664"/>
      <c r="C47" s="664"/>
      <c r="D47" s="664"/>
      <c r="E47" s="664"/>
      <c r="F47" s="664"/>
    </row>
    <row r="48" spans="1:15" x14ac:dyDescent="0.2">
      <c r="A48" s="42" t="s">
        <v>567</v>
      </c>
      <c r="B48" s="42"/>
      <c r="C48" s="42"/>
      <c r="D48" s="42"/>
      <c r="E48" s="42"/>
      <c r="F48" s="42"/>
    </row>
    <row r="49" spans="1:11" s="281" customFormat="1" x14ac:dyDescent="0.2">
      <c r="A49" s="665" t="s">
        <v>651</v>
      </c>
      <c r="B49" s="665"/>
      <c r="C49" s="665"/>
      <c r="D49" s="665"/>
      <c r="E49" s="665"/>
      <c r="F49" s="665"/>
      <c r="G49" s="44"/>
      <c r="H49" s="44"/>
      <c r="I49" s="44"/>
      <c r="J49" s="44"/>
      <c r="K49" s="44"/>
    </row>
    <row r="51" spans="1:11" ht="45.75" customHeight="1" x14ac:dyDescent="0.2">
      <c r="A51" s="663" t="s">
        <v>652</v>
      </c>
      <c r="B51" s="663"/>
      <c r="C51" s="663"/>
      <c r="D51" s="663"/>
      <c r="E51" s="663"/>
      <c r="F51" s="663"/>
    </row>
    <row r="55" spans="1:11" x14ac:dyDescent="0.2">
      <c r="C55" s="84"/>
      <c r="D55" s="84"/>
      <c r="E55" s="84"/>
    </row>
  </sheetData>
  <mergeCells count="11">
    <mergeCell ref="A51:F51"/>
    <mergeCell ref="A39:E39"/>
    <mergeCell ref="A47:F47"/>
    <mergeCell ref="A49:F49"/>
    <mergeCell ref="A3:F3"/>
    <mergeCell ref="A5:A6"/>
    <mergeCell ref="F5:F6"/>
    <mergeCell ref="B5:B6"/>
    <mergeCell ref="C5:C6"/>
    <mergeCell ref="D5:D6"/>
    <mergeCell ref="E5:E6"/>
  </mergeCells>
  <conditionalFormatting sqref="B7:B35">
    <cfRule type="cellIs" dxfId="15" priority="1" operator="equal">
      <formula>0</formula>
    </cfRule>
  </conditionalFormatting>
  <conditionalFormatting sqref="C1:C2 E1:XFD2 A1:B4 G3:XFD6 C4:F4 H7:I7 J7:XFD38 G8:H26 I8:I38 C25:E33 C34:F35 G39:XFD1048576 A47:B49 A50:F50 A51:B52 E52:F52 A53:F1048576">
    <cfRule type="cellIs" dxfId="14" priority="7" operator="equal">
      <formula>0</formula>
    </cfRule>
  </conditionalFormatting>
  <conditionalFormatting sqref="C7:F24">
    <cfRule type="cellIs" dxfId="13" priority="3" operator="equal">
      <formula>0</formula>
    </cfRule>
  </conditionalFormatting>
  <conditionalFormatting sqref="D24:F33">
    <cfRule type="cellIs" dxfId="12" priority="5" operator="equal">
      <formula>0</formula>
    </cfRule>
  </conditionalFormatting>
  <conditionalFormatting sqref="F45 C46">
    <cfRule type="cellIs" dxfId="11" priority="4" operator="equal">
      <formula>0</formula>
    </cfRule>
  </conditionalFormatting>
  <hyperlinks>
    <hyperlink ref="F2" location="Contents!A1" display="Back to Contents" xr:uid="{BE55A043-AC79-4CD5-BE35-F7888CA34911}"/>
  </hyperlinks>
  <pageMargins left="0.7" right="0.7" top="0.75" bottom="0.75" header="0.3" footer="0.3"/>
  <pageSetup paperSize="9" scale="88" fitToHeight="0" orientation="portrait" r:id="rId1"/>
  <headerFooter>
    <oddHeader>&amp;L&amp;"Calibri"&amp;10&amp;K000000 [Limited Sharing]&amp;1#_x000D_</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M32"/>
  <sheetViews>
    <sheetView zoomScaleNormal="100" workbookViewId="0">
      <pane xSplit="1" ySplit="6" topLeftCell="B7" activePane="bottomRight" state="frozen"/>
      <selection pane="topRight" activeCell="B1" sqref="B1"/>
      <selection pane="bottomLeft" activeCell="A7" sqref="A7"/>
      <selection pane="bottomRight" activeCell="G4" sqref="G4"/>
    </sheetView>
  </sheetViews>
  <sheetFormatPr defaultColWidth="9.140625" defaultRowHeight="12.75" x14ac:dyDescent="0.2"/>
  <cols>
    <col min="1" max="1" width="56.85546875" style="44" customWidth="1"/>
    <col min="2" max="2" width="10.28515625" style="44" customWidth="1"/>
    <col min="3" max="6" width="9.7109375" style="281" customWidth="1"/>
    <col min="7" max="7" width="9.140625" style="281"/>
    <col min="8" max="16384" width="9.140625" style="44"/>
  </cols>
  <sheetData>
    <row r="1" spans="1:7" s="410" customFormat="1" ht="15.75" x14ac:dyDescent="0.25">
      <c r="A1" s="85" t="s">
        <v>435</v>
      </c>
      <c r="B1" s="85"/>
      <c r="C1" s="437"/>
      <c r="E1" s="86"/>
      <c r="F1" s="437"/>
      <c r="G1" s="86" t="s">
        <v>628</v>
      </c>
    </row>
    <row r="2" spans="1:7" s="410" customFormat="1" ht="15.75" x14ac:dyDescent="0.25">
      <c r="A2" s="85"/>
      <c r="B2" s="85"/>
      <c r="C2" s="437"/>
      <c r="E2" s="86"/>
      <c r="F2" s="437"/>
      <c r="G2" s="442" t="s">
        <v>524</v>
      </c>
    </row>
    <row r="3" spans="1:7" s="410" customFormat="1" ht="19.5" customHeight="1" x14ac:dyDescent="0.25">
      <c r="A3" s="623" t="s">
        <v>436</v>
      </c>
      <c r="B3" s="623"/>
      <c r="C3" s="623"/>
      <c r="D3" s="623"/>
      <c r="E3" s="623"/>
      <c r="F3" s="623"/>
      <c r="G3" s="623"/>
    </row>
    <row r="4" spans="1:7" x14ac:dyDescent="0.2">
      <c r="G4" s="281" t="s">
        <v>661</v>
      </c>
    </row>
    <row r="5" spans="1:7" x14ac:dyDescent="0.2">
      <c r="A5" s="666" t="s">
        <v>437</v>
      </c>
      <c r="B5" s="633">
        <v>2019</v>
      </c>
      <c r="C5" s="668">
        <v>2020</v>
      </c>
      <c r="D5" s="668">
        <v>2021</v>
      </c>
      <c r="E5" s="668">
        <v>2022</v>
      </c>
      <c r="F5" s="670" t="s">
        <v>27</v>
      </c>
      <c r="G5" s="667" t="s">
        <v>526</v>
      </c>
    </row>
    <row r="6" spans="1:7" ht="7.5" customHeight="1" x14ac:dyDescent="0.2">
      <c r="A6" s="666"/>
      <c r="B6" s="634"/>
      <c r="C6" s="669"/>
      <c r="D6" s="669"/>
      <c r="E6" s="669"/>
      <c r="F6" s="670"/>
      <c r="G6" s="667"/>
    </row>
    <row r="7" spans="1:7" ht="15" customHeight="1" x14ac:dyDescent="0.2">
      <c r="A7" s="571" t="s">
        <v>438</v>
      </c>
      <c r="B7" s="572">
        <v>81.902853528323405</v>
      </c>
      <c r="C7" s="311">
        <v>96.618958016523081</v>
      </c>
      <c r="D7" s="311">
        <v>100.01028138088235</v>
      </c>
      <c r="E7" s="312">
        <v>114.24660359615879</v>
      </c>
      <c r="F7" s="313">
        <v>104.65409778292536</v>
      </c>
      <c r="G7" s="314">
        <v>96.120681102800319</v>
      </c>
    </row>
    <row r="8" spans="1:7" ht="15" customHeight="1" x14ac:dyDescent="0.2">
      <c r="A8" s="294" t="s">
        <v>439</v>
      </c>
      <c r="B8" s="572">
        <v>42.927980476598435</v>
      </c>
      <c r="C8" s="311">
        <v>57.937626996917636</v>
      </c>
      <c r="D8" s="311">
        <v>63.00811908226499</v>
      </c>
      <c r="E8" s="314">
        <v>62.475169930524075</v>
      </c>
      <c r="F8" s="313">
        <v>62.188096692718901</v>
      </c>
      <c r="G8" s="314">
        <v>61.239261932770717</v>
      </c>
    </row>
    <row r="9" spans="1:7" ht="15" customHeight="1" x14ac:dyDescent="0.2">
      <c r="A9" s="294" t="s">
        <v>440</v>
      </c>
      <c r="B9" s="572">
        <v>38.97487305172497</v>
      </c>
      <c r="C9" s="311">
        <v>38.681331019605445</v>
      </c>
      <c r="D9" s="311">
        <v>37.002162298617385</v>
      </c>
      <c r="E9" s="314">
        <v>51.771433665634717</v>
      </c>
      <c r="F9" s="313">
        <v>42.466001090206454</v>
      </c>
      <c r="G9" s="314">
        <v>34.881419170029602</v>
      </c>
    </row>
    <row r="10" spans="1:7" ht="15" customHeight="1" x14ac:dyDescent="0.2">
      <c r="A10" s="214" t="s">
        <v>441</v>
      </c>
      <c r="B10" s="572">
        <v>52.413290413322663</v>
      </c>
      <c r="C10" s="311">
        <v>59.965071230647673</v>
      </c>
      <c r="D10" s="311">
        <v>63.001641643525474</v>
      </c>
      <c r="E10" s="314">
        <v>54.684487734412293</v>
      </c>
      <c r="F10" s="313">
        <v>59.422514751128155</v>
      </c>
      <c r="G10" s="314">
        <v>63.710807320721955</v>
      </c>
    </row>
    <row r="11" spans="1:7" ht="15" customHeight="1" x14ac:dyDescent="0.2">
      <c r="A11" s="214" t="s">
        <v>442</v>
      </c>
      <c r="B11" s="572">
        <v>47.586709586677337</v>
      </c>
      <c r="C11" s="311">
        <v>40.034928769352327</v>
      </c>
      <c r="D11" s="311">
        <v>36.99835835647454</v>
      </c>
      <c r="E11" s="314">
        <v>45.315512265587714</v>
      </c>
      <c r="F11" s="313">
        <v>40.577485248871852</v>
      </c>
      <c r="G11" s="314">
        <v>36.289192679278038</v>
      </c>
    </row>
    <row r="12" spans="1:7" ht="15" customHeight="1" x14ac:dyDescent="0.2">
      <c r="A12" s="214" t="s">
        <v>443</v>
      </c>
      <c r="B12" s="572">
        <v>178.59103347350788</v>
      </c>
      <c r="C12" s="311">
        <v>250.24080867434176</v>
      </c>
      <c r="D12" s="311">
        <v>218.67056281471133</v>
      </c>
      <c r="E12" s="314">
        <v>240.13810820142828</v>
      </c>
      <c r="F12" s="313">
        <v>205.25747305632143</v>
      </c>
      <c r="G12" s="314">
        <v>175.40408669750815</v>
      </c>
    </row>
    <row r="13" spans="1:7" ht="15" customHeight="1" x14ac:dyDescent="0.2">
      <c r="A13" s="214" t="s">
        <v>444</v>
      </c>
      <c r="B13" s="572">
        <v>12.711392682378939</v>
      </c>
      <c r="C13" s="311">
        <v>12.407912157676741</v>
      </c>
      <c r="D13" s="311">
        <v>13.516627390365665</v>
      </c>
      <c r="E13" s="314">
        <v>12.457091284014259</v>
      </c>
      <c r="F13" s="313">
        <v>15.430294830672315</v>
      </c>
      <c r="G13" s="384" t="s">
        <v>609</v>
      </c>
    </row>
    <row r="14" spans="1:7" ht="15" customHeight="1" x14ac:dyDescent="0.2">
      <c r="A14" s="214" t="s">
        <v>445</v>
      </c>
      <c r="B14" s="572">
        <v>106.96007897878221</v>
      </c>
      <c r="C14" s="311">
        <v>141.91740799042077</v>
      </c>
      <c r="D14" s="311">
        <v>163.38248467812934</v>
      </c>
      <c r="E14" s="314">
        <v>151.45862162507277</v>
      </c>
      <c r="F14" s="313">
        <v>139.83559828400755</v>
      </c>
      <c r="G14" s="384" t="s">
        <v>609</v>
      </c>
    </row>
    <row r="15" spans="1:7" ht="15" customHeight="1" x14ac:dyDescent="0.2">
      <c r="A15" s="294" t="s">
        <v>446</v>
      </c>
      <c r="B15" s="572">
        <v>63.414868932961198</v>
      </c>
      <c r="C15" s="311">
        <v>85.237301811351614</v>
      </c>
      <c r="D15" s="311">
        <v>109.3851209183492</v>
      </c>
      <c r="E15" s="314">
        <v>126.8093760621564</v>
      </c>
      <c r="F15" s="313">
        <v>124.4039991478561</v>
      </c>
      <c r="G15" s="384" t="s">
        <v>609</v>
      </c>
    </row>
    <row r="16" spans="1:7" ht="15" customHeight="1" x14ac:dyDescent="0.2">
      <c r="A16" s="214" t="s">
        <v>447</v>
      </c>
      <c r="B16" s="572">
        <v>45.357340722127468</v>
      </c>
      <c r="C16" s="311">
        <v>48.509262657356608</v>
      </c>
      <c r="D16" s="311">
        <v>49.044549390965763</v>
      </c>
      <c r="E16" s="314">
        <v>50.764422204040535</v>
      </c>
      <c r="F16" s="313">
        <v>59.507847772518197</v>
      </c>
      <c r="G16" s="384" t="s">
        <v>609</v>
      </c>
    </row>
    <row r="17" spans="1:13" ht="15" customHeight="1" x14ac:dyDescent="0.2">
      <c r="A17" s="293" t="s">
        <v>523</v>
      </c>
      <c r="B17" s="572">
        <v>26.891620168043801</v>
      </c>
      <c r="C17" s="311">
        <v>29.135246481180992</v>
      </c>
      <c r="D17" s="311">
        <v>32.835490145014745</v>
      </c>
      <c r="E17" s="314">
        <v>42.502728710853383</v>
      </c>
      <c r="F17" s="313">
        <v>52.940841491216737</v>
      </c>
      <c r="G17" s="384" t="s">
        <v>609</v>
      </c>
    </row>
    <row r="18" spans="1:13" ht="15" customHeight="1" x14ac:dyDescent="0.2">
      <c r="A18" s="214" t="s">
        <v>448</v>
      </c>
      <c r="B18" s="572">
        <v>23.713030274560047</v>
      </c>
      <c r="C18" s="311">
        <v>32.059018406834952</v>
      </c>
      <c r="D18" s="311">
        <v>26.399677519037191</v>
      </c>
      <c r="E18" s="314">
        <v>9.4036654801495221</v>
      </c>
      <c r="F18" s="313">
        <v>8.2934703571103352</v>
      </c>
      <c r="G18" s="384" t="s">
        <v>609</v>
      </c>
    </row>
    <row r="19" spans="1:13" ht="15" customHeight="1" x14ac:dyDescent="0.2">
      <c r="A19" s="214" t="s">
        <v>449</v>
      </c>
      <c r="B19" s="572">
        <v>5.6649719271566132</v>
      </c>
      <c r="C19" s="311">
        <v>6.2654104896714715</v>
      </c>
      <c r="D19" s="311">
        <v>5.9525345960951652</v>
      </c>
      <c r="E19" s="314">
        <v>6.5043445670898388</v>
      </c>
      <c r="F19" s="313">
        <v>9</v>
      </c>
      <c r="G19" s="314">
        <v>9</v>
      </c>
      <c r="K19" s="95"/>
      <c r="L19" s="95"/>
      <c r="M19" s="95"/>
    </row>
    <row r="20" spans="1:13" ht="15" customHeight="1" x14ac:dyDescent="0.2">
      <c r="A20" s="214" t="s">
        <v>450</v>
      </c>
      <c r="B20" s="572">
        <v>20.213997655624443</v>
      </c>
      <c r="C20" s="311">
        <v>24.49488997321679</v>
      </c>
      <c r="D20" s="311">
        <v>21.598537014322762</v>
      </c>
      <c r="E20" s="314">
        <v>26.506131024987027</v>
      </c>
      <c r="F20" s="313">
        <v>34.275353501363149</v>
      </c>
      <c r="G20" s="314">
        <v>43.9</v>
      </c>
    </row>
    <row r="21" spans="1:13" ht="15" customHeight="1" x14ac:dyDescent="0.2">
      <c r="A21" s="214" t="s">
        <v>451</v>
      </c>
      <c r="B21" s="572">
        <v>4.1944800719651836</v>
      </c>
      <c r="C21" s="311">
        <v>4.5609832784905313</v>
      </c>
      <c r="D21" s="311">
        <v>4.5117876484896948</v>
      </c>
      <c r="E21" s="314">
        <v>5.9698437700213285</v>
      </c>
      <c r="F21" s="313">
        <v>8.5</v>
      </c>
      <c r="G21" s="314">
        <v>7.7</v>
      </c>
    </row>
    <row r="22" spans="1:13" ht="15" customHeight="1" x14ac:dyDescent="0.2">
      <c r="A22" s="214" t="s">
        <v>452</v>
      </c>
      <c r="B22" s="572">
        <v>1.4704918551914297</v>
      </c>
      <c r="C22" s="311">
        <v>1.7044272111809404</v>
      </c>
      <c r="D22" s="311">
        <v>1.4407469476054702</v>
      </c>
      <c r="E22" s="314">
        <v>0.53450079706851061</v>
      </c>
      <c r="F22" s="313">
        <v>0.5</v>
      </c>
      <c r="G22" s="314">
        <v>1.3</v>
      </c>
    </row>
    <row r="23" spans="1:13" ht="15" customHeight="1" x14ac:dyDescent="0.2">
      <c r="A23" s="214" t="s">
        <v>453</v>
      </c>
      <c r="B23" s="572">
        <v>37.175575006330988</v>
      </c>
      <c r="C23" s="311">
        <v>38.467970956996247</v>
      </c>
      <c r="D23" s="311">
        <v>38.157518043235854</v>
      </c>
      <c r="E23" s="314">
        <v>44.470261530108395</v>
      </c>
      <c r="F23" s="313">
        <v>52.250369426615094</v>
      </c>
      <c r="G23" s="314">
        <v>50.4</v>
      </c>
    </row>
    <row r="24" spans="1:13" ht="15" customHeight="1" x14ac:dyDescent="0.2">
      <c r="A24" s="315" t="s">
        <v>454</v>
      </c>
      <c r="B24" s="578">
        <v>6.7381017453087066</v>
      </c>
      <c r="C24" s="316">
        <v>11.026436588655478</v>
      </c>
      <c r="D24" s="316">
        <v>8.5143387936071413</v>
      </c>
      <c r="E24" s="317">
        <v>2.47924388320325</v>
      </c>
      <c r="F24" s="577">
        <v>2.1750953344846509</v>
      </c>
      <c r="G24" s="317">
        <v>6.7345292608593939</v>
      </c>
    </row>
    <row r="25" spans="1:13" x14ac:dyDescent="0.2">
      <c r="C25" s="309"/>
      <c r="D25" s="309"/>
      <c r="E25" s="309"/>
      <c r="G25" s="281" t="s">
        <v>594</v>
      </c>
    </row>
    <row r="26" spans="1:13" x14ac:dyDescent="0.2">
      <c r="C26" s="44" t="s">
        <v>618</v>
      </c>
      <c r="D26" s="309"/>
      <c r="E26" s="309"/>
    </row>
    <row r="27" spans="1:13" x14ac:dyDescent="0.2">
      <c r="C27" s="310" t="s">
        <v>619</v>
      </c>
      <c r="D27" s="309"/>
      <c r="E27" s="309"/>
    </row>
    <row r="28" spans="1:13" ht="12.75" customHeight="1" x14ac:dyDescent="0.2">
      <c r="A28" s="664" t="s">
        <v>597</v>
      </c>
      <c r="B28" s="664"/>
      <c r="C28" s="664"/>
      <c r="D28" s="664"/>
      <c r="E28" s="664"/>
      <c r="F28" s="664"/>
      <c r="G28" s="664"/>
    </row>
    <row r="29" spans="1:13" ht="50.25" customHeight="1" x14ac:dyDescent="0.2">
      <c r="A29" s="622" t="s">
        <v>531</v>
      </c>
      <c r="B29" s="622"/>
      <c r="C29" s="622"/>
      <c r="D29" s="622"/>
      <c r="E29" s="622"/>
      <c r="F29" s="622"/>
      <c r="G29" s="622"/>
    </row>
    <row r="30" spans="1:13" ht="12.75" customHeight="1" x14ac:dyDescent="0.2">
      <c r="A30" s="664" t="s">
        <v>455</v>
      </c>
      <c r="B30" s="664"/>
      <c r="C30" s="664"/>
      <c r="D30" s="664"/>
      <c r="E30" s="664"/>
      <c r="F30" s="664"/>
      <c r="G30" s="664"/>
    </row>
    <row r="31" spans="1:13" ht="12.75" customHeight="1" x14ac:dyDescent="0.2">
      <c r="A31" s="664" t="s">
        <v>456</v>
      </c>
      <c r="B31" s="664"/>
      <c r="C31" s="664"/>
      <c r="D31" s="664"/>
      <c r="E31" s="664"/>
      <c r="F31" s="664"/>
      <c r="G31" s="664"/>
    </row>
    <row r="32" spans="1:13" ht="12.75" customHeight="1" x14ac:dyDescent="0.2">
      <c r="A32" s="664"/>
      <c r="B32" s="664"/>
      <c r="C32" s="664"/>
      <c r="D32" s="664"/>
      <c r="E32" s="664"/>
      <c r="F32" s="664"/>
      <c r="G32" s="664"/>
    </row>
  </sheetData>
  <mergeCells count="13">
    <mergeCell ref="A28:G28"/>
    <mergeCell ref="A29:G29"/>
    <mergeCell ref="A30:G30"/>
    <mergeCell ref="A31:G31"/>
    <mergeCell ref="A32:G32"/>
    <mergeCell ref="A3:G3"/>
    <mergeCell ref="A5:A6"/>
    <mergeCell ref="C5:C6"/>
    <mergeCell ref="D5:D6"/>
    <mergeCell ref="E5:E6"/>
    <mergeCell ref="F5:F6"/>
    <mergeCell ref="G5:G6"/>
    <mergeCell ref="B5:B6"/>
  </mergeCells>
  <conditionalFormatting sqref="B7:G24">
    <cfRule type="cellIs" dxfId="10" priority="1" operator="equal">
      <formula>0</formula>
    </cfRule>
  </conditionalFormatting>
  <conditionalFormatting sqref="C1:C2 E1:E2 C4:E4 A28:B32 A33:G1048576">
    <cfRule type="cellIs" dxfId="9" priority="6" operator="equal">
      <formula>0</formula>
    </cfRule>
  </conditionalFormatting>
  <conditionalFormatting sqref="G25">
    <cfRule type="cellIs" dxfId="8" priority="4" operator="equal">
      <formula>0</formula>
    </cfRule>
  </conditionalFormatting>
  <conditionalFormatting sqref="G1:XFD2 A1:B4 C20:E24">
    <cfRule type="cellIs" dxfId="7" priority="3" operator="equal">
      <formula>0</formula>
    </cfRule>
  </conditionalFormatting>
  <conditionalFormatting sqref="G4:XFD4 C27">
    <cfRule type="cellIs" dxfId="6" priority="5" operator="equal">
      <formula>0</formula>
    </cfRule>
  </conditionalFormatting>
  <hyperlinks>
    <hyperlink ref="G2" location="Contents!A1" display="Back to Contents" xr:uid="{FACC917E-57B8-41B3-BD44-316A0ED22C3B}"/>
  </hyperlinks>
  <pageMargins left="0.7" right="0.7" top="0.75" bottom="0.75" header="0.3" footer="0.3"/>
  <pageSetup paperSize="9" orientation="portrait" r:id="rId1"/>
  <headerFooter>
    <oddHeader>&amp;L&amp;"Calibri"&amp;10&amp;K000000 [Limited Sharing]&amp;1#_x000D_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9"/>
  <sheetViews>
    <sheetView showGridLines="0" zoomScale="106" zoomScaleNormal="106" zoomScaleSheetLayoutView="100" workbookViewId="0">
      <pane xSplit="1" ySplit="7" topLeftCell="B8" activePane="bottomRight" state="frozen"/>
      <selection activeCell="O17" sqref="O17"/>
      <selection pane="topRight" activeCell="O17" sqref="O17"/>
      <selection pane="bottomLeft" activeCell="O17" sqref="O17"/>
      <selection pane="bottomRight" activeCell="L4" sqref="L4"/>
    </sheetView>
  </sheetViews>
  <sheetFormatPr defaultColWidth="12.42578125" defaultRowHeight="12.75" x14ac:dyDescent="0.2"/>
  <cols>
    <col min="1" max="1" width="35.28515625" style="4" customWidth="1"/>
    <col min="2" max="2" width="14.5703125" style="4" customWidth="1"/>
    <col min="3" max="3" width="15" style="4" customWidth="1"/>
    <col min="4" max="4" width="16" style="4" customWidth="1"/>
    <col min="5" max="5" width="16.28515625" style="4" customWidth="1"/>
    <col min="6" max="7" width="14.85546875" style="4" customWidth="1"/>
    <col min="8" max="8" width="15.7109375" style="4" customWidth="1"/>
    <col min="9" max="9" width="15.85546875" style="44" customWidth="1"/>
    <col min="10" max="10" width="15.85546875" style="4" customWidth="1"/>
    <col min="11" max="11" width="14.7109375" style="4" customWidth="1"/>
    <col min="12" max="12" width="14.140625" style="4" customWidth="1"/>
    <col min="13" max="16384" width="12.42578125" style="4"/>
  </cols>
  <sheetData>
    <row r="1" spans="1:13" s="409" customFormat="1" ht="15.75" x14ac:dyDescent="0.25">
      <c r="A1" s="3" t="s">
        <v>23</v>
      </c>
      <c r="H1" s="7"/>
      <c r="I1" s="105"/>
      <c r="J1" s="7"/>
      <c r="L1" s="7" t="s">
        <v>107</v>
      </c>
    </row>
    <row r="2" spans="1:13" s="409" customFormat="1" ht="15.75" x14ac:dyDescent="0.25">
      <c r="I2" s="410"/>
      <c r="L2" s="442" t="s">
        <v>524</v>
      </c>
    </row>
    <row r="3" spans="1:13" s="409" customFormat="1" ht="15.75" x14ac:dyDescent="0.25">
      <c r="A3" s="603" t="s">
        <v>24</v>
      </c>
      <c r="B3" s="603"/>
      <c r="C3" s="603"/>
      <c r="D3" s="603"/>
      <c r="E3" s="603"/>
      <c r="F3" s="603"/>
      <c r="G3" s="603"/>
      <c r="H3" s="603"/>
      <c r="I3" s="603"/>
      <c r="J3" s="603"/>
      <c r="K3" s="603"/>
    </row>
    <row r="4" spans="1:13" x14ac:dyDescent="0.2">
      <c r="H4" s="8"/>
      <c r="I4" s="9"/>
      <c r="J4" s="8"/>
      <c r="L4" s="8" t="s">
        <v>661</v>
      </c>
    </row>
    <row r="5" spans="1:13" x14ac:dyDescent="0.2">
      <c r="A5" s="604" t="s">
        <v>25</v>
      </c>
      <c r="B5" s="604">
        <v>2014</v>
      </c>
      <c r="C5" s="604">
        <v>2015</v>
      </c>
      <c r="D5" s="604">
        <v>2016</v>
      </c>
      <c r="E5" s="604">
        <v>2017</v>
      </c>
      <c r="F5" s="604">
        <v>2018</v>
      </c>
      <c r="G5" s="604" t="s">
        <v>26</v>
      </c>
      <c r="H5" s="604">
        <v>2020</v>
      </c>
      <c r="I5" s="10"/>
      <c r="J5" s="598">
        <v>2022</v>
      </c>
      <c r="K5" s="598">
        <v>2023</v>
      </c>
      <c r="L5" s="598" t="s">
        <v>526</v>
      </c>
    </row>
    <row r="6" spans="1:13" ht="12.75" customHeight="1" x14ac:dyDescent="0.2">
      <c r="A6" s="599"/>
      <c r="B6" s="599"/>
      <c r="C6" s="599"/>
      <c r="D6" s="599"/>
      <c r="E6" s="599"/>
      <c r="F6" s="599"/>
      <c r="G6" s="599"/>
      <c r="H6" s="599"/>
      <c r="I6" s="11">
        <v>2021</v>
      </c>
      <c r="J6" s="599"/>
      <c r="K6" s="599"/>
      <c r="L6" s="599"/>
    </row>
    <row r="7" spans="1:13" ht="14.1" customHeight="1" x14ac:dyDescent="0.2">
      <c r="A7" s="600"/>
      <c r="B7" s="600"/>
      <c r="C7" s="600"/>
      <c r="D7" s="600"/>
      <c r="E7" s="600"/>
      <c r="F7" s="600"/>
      <c r="G7" s="600"/>
      <c r="H7" s="600"/>
      <c r="I7" s="12"/>
      <c r="J7" s="600"/>
      <c r="K7" s="600"/>
      <c r="L7" s="600"/>
    </row>
    <row r="8" spans="1:13" s="17" customFormat="1" x14ac:dyDescent="0.2">
      <c r="A8" s="13" t="s">
        <v>28</v>
      </c>
      <c r="B8" s="14">
        <v>1204621</v>
      </c>
      <c r="C8" s="14">
        <v>1460892</v>
      </c>
      <c r="D8" s="14">
        <v>1693558.4428161301</v>
      </c>
      <c r="E8" s="14">
        <v>1839562</v>
      </c>
      <c r="F8" s="14">
        <v>1932459</v>
      </c>
      <c r="G8" s="14">
        <v>1898807.9570000002</v>
      </c>
      <c r="H8" s="14">
        <v>1373308</v>
      </c>
      <c r="I8" s="15">
        <v>1463810.34729942</v>
      </c>
      <c r="J8" s="15">
        <v>2012589</v>
      </c>
      <c r="K8" s="15">
        <v>3074324.0250308798</v>
      </c>
      <c r="L8" s="538">
        <v>4090808</v>
      </c>
      <c r="M8" s="16"/>
    </row>
    <row r="9" spans="1:13" s="17" customFormat="1" x14ac:dyDescent="0.2">
      <c r="A9" s="18" t="s">
        <v>29</v>
      </c>
      <c r="B9" s="19">
        <v>1195206</v>
      </c>
      <c r="C9" s="19">
        <v>1454878</v>
      </c>
      <c r="D9" s="19">
        <v>1686062.4695017401</v>
      </c>
      <c r="E9" s="19">
        <v>1831531</v>
      </c>
      <c r="F9" s="19">
        <v>1919973</v>
      </c>
      <c r="G9" s="19">
        <v>1890898.5530000001</v>
      </c>
      <c r="H9" s="19">
        <v>1367960</v>
      </c>
      <c r="I9" s="20">
        <v>1457070.80204759</v>
      </c>
      <c r="J9" s="20">
        <v>1979184</v>
      </c>
      <c r="K9" s="20">
        <v>3048822.20803088</v>
      </c>
      <c r="L9" s="539">
        <v>4030838</v>
      </c>
      <c r="M9" s="16"/>
    </row>
    <row r="10" spans="1:13" x14ac:dyDescent="0.2">
      <c r="A10" s="21" t="s">
        <v>30</v>
      </c>
      <c r="B10" s="22">
        <v>1050362</v>
      </c>
      <c r="C10" s="22">
        <v>1355779</v>
      </c>
      <c r="D10" s="22">
        <v>1463688.86065882</v>
      </c>
      <c r="E10" s="22">
        <v>1670178</v>
      </c>
      <c r="F10" s="22">
        <v>1712318</v>
      </c>
      <c r="G10" s="22">
        <v>1734924.601</v>
      </c>
      <c r="H10" s="22">
        <v>1216542</v>
      </c>
      <c r="I10" s="23">
        <v>1298019.0599518099</v>
      </c>
      <c r="J10" s="23">
        <v>1751132</v>
      </c>
      <c r="K10" s="23">
        <v>2720563.0533356299</v>
      </c>
      <c r="L10" s="49">
        <v>3704577</v>
      </c>
      <c r="M10" s="16"/>
    </row>
    <row r="11" spans="1:13" x14ac:dyDescent="0.2">
      <c r="A11" s="21" t="s">
        <v>31</v>
      </c>
      <c r="B11" s="22">
        <v>144844</v>
      </c>
      <c r="C11" s="22">
        <v>99099</v>
      </c>
      <c r="D11" s="22">
        <v>222373.60884292002</v>
      </c>
      <c r="E11" s="22">
        <v>161353</v>
      </c>
      <c r="F11" s="22">
        <v>207656</v>
      </c>
      <c r="G11" s="22">
        <v>155973.95199999999</v>
      </c>
      <c r="H11" s="22">
        <v>151417</v>
      </c>
      <c r="I11" s="23">
        <v>159051.74209578001</v>
      </c>
      <c r="J11" s="23">
        <v>228052</v>
      </c>
      <c r="K11" s="23">
        <v>328259.15469524998</v>
      </c>
      <c r="L11" s="49">
        <v>326261</v>
      </c>
      <c r="M11" s="16"/>
    </row>
    <row r="12" spans="1:13" x14ac:dyDescent="0.2">
      <c r="A12" s="18" t="s">
        <v>32</v>
      </c>
      <c r="B12" s="22">
        <v>9415</v>
      </c>
      <c r="C12" s="22">
        <v>6014</v>
      </c>
      <c r="D12" s="22">
        <v>7495.9733143900003</v>
      </c>
      <c r="E12" s="22">
        <v>8031</v>
      </c>
      <c r="F12" s="22">
        <v>12486</v>
      </c>
      <c r="G12" s="22">
        <v>7909.4040000000005</v>
      </c>
      <c r="H12" s="22">
        <v>5348</v>
      </c>
      <c r="I12" s="23">
        <v>6739.5452518299999</v>
      </c>
      <c r="J12" s="23">
        <v>33405</v>
      </c>
      <c r="K12" s="23">
        <v>25501.816999999999</v>
      </c>
      <c r="L12" s="49">
        <v>59970</v>
      </c>
      <c r="M12" s="16"/>
    </row>
    <row r="13" spans="1:13" s="17" customFormat="1" x14ac:dyDescent="0.2">
      <c r="A13" s="13" t="s">
        <v>33</v>
      </c>
      <c r="B13" s="26">
        <v>1795865</v>
      </c>
      <c r="C13" s="26">
        <v>2290394</v>
      </c>
      <c r="D13" s="26">
        <v>2333883.24059291</v>
      </c>
      <c r="E13" s="26">
        <v>2573056</v>
      </c>
      <c r="F13" s="26">
        <v>2693228</v>
      </c>
      <c r="G13" s="26">
        <v>3337896</v>
      </c>
      <c r="H13" s="26">
        <v>3040996</v>
      </c>
      <c r="I13" s="27">
        <v>3521735.1324879099</v>
      </c>
      <c r="J13" s="27">
        <v>4472556</v>
      </c>
      <c r="K13" s="27">
        <v>5356591.0798290009</v>
      </c>
      <c r="L13" s="536">
        <v>6130739</v>
      </c>
      <c r="M13" s="16"/>
    </row>
    <row r="14" spans="1:13" x14ac:dyDescent="0.2">
      <c r="A14" s="18" t="s">
        <v>34</v>
      </c>
      <c r="B14" s="22">
        <v>1322898</v>
      </c>
      <c r="C14" s="22">
        <v>1701658</v>
      </c>
      <c r="D14" s="22">
        <v>1757781.8125084401</v>
      </c>
      <c r="E14" s="22">
        <v>1927693</v>
      </c>
      <c r="F14" s="22">
        <v>2089713</v>
      </c>
      <c r="G14" s="22">
        <v>2424582</v>
      </c>
      <c r="H14" s="22">
        <v>2548359</v>
      </c>
      <c r="I14" s="23">
        <v>2747512.1398808998</v>
      </c>
      <c r="J14" s="23">
        <v>3519633</v>
      </c>
      <c r="K14" s="23">
        <v>4699678.8098290004</v>
      </c>
      <c r="L14" s="49">
        <v>5339941</v>
      </c>
      <c r="M14" s="16"/>
    </row>
    <row r="15" spans="1:13" x14ac:dyDescent="0.2">
      <c r="A15" s="18" t="s">
        <v>35</v>
      </c>
      <c r="B15" s="22">
        <v>472967</v>
      </c>
      <c r="C15" s="22">
        <v>588736</v>
      </c>
      <c r="D15" s="22">
        <v>576101.42808446998</v>
      </c>
      <c r="E15" s="22">
        <v>645364</v>
      </c>
      <c r="F15" s="22">
        <v>603515</v>
      </c>
      <c r="G15" s="22">
        <v>913314</v>
      </c>
      <c r="H15" s="22">
        <v>492638</v>
      </c>
      <c r="I15" s="23">
        <v>774223</v>
      </c>
      <c r="J15" s="23">
        <v>952923</v>
      </c>
      <c r="K15" s="23">
        <v>656912.27000000014</v>
      </c>
      <c r="L15" s="49">
        <v>790798</v>
      </c>
      <c r="M15" s="16"/>
    </row>
    <row r="16" spans="1:13" s="17" customFormat="1" x14ac:dyDescent="0.2">
      <c r="A16" s="28" t="s">
        <v>36</v>
      </c>
      <c r="B16" s="29">
        <v>-127692</v>
      </c>
      <c r="C16" s="29">
        <v>-246779</v>
      </c>
      <c r="D16" s="29">
        <v>-71719.343006700044</v>
      </c>
      <c r="E16" s="29">
        <v>-96162</v>
      </c>
      <c r="F16" s="29">
        <v>-169740</v>
      </c>
      <c r="G16" s="29">
        <v>-533683</v>
      </c>
      <c r="H16" s="29">
        <v>-1180399</v>
      </c>
      <c r="I16" s="30">
        <v>-1290441.3378333098</v>
      </c>
      <c r="J16" s="30">
        <v>-1540448</v>
      </c>
      <c r="K16" s="30">
        <v>-1650856.6017981204</v>
      </c>
      <c r="L16" s="540">
        <v>-1309103</v>
      </c>
      <c r="M16" s="16"/>
    </row>
    <row r="17" spans="1:13" s="17" customFormat="1" x14ac:dyDescent="0.2">
      <c r="A17" s="13" t="s">
        <v>37</v>
      </c>
      <c r="B17" s="31">
        <v>-154849</v>
      </c>
      <c r="C17" s="31">
        <v>-319827.52137309185</v>
      </c>
      <c r="D17" s="31">
        <v>-29430.226898069493</v>
      </c>
      <c r="E17" s="31">
        <v>2071</v>
      </c>
      <c r="F17" s="32">
        <v>91421</v>
      </c>
      <c r="G17" s="32">
        <v>-537736</v>
      </c>
      <c r="H17" s="32">
        <v>-687386</v>
      </c>
      <c r="I17" s="33">
        <v>-1009542.3446733399</v>
      </c>
      <c r="J17" s="33">
        <v>-894777</v>
      </c>
      <c r="K17" s="31">
        <v>173332.48520187894</v>
      </c>
      <c r="L17" s="31">
        <v>649569</v>
      </c>
      <c r="M17" s="16"/>
    </row>
    <row r="18" spans="1:13" s="37" customFormat="1" x14ac:dyDescent="0.2">
      <c r="A18" s="34" t="s">
        <v>38</v>
      </c>
      <c r="B18" s="35">
        <v>-591244</v>
      </c>
      <c r="C18" s="35">
        <v>-829502</v>
      </c>
      <c r="D18" s="35">
        <v>-640324.79777677986</v>
      </c>
      <c r="E18" s="35">
        <v>-733494</v>
      </c>
      <c r="F18" s="35">
        <v>-760769</v>
      </c>
      <c r="G18" s="35">
        <v>-1439088</v>
      </c>
      <c r="H18" s="35">
        <v>-1667688</v>
      </c>
      <c r="I18" s="36">
        <v>-2057924.7851884898</v>
      </c>
      <c r="J18" s="36">
        <v>-2459967</v>
      </c>
      <c r="K18" s="36">
        <v>-2282267.0547981211</v>
      </c>
      <c r="L18" s="541">
        <v>-2039931</v>
      </c>
      <c r="M18" s="16"/>
    </row>
    <row r="19" spans="1:13" s="17" customFormat="1" x14ac:dyDescent="0.2">
      <c r="A19" s="13" t="s">
        <v>39</v>
      </c>
      <c r="B19" s="32">
        <v>591244</v>
      </c>
      <c r="C19" s="32">
        <v>829502</v>
      </c>
      <c r="D19" s="32">
        <v>640324.79777677963</v>
      </c>
      <c r="E19" s="32">
        <v>733494</v>
      </c>
      <c r="F19" s="32">
        <v>760769</v>
      </c>
      <c r="G19" s="32">
        <v>1439088</v>
      </c>
      <c r="H19" s="32">
        <v>1667688</v>
      </c>
      <c r="I19" s="33">
        <v>2057924.7851884896</v>
      </c>
      <c r="J19" s="33">
        <v>2459967</v>
      </c>
      <c r="K19" s="534">
        <v>2282267.0219999999</v>
      </c>
      <c r="L19" s="540">
        <v>2039931</v>
      </c>
      <c r="M19" s="16"/>
    </row>
    <row r="20" spans="1:13" x14ac:dyDescent="0.2">
      <c r="A20" s="18" t="s">
        <v>40</v>
      </c>
      <c r="B20" s="22">
        <v>212523</v>
      </c>
      <c r="C20" s="22">
        <v>236803</v>
      </c>
      <c r="D20" s="22">
        <v>391913.75703601725</v>
      </c>
      <c r="E20" s="22">
        <v>439243</v>
      </c>
      <c r="F20" s="22">
        <v>323535</v>
      </c>
      <c r="G20" s="22">
        <v>542641</v>
      </c>
      <c r="H20" s="22">
        <v>-83199</v>
      </c>
      <c r="I20" s="23">
        <v>-13901.447869650321</v>
      </c>
      <c r="J20" s="23">
        <v>424822</v>
      </c>
      <c r="K20" s="23">
        <v>494655.05</v>
      </c>
      <c r="L20" s="49">
        <v>333240.70827221032</v>
      </c>
      <c r="M20" s="16"/>
    </row>
    <row r="21" spans="1:13" x14ac:dyDescent="0.2">
      <c r="A21" s="38" t="s">
        <v>41</v>
      </c>
      <c r="B21" s="39">
        <v>378721</v>
      </c>
      <c r="C21" s="39">
        <v>592699</v>
      </c>
      <c r="D21" s="39">
        <v>248411.0407407624</v>
      </c>
      <c r="E21" s="39">
        <v>294251</v>
      </c>
      <c r="F21" s="39">
        <v>437234</v>
      </c>
      <c r="G21" s="39">
        <v>896447.9</v>
      </c>
      <c r="H21" s="39">
        <v>1750887</v>
      </c>
      <c r="I21" s="40">
        <v>2071826.2330581399</v>
      </c>
      <c r="J21" s="40">
        <v>2035145</v>
      </c>
      <c r="K21" s="40">
        <v>1787611.9719999996</v>
      </c>
      <c r="L21" s="542">
        <v>1706691</v>
      </c>
      <c r="M21" s="16"/>
    </row>
    <row r="22" spans="1:13" x14ac:dyDescent="0.2">
      <c r="A22" s="602" t="s">
        <v>42</v>
      </c>
      <c r="B22" s="602"/>
      <c r="C22" s="602"/>
      <c r="D22" s="602"/>
      <c r="E22" s="602"/>
      <c r="F22" s="602"/>
      <c r="G22" s="8"/>
      <c r="H22" s="8"/>
      <c r="I22" s="8"/>
      <c r="J22" s="8"/>
      <c r="L22" s="8" t="s">
        <v>533</v>
      </c>
    </row>
    <row r="23" spans="1:13" x14ac:dyDescent="0.2">
      <c r="A23" s="4" t="s">
        <v>43</v>
      </c>
      <c r="E23" s="42" t="s">
        <v>44</v>
      </c>
      <c r="F23" s="42" t="s">
        <v>45</v>
      </c>
      <c r="G23" s="42"/>
      <c r="H23" s="601" t="s">
        <v>46</v>
      </c>
      <c r="I23" s="601"/>
      <c r="J23" s="601"/>
      <c r="K23" s="601"/>
      <c r="L23" s="601"/>
    </row>
    <row r="27" spans="1:13" x14ac:dyDescent="0.2">
      <c r="B27" s="25"/>
      <c r="C27" s="25"/>
      <c r="D27" s="25"/>
      <c r="E27" s="25"/>
      <c r="F27" s="25"/>
      <c r="G27" s="25"/>
      <c r="H27" s="25"/>
      <c r="I27" s="43"/>
      <c r="J27" s="25"/>
    </row>
    <row r="29" spans="1:13" x14ac:dyDescent="0.2">
      <c r="B29" s="25"/>
      <c r="C29" s="25"/>
      <c r="D29" s="25"/>
      <c r="E29" s="25"/>
      <c r="F29" s="25"/>
      <c r="G29" s="25"/>
    </row>
  </sheetData>
  <mergeCells count="14">
    <mergeCell ref="L5:L7"/>
    <mergeCell ref="H23:L23"/>
    <mergeCell ref="K5:K7"/>
    <mergeCell ref="A22:F22"/>
    <mergeCell ref="A3:K3"/>
    <mergeCell ref="A5:A7"/>
    <mergeCell ref="B5:B7"/>
    <mergeCell ref="C5:C7"/>
    <mergeCell ref="D5:D7"/>
    <mergeCell ref="E5:E7"/>
    <mergeCell ref="F5:F7"/>
    <mergeCell ref="G5:G7"/>
    <mergeCell ref="H5:H7"/>
    <mergeCell ref="J5:J7"/>
  </mergeCells>
  <phoneticPr fontId="29" type="noConversion"/>
  <hyperlinks>
    <hyperlink ref="L2" location="Contents!A1" display="Back to Contents" xr:uid="{87430AE2-98C0-4B85-9E68-A75999AD10CD}"/>
  </hyperlinks>
  <pageMargins left="0.43" right="0.72" top="0.61" bottom="0.46" header="0.5" footer="0.5"/>
  <pageSetup paperSize="9" scale="71" fitToHeight="0" orientation="landscape" r:id="rId1"/>
  <headerFooter alignWithMargins="0">
    <oddHeader>&amp;L&amp;"Calibri"&amp;10&amp;K000000 [Limited Sharing]&amp;1#_x000D_</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N40"/>
  <sheetViews>
    <sheetView showGridLines="0" zoomScaleNormal="100" zoomScaleSheetLayoutView="115" workbookViewId="0">
      <pane xSplit="1" ySplit="6" topLeftCell="B19" activePane="bottomRight" state="frozen"/>
      <selection activeCell="B3" sqref="B3:G3"/>
      <selection pane="topRight" activeCell="B3" sqref="B3:G3"/>
      <selection pane="bottomLeft" activeCell="B3" sqref="B3:G3"/>
      <selection pane="bottomRight" activeCell="K4" sqref="K4"/>
    </sheetView>
  </sheetViews>
  <sheetFormatPr defaultColWidth="9.140625" defaultRowHeight="12.75" x14ac:dyDescent="0.2"/>
  <cols>
    <col min="1" max="1" width="42.7109375" style="4" customWidth="1"/>
    <col min="2" max="2" width="12.85546875" style="4" customWidth="1"/>
    <col min="3" max="3" width="12.42578125" style="4" customWidth="1"/>
    <col min="4" max="4" width="12.28515625" style="4" customWidth="1"/>
    <col min="5" max="5" width="12.5703125" style="4" customWidth="1"/>
    <col min="6" max="6" width="11.85546875" style="4" customWidth="1"/>
    <col min="7" max="7" width="12.28515625" style="4" customWidth="1"/>
    <col min="8" max="8" width="12" style="4" customWidth="1"/>
    <col min="9" max="9" width="12.42578125" style="44" customWidth="1"/>
    <col min="10" max="10" width="12.5703125" style="4" customWidth="1"/>
    <col min="11" max="11" width="12" style="65" customWidth="1"/>
    <col min="12" max="14" width="9.140625" style="65"/>
    <col min="15" max="16384" width="9.140625" style="4"/>
  </cols>
  <sheetData>
    <row r="1" spans="1:14" ht="15.75" x14ac:dyDescent="0.25">
      <c r="A1" s="3" t="s">
        <v>23</v>
      </c>
      <c r="H1" s="5"/>
      <c r="J1" s="6"/>
      <c r="K1" s="105" t="s">
        <v>627</v>
      </c>
    </row>
    <row r="2" spans="1:14" ht="21" customHeight="1" x14ac:dyDescent="0.2">
      <c r="A2" s="17"/>
      <c r="K2" s="442" t="s">
        <v>524</v>
      </c>
    </row>
    <row r="3" spans="1:14" ht="15.75" x14ac:dyDescent="0.25">
      <c r="A3" s="603" t="s">
        <v>17</v>
      </c>
      <c r="B3" s="603"/>
      <c r="C3" s="603"/>
      <c r="D3" s="603"/>
      <c r="E3" s="603"/>
      <c r="F3" s="603"/>
      <c r="G3" s="603"/>
      <c r="H3" s="603"/>
      <c r="I3" s="603"/>
      <c r="J3" s="603"/>
      <c r="K3" s="603"/>
    </row>
    <row r="4" spans="1:14" x14ac:dyDescent="0.2">
      <c r="A4" s="4" t="s">
        <v>457</v>
      </c>
      <c r="H4" s="8"/>
      <c r="J4" s="9"/>
      <c r="K4" s="9" t="s">
        <v>661</v>
      </c>
      <c r="L4" s="318"/>
      <c r="M4" s="318"/>
      <c r="N4" s="318"/>
    </row>
    <row r="5" spans="1:14" ht="25.5" customHeight="1" x14ac:dyDescent="0.2">
      <c r="A5" s="672" t="s">
        <v>25</v>
      </c>
      <c r="B5" s="674">
        <v>2014</v>
      </c>
      <c r="C5" s="674">
        <v>2015</v>
      </c>
      <c r="D5" s="674">
        <v>2016</v>
      </c>
      <c r="E5" s="598">
        <v>2017</v>
      </c>
      <c r="F5" s="674">
        <v>2018</v>
      </c>
      <c r="G5" s="598">
        <v>2019</v>
      </c>
      <c r="H5" s="598">
        <v>2020</v>
      </c>
      <c r="I5" s="677">
        <v>2021</v>
      </c>
      <c r="J5" s="680">
        <v>2022</v>
      </c>
      <c r="K5" s="677" t="s">
        <v>458</v>
      </c>
    </row>
    <row r="6" spans="1:14" x14ac:dyDescent="0.2">
      <c r="A6" s="673"/>
      <c r="B6" s="675"/>
      <c r="C6" s="675"/>
      <c r="D6" s="675"/>
      <c r="E6" s="676"/>
      <c r="F6" s="675"/>
      <c r="G6" s="676"/>
      <c r="H6" s="676"/>
      <c r="I6" s="678"/>
      <c r="J6" s="681"/>
      <c r="K6" s="678"/>
    </row>
    <row r="7" spans="1:14" ht="15" customHeight="1" x14ac:dyDescent="0.2">
      <c r="A7" s="319" t="s">
        <v>459</v>
      </c>
      <c r="B7" s="320">
        <v>59133</v>
      </c>
      <c r="C7" s="320">
        <v>67972</v>
      </c>
      <c r="D7" s="320">
        <v>79595</v>
      </c>
      <c r="E7" s="320">
        <v>86978</v>
      </c>
      <c r="F7" s="320">
        <v>88689</v>
      </c>
      <c r="G7" s="320">
        <v>91344</v>
      </c>
      <c r="H7" s="320">
        <v>52245</v>
      </c>
      <c r="I7" s="321">
        <v>63942</v>
      </c>
      <c r="J7" s="322">
        <v>73793</v>
      </c>
      <c r="K7" s="27">
        <v>85291</v>
      </c>
    </row>
    <row r="8" spans="1:14" ht="15" customHeight="1" x14ac:dyDescent="0.2">
      <c r="A8" s="323" t="s">
        <v>460</v>
      </c>
      <c r="B8" s="324">
        <v>52569</v>
      </c>
      <c r="C8" s="324">
        <v>61476</v>
      </c>
      <c r="D8" s="324">
        <v>70942</v>
      </c>
      <c r="E8" s="324">
        <v>77691</v>
      </c>
      <c r="F8" s="324">
        <v>82228</v>
      </c>
      <c r="G8" s="324">
        <v>81499</v>
      </c>
      <c r="H8" s="324">
        <v>43096</v>
      </c>
      <c r="I8" s="325">
        <v>55165</v>
      </c>
      <c r="J8" s="326">
        <v>59894</v>
      </c>
      <c r="K8" s="51">
        <v>64239</v>
      </c>
    </row>
    <row r="9" spans="1:14" ht="15" customHeight="1" x14ac:dyDescent="0.2">
      <c r="A9" s="327" t="s">
        <v>461</v>
      </c>
      <c r="B9" s="324">
        <v>30810</v>
      </c>
      <c r="C9" s="324">
        <v>34476</v>
      </c>
      <c r="D9" s="324">
        <v>38395</v>
      </c>
      <c r="E9" s="324">
        <v>46248</v>
      </c>
      <c r="F9" s="324">
        <v>48145</v>
      </c>
      <c r="G9" s="324">
        <v>49069</v>
      </c>
      <c r="H9" s="324">
        <v>15728</v>
      </c>
      <c r="I9" s="325">
        <v>13936</v>
      </c>
      <c r="J9" s="326">
        <v>14783</v>
      </c>
      <c r="K9" s="51">
        <v>20672</v>
      </c>
    </row>
    <row r="10" spans="1:14" ht="15" customHeight="1" x14ac:dyDescent="0.2">
      <c r="A10" s="328" t="s">
        <v>462</v>
      </c>
      <c r="B10" s="324">
        <v>21521</v>
      </c>
      <c r="C10" s="324">
        <v>21808</v>
      </c>
      <c r="D10" s="324">
        <v>25333</v>
      </c>
      <c r="E10" s="324">
        <v>32808</v>
      </c>
      <c r="F10" s="324">
        <v>33947</v>
      </c>
      <c r="G10" s="324">
        <v>34874</v>
      </c>
      <c r="H10" s="324">
        <v>2707</v>
      </c>
      <c r="I10" s="325">
        <v>248</v>
      </c>
      <c r="J10" s="326">
        <v>173</v>
      </c>
      <c r="K10" s="51">
        <v>37</v>
      </c>
    </row>
    <row r="11" spans="1:14" ht="15" customHeight="1" x14ac:dyDescent="0.2">
      <c r="A11" s="328" t="s">
        <v>463</v>
      </c>
      <c r="B11" s="324">
        <v>8199</v>
      </c>
      <c r="C11" s="324">
        <v>10688</v>
      </c>
      <c r="D11" s="324">
        <v>10267</v>
      </c>
      <c r="E11" s="324">
        <v>10952</v>
      </c>
      <c r="F11" s="324">
        <v>11929</v>
      </c>
      <c r="G11" s="324">
        <v>11718</v>
      </c>
      <c r="H11" s="324">
        <v>11197</v>
      </c>
      <c r="I11" s="325">
        <v>11498</v>
      </c>
      <c r="J11" s="326">
        <v>11930</v>
      </c>
      <c r="K11" s="51">
        <v>15634</v>
      </c>
    </row>
    <row r="12" spans="1:14" ht="15" customHeight="1" x14ac:dyDescent="0.2">
      <c r="A12" s="328" t="s">
        <v>464</v>
      </c>
      <c r="B12" s="329">
        <v>1090</v>
      </c>
      <c r="C12" s="329">
        <v>1980</v>
      </c>
      <c r="D12" s="329">
        <v>2795</v>
      </c>
      <c r="E12" s="329">
        <v>2488</v>
      </c>
      <c r="F12" s="329">
        <v>2269</v>
      </c>
      <c r="G12" s="329">
        <v>2477</v>
      </c>
      <c r="H12" s="329">
        <v>1824</v>
      </c>
      <c r="I12" s="330">
        <v>2190</v>
      </c>
      <c r="J12" s="326">
        <v>2680</v>
      </c>
      <c r="K12" s="51">
        <v>5001</v>
      </c>
    </row>
    <row r="13" spans="1:14" ht="15" customHeight="1" x14ac:dyDescent="0.2">
      <c r="A13" s="327" t="s">
        <v>465</v>
      </c>
      <c r="B13" s="329">
        <v>21759</v>
      </c>
      <c r="C13" s="329">
        <v>27000</v>
      </c>
      <c r="D13" s="329">
        <v>32547</v>
      </c>
      <c r="E13" s="329">
        <v>31443</v>
      </c>
      <c r="F13" s="329">
        <v>34083</v>
      </c>
      <c r="G13" s="329">
        <v>32430</v>
      </c>
      <c r="H13" s="329">
        <v>27368</v>
      </c>
      <c r="I13" s="330">
        <v>41229</v>
      </c>
      <c r="J13" s="326">
        <v>45111</v>
      </c>
      <c r="K13" s="51">
        <v>43567</v>
      </c>
    </row>
    <row r="14" spans="1:14" ht="15" customHeight="1" x14ac:dyDescent="0.2">
      <c r="A14" s="323" t="s">
        <v>466</v>
      </c>
      <c r="B14" s="329">
        <v>6564</v>
      </c>
      <c r="C14" s="329">
        <v>6496</v>
      </c>
      <c r="D14" s="329">
        <v>8653</v>
      </c>
      <c r="E14" s="329">
        <v>9287</v>
      </c>
      <c r="F14" s="329">
        <v>6461</v>
      </c>
      <c r="G14" s="329">
        <v>9845</v>
      </c>
      <c r="H14" s="329">
        <v>9149</v>
      </c>
      <c r="I14" s="330">
        <v>8777</v>
      </c>
      <c r="J14" s="326">
        <v>13899</v>
      </c>
      <c r="K14" s="51">
        <v>21052</v>
      </c>
    </row>
    <row r="15" spans="1:14" ht="15" customHeight="1" x14ac:dyDescent="0.2">
      <c r="A15" s="327" t="s">
        <v>467</v>
      </c>
      <c r="B15" s="329">
        <v>2115</v>
      </c>
      <c r="C15" s="329">
        <v>1115</v>
      </c>
      <c r="D15" s="329">
        <v>2479</v>
      </c>
      <c r="E15" s="329">
        <v>2731</v>
      </c>
      <c r="F15" s="329">
        <v>2772</v>
      </c>
      <c r="G15" s="329">
        <v>2352</v>
      </c>
      <c r="H15" s="329">
        <v>2039</v>
      </c>
      <c r="I15" s="330">
        <v>2209</v>
      </c>
      <c r="J15" s="326">
        <v>6488</v>
      </c>
      <c r="K15" s="51">
        <v>11030</v>
      </c>
    </row>
    <row r="16" spans="1:14" s="65" customFormat="1" ht="15" customHeight="1" x14ac:dyDescent="0.2">
      <c r="A16" s="327" t="s">
        <v>468</v>
      </c>
      <c r="B16" s="329">
        <v>4449</v>
      </c>
      <c r="C16" s="329">
        <v>5381</v>
      </c>
      <c r="D16" s="329">
        <v>6174</v>
      </c>
      <c r="E16" s="329">
        <v>6556</v>
      </c>
      <c r="F16" s="329">
        <v>3689</v>
      </c>
      <c r="G16" s="329">
        <v>7493</v>
      </c>
      <c r="H16" s="329">
        <v>7110</v>
      </c>
      <c r="I16" s="330">
        <v>6568</v>
      </c>
      <c r="J16" s="326">
        <v>7411</v>
      </c>
      <c r="K16" s="51">
        <v>10022</v>
      </c>
    </row>
    <row r="17" spans="1:11" s="65" customFormat="1" ht="15" customHeight="1" x14ac:dyDescent="0.2">
      <c r="A17" s="331" t="s">
        <v>469</v>
      </c>
      <c r="B17" s="332">
        <v>216824</v>
      </c>
      <c r="C17" s="332">
        <v>269586.25951723999</v>
      </c>
      <c r="D17" s="332">
        <v>276147</v>
      </c>
      <c r="E17" s="332">
        <v>287838</v>
      </c>
      <c r="F17" s="332">
        <v>292265.11011593003</v>
      </c>
      <c r="G17" s="332">
        <v>310123.82353032997</v>
      </c>
      <c r="H17" s="332">
        <v>337006</v>
      </c>
      <c r="I17" s="333">
        <v>382248.26600544999</v>
      </c>
      <c r="J17" s="334">
        <v>392512.04193059</v>
      </c>
      <c r="K17" s="27">
        <v>453498.23059294</v>
      </c>
    </row>
    <row r="18" spans="1:11" s="65" customFormat="1" ht="15" customHeight="1" x14ac:dyDescent="0.2">
      <c r="A18" s="323" t="s">
        <v>169</v>
      </c>
      <c r="B18" s="335">
        <v>172131</v>
      </c>
      <c r="C18" s="335">
        <v>222223</v>
      </c>
      <c r="D18" s="335">
        <v>237664</v>
      </c>
      <c r="E18" s="335">
        <v>241338</v>
      </c>
      <c r="F18" s="335">
        <v>251552</v>
      </c>
      <c r="G18" s="335">
        <v>286884</v>
      </c>
      <c r="H18" s="335">
        <v>289667</v>
      </c>
      <c r="I18" s="336">
        <v>323762</v>
      </c>
      <c r="J18" s="326">
        <v>382792</v>
      </c>
      <c r="K18" s="51">
        <v>406873</v>
      </c>
    </row>
    <row r="19" spans="1:11" s="65" customFormat="1" ht="15" customHeight="1" x14ac:dyDescent="0.2">
      <c r="A19" s="327" t="s">
        <v>470</v>
      </c>
      <c r="B19" s="329">
        <v>172131</v>
      </c>
      <c r="C19" s="329">
        <v>222223</v>
      </c>
      <c r="D19" s="329">
        <v>237664</v>
      </c>
      <c r="E19" s="329">
        <v>241338</v>
      </c>
      <c r="F19" s="329">
        <v>251552</v>
      </c>
      <c r="G19" s="329">
        <v>286884</v>
      </c>
      <c r="H19" s="329">
        <v>289667</v>
      </c>
      <c r="I19" s="330">
        <v>323762</v>
      </c>
      <c r="J19" s="326">
        <v>382792</v>
      </c>
      <c r="K19" s="51">
        <v>406873</v>
      </c>
    </row>
    <row r="20" spans="1:11" s="65" customFormat="1" ht="15" customHeight="1" x14ac:dyDescent="0.2">
      <c r="A20" s="328" t="s">
        <v>471</v>
      </c>
      <c r="B20" s="329">
        <v>15780</v>
      </c>
      <c r="C20" s="329">
        <v>18273</v>
      </c>
      <c r="D20" s="329">
        <v>21356</v>
      </c>
      <c r="E20" s="329">
        <v>20492</v>
      </c>
      <c r="F20" s="329">
        <v>21007</v>
      </c>
      <c r="G20" s="329">
        <v>22908</v>
      </c>
      <c r="H20" s="329">
        <v>18617</v>
      </c>
      <c r="I20" s="330">
        <v>21649</v>
      </c>
      <c r="J20" s="326">
        <v>26793</v>
      </c>
      <c r="K20" s="51">
        <v>30715</v>
      </c>
    </row>
    <row r="21" spans="1:11" s="65" customFormat="1" ht="15" customHeight="1" x14ac:dyDescent="0.2">
      <c r="A21" s="328" t="s">
        <v>133</v>
      </c>
      <c r="B21" s="329">
        <v>3047</v>
      </c>
      <c r="C21" s="329">
        <v>4229</v>
      </c>
      <c r="D21" s="329">
        <v>4669</v>
      </c>
      <c r="E21" s="329">
        <v>4370</v>
      </c>
      <c r="F21" s="329">
        <v>4987</v>
      </c>
      <c r="G21" s="329">
        <v>5721</v>
      </c>
      <c r="H21" s="329">
        <v>4939</v>
      </c>
      <c r="I21" s="330">
        <v>6801</v>
      </c>
      <c r="J21" s="326">
        <v>6594</v>
      </c>
      <c r="K21" s="51">
        <v>7832</v>
      </c>
    </row>
    <row r="22" spans="1:11" s="65" customFormat="1" ht="15" customHeight="1" x14ac:dyDescent="0.2">
      <c r="A22" s="328" t="s">
        <v>472</v>
      </c>
      <c r="B22" s="329">
        <v>153304</v>
      </c>
      <c r="C22" s="329">
        <v>199721</v>
      </c>
      <c r="D22" s="329">
        <v>211639</v>
      </c>
      <c r="E22" s="329">
        <v>216476</v>
      </c>
      <c r="F22" s="329">
        <v>230936</v>
      </c>
      <c r="G22" s="329">
        <v>258255</v>
      </c>
      <c r="H22" s="329">
        <v>266111</v>
      </c>
      <c r="I22" s="330">
        <v>295312</v>
      </c>
      <c r="J22" s="326">
        <v>349405</v>
      </c>
      <c r="K22" s="51">
        <v>368326</v>
      </c>
    </row>
    <row r="23" spans="1:11" s="65" customFormat="1" ht="15" customHeight="1" x14ac:dyDescent="0.2">
      <c r="A23" s="327" t="s">
        <v>473</v>
      </c>
      <c r="B23" s="329">
        <v>172131</v>
      </c>
      <c r="C23" s="329">
        <v>222223</v>
      </c>
      <c r="D23" s="329">
        <v>237664</v>
      </c>
      <c r="E23" s="329">
        <v>241338</v>
      </c>
      <c r="F23" s="329">
        <v>251552</v>
      </c>
      <c r="G23" s="329">
        <v>286884</v>
      </c>
      <c r="H23" s="329">
        <v>289667</v>
      </c>
      <c r="I23" s="330">
        <v>323762</v>
      </c>
      <c r="J23" s="326">
        <v>382792</v>
      </c>
      <c r="K23" s="51">
        <v>406873</v>
      </c>
    </row>
    <row r="24" spans="1:11" s="65" customFormat="1" ht="15" customHeight="1" x14ac:dyDescent="0.2">
      <c r="A24" s="328" t="s">
        <v>474</v>
      </c>
      <c r="B24" s="329">
        <v>131162</v>
      </c>
      <c r="C24" s="329">
        <v>171871</v>
      </c>
      <c r="D24" s="329">
        <v>182497</v>
      </c>
      <c r="E24" s="329">
        <v>187367</v>
      </c>
      <c r="F24" s="329">
        <v>198129</v>
      </c>
      <c r="G24" s="329">
        <v>219698</v>
      </c>
      <c r="H24" s="329">
        <v>228561</v>
      </c>
      <c r="I24" s="330">
        <v>252582</v>
      </c>
      <c r="J24" s="326">
        <v>300073</v>
      </c>
      <c r="K24" s="51">
        <v>301719</v>
      </c>
    </row>
    <row r="25" spans="1:11" s="65" customFormat="1" ht="15" customHeight="1" x14ac:dyDescent="0.2">
      <c r="A25" s="328" t="s">
        <v>68</v>
      </c>
      <c r="B25" s="329">
        <v>40969</v>
      </c>
      <c r="C25" s="329">
        <v>50352</v>
      </c>
      <c r="D25" s="329">
        <v>55167</v>
      </c>
      <c r="E25" s="329">
        <v>53971</v>
      </c>
      <c r="F25" s="329">
        <v>53423</v>
      </c>
      <c r="G25" s="329">
        <v>67186</v>
      </c>
      <c r="H25" s="329">
        <v>61106</v>
      </c>
      <c r="I25" s="330">
        <v>71180</v>
      </c>
      <c r="J25" s="326">
        <v>82719</v>
      </c>
      <c r="K25" s="51">
        <v>105245</v>
      </c>
    </row>
    <row r="26" spans="1:11" s="65" customFormat="1" ht="15" customHeight="1" x14ac:dyDescent="0.2">
      <c r="A26" s="323" t="s">
        <v>170</v>
      </c>
      <c r="B26" s="329">
        <v>44693</v>
      </c>
      <c r="C26" s="329">
        <v>47363.259517239989</v>
      </c>
      <c r="D26" s="329">
        <v>38483</v>
      </c>
      <c r="E26" s="329">
        <v>46500</v>
      </c>
      <c r="F26" s="329">
        <v>40713.110115930031</v>
      </c>
      <c r="G26" s="329">
        <v>23239.823530329973</v>
      </c>
      <c r="H26" s="329">
        <v>47339</v>
      </c>
      <c r="I26" s="330">
        <v>58486.266005449987</v>
      </c>
      <c r="J26" s="326">
        <v>9720.0419305899995</v>
      </c>
      <c r="K26" s="51">
        <v>46625.230592940003</v>
      </c>
    </row>
    <row r="27" spans="1:11" s="65" customFormat="1" ht="15" customHeight="1" x14ac:dyDescent="0.2">
      <c r="A27" s="327" t="s">
        <v>475</v>
      </c>
      <c r="B27" s="329">
        <v>10004</v>
      </c>
      <c r="C27" s="329">
        <v>6641.2650000000003</v>
      </c>
      <c r="D27" s="329">
        <v>8585</v>
      </c>
      <c r="E27" s="329">
        <v>10222</v>
      </c>
      <c r="F27" s="329">
        <v>14336.205</v>
      </c>
      <c r="G27" s="329">
        <v>3786.4790000000003</v>
      </c>
      <c r="H27" s="329">
        <v>3196</v>
      </c>
      <c r="I27" s="330">
        <v>3988.5659342399999</v>
      </c>
      <c r="J27" s="326">
        <v>1097.011211</v>
      </c>
      <c r="K27" s="51">
        <v>1335.0720000000001</v>
      </c>
    </row>
    <row r="28" spans="1:11" s="65" customFormat="1" ht="15" customHeight="1" x14ac:dyDescent="0.2">
      <c r="A28" s="327" t="s">
        <v>476</v>
      </c>
      <c r="B28" s="329">
        <v>245</v>
      </c>
      <c r="C28" s="329">
        <v>700.73500000000001</v>
      </c>
      <c r="D28" s="329">
        <v>1829</v>
      </c>
      <c r="E28" s="329">
        <v>3844</v>
      </c>
      <c r="F28" s="329">
        <v>1880.7950000000001</v>
      </c>
      <c r="G28" s="329">
        <v>569.52099999999996</v>
      </c>
      <c r="H28" s="329">
        <v>329</v>
      </c>
      <c r="I28" s="330">
        <v>172.43406575999998</v>
      </c>
      <c r="J28" s="326">
        <v>68.988788999999997</v>
      </c>
      <c r="K28" s="51">
        <v>75.927999999999997</v>
      </c>
    </row>
    <row r="29" spans="1:11" s="65" customFormat="1" ht="15" customHeight="1" x14ac:dyDescent="0.2">
      <c r="A29" s="327" t="s">
        <v>477</v>
      </c>
      <c r="B29" s="329">
        <v>9136</v>
      </c>
      <c r="C29" s="329">
        <v>13345.14</v>
      </c>
      <c r="D29" s="329">
        <v>12176.653</v>
      </c>
      <c r="E29" s="329">
        <v>20250</v>
      </c>
      <c r="F29" s="329">
        <v>13535.88</v>
      </c>
      <c r="G29" s="329">
        <v>11376.15</v>
      </c>
      <c r="H29" s="329">
        <v>11004</v>
      </c>
      <c r="I29" s="330">
        <v>12632.3838</v>
      </c>
      <c r="J29" s="326">
        <v>5101.5011000000004</v>
      </c>
      <c r="K29" s="51">
        <v>8600</v>
      </c>
    </row>
    <row r="30" spans="1:11" s="65" customFormat="1" ht="15" customHeight="1" x14ac:dyDescent="0.2">
      <c r="A30" s="327" t="s">
        <v>478</v>
      </c>
      <c r="B30" s="329">
        <v>16826</v>
      </c>
      <c r="C30" s="329">
        <v>16965.456517240003</v>
      </c>
      <c r="D30" s="329">
        <v>12234.304369979998</v>
      </c>
      <c r="E30" s="329">
        <v>11025</v>
      </c>
      <c r="F30" s="329">
        <v>7483.2511159300002</v>
      </c>
      <c r="G30" s="329">
        <v>5230.4235303300002</v>
      </c>
      <c r="H30" s="329">
        <v>6412</v>
      </c>
      <c r="I30" s="330">
        <v>18512.921205450002</v>
      </c>
      <c r="J30" s="326">
        <v>14134.75913059</v>
      </c>
      <c r="K30" s="51">
        <v>24540.266068749999</v>
      </c>
    </row>
    <row r="31" spans="1:11" s="65" customFormat="1" ht="15" customHeight="1" x14ac:dyDescent="0.2">
      <c r="A31" s="327" t="s">
        <v>68</v>
      </c>
      <c r="B31" s="329">
        <v>8481</v>
      </c>
      <c r="C31" s="329">
        <v>9710.6629999999859</v>
      </c>
      <c r="D31" s="329">
        <v>3659</v>
      </c>
      <c r="E31" s="329">
        <v>1158</v>
      </c>
      <c r="F31" s="329">
        <v>3476.9790000000312</v>
      </c>
      <c r="G31" s="329">
        <v>2277.2499999999736</v>
      </c>
      <c r="H31" s="329">
        <v>26398</v>
      </c>
      <c r="I31" s="330">
        <v>23179.960999999988</v>
      </c>
      <c r="J31" s="337">
        <v>-10682.2183</v>
      </c>
      <c r="K31" s="51">
        <v>12073.964524190003</v>
      </c>
    </row>
    <row r="32" spans="1:11" s="65" customFormat="1" ht="15" customHeight="1" x14ac:dyDescent="0.2">
      <c r="A32" s="17" t="s">
        <v>479</v>
      </c>
      <c r="B32" s="320">
        <v>157691</v>
      </c>
      <c r="C32" s="320">
        <v>201614.25951724002</v>
      </c>
      <c r="D32" s="320">
        <v>196552.47089630002</v>
      </c>
      <c r="E32" s="320">
        <v>200860</v>
      </c>
      <c r="F32" s="320">
        <v>203576.11011593003</v>
      </c>
      <c r="G32" s="320">
        <v>218779.82353033</v>
      </c>
      <c r="H32" s="320">
        <v>284761</v>
      </c>
      <c r="I32" s="321">
        <v>318306.26600544999</v>
      </c>
      <c r="J32" s="334">
        <v>318719.04193059</v>
      </c>
      <c r="K32" s="27">
        <v>368207.23059294</v>
      </c>
    </row>
    <row r="33" spans="1:11" s="65" customFormat="1" ht="15" customHeight="1" x14ac:dyDescent="0.2">
      <c r="A33" s="323" t="s">
        <v>480</v>
      </c>
      <c r="B33" s="329">
        <v>126144</v>
      </c>
      <c r="C33" s="329">
        <v>167551.163</v>
      </c>
      <c r="D33" s="329">
        <v>169106.04352632002</v>
      </c>
      <c r="E33" s="329">
        <v>166348</v>
      </c>
      <c r="F33" s="329">
        <v>180095.05900000001</v>
      </c>
      <c r="G33" s="329">
        <v>199968.25</v>
      </c>
      <c r="H33" s="329">
        <v>265593</v>
      </c>
      <c r="I33" s="330">
        <v>284602.34999999998</v>
      </c>
      <c r="J33" s="326">
        <v>298737.42099999997</v>
      </c>
      <c r="K33" s="51">
        <v>333566.96452419</v>
      </c>
    </row>
    <row r="34" spans="1:11" s="65" customFormat="1" ht="15" customHeight="1" x14ac:dyDescent="0.2">
      <c r="A34" s="323" t="s">
        <v>481</v>
      </c>
      <c r="B34" s="329">
        <v>3392</v>
      </c>
      <c r="C34" s="329">
        <v>3752.5</v>
      </c>
      <c r="D34" s="329">
        <v>3035.47</v>
      </c>
      <c r="E34" s="329">
        <v>3236</v>
      </c>
      <c r="F34" s="329">
        <v>2461.92</v>
      </c>
      <c r="G34" s="329">
        <v>2205</v>
      </c>
      <c r="H34" s="329">
        <v>1752</v>
      </c>
      <c r="I34" s="330">
        <v>2558.6109999999999</v>
      </c>
      <c r="J34" s="326">
        <v>745.36069999999995</v>
      </c>
      <c r="K34" s="51">
        <v>1500</v>
      </c>
    </row>
    <row r="35" spans="1:11" s="65" customFormat="1" ht="15" customHeight="1" x14ac:dyDescent="0.2">
      <c r="A35" s="323" t="s">
        <v>482</v>
      </c>
      <c r="B35" s="329">
        <v>8343</v>
      </c>
      <c r="C35" s="329">
        <v>13345.14</v>
      </c>
      <c r="D35" s="329">
        <v>12176.653</v>
      </c>
      <c r="E35" s="329">
        <v>20250</v>
      </c>
      <c r="F35" s="329">
        <v>13535.88</v>
      </c>
      <c r="G35" s="329">
        <v>11376.15</v>
      </c>
      <c r="H35" s="329">
        <v>11004</v>
      </c>
      <c r="I35" s="330">
        <v>12632.3838</v>
      </c>
      <c r="J35" s="326">
        <v>5101.5011000000004</v>
      </c>
      <c r="K35" s="51">
        <v>8600</v>
      </c>
    </row>
    <row r="36" spans="1:11" s="65" customFormat="1" ht="15" customHeight="1" x14ac:dyDescent="0.2">
      <c r="A36" s="338" t="s">
        <v>483</v>
      </c>
      <c r="B36" s="339">
        <v>19812</v>
      </c>
      <c r="C36" s="339">
        <v>16965.456517240003</v>
      </c>
      <c r="D36" s="339">
        <v>12234.304369979998</v>
      </c>
      <c r="E36" s="339">
        <v>11025</v>
      </c>
      <c r="F36" s="339">
        <v>7483.2511159300002</v>
      </c>
      <c r="G36" s="339">
        <v>5230.4235303300002</v>
      </c>
      <c r="H36" s="339">
        <v>6412</v>
      </c>
      <c r="I36" s="340">
        <v>18512.921205450002</v>
      </c>
      <c r="J36" s="341">
        <v>14134.75913059</v>
      </c>
      <c r="K36" s="369">
        <v>24540.266068749999</v>
      </c>
    </row>
    <row r="37" spans="1:11" s="65" customFormat="1" x14ac:dyDescent="0.2">
      <c r="A37" s="44" t="s">
        <v>134</v>
      </c>
      <c r="B37" s="342"/>
      <c r="C37" s="679" t="s">
        <v>647</v>
      </c>
      <c r="D37" s="679"/>
      <c r="E37" s="679"/>
      <c r="F37" s="679"/>
      <c r="G37" s="679"/>
      <c r="H37" s="679"/>
      <c r="I37" s="679"/>
      <c r="J37" s="679"/>
      <c r="K37" s="679"/>
    </row>
    <row r="38" spans="1:11" s="65" customFormat="1" x14ac:dyDescent="0.2">
      <c r="A38" s="4"/>
      <c r="B38" s="342"/>
      <c r="C38" s="342"/>
      <c r="D38" s="601" t="s">
        <v>550</v>
      </c>
      <c r="E38" s="601"/>
      <c r="F38" s="601"/>
      <c r="G38" s="601"/>
      <c r="H38" s="601"/>
      <c r="I38" s="601"/>
      <c r="J38" s="601"/>
      <c r="K38" s="601"/>
    </row>
    <row r="39" spans="1:11" s="65" customFormat="1" x14ac:dyDescent="0.2">
      <c r="A39" s="4"/>
      <c r="B39" s="4"/>
      <c r="C39" s="4"/>
      <c r="D39" s="4"/>
      <c r="E39" s="4"/>
      <c r="F39" s="4"/>
      <c r="G39" s="4"/>
      <c r="H39" s="8"/>
      <c r="I39" s="9"/>
      <c r="J39" s="4"/>
    </row>
    <row r="40" spans="1:11" ht="15.75" x14ac:dyDescent="0.25">
      <c r="A40" s="671" t="s">
        <v>610</v>
      </c>
      <c r="B40" s="671"/>
      <c r="C40" s="671"/>
      <c r="D40" s="671"/>
      <c r="E40" s="671"/>
      <c r="F40" s="671"/>
      <c r="G40" s="671"/>
      <c r="H40" s="671"/>
      <c r="I40" s="671"/>
      <c r="J40" s="671"/>
      <c r="K40" s="671"/>
    </row>
  </sheetData>
  <mergeCells count="15">
    <mergeCell ref="A40:K40"/>
    <mergeCell ref="A3:K3"/>
    <mergeCell ref="A5:A6"/>
    <mergeCell ref="B5:B6"/>
    <mergeCell ref="C5:C6"/>
    <mergeCell ref="D5:D6"/>
    <mergeCell ref="E5:E6"/>
    <mergeCell ref="F5:F6"/>
    <mergeCell ref="G5:G6"/>
    <mergeCell ref="H5:H6"/>
    <mergeCell ref="I5:I6"/>
    <mergeCell ref="C37:K37"/>
    <mergeCell ref="J5:J6"/>
    <mergeCell ref="K5:K6"/>
    <mergeCell ref="D38:K38"/>
  </mergeCells>
  <phoneticPr fontId="29" type="noConversion"/>
  <conditionalFormatting sqref="H1">
    <cfRule type="cellIs" dxfId="5" priority="5" operator="equal">
      <formula>0</formula>
    </cfRule>
  </conditionalFormatting>
  <conditionalFormatting sqref="H39:I39">
    <cfRule type="cellIs" dxfId="4" priority="3" operator="equal">
      <formula>0</formula>
    </cfRule>
  </conditionalFormatting>
  <conditionalFormatting sqref="J1:K1 C37">
    <cfRule type="cellIs" dxfId="3" priority="2" operator="equal">
      <formula>0</formula>
    </cfRule>
  </conditionalFormatting>
  <conditionalFormatting sqref="K4:N4 D38">
    <cfRule type="cellIs" dxfId="2" priority="4" operator="equal">
      <formula>0</formula>
    </cfRule>
  </conditionalFormatting>
  <hyperlinks>
    <hyperlink ref="K2" location="Contents!A1" display="Back to Contents" xr:uid="{6E6FA3D8-8395-41C0-993C-D6EB81334FB8}"/>
  </hyperlinks>
  <pageMargins left="0.66" right="0.32" top="1" bottom="1" header="0.5" footer="0.5"/>
  <pageSetup scale="82" orientation="landscape" r:id="rId1"/>
  <headerFooter alignWithMargins="0">
    <oddHeader>&amp;L&amp;"Calibri"&amp;10&amp;K000000 [Limited Sharing]&amp;1#_x000D_</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O77"/>
  <sheetViews>
    <sheetView showGridLines="0" zoomScaleNormal="100" zoomScaleSheetLayoutView="100" workbookViewId="0">
      <pane xSplit="1" ySplit="7" topLeftCell="B8" activePane="bottomRight" state="frozen"/>
      <selection activeCell="B3" sqref="B3:G3"/>
      <selection pane="topRight" activeCell="B3" sqref="B3:G3"/>
      <selection pane="bottomLeft" activeCell="B3" sqref="B3:G3"/>
      <selection pane="bottomRight" activeCell="A7" sqref="A7"/>
    </sheetView>
  </sheetViews>
  <sheetFormatPr defaultColWidth="9.140625" defaultRowHeight="12.75" x14ac:dyDescent="0.2"/>
  <cols>
    <col min="1" max="1" width="60.5703125" style="4" customWidth="1"/>
    <col min="2" max="2" width="13.5703125" style="4" customWidth="1"/>
    <col min="3" max="3" width="16.42578125" style="4" customWidth="1"/>
    <col min="4" max="4" width="17.85546875" style="4" customWidth="1"/>
    <col min="5" max="5" width="13.85546875" style="4" customWidth="1"/>
    <col min="6" max="6" width="16.5703125" style="4" customWidth="1"/>
    <col min="7" max="7" width="17.140625" style="4" customWidth="1"/>
    <col min="8" max="8" width="16" style="4" customWidth="1"/>
    <col min="9" max="9" width="15" style="4" customWidth="1"/>
    <col min="10" max="10" width="17.140625" style="4" customWidth="1"/>
    <col min="11" max="11" width="15.42578125" style="8" customWidth="1"/>
    <col min="12" max="14" width="9.140625" style="4"/>
    <col min="15" max="15" width="18.85546875" style="4" customWidth="1"/>
    <col min="16" max="16384" width="9.140625" style="4"/>
  </cols>
  <sheetData>
    <row r="1" spans="1:15" ht="15.75" x14ac:dyDescent="0.25">
      <c r="A1" s="3" t="s">
        <v>23</v>
      </c>
      <c r="B1" s="17"/>
      <c r="C1" s="17"/>
      <c r="D1" s="5"/>
      <c r="E1" s="5"/>
      <c r="F1" s="5"/>
      <c r="G1" s="5"/>
      <c r="H1" s="5"/>
      <c r="J1" s="5"/>
      <c r="K1" s="7" t="s">
        <v>626</v>
      </c>
    </row>
    <row r="2" spans="1:15" ht="14.25" x14ac:dyDescent="0.2">
      <c r="A2" s="17"/>
      <c r="B2" s="17"/>
      <c r="C2" s="17"/>
      <c r="D2" s="17"/>
      <c r="E2" s="17"/>
      <c r="F2" s="17"/>
      <c r="G2" s="17"/>
      <c r="H2" s="17"/>
      <c r="I2" s="17"/>
      <c r="K2" s="442" t="s">
        <v>524</v>
      </c>
    </row>
    <row r="3" spans="1:15" ht="15.75" x14ac:dyDescent="0.25">
      <c r="A3" s="603" t="s">
        <v>484</v>
      </c>
      <c r="B3" s="603"/>
      <c r="C3" s="603"/>
      <c r="D3" s="603"/>
      <c r="E3" s="603"/>
      <c r="F3" s="603"/>
      <c r="G3" s="603"/>
      <c r="H3" s="603"/>
      <c r="I3" s="603"/>
      <c r="J3" s="603"/>
      <c r="K3" s="603"/>
    </row>
    <row r="4" spans="1:15" ht="16.5" x14ac:dyDescent="0.2">
      <c r="H4" s="8"/>
      <c r="J4" s="343"/>
    </row>
    <row r="5" spans="1:15" x14ac:dyDescent="0.2">
      <c r="A5" s="604" t="s">
        <v>25</v>
      </c>
      <c r="B5" s="604">
        <v>2014</v>
      </c>
      <c r="C5" s="604">
        <v>2015</v>
      </c>
      <c r="D5" s="604">
        <v>2016</v>
      </c>
      <c r="E5" s="604">
        <v>2017</v>
      </c>
      <c r="F5" s="604">
        <v>2018</v>
      </c>
      <c r="G5" s="604" t="s">
        <v>485</v>
      </c>
      <c r="H5" s="610">
        <v>2020</v>
      </c>
      <c r="I5" s="610">
        <v>2021</v>
      </c>
      <c r="J5" s="598">
        <v>2022</v>
      </c>
      <c r="K5" s="598" t="s">
        <v>611</v>
      </c>
    </row>
    <row r="6" spans="1:15" x14ac:dyDescent="0.2">
      <c r="A6" s="599"/>
      <c r="B6" s="599"/>
      <c r="C6" s="599"/>
      <c r="D6" s="599"/>
      <c r="E6" s="599"/>
      <c r="F6" s="599"/>
      <c r="G6" s="599"/>
      <c r="H6" s="611"/>
      <c r="I6" s="611"/>
      <c r="J6" s="676"/>
      <c r="K6" s="599"/>
    </row>
    <row r="7" spans="1:15" ht="21" customHeight="1" x14ac:dyDescent="0.2">
      <c r="A7" s="448" t="s">
        <v>661</v>
      </c>
      <c r="B7" s="449"/>
      <c r="C7" s="449"/>
      <c r="D7" s="449"/>
      <c r="E7" s="449"/>
      <c r="F7" s="449"/>
      <c r="G7" s="449"/>
      <c r="H7" s="449"/>
      <c r="I7" s="449"/>
      <c r="J7" s="449"/>
      <c r="K7" s="450"/>
    </row>
    <row r="8" spans="1:15" x14ac:dyDescent="0.2">
      <c r="A8" s="344" t="s">
        <v>486</v>
      </c>
      <c r="B8" s="345">
        <v>1298454</v>
      </c>
      <c r="C8" s="345">
        <v>1559678</v>
      </c>
      <c r="D8" s="346">
        <v>1811746.4428161301</v>
      </c>
      <c r="E8" s="346">
        <v>1963104</v>
      </c>
      <c r="F8" s="346">
        <v>2059742.9119225303</v>
      </c>
      <c r="G8" s="346">
        <v>2034352.4041100901</v>
      </c>
      <c r="H8" s="346">
        <v>1475276</v>
      </c>
      <c r="I8" s="346">
        <v>1521951.4382085109</v>
      </c>
      <c r="J8" s="297">
        <v>2132360</v>
      </c>
      <c r="K8" s="27">
        <v>3159615.0250308798</v>
      </c>
      <c r="L8" s="83"/>
      <c r="M8" s="25"/>
      <c r="O8" s="25"/>
    </row>
    <row r="9" spans="1:15" ht="15" x14ac:dyDescent="0.25">
      <c r="A9" s="344" t="s">
        <v>487</v>
      </c>
      <c r="B9" s="347">
        <v>9415</v>
      </c>
      <c r="C9" s="347">
        <v>6014</v>
      </c>
      <c r="D9" s="346">
        <v>7495.9733143900003</v>
      </c>
      <c r="E9" s="346">
        <v>8031</v>
      </c>
      <c r="F9" s="346">
        <v>12485.519834930001</v>
      </c>
      <c r="G9" s="346">
        <v>7909.4041100900004</v>
      </c>
      <c r="H9" s="346">
        <v>5348</v>
      </c>
      <c r="I9" s="346">
        <v>6739.5452518299999</v>
      </c>
      <c r="J9" s="297">
        <v>33405</v>
      </c>
      <c r="K9" s="27">
        <v>25501.816999999999</v>
      </c>
      <c r="L9" s="83"/>
      <c r="M9" s="25"/>
      <c r="O9" s="591"/>
    </row>
    <row r="10" spans="1:15" x14ac:dyDescent="0.2">
      <c r="A10" s="344" t="s">
        <v>459</v>
      </c>
      <c r="B10" s="347">
        <v>1289039</v>
      </c>
      <c r="C10" s="347">
        <v>1553664</v>
      </c>
      <c r="D10" s="346">
        <v>1804250.4695017401</v>
      </c>
      <c r="E10" s="346">
        <v>1955073</v>
      </c>
      <c r="F10" s="346">
        <v>2047257.3920876002</v>
      </c>
      <c r="G10" s="346">
        <v>2026443</v>
      </c>
      <c r="H10" s="346">
        <v>1469928</v>
      </c>
      <c r="I10" s="346">
        <v>1515211.8929566809</v>
      </c>
      <c r="J10" s="297">
        <v>2098955</v>
      </c>
      <c r="K10" s="27">
        <v>3134113.20803088</v>
      </c>
      <c r="L10" s="83"/>
      <c r="M10" s="25"/>
      <c r="O10" s="25"/>
    </row>
    <row r="11" spans="1:15" x14ac:dyDescent="0.2">
      <c r="A11" s="348" t="s">
        <v>460</v>
      </c>
      <c r="B11" s="347">
        <v>1110080</v>
      </c>
      <c r="C11" s="347">
        <v>1424709</v>
      </c>
      <c r="D11" s="346">
        <v>1544624.86065882</v>
      </c>
      <c r="E11" s="346">
        <v>1756045</v>
      </c>
      <c r="F11" s="346">
        <v>1805501.5379351</v>
      </c>
      <c r="G11" s="346">
        <v>1828803</v>
      </c>
      <c r="H11" s="346">
        <v>1271894</v>
      </c>
      <c r="I11" s="346">
        <v>1349085.6054063553</v>
      </c>
      <c r="J11" s="297">
        <v>1826327</v>
      </c>
      <c r="K11" s="27">
        <v>2784802.0533356299</v>
      </c>
      <c r="L11" s="83"/>
      <c r="M11" s="25"/>
      <c r="O11" s="25"/>
    </row>
    <row r="12" spans="1:15" x14ac:dyDescent="0.2">
      <c r="A12" s="349" t="s">
        <v>488</v>
      </c>
      <c r="B12" s="350">
        <v>198483</v>
      </c>
      <c r="C12" s="350">
        <v>244231</v>
      </c>
      <c r="D12" s="351">
        <v>302537.75753645995</v>
      </c>
      <c r="E12" s="351">
        <v>371336</v>
      </c>
      <c r="F12" s="351">
        <v>288341.12356780999</v>
      </c>
      <c r="G12" s="351">
        <v>331668</v>
      </c>
      <c r="H12" s="351">
        <v>361643</v>
      </c>
      <c r="I12" s="351">
        <v>349835.93914779997</v>
      </c>
      <c r="J12" s="76">
        <v>273926.26095934003</v>
      </c>
      <c r="K12" s="51">
        <v>335265.88150304003</v>
      </c>
      <c r="M12" s="25"/>
      <c r="O12" s="25"/>
    </row>
    <row r="13" spans="1:15" x14ac:dyDescent="0.2">
      <c r="A13" s="349" t="s">
        <v>489</v>
      </c>
      <c r="B13" s="350">
        <v>615262</v>
      </c>
      <c r="C13" s="350">
        <v>804643</v>
      </c>
      <c r="D13" s="351">
        <v>843979.88847757992</v>
      </c>
      <c r="E13" s="351">
        <v>1063571</v>
      </c>
      <c r="F13" s="351">
        <v>1079900.6494160499</v>
      </c>
      <c r="G13" s="351">
        <v>964864.42961267999</v>
      </c>
      <c r="H13" s="351">
        <v>574962</v>
      </c>
      <c r="I13" s="351">
        <v>627786.38359372178</v>
      </c>
      <c r="J13" s="76">
        <v>873705.50704400998</v>
      </c>
      <c r="K13" s="51">
        <v>1420125.7323098602</v>
      </c>
      <c r="M13" s="25"/>
      <c r="O13" s="25"/>
    </row>
    <row r="14" spans="1:15" x14ac:dyDescent="0.2">
      <c r="A14" s="352" t="s">
        <v>490</v>
      </c>
      <c r="B14" s="350">
        <v>275350</v>
      </c>
      <c r="C14" s="350">
        <v>219700</v>
      </c>
      <c r="D14" s="351">
        <v>283469.73870076</v>
      </c>
      <c r="E14" s="351">
        <v>443739</v>
      </c>
      <c r="F14" s="351">
        <v>461650.62488921999</v>
      </c>
      <c r="G14" s="351">
        <v>443877</v>
      </c>
      <c r="H14" s="351">
        <v>233786</v>
      </c>
      <c r="I14" s="351">
        <v>308213.04459425993</v>
      </c>
      <c r="J14" s="76">
        <v>463072</v>
      </c>
      <c r="K14" s="51">
        <v>694460.22972986999</v>
      </c>
      <c r="M14" s="25"/>
      <c r="O14" s="25"/>
    </row>
    <row r="15" spans="1:15" x14ac:dyDescent="0.2">
      <c r="A15" s="352" t="s">
        <v>491</v>
      </c>
      <c r="B15" s="350">
        <v>257781</v>
      </c>
      <c r="C15" s="350">
        <v>499632</v>
      </c>
      <c r="D15" s="351">
        <v>457746.50794754998</v>
      </c>
      <c r="E15" s="351">
        <v>471942</v>
      </c>
      <c r="F15" s="351">
        <v>486555.87424099003</v>
      </c>
      <c r="G15" s="351">
        <v>401955</v>
      </c>
      <c r="H15" s="351">
        <v>323756</v>
      </c>
      <c r="I15" s="351">
        <v>308039.60474556184</v>
      </c>
      <c r="J15" s="76">
        <v>345203</v>
      </c>
      <c r="K15" s="51">
        <v>474622.66172379005</v>
      </c>
      <c r="L15" s="83"/>
      <c r="M15" s="276"/>
      <c r="O15" s="25"/>
    </row>
    <row r="16" spans="1:15" x14ac:dyDescent="0.2">
      <c r="A16" s="352" t="s">
        <v>492</v>
      </c>
      <c r="B16" s="350">
        <v>66104</v>
      </c>
      <c r="C16" s="350">
        <v>66812</v>
      </c>
      <c r="D16" s="351">
        <v>82774.978889769991</v>
      </c>
      <c r="E16" s="351">
        <v>101843</v>
      </c>
      <c r="F16" s="351">
        <v>105304.38424578001</v>
      </c>
      <c r="G16" s="351">
        <v>105546.42961268</v>
      </c>
      <c r="H16" s="351">
        <v>5058</v>
      </c>
      <c r="I16" s="351">
        <v>686.82516299090912</v>
      </c>
      <c r="J16" s="353">
        <v>586</v>
      </c>
      <c r="K16" s="51">
        <v>365.08177499999994</v>
      </c>
      <c r="L16" s="83"/>
      <c r="M16" s="25"/>
      <c r="O16" s="25"/>
    </row>
    <row r="17" spans="1:15" x14ac:dyDescent="0.2">
      <c r="A17" s="352" t="s">
        <v>493</v>
      </c>
      <c r="B17" s="350">
        <v>16028</v>
      </c>
      <c r="C17" s="350">
        <v>18499</v>
      </c>
      <c r="D17" s="351">
        <v>19988.662939499998</v>
      </c>
      <c r="E17" s="351">
        <v>19963</v>
      </c>
      <c r="F17" s="351">
        <v>26389.76604006</v>
      </c>
      <c r="G17" s="351">
        <v>13486</v>
      </c>
      <c r="H17" s="351">
        <v>12362</v>
      </c>
      <c r="I17" s="351">
        <v>10846.90909090909</v>
      </c>
      <c r="J17" s="76">
        <v>64844.507044009966</v>
      </c>
      <c r="K17" s="51">
        <v>250677.75908120011</v>
      </c>
      <c r="M17" s="25"/>
      <c r="O17" s="25"/>
    </row>
    <row r="18" spans="1:15" x14ac:dyDescent="0.2">
      <c r="A18" s="349" t="s">
        <v>494</v>
      </c>
      <c r="B18" s="350">
        <v>198115</v>
      </c>
      <c r="C18" s="350">
        <v>262583</v>
      </c>
      <c r="D18" s="351">
        <v>258856.78600346</v>
      </c>
      <c r="E18" s="351">
        <v>274562</v>
      </c>
      <c r="F18" s="351">
        <v>310345.16669201996</v>
      </c>
      <c r="G18" s="351">
        <v>427699.51759647997</v>
      </c>
      <c r="H18" s="351">
        <v>268249</v>
      </c>
      <c r="I18" s="351">
        <v>302115.19904678996</v>
      </c>
      <c r="J18" s="76">
        <v>534021</v>
      </c>
      <c r="K18" s="51">
        <v>911355.30996132991</v>
      </c>
      <c r="M18" s="25"/>
      <c r="O18" s="25"/>
    </row>
    <row r="19" spans="1:15" x14ac:dyDescent="0.2">
      <c r="A19" s="349" t="s">
        <v>495</v>
      </c>
      <c r="B19" s="350">
        <v>28062</v>
      </c>
      <c r="C19" s="350">
        <v>33572</v>
      </c>
      <c r="D19" s="351">
        <v>41545</v>
      </c>
      <c r="E19" s="351">
        <v>38592</v>
      </c>
      <c r="F19" s="351">
        <v>43917</v>
      </c>
      <c r="G19" s="351">
        <v>43041</v>
      </c>
      <c r="H19" s="351">
        <v>38459</v>
      </c>
      <c r="I19" s="351">
        <v>38788.36363636364</v>
      </c>
      <c r="J19" s="76">
        <v>59361</v>
      </c>
      <c r="K19" s="51">
        <v>43567</v>
      </c>
      <c r="M19" s="25"/>
      <c r="O19" s="25"/>
    </row>
    <row r="20" spans="1:15" x14ac:dyDescent="0.2">
      <c r="A20" s="349" t="s">
        <v>68</v>
      </c>
      <c r="B20" s="350">
        <v>70158</v>
      </c>
      <c r="C20" s="350">
        <v>79680</v>
      </c>
      <c r="D20" s="351">
        <v>97705.428641320148</v>
      </c>
      <c r="E20" s="351">
        <v>7984</v>
      </c>
      <c r="F20" s="351">
        <v>82997.598259220074</v>
      </c>
      <c r="G20" s="351">
        <v>61530.05279084004</v>
      </c>
      <c r="H20" s="351">
        <v>28581</v>
      </c>
      <c r="I20" s="351">
        <v>30559.719981679984</v>
      </c>
      <c r="J20" s="76">
        <v>85313.231996649993</v>
      </c>
      <c r="K20" s="51">
        <v>74488.129561399808</v>
      </c>
      <c r="M20" s="25"/>
      <c r="O20" s="25"/>
    </row>
    <row r="21" spans="1:15" x14ac:dyDescent="0.2">
      <c r="A21" s="349"/>
      <c r="B21" s="354"/>
      <c r="C21" s="354"/>
      <c r="D21" s="351"/>
      <c r="E21" s="351"/>
      <c r="F21" s="351"/>
      <c r="G21" s="351"/>
      <c r="H21" s="351"/>
      <c r="I21" s="351"/>
      <c r="J21" s="353"/>
      <c r="K21" s="51"/>
      <c r="M21" s="25"/>
      <c r="O21" s="25"/>
    </row>
    <row r="22" spans="1:15" x14ac:dyDescent="0.2">
      <c r="A22" s="348" t="s">
        <v>466</v>
      </c>
      <c r="B22" s="347">
        <v>178959</v>
      </c>
      <c r="C22" s="347">
        <v>128955</v>
      </c>
      <c r="D22" s="346">
        <v>259625.60884292002</v>
      </c>
      <c r="E22" s="346">
        <v>199028</v>
      </c>
      <c r="F22" s="346">
        <v>241755.85415250005</v>
      </c>
      <c r="G22" s="346">
        <v>197640</v>
      </c>
      <c r="H22" s="346">
        <v>198033</v>
      </c>
      <c r="I22" s="346">
        <v>166126.28755032545</v>
      </c>
      <c r="J22" s="297">
        <v>272628</v>
      </c>
      <c r="K22" s="27">
        <v>349311.15469524998</v>
      </c>
      <c r="L22" s="83"/>
      <c r="M22" s="25"/>
      <c r="O22" s="25"/>
    </row>
    <row r="23" spans="1:15" x14ac:dyDescent="0.2">
      <c r="A23" s="349" t="s">
        <v>496</v>
      </c>
      <c r="B23" s="350">
        <v>149173</v>
      </c>
      <c r="C23" s="350">
        <v>121473</v>
      </c>
      <c r="D23" s="351">
        <v>249641.46964661821</v>
      </c>
      <c r="E23" s="351">
        <v>189414</v>
      </c>
      <c r="F23" s="351">
        <v>234699.27197068188</v>
      </c>
      <c r="G23" s="351">
        <v>189038.77299999999</v>
      </c>
      <c r="H23" s="351">
        <v>182000.09100000001</v>
      </c>
      <c r="I23" s="351">
        <v>166097.58504032547</v>
      </c>
      <c r="J23" s="76">
        <v>268503.86600000004</v>
      </c>
      <c r="K23" s="51">
        <v>349263.19469524996</v>
      </c>
      <c r="M23" s="25"/>
      <c r="O23" s="25"/>
    </row>
    <row r="24" spans="1:15" x14ac:dyDescent="0.2">
      <c r="A24" s="352" t="s">
        <v>497</v>
      </c>
      <c r="B24" s="350">
        <v>56907</v>
      </c>
      <c r="C24" s="350">
        <v>35411</v>
      </c>
      <c r="D24" s="351">
        <v>115465.49218520999</v>
      </c>
      <c r="E24" s="351">
        <v>64124</v>
      </c>
      <c r="F24" s="351">
        <v>52740.404430900002</v>
      </c>
      <c r="G24" s="351">
        <v>44028</v>
      </c>
      <c r="H24" s="351">
        <v>26960</v>
      </c>
      <c r="I24" s="351">
        <v>38747.729428109087</v>
      </c>
      <c r="J24" s="76">
        <v>41906</v>
      </c>
      <c r="K24" s="51">
        <v>112976.15571808</v>
      </c>
      <c r="M24" s="25"/>
      <c r="O24" s="25"/>
    </row>
    <row r="25" spans="1:15" x14ac:dyDescent="0.2">
      <c r="A25" s="352" t="s">
        <v>498</v>
      </c>
      <c r="B25" s="350">
        <v>41967</v>
      </c>
      <c r="C25" s="350">
        <v>49835</v>
      </c>
      <c r="D25" s="351">
        <v>77109.480398938176</v>
      </c>
      <c r="E25" s="351">
        <v>75395</v>
      </c>
      <c r="F25" s="351">
        <v>107602.37833376184</v>
      </c>
      <c r="G25" s="351">
        <v>84410.773000000001</v>
      </c>
      <c r="H25" s="351">
        <v>57333.091</v>
      </c>
      <c r="I25" s="351">
        <v>47999.828558966365</v>
      </c>
      <c r="J25" s="76">
        <v>101309.86599999999</v>
      </c>
      <c r="K25" s="51">
        <v>156539.84846561</v>
      </c>
      <c r="M25" s="25"/>
      <c r="O25" s="25"/>
    </row>
    <row r="26" spans="1:15" x14ac:dyDescent="0.2">
      <c r="A26" s="352" t="s">
        <v>499</v>
      </c>
      <c r="B26" s="350">
        <v>11500</v>
      </c>
      <c r="C26" s="350" t="s">
        <v>67</v>
      </c>
      <c r="D26" s="351">
        <v>5000</v>
      </c>
      <c r="E26" s="351">
        <v>0</v>
      </c>
      <c r="F26" s="351">
        <v>15000</v>
      </c>
      <c r="G26" s="351">
        <v>0</v>
      </c>
      <c r="H26" s="351">
        <v>24009</v>
      </c>
      <c r="I26" s="351">
        <v>15011.74171565</v>
      </c>
      <c r="J26" s="76">
        <v>30007</v>
      </c>
      <c r="K26" s="51">
        <v>1028.54289088</v>
      </c>
      <c r="M26" s="25"/>
      <c r="O26" s="25"/>
    </row>
    <row r="27" spans="1:15" x14ac:dyDescent="0.2">
      <c r="A27" s="352" t="s">
        <v>500</v>
      </c>
      <c r="B27" s="350">
        <v>38799</v>
      </c>
      <c r="C27" s="350">
        <v>36227</v>
      </c>
      <c r="D27" s="351">
        <v>52066.497062470022</v>
      </c>
      <c r="E27" s="351">
        <v>49895</v>
      </c>
      <c r="F27" s="351">
        <v>59356.489206020022</v>
      </c>
      <c r="G27" s="351">
        <v>60600</v>
      </c>
      <c r="H27" s="351">
        <v>73698</v>
      </c>
      <c r="I27" s="351">
        <v>64338.285337599998</v>
      </c>
      <c r="J27" s="76">
        <v>95281</v>
      </c>
      <c r="K27" s="51">
        <v>78718.647620679985</v>
      </c>
      <c r="M27" s="25"/>
      <c r="O27" s="25"/>
    </row>
    <row r="28" spans="1:15" x14ac:dyDescent="0.2">
      <c r="A28" s="349" t="s">
        <v>501</v>
      </c>
      <c r="B28" s="350">
        <v>29786</v>
      </c>
      <c r="C28" s="350">
        <v>7482</v>
      </c>
      <c r="D28" s="351">
        <v>9984.1391963018177</v>
      </c>
      <c r="E28" s="351">
        <v>9614</v>
      </c>
      <c r="F28" s="351">
        <v>7056.5821818181821</v>
      </c>
      <c r="G28" s="351">
        <v>8601.2270000000008</v>
      </c>
      <c r="H28" s="351">
        <v>16032.909</v>
      </c>
      <c r="I28" s="351">
        <v>28.702509999999997</v>
      </c>
      <c r="J28" s="24">
        <v>4124.134</v>
      </c>
      <c r="K28" s="51">
        <v>47.96</v>
      </c>
      <c r="M28" s="25"/>
      <c r="O28" s="25"/>
    </row>
    <row r="29" spans="1:15" x14ac:dyDescent="0.2">
      <c r="A29" s="349"/>
      <c r="B29" s="354"/>
      <c r="C29" s="354"/>
      <c r="D29" s="351"/>
      <c r="E29" s="351"/>
      <c r="F29" s="351"/>
      <c r="G29" s="351"/>
      <c r="H29" s="351"/>
      <c r="I29" s="351"/>
      <c r="J29" s="353"/>
      <c r="K29" s="51"/>
      <c r="M29" s="25"/>
      <c r="O29" s="25"/>
    </row>
    <row r="30" spans="1:15" x14ac:dyDescent="0.2">
      <c r="A30" s="344" t="s">
        <v>469</v>
      </c>
      <c r="B30" s="347">
        <v>1889698</v>
      </c>
      <c r="C30" s="347">
        <v>2389180</v>
      </c>
      <c r="D30" s="346">
        <v>2452071.2405929095</v>
      </c>
      <c r="E30" s="346">
        <v>2696598</v>
      </c>
      <c r="F30" s="346">
        <v>2820512.2584108692</v>
      </c>
      <c r="G30" s="346">
        <v>3473439.9724394199</v>
      </c>
      <c r="H30" s="346">
        <v>3142964</v>
      </c>
      <c r="I30" s="346">
        <v>3579877</v>
      </c>
      <c r="J30" s="297">
        <v>4592327.4210000001</v>
      </c>
      <c r="K30" s="27">
        <v>5441882.0843531899</v>
      </c>
      <c r="L30" s="83"/>
      <c r="M30" s="25"/>
      <c r="O30" s="25"/>
    </row>
    <row r="31" spans="1:15" x14ac:dyDescent="0.2">
      <c r="A31" s="348" t="s">
        <v>169</v>
      </c>
      <c r="B31" s="347">
        <v>1384385</v>
      </c>
      <c r="C31" s="347">
        <v>1772522</v>
      </c>
      <c r="D31" s="346">
        <v>1851722.7689821199</v>
      </c>
      <c r="E31" s="346">
        <v>2024239</v>
      </c>
      <c r="F31" s="346">
        <v>2187972.2368822694</v>
      </c>
      <c r="G31" s="346">
        <v>2534586</v>
      </c>
      <c r="H31" s="346">
        <v>2608366.7000000002</v>
      </c>
      <c r="I31" s="346">
        <v>2779880.3216990815</v>
      </c>
      <c r="J31" s="297">
        <v>3637978</v>
      </c>
      <c r="K31" s="27">
        <v>4773075.8498289995</v>
      </c>
      <c r="L31" s="83"/>
      <c r="M31" s="25"/>
      <c r="O31" s="25"/>
    </row>
    <row r="32" spans="1:15" x14ac:dyDescent="0.2">
      <c r="A32" s="349" t="s">
        <v>474</v>
      </c>
      <c r="B32" s="350">
        <v>466588</v>
      </c>
      <c r="C32" s="350">
        <v>605120</v>
      </c>
      <c r="D32" s="351">
        <v>638977.86300262797</v>
      </c>
      <c r="E32" s="351">
        <v>650100</v>
      </c>
      <c r="F32" s="351">
        <v>687321.44689999998</v>
      </c>
      <c r="G32" s="351">
        <v>753687</v>
      </c>
      <c r="H32" s="351">
        <v>813727</v>
      </c>
      <c r="I32" s="351">
        <v>841063.36094181449</v>
      </c>
      <c r="J32" s="76">
        <v>1020731</v>
      </c>
      <c r="K32" s="51">
        <v>941004.32282899995</v>
      </c>
      <c r="M32" s="25"/>
      <c r="O32" s="25"/>
    </row>
    <row r="33" spans="1:15" x14ac:dyDescent="0.2">
      <c r="A33" s="349" t="s">
        <v>89</v>
      </c>
      <c r="B33" s="350">
        <v>152580</v>
      </c>
      <c r="C33" s="350">
        <v>222704</v>
      </c>
      <c r="D33" s="351">
        <v>168532.13401121213</v>
      </c>
      <c r="E33" s="351">
        <v>175802</v>
      </c>
      <c r="F33" s="351">
        <v>181005.37912794901</v>
      </c>
      <c r="G33" s="351">
        <v>173363.606</v>
      </c>
      <c r="H33" s="351">
        <v>175647.76200000002</v>
      </c>
      <c r="I33" s="351">
        <v>152919.29857287396</v>
      </c>
      <c r="J33" s="76">
        <v>179732.58000000002</v>
      </c>
      <c r="K33" s="51">
        <v>302087.85700000002</v>
      </c>
      <c r="M33" s="25"/>
      <c r="O33" s="25"/>
    </row>
    <row r="34" spans="1:15" x14ac:dyDescent="0.2">
      <c r="A34" s="349" t="s">
        <v>502</v>
      </c>
      <c r="B34" s="350">
        <v>436395</v>
      </c>
      <c r="C34" s="350">
        <v>509674</v>
      </c>
      <c r="D34" s="351">
        <v>610894.5708787099</v>
      </c>
      <c r="E34" s="351">
        <v>735566</v>
      </c>
      <c r="F34" s="351">
        <v>852190.04648655001</v>
      </c>
      <c r="G34" s="351">
        <v>901353</v>
      </c>
      <c r="H34" s="351">
        <v>980302</v>
      </c>
      <c r="I34" s="351">
        <v>1048382.44051515</v>
      </c>
      <c r="J34" s="76">
        <v>1565190</v>
      </c>
      <c r="K34" s="51">
        <v>2455599.54</v>
      </c>
      <c r="M34" s="25"/>
      <c r="O34" s="25"/>
    </row>
    <row r="35" spans="1:15" x14ac:dyDescent="0.2">
      <c r="A35" s="349" t="s">
        <v>503</v>
      </c>
      <c r="B35" s="350">
        <v>328822</v>
      </c>
      <c r="C35" s="350">
        <v>435024</v>
      </c>
      <c r="D35" s="351">
        <v>433318.20108957001</v>
      </c>
      <c r="E35" s="351">
        <v>462772</v>
      </c>
      <c r="F35" s="351">
        <v>467455.36436777032</v>
      </c>
      <c r="G35" s="351">
        <v>582755.39399999997</v>
      </c>
      <c r="H35" s="351">
        <v>762117.93799999997</v>
      </c>
      <c r="I35" s="351">
        <v>737515.22166924342</v>
      </c>
      <c r="J35" s="76">
        <v>872324.42</v>
      </c>
      <c r="K35" s="51">
        <v>1074384.1300000001</v>
      </c>
      <c r="M35" s="25"/>
      <c r="O35" s="25"/>
    </row>
    <row r="36" spans="1:15" x14ac:dyDescent="0.2">
      <c r="A36" s="349" t="s">
        <v>504</v>
      </c>
      <c r="B36" s="355" t="s">
        <v>67</v>
      </c>
      <c r="C36" s="356" t="s">
        <v>67</v>
      </c>
      <c r="D36" s="357" t="s">
        <v>67</v>
      </c>
      <c r="E36" s="357" t="s">
        <v>67</v>
      </c>
      <c r="F36" s="357" t="s">
        <v>67</v>
      </c>
      <c r="G36" s="351">
        <v>123428</v>
      </c>
      <c r="H36" s="351">
        <v>-123428</v>
      </c>
      <c r="I36" s="357" t="s">
        <v>67</v>
      </c>
      <c r="J36" s="358" t="s">
        <v>67</v>
      </c>
      <c r="K36" s="51" t="s">
        <v>67</v>
      </c>
      <c r="M36" s="25"/>
      <c r="O36" s="25"/>
    </row>
    <row r="37" spans="1:15" x14ac:dyDescent="0.2">
      <c r="A37" s="349"/>
      <c r="B37" s="354"/>
      <c r="C37" s="359"/>
      <c r="D37" s="351"/>
      <c r="E37" s="351"/>
      <c r="F37" s="351"/>
      <c r="G37" s="351"/>
      <c r="H37" s="351"/>
      <c r="I37" s="351"/>
      <c r="J37" s="353"/>
      <c r="K37" s="51"/>
      <c r="M37" s="25"/>
      <c r="O37" s="25"/>
    </row>
    <row r="38" spans="1:15" x14ac:dyDescent="0.2">
      <c r="A38" s="348" t="s">
        <v>170</v>
      </c>
      <c r="B38" s="347">
        <v>492201</v>
      </c>
      <c r="C38" s="360">
        <v>616096</v>
      </c>
      <c r="D38" s="346">
        <v>601282.91516045958</v>
      </c>
      <c r="E38" s="346">
        <v>665338</v>
      </c>
      <c r="F38" s="346">
        <v>641586.16833101003</v>
      </c>
      <c r="G38" s="346">
        <v>644609.25</v>
      </c>
      <c r="H38" s="346">
        <v>837328.3</v>
      </c>
      <c r="I38" s="346">
        <v>793380.38872845005</v>
      </c>
      <c r="J38" s="297">
        <v>716854.42100000009</v>
      </c>
      <c r="K38" s="27">
        <v>925495.2545241901</v>
      </c>
      <c r="L38" s="83"/>
      <c r="M38" s="25"/>
      <c r="O38" s="25"/>
    </row>
    <row r="39" spans="1:15" x14ac:dyDescent="0.2">
      <c r="A39" s="349" t="s">
        <v>505</v>
      </c>
      <c r="B39" s="350">
        <v>281507</v>
      </c>
      <c r="C39" s="361">
        <v>334522</v>
      </c>
      <c r="D39" s="351">
        <v>349996.38204819954</v>
      </c>
      <c r="E39" s="351">
        <v>385562</v>
      </c>
      <c r="F39" s="351">
        <v>381892.06337704003</v>
      </c>
      <c r="G39" s="351">
        <v>405301.47899999999</v>
      </c>
      <c r="H39" s="351">
        <v>500527.27399999998</v>
      </c>
      <c r="I39" s="351">
        <v>440891.20179591543</v>
      </c>
      <c r="J39" s="76">
        <v>458304.01121099998</v>
      </c>
      <c r="K39" s="51">
        <v>649292.65200000012</v>
      </c>
      <c r="M39" s="25"/>
      <c r="O39" s="25"/>
    </row>
    <row r="40" spans="1:15" x14ac:dyDescent="0.2">
      <c r="A40" s="349" t="s">
        <v>476</v>
      </c>
      <c r="B40" s="350">
        <v>176250</v>
      </c>
      <c r="C40" s="361">
        <v>241553</v>
      </c>
      <c r="D40" s="351">
        <v>223217.06221596006</v>
      </c>
      <c r="E40" s="351">
        <v>247343</v>
      </c>
      <c r="F40" s="351">
        <v>235197.99483804</v>
      </c>
      <c r="G40" s="351">
        <v>226408.94746967001</v>
      </c>
      <c r="H40" s="351">
        <v>289079.91340049001</v>
      </c>
      <c r="I40" s="351">
        <v>293046.76031236001</v>
      </c>
      <c r="J40" s="76">
        <v>248688.36785840997</v>
      </c>
      <c r="K40" s="51">
        <v>231079.37193125003</v>
      </c>
      <c r="M40" s="25"/>
      <c r="O40" s="25"/>
    </row>
    <row r="41" spans="1:15" x14ac:dyDescent="0.2">
      <c r="A41" s="349" t="s">
        <v>68</v>
      </c>
      <c r="B41" s="350">
        <v>34444</v>
      </c>
      <c r="C41" s="361">
        <v>40021</v>
      </c>
      <c r="D41" s="351">
        <v>28069.470896300041</v>
      </c>
      <c r="E41" s="351">
        <v>32434</v>
      </c>
      <c r="F41" s="351">
        <v>24496.110115930031</v>
      </c>
      <c r="G41" s="351">
        <v>12898.823530329973</v>
      </c>
      <c r="H41" s="351">
        <v>47721.112599510001</v>
      </c>
      <c r="I41" s="351">
        <v>59442.426620174534</v>
      </c>
      <c r="J41" s="76">
        <v>9862.0419305899995</v>
      </c>
      <c r="K41" s="51">
        <v>45123.230592940003</v>
      </c>
      <c r="M41" s="25"/>
      <c r="O41" s="25"/>
    </row>
    <row r="42" spans="1:15" x14ac:dyDescent="0.2">
      <c r="A42" s="348" t="s">
        <v>506</v>
      </c>
      <c r="B42" s="362">
        <v>13112</v>
      </c>
      <c r="C42" s="360">
        <v>561</v>
      </c>
      <c r="D42" s="346">
        <v>-934.4435496699989</v>
      </c>
      <c r="E42" s="346">
        <v>7021</v>
      </c>
      <c r="F42" s="346">
        <v>-9046.1468024099995</v>
      </c>
      <c r="G42" s="346">
        <v>-4933.2775605799998</v>
      </c>
      <c r="H42" s="346">
        <v>-3552</v>
      </c>
      <c r="I42" s="346">
        <v>6616.9538785599998</v>
      </c>
      <c r="J42" s="76">
        <v>237495</v>
      </c>
      <c r="K42" s="51">
        <v>-256689.02000000002</v>
      </c>
      <c r="L42" s="83"/>
      <c r="M42" s="25"/>
      <c r="O42" s="25"/>
    </row>
    <row r="43" spans="1:15" ht="27" customHeight="1" x14ac:dyDescent="0.2">
      <c r="A43" s="363" t="s">
        <v>507</v>
      </c>
      <c r="B43" s="364" t="s">
        <v>67</v>
      </c>
      <c r="C43" s="365" t="s">
        <v>67</v>
      </c>
      <c r="D43" s="366" t="s">
        <v>67</v>
      </c>
      <c r="E43" s="366" t="s">
        <v>67</v>
      </c>
      <c r="F43" s="366" t="s">
        <v>67</v>
      </c>
      <c r="G43" s="367">
        <v>299178</v>
      </c>
      <c r="H43" s="367">
        <v>-299178</v>
      </c>
      <c r="I43" s="366" t="s">
        <v>67</v>
      </c>
      <c r="J43" s="368" t="s">
        <v>67</v>
      </c>
      <c r="K43" s="369" t="s">
        <v>67</v>
      </c>
      <c r="M43" s="25"/>
      <c r="O43" s="25"/>
    </row>
    <row r="44" spans="1:15" x14ac:dyDescent="0.2">
      <c r="A44" s="370" t="s">
        <v>508</v>
      </c>
      <c r="B44" s="371">
        <v>-591244</v>
      </c>
      <c r="C44" s="364">
        <v>-829502</v>
      </c>
      <c r="D44" s="372">
        <v>-640324.79777677939</v>
      </c>
      <c r="E44" s="372">
        <v>-733494</v>
      </c>
      <c r="F44" s="372">
        <v>-760769.3464883389</v>
      </c>
      <c r="G44" s="372">
        <v>-1439087.5683293298</v>
      </c>
      <c r="H44" s="372">
        <v>-1667688</v>
      </c>
      <c r="I44" s="372">
        <v>-2057925</v>
      </c>
      <c r="J44" s="372">
        <v>-2459967</v>
      </c>
      <c r="K44" s="373">
        <v>-2282267.0593223101</v>
      </c>
      <c r="L44" s="573"/>
      <c r="M44" s="25"/>
      <c r="O44" s="25"/>
    </row>
    <row r="45" spans="1:15" ht="15.75" customHeight="1" x14ac:dyDescent="0.2">
      <c r="A45" s="682" t="s">
        <v>650</v>
      </c>
      <c r="B45" s="683"/>
      <c r="C45" s="683"/>
      <c r="D45" s="683"/>
      <c r="E45" s="683"/>
      <c r="F45" s="683"/>
      <c r="G45" s="683"/>
      <c r="H45" s="683"/>
      <c r="I45" s="683"/>
      <c r="J45" s="683"/>
      <c r="K45" s="684"/>
    </row>
    <row r="46" spans="1:15" x14ac:dyDescent="0.2">
      <c r="A46" s="374" t="s">
        <v>486</v>
      </c>
      <c r="B46" s="375">
        <v>12.050267942377747</v>
      </c>
      <c r="C46" s="376">
        <v>13.483873978874261</v>
      </c>
      <c r="D46" s="377">
        <v>14.139936093864691</v>
      </c>
      <c r="E46" s="377">
        <v>13.644682496773864</v>
      </c>
      <c r="F46" s="377">
        <v>13.416830637053042</v>
      </c>
      <c r="G46" s="377">
        <v>12.785843255186032</v>
      </c>
      <c r="H46" s="378">
        <v>9.428941005486644</v>
      </c>
      <c r="I46" s="378">
        <v>8.6413776494208996</v>
      </c>
      <c r="J46" s="378">
        <v>8.8612910771725417</v>
      </c>
      <c r="K46" s="574">
        <v>11.5</v>
      </c>
      <c r="L46" s="83"/>
    </row>
    <row r="47" spans="1:15" x14ac:dyDescent="0.2">
      <c r="A47" s="379" t="s">
        <v>509</v>
      </c>
      <c r="B47" s="380">
        <v>10.302068026649145</v>
      </c>
      <c r="C47" s="381">
        <v>12.317027368833806</v>
      </c>
      <c r="D47" s="382">
        <v>12.055161971098705</v>
      </c>
      <c r="E47" s="382">
        <v>12.205505401164309</v>
      </c>
      <c r="F47" s="382">
        <v>11.760743639022236</v>
      </c>
      <c r="G47" s="382">
        <v>11.493971474840212</v>
      </c>
      <c r="H47" s="383">
        <v>8.1290643182919204</v>
      </c>
      <c r="I47" s="383">
        <v>7.6598752792247611</v>
      </c>
      <c r="J47" s="383">
        <v>7.5895323252636953</v>
      </c>
      <c r="K47" s="575">
        <v>10.199999999999999</v>
      </c>
      <c r="L47" s="83"/>
    </row>
    <row r="48" spans="1:15" x14ac:dyDescent="0.2">
      <c r="A48" s="379" t="s">
        <v>510</v>
      </c>
      <c r="B48" s="385">
        <v>1.6608242576941341</v>
      </c>
      <c r="C48" s="386">
        <v>1.1148538153040117</v>
      </c>
      <c r="D48" s="382">
        <v>2.0262711329866656</v>
      </c>
      <c r="E48" s="382">
        <v>1.3833571058731013</v>
      </c>
      <c r="F48" s="382">
        <v>1.5747583506199176</v>
      </c>
      <c r="G48" s="382">
        <v>1.2421614150279825</v>
      </c>
      <c r="H48" s="387">
        <v>1.2656895890257396</v>
      </c>
      <c r="I48" s="387">
        <v>0.94323639518252289</v>
      </c>
      <c r="J48" s="387">
        <v>1.1329400588021701</v>
      </c>
      <c r="K48" s="575">
        <v>1.2642612723915259</v>
      </c>
      <c r="L48" s="83"/>
    </row>
    <row r="49" spans="1:12" x14ac:dyDescent="0.2">
      <c r="A49" s="379" t="s">
        <v>511</v>
      </c>
      <c r="B49" s="385">
        <v>8.7375658034467521E-2</v>
      </c>
      <c r="C49" s="386">
        <v>5.1992794736445476E-2</v>
      </c>
      <c r="D49" s="382">
        <v>5.8502989779319052E-2</v>
      </c>
      <c r="E49" s="382">
        <v>5.5819989736453544E-2</v>
      </c>
      <c r="F49" s="382">
        <v>8.1328647410887564E-2</v>
      </c>
      <c r="G49" s="382">
        <v>4.9710365317838165E-2</v>
      </c>
      <c r="H49" s="387">
        <v>3.418070686254137E-2</v>
      </c>
      <c r="I49" s="387">
        <v>3.8265975013616463E-2</v>
      </c>
      <c r="J49" s="387">
        <v>0.13881869310667463</v>
      </c>
      <c r="K49" s="575">
        <v>9.2298683209369209E-2</v>
      </c>
      <c r="L49" s="83"/>
    </row>
    <row r="50" spans="1:12" x14ac:dyDescent="0.2">
      <c r="A50" s="344" t="s">
        <v>469</v>
      </c>
      <c r="B50" s="388">
        <v>17.537292218419246</v>
      </c>
      <c r="C50" s="389">
        <v>20.655162176325376</v>
      </c>
      <c r="D50" s="390">
        <v>19.137407873528829</v>
      </c>
      <c r="E50" s="390">
        <v>18.742880423775514</v>
      </c>
      <c r="F50" s="390">
        <v>18.372358541343008</v>
      </c>
      <c r="G50" s="390">
        <v>21.830465043412804</v>
      </c>
      <c r="H50" s="391">
        <v>20.087646066477273</v>
      </c>
      <c r="I50" s="391">
        <v>20.325923888800038</v>
      </c>
      <c r="J50" s="391">
        <v>19.083996135343977</v>
      </c>
      <c r="K50" s="576">
        <v>19.8</v>
      </c>
      <c r="L50" s="83"/>
    </row>
    <row r="51" spans="1:12" x14ac:dyDescent="0.2">
      <c r="A51" s="379" t="s">
        <v>512</v>
      </c>
      <c r="B51" s="385">
        <v>12.847748310998014</v>
      </c>
      <c r="C51" s="386">
        <v>15.323972815403028</v>
      </c>
      <c r="D51" s="382">
        <v>14.451934883483371</v>
      </c>
      <c r="E51" s="382">
        <v>14.069605304959406</v>
      </c>
      <c r="F51" s="382">
        <v>14.252095623634615</v>
      </c>
      <c r="G51" s="382">
        <v>15.929796257185359</v>
      </c>
      <c r="H51" s="387">
        <v>16.67087089803934</v>
      </c>
      <c r="I51" s="387">
        <v>15.783680790940164</v>
      </c>
      <c r="J51" s="387">
        <v>15.118076680462025</v>
      </c>
      <c r="K51" s="575">
        <v>17.399999999999999</v>
      </c>
      <c r="L51" s="83"/>
    </row>
    <row r="52" spans="1:12" x14ac:dyDescent="0.2">
      <c r="A52" s="379" t="s">
        <v>513</v>
      </c>
      <c r="B52" s="385">
        <v>4.5678583388447098</v>
      </c>
      <c r="C52" s="386">
        <v>5.3263307060101619</v>
      </c>
      <c r="D52" s="382">
        <v>4.6927659377578932</v>
      </c>
      <c r="E52" s="382">
        <v>4.624475200009031</v>
      </c>
      <c r="F52" s="382">
        <v>4.179188048055158</v>
      </c>
      <c r="G52" s="382">
        <v>4.0513496160702624</v>
      </c>
      <c r="H52" s="387">
        <v>5.3516217595381637</v>
      </c>
      <c r="I52" s="387">
        <v>4.5046769473255823</v>
      </c>
      <c r="J52" s="387">
        <v>2.9789790112546606</v>
      </c>
      <c r="K52" s="575">
        <v>3.4</v>
      </c>
      <c r="L52" s="83"/>
    </row>
    <row r="53" spans="1:12" x14ac:dyDescent="0.2">
      <c r="A53" s="379" t="s">
        <v>514</v>
      </c>
      <c r="B53" s="385">
        <v>0.12168556857652024</v>
      </c>
      <c r="C53" s="392">
        <v>4.8500096187472398E-3</v>
      </c>
      <c r="D53" s="393">
        <v>-7.2929477124403629E-3</v>
      </c>
      <c r="E53" s="393">
        <v>4.8799918807077618E-2</v>
      </c>
      <c r="F53" s="380">
        <v>-5.8925130346761848E-2</v>
      </c>
      <c r="G53" s="393">
        <v>-3.1005500077797243E-2</v>
      </c>
      <c r="H53" s="393">
        <v>-2.2701920489107508E-2</v>
      </c>
      <c r="I53" s="393">
        <v>3.7569922349653569E-2</v>
      </c>
      <c r="J53" s="387">
        <v>0.98694044362729205</v>
      </c>
      <c r="K53" s="385">
        <v>-0.92903413667753298</v>
      </c>
      <c r="L53" s="83"/>
    </row>
    <row r="54" spans="1:12" ht="25.5" x14ac:dyDescent="0.2">
      <c r="A54" s="394" t="s">
        <v>515</v>
      </c>
      <c r="B54" s="395"/>
      <c r="C54" s="533"/>
      <c r="D54" s="396" t="s">
        <v>67</v>
      </c>
      <c r="E54" s="397" t="s">
        <v>67</v>
      </c>
      <c r="F54" s="397" t="s">
        <v>67</v>
      </c>
      <c r="G54" s="398">
        <v>2.6560659125648431</v>
      </c>
      <c r="H54" s="399">
        <v>-2.7010044510753848</v>
      </c>
      <c r="I54" s="399" t="s">
        <v>516</v>
      </c>
      <c r="J54" s="399" t="s">
        <v>67</v>
      </c>
      <c r="K54" s="384"/>
      <c r="L54" s="83"/>
    </row>
    <row r="55" spans="1:12" ht="15" customHeight="1" x14ac:dyDescent="0.2">
      <c r="A55" s="370" t="s">
        <v>508</v>
      </c>
      <c r="B55" s="99">
        <v>-5.4870242760414989</v>
      </c>
      <c r="C55" s="400">
        <v>-7.1712881974511129</v>
      </c>
      <c r="D55" s="401">
        <v>-4.9974717796641404</v>
      </c>
      <c r="E55" s="401">
        <v>-5.0981979270016504</v>
      </c>
      <c r="F55" s="401">
        <v>-4.9555279042899656</v>
      </c>
      <c r="G55" s="401">
        <v>-9.0446217882267703</v>
      </c>
      <c r="H55" s="401">
        <v>-10.658705060990629</v>
      </c>
      <c r="I55" s="401">
        <v>-11.684543049624001</v>
      </c>
      <c r="J55" s="401">
        <v>-10.222703308652809</v>
      </c>
      <c r="K55" s="99">
        <v>-8.2602053142946072</v>
      </c>
      <c r="L55" s="83"/>
    </row>
    <row r="56" spans="1:12" x14ac:dyDescent="0.2">
      <c r="A56" s="4" t="s">
        <v>517</v>
      </c>
      <c r="G56" s="686" t="s">
        <v>566</v>
      </c>
      <c r="H56" s="686"/>
      <c r="I56" s="686"/>
      <c r="J56" s="686"/>
      <c r="K56" s="686"/>
    </row>
    <row r="57" spans="1:12" x14ac:dyDescent="0.2">
      <c r="A57" s="4" t="s">
        <v>518</v>
      </c>
      <c r="G57" s="685" t="s">
        <v>575</v>
      </c>
      <c r="H57" s="685"/>
      <c r="I57" s="685"/>
      <c r="J57" s="685"/>
      <c r="K57" s="685"/>
    </row>
    <row r="58" spans="1:12" s="402" customFormat="1" ht="12.75" customHeight="1" x14ac:dyDescent="0.25">
      <c r="A58" s="402" t="s">
        <v>263</v>
      </c>
    </row>
    <row r="59" spans="1:12" s="402" customFormat="1" ht="12.75" customHeight="1" x14ac:dyDescent="0.25">
      <c r="A59" s="402" t="s">
        <v>519</v>
      </c>
    </row>
    <row r="60" spans="1:12" s="402" customFormat="1" ht="12.75" customHeight="1" x14ac:dyDescent="0.25">
      <c r="A60" s="402" t="s">
        <v>646</v>
      </c>
    </row>
    <row r="61" spans="1:12" x14ac:dyDescent="0.2">
      <c r="B61" s="402"/>
      <c r="C61" s="402"/>
      <c r="D61" s="402"/>
      <c r="E61" s="402"/>
      <c r="F61" s="402"/>
      <c r="G61" s="402"/>
      <c r="H61" s="402"/>
      <c r="I61" s="402"/>
      <c r="J61" s="402"/>
      <c r="K61" s="402"/>
    </row>
    <row r="62" spans="1:12" ht="15.75" x14ac:dyDescent="0.25">
      <c r="A62" s="671" t="s">
        <v>610</v>
      </c>
      <c r="B62" s="671"/>
      <c r="C62" s="671"/>
      <c r="D62" s="671"/>
      <c r="E62" s="671"/>
      <c r="F62" s="671"/>
      <c r="G62" s="671"/>
      <c r="H62" s="671"/>
      <c r="I62" s="671"/>
      <c r="J62" s="671"/>
      <c r="K62" s="671"/>
    </row>
    <row r="63" spans="1:12" x14ac:dyDescent="0.2">
      <c r="K63" s="403"/>
    </row>
    <row r="64" spans="1:12" x14ac:dyDescent="0.2">
      <c r="D64" s="404"/>
      <c r="E64" s="404"/>
      <c r="F64" s="404"/>
      <c r="G64" s="404"/>
      <c r="H64" s="404"/>
      <c r="I64" s="404"/>
      <c r="K64" s="403"/>
    </row>
    <row r="65" spans="2:11" x14ac:dyDescent="0.2">
      <c r="K65" s="403"/>
    </row>
    <row r="67" spans="2:11" x14ac:dyDescent="0.2">
      <c r="B67" s="405"/>
    </row>
    <row r="68" spans="2:11" x14ac:dyDescent="0.2">
      <c r="B68" s="406"/>
      <c r="C68" s="406"/>
      <c r="D68" s="406"/>
      <c r="E68" s="406"/>
      <c r="F68" s="406"/>
      <c r="G68" s="406"/>
      <c r="H68" s="406"/>
      <c r="I68" s="406"/>
      <c r="J68" s="406"/>
      <c r="K68" s="406"/>
    </row>
    <row r="69" spans="2:11" x14ac:dyDescent="0.2">
      <c r="B69" s="407"/>
      <c r="C69" s="407"/>
      <c r="D69" s="407"/>
      <c r="E69" s="407"/>
      <c r="F69" s="407"/>
      <c r="G69" s="407"/>
      <c r="H69" s="407"/>
      <c r="I69" s="407"/>
      <c r="J69" s="407"/>
      <c r="K69" s="407"/>
    </row>
    <row r="70" spans="2:11" x14ac:dyDescent="0.2">
      <c r="B70" s="406"/>
      <c r="C70" s="406"/>
      <c r="D70" s="406"/>
      <c r="E70" s="406"/>
      <c r="F70" s="406"/>
      <c r="G70" s="406"/>
      <c r="H70" s="406"/>
      <c r="I70" s="406"/>
      <c r="J70" s="406"/>
      <c r="K70" s="406"/>
    </row>
    <row r="71" spans="2:11" x14ac:dyDescent="0.2">
      <c r="B71" s="83"/>
      <c r="C71" s="83"/>
      <c r="D71" s="83"/>
      <c r="E71" s="83"/>
      <c r="F71" s="83"/>
      <c r="G71" s="83"/>
      <c r="H71" s="83"/>
      <c r="I71" s="83"/>
      <c r="J71" s="83"/>
      <c r="K71" s="83"/>
    </row>
    <row r="72" spans="2:11" x14ac:dyDescent="0.2">
      <c r="B72" s="406"/>
      <c r="C72" s="406"/>
      <c r="D72" s="406"/>
      <c r="E72" s="406"/>
      <c r="F72" s="406"/>
      <c r="G72" s="406"/>
      <c r="H72" s="406"/>
      <c r="I72" s="406"/>
      <c r="J72" s="406"/>
      <c r="K72" s="406"/>
    </row>
    <row r="73" spans="2:11" x14ac:dyDescent="0.2">
      <c r="B73" s="408"/>
      <c r="C73" s="408"/>
      <c r="D73" s="408"/>
      <c r="E73" s="408"/>
      <c r="F73" s="408"/>
      <c r="G73" s="408"/>
      <c r="H73" s="408"/>
      <c r="I73" s="408"/>
      <c r="J73" s="408"/>
      <c r="K73" s="408"/>
    </row>
    <row r="74" spans="2:11" x14ac:dyDescent="0.2">
      <c r="B74" s="406"/>
      <c r="C74" s="406"/>
      <c r="D74" s="406"/>
      <c r="E74" s="406"/>
      <c r="F74" s="406"/>
      <c r="G74" s="406"/>
      <c r="H74" s="406"/>
      <c r="I74" s="406"/>
      <c r="J74" s="406"/>
      <c r="K74" s="406"/>
    </row>
    <row r="75" spans="2:11" x14ac:dyDescent="0.2">
      <c r="B75" s="83"/>
      <c r="C75" s="83"/>
      <c r="D75" s="83"/>
      <c r="E75" s="83"/>
      <c r="F75" s="83"/>
      <c r="G75" s="83"/>
      <c r="H75" s="83"/>
      <c r="I75" s="83"/>
      <c r="J75" s="83"/>
      <c r="K75" s="83"/>
    </row>
    <row r="76" spans="2:11" x14ac:dyDescent="0.2">
      <c r="G76" s="408"/>
    </row>
    <row r="77" spans="2:11" x14ac:dyDescent="0.2">
      <c r="B77" s="408"/>
      <c r="C77" s="408"/>
      <c r="D77" s="408"/>
      <c r="E77" s="408"/>
      <c r="F77" s="408"/>
      <c r="G77" s="408"/>
      <c r="H77" s="408"/>
      <c r="I77" s="408"/>
      <c r="J77" s="408"/>
      <c r="K77" s="408"/>
    </row>
  </sheetData>
  <mergeCells count="16">
    <mergeCell ref="A62:K62"/>
    <mergeCell ref="A45:K45"/>
    <mergeCell ref="G57:K57"/>
    <mergeCell ref="G56:K56"/>
    <mergeCell ref="A3:K3"/>
    <mergeCell ref="A5:A6"/>
    <mergeCell ref="B5:B6"/>
    <mergeCell ref="C5:C6"/>
    <mergeCell ref="D5:D6"/>
    <mergeCell ref="E5:E6"/>
    <mergeCell ref="F5:F6"/>
    <mergeCell ref="G5:G6"/>
    <mergeCell ref="H5:H6"/>
    <mergeCell ref="I5:I6"/>
    <mergeCell ref="J5:J6"/>
    <mergeCell ref="K5:K6"/>
  </mergeCells>
  <phoneticPr fontId="29" type="noConversion"/>
  <conditionalFormatting sqref="G57">
    <cfRule type="cellIs" dxfId="1" priority="2" operator="equal">
      <formula>0</formula>
    </cfRule>
  </conditionalFormatting>
  <conditionalFormatting sqref="O9">
    <cfRule type="cellIs" dxfId="0" priority="1" stopIfTrue="1" operator="equal">
      <formula>0</formula>
    </cfRule>
  </conditionalFormatting>
  <hyperlinks>
    <hyperlink ref="K2" location="Contents!A1" display="Back to Contents" xr:uid="{1F72914B-69AE-44D2-8CB1-2758A2261F74}"/>
  </hyperlinks>
  <pageMargins left="0.7" right="0.7" top="0.75" bottom="0.75" header="0.3" footer="0.3"/>
  <pageSetup paperSize="9" scale="57" orientation="landscape" r:id="rId1"/>
  <headerFooter>
    <oddHeader>&amp;L&amp;"Calibri"&amp;10&amp;K000000 [Limited Sharing]&amp;1#_x000D_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48"/>
  <sheetViews>
    <sheetView showGridLines="0" zoomScaleNormal="100" zoomScaleSheetLayoutView="100" workbookViewId="0">
      <pane xSplit="1" ySplit="7" topLeftCell="B8" activePane="bottomRight" state="frozen"/>
      <selection activeCell="O17" sqref="O17"/>
      <selection pane="topRight" activeCell="O17" sqref="O17"/>
      <selection pane="bottomLeft" activeCell="O17" sqref="O17"/>
      <selection pane="bottomRight" activeCell="L4" sqref="L4"/>
    </sheetView>
  </sheetViews>
  <sheetFormatPr defaultColWidth="9.140625" defaultRowHeight="12.75" x14ac:dyDescent="0.2"/>
  <cols>
    <col min="1" max="1" width="47" style="4" customWidth="1"/>
    <col min="2" max="2" width="13.28515625" style="4" customWidth="1"/>
    <col min="3" max="3" width="12.85546875" style="4" customWidth="1"/>
    <col min="4" max="4" width="12.5703125" style="4" customWidth="1"/>
    <col min="5" max="5" width="13.28515625" style="4" customWidth="1"/>
    <col min="6" max="6" width="13" style="4" customWidth="1"/>
    <col min="7" max="7" width="13.7109375" style="4" customWidth="1"/>
    <col min="8" max="8" width="13.140625" style="4" customWidth="1"/>
    <col min="9" max="9" width="13.42578125" style="44" customWidth="1"/>
    <col min="10" max="10" width="14.28515625" style="4" customWidth="1"/>
    <col min="11" max="11" width="13" style="65" customWidth="1"/>
    <col min="12" max="12" width="14" style="4" customWidth="1"/>
    <col min="13" max="16384" width="9.140625" style="4"/>
  </cols>
  <sheetData>
    <row r="1" spans="1:12" s="409" customFormat="1" ht="15.75" x14ac:dyDescent="0.25">
      <c r="A1" s="3" t="s">
        <v>23</v>
      </c>
      <c r="H1" s="7"/>
      <c r="I1" s="105"/>
      <c r="J1" s="7"/>
      <c r="L1" s="7" t="s">
        <v>135</v>
      </c>
    </row>
    <row r="2" spans="1:12" s="409" customFormat="1" ht="15.75" x14ac:dyDescent="0.25">
      <c r="A2" s="3"/>
      <c r="H2" s="7"/>
      <c r="I2" s="105"/>
      <c r="J2" s="7"/>
      <c r="L2" s="442" t="s">
        <v>524</v>
      </c>
    </row>
    <row r="3" spans="1:12" s="409" customFormat="1" ht="15.75" customHeight="1" x14ac:dyDescent="0.25">
      <c r="A3" s="606" t="s">
        <v>4</v>
      </c>
      <c r="B3" s="606"/>
      <c r="C3" s="606"/>
      <c r="D3" s="606"/>
      <c r="E3" s="606"/>
      <c r="F3" s="606"/>
      <c r="G3" s="606"/>
      <c r="H3" s="606"/>
      <c r="I3" s="606"/>
      <c r="J3" s="606"/>
      <c r="K3" s="606"/>
      <c r="L3" s="606"/>
    </row>
    <row r="4" spans="1:12" x14ac:dyDescent="0.2">
      <c r="H4" s="8"/>
      <c r="I4" s="9"/>
      <c r="J4" s="8"/>
      <c r="L4" s="8" t="s">
        <v>661</v>
      </c>
    </row>
    <row r="5" spans="1:12" x14ac:dyDescent="0.2">
      <c r="A5" s="45"/>
      <c r="B5" s="604">
        <v>2014</v>
      </c>
      <c r="C5" s="604">
        <v>2015</v>
      </c>
      <c r="D5" s="604">
        <v>2016</v>
      </c>
      <c r="E5" s="604">
        <v>2017</v>
      </c>
      <c r="F5" s="604">
        <v>2018</v>
      </c>
      <c r="G5" s="604" t="s">
        <v>26</v>
      </c>
      <c r="H5" s="604">
        <v>2020</v>
      </c>
      <c r="I5" s="607">
        <v>2021</v>
      </c>
      <c r="J5" s="610">
        <v>2022</v>
      </c>
      <c r="K5" s="604">
        <v>2023</v>
      </c>
      <c r="L5" s="604" t="s">
        <v>526</v>
      </c>
    </row>
    <row r="6" spans="1:12" x14ac:dyDescent="0.2">
      <c r="A6" s="46" t="s">
        <v>25</v>
      </c>
      <c r="B6" s="599"/>
      <c r="C6" s="599"/>
      <c r="D6" s="599"/>
      <c r="E6" s="599"/>
      <c r="F6" s="599"/>
      <c r="G6" s="599"/>
      <c r="H6" s="599"/>
      <c r="I6" s="608"/>
      <c r="J6" s="611"/>
      <c r="K6" s="599"/>
      <c r="L6" s="599"/>
    </row>
    <row r="7" spans="1:12" x14ac:dyDescent="0.2">
      <c r="A7" s="47"/>
      <c r="B7" s="600"/>
      <c r="C7" s="600"/>
      <c r="D7" s="600"/>
      <c r="E7" s="600"/>
      <c r="F7" s="600"/>
      <c r="G7" s="600"/>
      <c r="H7" s="600"/>
      <c r="I7" s="609"/>
      <c r="J7" s="612"/>
      <c r="K7" s="600"/>
      <c r="L7" s="600"/>
    </row>
    <row r="8" spans="1:12" ht="17.25" customHeight="1" x14ac:dyDescent="0.2">
      <c r="A8" s="13" t="s">
        <v>47</v>
      </c>
      <c r="B8" s="32">
        <v>1050362</v>
      </c>
      <c r="C8" s="32">
        <v>1355779</v>
      </c>
      <c r="D8" s="48">
        <v>1463688.86065882</v>
      </c>
      <c r="E8" s="32">
        <v>1670178.2194881805</v>
      </c>
      <c r="F8" s="48">
        <v>1712318</v>
      </c>
      <c r="G8" s="48">
        <v>1734924.601</v>
      </c>
      <c r="H8" s="48">
        <v>1216542</v>
      </c>
      <c r="I8" s="48">
        <v>1298019.0599518099</v>
      </c>
      <c r="J8" s="48">
        <v>1751132</v>
      </c>
      <c r="K8" s="27">
        <v>2720563.0533356299</v>
      </c>
      <c r="L8" s="27">
        <v>3704576.9399075005</v>
      </c>
    </row>
    <row r="9" spans="1:12" x14ac:dyDescent="0.2">
      <c r="A9" s="18" t="s">
        <v>48</v>
      </c>
      <c r="B9" s="49">
        <v>198483</v>
      </c>
      <c r="C9" s="49">
        <v>244231</v>
      </c>
      <c r="D9" s="49">
        <v>302537.75753645995</v>
      </c>
      <c r="E9" s="22">
        <v>311781.71597068</v>
      </c>
      <c r="F9" s="49">
        <v>288341</v>
      </c>
      <c r="G9" s="49">
        <v>280965.38</v>
      </c>
      <c r="H9" s="49">
        <v>312334</v>
      </c>
      <c r="I9" s="49">
        <v>277274.54094595998</v>
      </c>
      <c r="J9" s="49">
        <v>273926</v>
      </c>
      <c r="K9" s="51">
        <v>335265.88150304003</v>
      </c>
      <c r="L9" s="51">
        <v>400149.25987404998</v>
      </c>
    </row>
    <row r="10" spans="1:12" x14ac:dyDescent="0.2">
      <c r="A10" s="52" t="s">
        <v>49</v>
      </c>
      <c r="B10" s="49">
        <v>81108</v>
      </c>
      <c r="C10" s="49">
        <v>132189</v>
      </c>
      <c r="D10" s="49">
        <v>156487.11191445999</v>
      </c>
      <c r="E10" s="22">
        <v>136501.26308113002</v>
      </c>
      <c r="F10" s="49">
        <v>96991</v>
      </c>
      <c r="G10" s="49">
        <v>98427.38</v>
      </c>
      <c r="H10" s="49">
        <v>114183</v>
      </c>
      <c r="I10" s="49">
        <v>64339.318422180011</v>
      </c>
      <c r="J10" s="49">
        <v>50009</v>
      </c>
      <c r="K10" s="51">
        <v>105120.34863657001</v>
      </c>
      <c r="L10" s="51">
        <v>111146.55547641999</v>
      </c>
    </row>
    <row r="11" spans="1:12" x14ac:dyDescent="0.2">
      <c r="A11" s="52" t="s">
        <v>50</v>
      </c>
      <c r="B11" s="22">
        <v>117375</v>
      </c>
      <c r="C11" s="22">
        <v>112042</v>
      </c>
      <c r="D11" s="49">
        <v>146050.64562199998</v>
      </c>
      <c r="E11" s="22">
        <v>175280.45288955001</v>
      </c>
      <c r="F11" s="49">
        <v>191351</v>
      </c>
      <c r="G11" s="49">
        <v>182538</v>
      </c>
      <c r="H11" s="49">
        <v>198151</v>
      </c>
      <c r="I11" s="49">
        <v>212935.22252377999</v>
      </c>
      <c r="J11" s="49">
        <v>223917</v>
      </c>
      <c r="K11" s="51">
        <v>230145.53286647002</v>
      </c>
      <c r="L11" s="51">
        <v>289002.70439763</v>
      </c>
    </row>
    <row r="12" spans="1:12" x14ac:dyDescent="0.2">
      <c r="A12" s="18" t="s">
        <v>51</v>
      </c>
      <c r="B12" s="49">
        <v>539023</v>
      </c>
      <c r="C12" s="49">
        <v>724282</v>
      </c>
      <c r="D12" s="49">
        <v>747146.90958780993</v>
      </c>
      <c r="E12" s="22">
        <v>921244.04188856017</v>
      </c>
      <c r="F12" s="49">
        <v>959365</v>
      </c>
      <c r="G12" s="49">
        <v>843355.2840000001</v>
      </c>
      <c r="H12" s="49">
        <v>555718</v>
      </c>
      <c r="I12" s="49">
        <v>629812.2542115401</v>
      </c>
      <c r="J12" s="49">
        <v>857459</v>
      </c>
      <c r="K12" s="51">
        <v>1399125.6505348603</v>
      </c>
      <c r="L12" s="51">
        <v>2181036.0485068304</v>
      </c>
    </row>
    <row r="13" spans="1:12" x14ac:dyDescent="0.2">
      <c r="A13" s="52" t="s">
        <v>52</v>
      </c>
      <c r="B13" s="22">
        <v>275350</v>
      </c>
      <c r="C13" s="22">
        <v>219700</v>
      </c>
      <c r="D13" s="49">
        <v>283469.73870076</v>
      </c>
      <c r="E13" s="22">
        <v>443760.34433384001</v>
      </c>
      <c r="F13" s="49">
        <v>461740</v>
      </c>
      <c r="G13" s="49">
        <v>443877.34300000005</v>
      </c>
      <c r="H13" s="49">
        <v>233786</v>
      </c>
      <c r="I13" s="49">
        <v>308213.04459425993</v>
      </c>
      <c r="J13" s="49">
        <v>463072</v>
      </c>
      <c r="K13" s="51">
        <v>694460.22972986999</v>
      </c>
      <c r="L13" s="51">
        <v>1309679.8267467001</v>
      </c>
    </row>
    <row r="14" spans="1:12" x14ac:dyDescent="0.2">
      <c r="A14" s="53" t="s">
        <v>53</v>
      </c>
      <c r="B14" s="22">
        <v>140084</v>
      </c>
      <c r="C14" s="22">
        <v>130527</v>
      </c>
      <c r="D14" s="49">
        <v>168133.50291326002</v>
      </c>
      <c r="E14" s="22">
        <v>275367.38929942</v>
      </c>
      <c r="F14" s="49">
        <v>282576</v>
      </c>
      <c r="G14" s="49">
        <v>273963.22000000003</v>
      </c>
      <c r="H14" s="49">
        <v>148061</v>
      </c>
      <c r="I14" s="49">
        <v>185462.16951003997</v>
      </c>
      <c r="J14" s="49">
        <v>291619</v>
      </c>
      <c r="K14" s="51">
        <v>469107.42602543999</v>
      </c>
      <c r="L14" s="51">
        <v>712186.94334244006</v>
      </c>
    </row>
    <row r="15" spans="1:12" x14ac:dyDescent="0.2">
      <c r="A15" s="53" t="s">
        <v>54</v>
      </c>
      <c r="B15" s="22">
        <v>135266</v>
      </c>
      <c r="C15" s="22">
        <v>89173</v>
      </c>
      <c r="D15" s="49">
        <v>115336.23578749999</v>
      </c>
      <c r="E15" s="22">
        <v>168392.95503442007</v>
      </c>
      <c r="F15" s="49">
        <v>179163</v>
      </c>
      <c r="G15" s="49">
        <v>169914.12300000002</v>
      </c>
      <c r="H15" s="49">
        <v>85725</v>
      </c>
      <c r="I15" s="49">
        <v>122750.87508422</v>
      </c>
      <c r="J15" s="49">
        <v>171452</v>
      </c>
      <c r="K15" s="51">
        <v>225352.80370443</v>
      </c>
      <c r="L15" s="51">
        <v>597492.88340426004</v>
      </c>
    </row>
    <row r="16" spans="1:12" x14ac:dyDescent="0.2">
      <c r="A16" s="52" t="s">
        <v>55</v>
      </c>
      <c r="B16" s="22">
        <v>256691</v>
      </c>
      <c r="C16" s="22">
        <v>497652</v>
      </c>
      <c r="D16" s="49">
        <v>454951.50794754998</v>
      </c>
      <c r="E16" s="22">
        <v>469499.59654109005</v>
      </c>
      <c r="F16" s="49">
        <v>484287</v>
      </c>
      <c r="G16" s="49">
        <v>399477.94100000005</v>
      </c>
      <c r="H16" s="49">
        <v>321932</v>
      </c>
      <c r="I16" s="49">
        <v>306861.42292738002</v>
      </c>
      <c r="J16" s="49">
        <v>342523</v>
      </c>
      <c r="K16" s="51">
        <v>469621.66172379005</v>
      </c>
      <c r="L16" s="51">
        <v>598528.79299647</v>
      </c>
    </row>
    <row r="17" spans="1:14" x14ac:dyDescent="0.2">
      <c r="A17" s="53" t="s">
        <v>56</v>
      </c>
      <c r="B17" s="22">
        <v>69100</v>
      </c>
      <c r="C17" s="22">
        <v>105264</v>
      </c>
      <c r="D17" s="49">
        <v>120238.06770291</v>
      </c>
      <c r="E17" s="22">
        <v>113683.57216406999</v>
      </c>
      <c r="F17" s="49">
        <v>113944</v>
      </c>
      <c r="G17" s="49">
        <v>115442.96200000001</v>
      </c>
      <c r="H17" s="49">
        <v>120990</v>
      </c>
      <c r="I17" s="49">
        <v>138637.14995516001</v>
      </c>
      <c r="J17" s="49">
        <v>165188</v>
      </c>
      <c r="K17" s="51">
        <v>170259.62109398999</v>
      </c>
      <c r="L17" s="51">
        <v>213389.597989</v>
      </c>
    </row>
    <row r="18" spans="1:14" x14ac:dyDescent="0.2">
      <c r="A18" s="53" t="s">
        <v>57</v>
      </c>
      <c r="B18" s="22">
        <v>57240</v>
      </c>
      <c r="C18" s="22">
        <v>80015</v>
      </c>
      <c r="D18" s="49">
        <v>88791.545507000003</v>
      </c>
      <c r="E18" s="22">
        <v>86001.780648080006</v>
      </c>
      <c r="F18" s="49">
        <v>92243</v>
      </c>
      <c r="G18" s="49">
        <v>87367.383000000002</v>
      </c>
      <c r="H18" s="49">
        <v>94345</v>
      </c>
      <c r="I18" s="49">
        <v>88538.841088000001</v>
      </c>
      <c r="J18" s="49">
        <v>104160</v>
      </c>
      <c r="K18" s="51">
        <v>118480.73629124998</v>
      </c>
      <c r="L18" s="51">
        <v>118338.57200469999</v>
      </c>
    </row>
    <row r="19" spans="1:14" x14ac:dyDescent="0.2">
      <c r="A19" s="53" t="s">
        <v>58</v>
      </c>
      <c r="B19" s="22">
        <v>28732</v>
      </c>
      <c r="C19" s="22">
        <v>45092</v>
      </c>
      <c r="D19" s="49">
        <v>55719.125919749997</v>
      </c>
      <c r="E19" s="22">
        <v>73983.161903839995</v>
      </c>
      <c r="F19" s="49">
        <v>66318</v>
      </c>
      <c r="G19" s="49">
        <v>61740.3</v>
      </c>
      <c r="H19" s="49">
        <v>53111</v>
      </c>
      <c r="I19" s="49">
        <v>55339.152820759999</v>
      </c>
      <c r="J19" s="49">
        <v>53074</v>
      </c>
      <c r="K19" s="51">
        <v>143642.43930095001</v>
      </c>
      <c r="L19" s="51">
        <v>200199.83609137</v>
      </c>
    </row>
    <row r="20" spans="1:14" x14ac:dyDescent="0.2">
      <c r="A20" s="53" t="s">
        <v>59</v>
      </c>
      <c r="B20" s="22">
        <v>101618</v>
      </c>
      <c r="C20" s="22">
        <v>267282</v>
      </c>
      <c r="D20" s="49">
        <v>190202.76881789</v>
      </c>
      <c r="E20" s="22">
        <v>195831.08182510009</v>
      </c>
      <c r="F20" s="49">
        <v>211781</v>
      </c>
      <c r="G20" s="49">
        <v>134927.29600000003</v>
      </c>
      <c r="H20" s="49">
        <v>53486</v>
      </c>
      <c r="I20" s="49">
        <v>24346.279063460002</v>
      </c>
      <c r="J20" s="49">
        <v>20101</v>
      </c>
      <c r="K20" s="51">
        <v>37238.865037600073</v>
      </c>
      <c r="L20" s="51">
        <v>66600.786911400006</v>
      </c>
    </row>
    <row r="21" spans="1:14" s="44" customFormat="1" x14ac:dyDescent="0.2">
      <c r="A21" s="54" t="s">
        <v>60</v>
      </c>
      <c r="B21" s="55">
        <v>6983</v>
      </c>
      <c r="C21" s="55">
        <v>6929</v>
      </c>
      <c r="D21" s="23">
        <v>8725.6629395</v>
      </c>
      <c r="E21" s="55">
        <v>7984.1010136300001</v>
      </c>
      <c r="F21" s="23">
        <v>13339</v>
      </c>
      <c r="G21" s="23" t="s">
        <v>61</v>
      </c>
      <c r="H21" s="23" t="s">
        <v>61</v>
      </c>
      <c r="I21" s="23">
        <v>14737.786689900095</v>
      </c>
      <c r="J21" s="23">
        <v>51864</v>
      </c>
      <c r="K21" s="51">
        <v>235043.75908120011</v>
      </c>
      <c r="L21" s="51">
        <v>272827.42876366025</v>
      </c>
    </row>
    <row r="22" spans="1:14" x14ac:dyDescent="0.2">
      <c r="A22" s="18" t="s">
        <v>617</v>
      </c>
      <c r="B22" s="22">
        <v>198115</v>
      </c>
      <c r="C22" s="22">
        <v>262583</v>
      </c>
      <c r="D22" s="49">
        <v>258856.78600346</v>
      </c>
      <c r="E22" s="22">
        <v>274561.56459597999</v>
      </c>
      <c r="F22" s="49">
        <v>310449</v>
      </c>
      <c r="G22" s="49">
        <v>427700</v>
      </c>
      <c r="H22" s="49">
        <v>268249</v>
      </c>
      <c r="I22" s="49">
        <v>302115.19904678996</v>
      </c>
      <c r="J22" s="49">
        <v>534021</v>
      </c>
      <c r="K22" s="51">
        <v>911355.30996132991</v>
      </c>
      <c r="L22" s="51">
        <v>1026198.56267527</v>
      </c>
    </row>
    <row r="23" spans="1:14" x14ac:dyDescent="0.2">
      <c r="A23" s="52" t="s">
        <v>62</v>
      </c>
      <c r="B23" s="22">
        <v>98183</v>
      </c>
      <c r="C23" s="22">
        <v>162019</v>
      </c>
      <c r="D23" s="49">
        <v>164591.93426092999</v>
      </c>
      <c r="E23" s="22">
        <v>177591.32189414999</v>
      </c>
      <c r="F23" s="49">
        <v>212112</v>
      </c>
      <c r="G23" s="49" t="s">
        <v>63</v>
      </c>
      <c r="H23" s="49" t="s">
        <v>64</v>
      </c>
      <c r="I23" s="49">
        <v>252673.34047368</v>
      </c>
      <c r="J23" s="49">
        <v>464443</v>
      </c>
      <c r="K23" s="51">
        <v>559709.94478995993</v>
      </c>
      <c r="L23" s="51">
        <v>584139.55076724</v>
      </c>
    </row>
    <row r="24" spans="1:14" x14ac:dyDescent="0.2">
      <c r="A24" s="52" t="s">
        <v>65</v>
      </c>
      <c r="B24" s="22">
        <v>30529</v>
      </c>
      <c r="C24" s="22">
        <v>38152</v>
      </c>
      <c r="D24" s="49">
        <v>46425.535999560001</v>
      </c>
      <c r="E24" s="22">
        <v>45619.38327875</v>
      </c>
      <c r="F24" s="49">
        <v>62242</v>
      </c>
      <c r="G24" s="49">
        <v>60959</v>
      </c>
      <c r="H24" s="49">
        <v>28490</v>
      </c>
      <c r="I24" s="49">
        <v>36303</v>
      </c>
      <c r="J24" s="49">
        <v>49537</v>
      </c>
      <c r="K24" s="51">
        <v>193487.85914628999</v>
      </c>
      <c r="L24" s="51">
        <v>278024.26069535001</v>
      </c>
    </row>
    <row r="25" spans="1:14" x14ac:dyDescent="0.2">
      <c r="A25" s="52" t="s">
        <v>66</v>
      </c>
      <c r="B25" s="22">
        <v>69402</v>
      </c>
      <c r="C25" s="22">
        <v>62412</v>
      </c>
      <c r="D25" s="49">
        <v>47839.31574297</v>
      </c>
      <c r="E25" s="22">
        <v>51350.859423080001</v>
      </c>
      <c r="F25" s="49">
        <v>35991</v>
      </c>
      <c r="G25" s="49">
        <v>50350.527000000002</v>
      </c>
      <c r="H25" s="49">
        <v>9989</v>
      </c>
      <c r="I25" s="49">
        <v>12410.497838500001</v>
      </c>
      <c r="J25" s="49">
        <v>19839</v>
      </c>
      <c r="K25" s="51">
        <v>157910.83073004</v>
      </c>
      <c r="L25" s="51">
        <v>163789.68601339002</v>
      </c>
      <c r="N25" s="25"/>
    </row>
    <row r="26" spans="1:14" x14ac:dyDescent="0.2">
      <c r="A26" s="52" t="s">
        <v>68</v>
      </c>
      <c r="B26" s="50" t="s">
        <v>69</v>
      </c>
      <c r="C26" s="50" t="s">
        <v>69</v>
      </c>
      <c r="D26" s="50" t="s">
        <v>69</v>
      </c>
      <c r="E26" s="50" t="s">
        <v>69</v>
      </c>
      <c r="F26" s="49">
        <v>104</v>
      </c>
      <c r="G26" s="49">
        <v>55302</v>
      </c>
      <c r="H26" s="49">
        <v>14951</v>
      </c>
      <c r="I26" s="49">
        <v>728</v>
      </c>
      <c r="J26" s="49">
        <v>202</v>
      </c>
      <c r="K26" s="51">
        <v>246.6752950399823</v>
      </c>
      <c r="L26" s="51">
        <v>245.06519928993657</v>
      </c>
    </row>
    <row r="27" spans="1:14" x14ac:dyDescent="0.2">
      <c r="A27" s="18" t="s">
        <v>70</v>
      </c>
      <c r="B27" s="22">
        <v>114742</v>
      </c>
      <c r="C27" s="22">
        <v>124683</v>
      </c>
      <c r="D27" s="49">
        <v>155147.40753108999</v>
      </c>
      <c r="E27" s="22">
        <v>162590.89703296003</v>
      </c>
      <c r="F27" s="49">
        <v>154162</v>
      </c>
      <c r="G27" s="49">
        <v>182904</v>
      </c>
      <c r="H27" s="49">
        <v>80241</v>
      </c>
      <c r="I27" s="49">
        <v>88817.065747519999</v>
      </c>
      <c r="J27" s="49">
        <v>85726</v>
      </c>
      <c r="K27" s="51">
        <v>74816.211336399996</v>
      </c>
      <c r="L27" s="535">
        <v>97193.068851349992</v>
      </c>
    </row>
    <row r="28" spans="1:14" x14ac:dyDescent="0.2">
      <c r="A28" s="13" t="s">
        <v>71</v>
      </c>
      <c r="B28" s="32">
        <v>144844</v>
      </c>
      <c r="C28" s="32">
        <v>99099</v>
      </c>
      <c r="D28" s="48">
        <v>222373.60884292002</v>
      </c>
      <c r="E28" s="32">
        <v>161352.54471069999</v>
      </c>
      <c r="F28" s="48">
        <v>207656</v>
      </c>
      <c r="G28" s="48">
        <v>155973.95199999999</v>
      </c>
      <c r="H28" s="48">
        <v>151417</v>
      </c>
      <c r="I28" s="48">
        <v>159051.74209578001</v>
      </c>
      <c r="J28" s="48">
        <v>228052</v>
      </c>
      <c r="K28" s="27">
        <v>328259.15469524998</v>
      </c>
      <c r="L28" s="536">
        <v>326261.36212500994</v>
      </c>
    </row>
    <row r="29" spans="1:14" x14ac:dyDescent="0.2">
      <c r="A29" s="52" t="s">
        <v>72</v>
      </c>
      <c r="B29" s="22">
        <v>73828</v>
      </c>
      <c r="C29" s="22">
        <v>39055</v>
      </c>
      <c r="D29" s="49">
        <v>131197.68518621</v>
      </c>
      <c r="E29" s="22">
        <v>67921.835065310006</v>
      </c>
      <c r="F29" s="49">
        <v>73820</v>
      </c>
      <c r="G29" s="49">
        <v>46404.144</v>
      </c>
      <c r="H29" s="49">
        <v>60984</v>
      </c>
      <c r="I29" s="49">
        <v>57158.45948618</v>
      </c>
      <c r="J29" s="49">
        <v>71287</v>
      </c>
      <c r="K29" s="51">
        <v>109961.01455160999</v>
      </c>
      <c r="L29" s="535">
        <v>105272.11832562998</v>
      </c>
    </row>
    <row r="30" spans="1:14" ht="12.75" customHeight="1" x14ac:dyDescent="0.2">
      <c r="A30" s="53" t="s">
        <v>73</v>
      </c>
      <c r="B30" s="22">
        <v>5669</v>
      </c>
      <c r="C30" s="22">
        <v>2823</v>
      </c>
      <c r="D30" s="49">
        <v>10980.204123400001</v>
      </c>
      <c r="E30" s="22">
        <v>4449.8395742500006</v>
      </c>
      <c r="F30" s="49">
        <v>5591</v>
      </c>
      <c r="G30" s="49">
        <v>4727.4589999999998</v>
      </c>
      <c r="H30" s="49">
        <v>12055</v>
      </c>
      <c r="I30" s="49">
        <v>5089.8974333300002</v>
      </c>
      <c r="J30" s="49">
        <v>5862</v>
      </c>
      <c r="K30" s="51">
        <v>6986.3159426499988</v>
      </c>
      <c r="L30" s="535">
        <v>6428.0660735099991</v>
      </c>
    </row>
    <row r="31" spans="1:14" x14ac:dyDescent="0.2">
      <c r="A31" s="53" t="s">
        <v>74</v>
      </c>
      <c r="B31" s="22">
        <v>7978</v>
      </c>
      <c r="C31" s="22">
        <v>4498</v>
      </c>
      <c r="D31" s="49">
        <v>4826.4064882400007</v>
      </c>
      <c r="E31" s="22">
        <v>7395.37956665</v>
      </c>
      <c r="F31" s="49">
        <v>8140</v>
      </c>
      <c r="G31" s="49">
        <v>13819.224</v>
      </c>
      <c r="H31" s="49">
        <v>7297</v>
      </c>
      <c r="I31" s="49">
        <v>6465.9271428499997</v>
      </c>
      <c r="J31" s="49">
        <v>7326</v>
      </c>
      <c r="K31" s="51">
        <v>26245.034954780003</v>
      </c>
      <c r="L31" s="535">
        <v>57763.627787129997</v>
      </c>
      <c r="M31" s="25"/>
    </row>
    <row r="32" spans="1:14" x14ac:dyDescent="0.2">
      <c r="A32" s="53" t="s">
        <v>75</v>
      </c>
      <c r="B32" s="22">
        <v>46814</v>
      </c>
      <c r="C32" s="22">
        <v>29798</v>
      </c>
      <c r="D32" s="49">
        <v>108160.08569697</v>
      </c>
      <c r="E32" s="22">
        <v>53997.88421289</v>
      </c>
      <c r="F32" s="49">
        <v>41828</v>
      </c>
      <c r="G32" s="49">
        <v>27857.460999999996</v>
      </c>
      <c r="H32" s="49">
        <v>17624</v>
      </c>
      <c r="I32" s="49">
        <v>30590.893194349999</v>
      </c>
      <c r="J32" s="49">
        <v>28092</v>
      </c>
      <c r="K32" s="51">
        <v>75701.120763300001</v>
      </c>
      <c r="L32" s="535">
        <v>41080.424464989999</v>
      </c>
      <c r="M32" s="25"/>
    </row>
    <row r="33" spans="1:14" x14ac:dyDescent="0.2">
      <c r="A33" s="53" t="s">
        <v>76</v>
      </c>
      <c r="B33" s="22">
        <v>1868</v>
      </c>
      <c r="C33" s="22">
        <v>1936</v>
      </c>
      <c r="D33" s="49">
        <v>2230.9888775999998</v>
      </c>
      <c r="E33" s="22">
        <v>2078.7317115199999</v>
      </c>
      <c r="F33" s="49">
        <v>3261</v>
      </c>
      <c r="G33" s="49" t="s">
        <v>61</v>
      </c>
      <c r="H33" s="49" t="s">
        <v>61</v>
      </c>
      <c r="I33" s="49" t="s">
        <v>67</v>
      </c>
      <c r="J33" s="49" t="s">
        <v>67</v>
      </c>
      <c r="K33" s="56">
        <v>0</v>
      </c>
      <c r="L33" s="537">
        <v>0</v>
      </c>
      <c r="N33" s="25"/>
    </row>
    <row r="34" spans="1:14" x14ac:dyDescent="0.2">
      <c r="A34" s="53" t="s">
        <v>77</v>
      </c>
      <c r="B34" s="22">
        <v>11500</v>
      </c>
      <c r="C34" s="50">
        <v>0</v>
      </c>
      <c r="D34" s="49">
        <v>5000</v>
      </c>
      <c r="E34" s="22" t="s">
        <v>67</v>
      </c>
      <c r="F34" s="49">
        <v>15000</v>
      </c>
      <c r="G34" s="49" t="s">
        <v>67</v>
      </c>
      <c r="H34" s="49">
        <v>24009</v>
      </c>
      <c r="I34" s="49">
        <v>15011.74171565</v>
      </c>
      <c r="J34" s="49">
        <v>30007</v>
      </c>
      <c r="K34" s="51">
        <v>1028.54289088</v>
      </c>
      <c r="L34" s="537">
        <v>0</v>
      </c>
    </row>
    <row r="35" spans="1:14" x14ac:dyDescent="0.2">
      <c r="A35" s="52" t="s">
        <v>78</v>
      </c>
      <c r="B35" s="22">
        <v>14919</v>
      </c>
      <c r="C35" s="22">
        <v>15213</v>
      </c>
      <c r="D35" s="49">
        <v>18046.217274160001</v>
      </c>
      <c r="E35" s="22">
        <v>22940.413517059998</v>
      </c>
      <c r="F35" s="49">
        <v>25215</v>
      </c>
      <c r="G35" s="49">
        <v>28984.859999999997</v>
      </c>
      <c r="H35" s="49">
        <v>32417</v>
      </c>
      <c r="I35" s="49">
        <v>34618.641923709998</v>
      </c>
      <c r="J35" s="49">
        <v>37416</v>
      </c>
      <c r="K35" s="51">
        <v>36258.424819939995</v>
      </c>
      <c r="L35" s="535">
        <v>43088.90168427</v>
      </c>
    </row>
    <row r="36" spans="1:14" x14ac:dyDescent="0.2">
      <c r="A36" s="52" t="s">
        <v>79</v>
      </c>
      <c r="B36" s="22">
        <v>35499</v>
      </c>
      <c r="C36" s="22">
        <v>42398</v>
      </c>
      <c r="D36" s="49">
        <v>68365.370217119998</v>
      </c>
      <c r="E36" s="22">
        <v>66635.308029759995</v>
      </c>
      <c r="F36" s="49">
        <v>101132</v>
      </c>
      <c r="G36" s="49">
        <v>73883.853000000003</v>
      </c>
      <c r="H36" s="49">
        <v>47370</v>
      </c>
      <c r="I36" s="49">
        <v>42644.89470533</v>
      </c>
      <c r="J36" s="49">
        <v>90050</v>
      </c>
      <c r="K36" s="51">
        <v>146565.80846561</v>
      </c>
      <c r="L36" s="535">
        <v>154730.63670611999</v>
      </c>
    </row>
    <row r="37" spans="1:14" x14ac:dyDescent="0.2">
      <c r="A37" s="52" t="s">
        <v>68</v>
      </c>
      <c r="B37" s="22">
        <v>20597</v>
      </c>
      <c r="C37" s="22">
        <v>2432</v>
      </c>
      <c r="D37" s="49">
        <v>4764.3361654300006</v>
      </c>
      <c r="E37" s="22">
        <v>3854.9880985700001</v>
      </c>
      <c r="F37" s="49">
        <v>7490</v>
      </c>
      <c r="G37" s="49">
        <v>6701.0950000000012</v>
      </c>
      <c r="H37" s="49">
        <v>10646</v>
      </c>
      <c r="I37" s="49">
        <v>24629.745980560001</v>
      </c>
      <c r="J37" s="49">
        <v>29300</v>
      </c>
      <c r="K37" s="51">
        <v>35473.906858090006</v>
      </c>
      <c r="L37" s="51">
        <v>23169.705408989976</v>
      </c>
    </row>
    <row r="38" spans="1:14" x14ac:dyDescent="0.2">
      <c r="A38" s="57" t="s">
        <v>80</v>
      </c>
      <c r="B38" s="58">
        <v>1195206</v>
      </c>
      <c r="C38" s="58">
        <v>1454878</v>
      </c>
      <c r="D38" s="59">
        <v>1686062.4695017401</v>
      </c>
      <c r="E38" s="58">
        <v>1831530.7641988804</v>
      </c>
      <c r="F38" s="59">
        <v>1919973</v>
      </c>
      <c r="G38" s="59">
        <v>1890898.5530000001</v>
      </c>
      <c r="H38" s="59">
        <v>1367960</v>
      </c>
      <c r="I38" s="59">
        <v>1457070.80204759</v>
      </c>
      <c r="J38" s="59">
        <v>1979184</v>
      </c>
      <c r="K38" s="60">
        <v>3048822.20803088</v>
      </c>
      <c r="L38" s="60">
        <v>4030838</v>
      </c>
    </row>
    <row r="39" spans="1:14" x14ac:dyDescent="0.2">
      <c r="A39" s="4" t="s">
        <v>42</v>
      </c>
      <c r="D39" s="61"/>
      <c r="E39" s="61"/>
      <c r="G39" s="605" t="s">
        <v>534</v>
      </c>
      <c r="H39" s="605"/>
      <c r="I39" s="605"/>
      <c r="J39" s="605"/>
      <c r="K39" s="605"/>
      <c r="L39" s="605"/>
    </row>
    <row r="40" spans="1:14" x14ac:dyDescent="0.2">
      <c r="A40" s="4" t="s">
        <v>43</v>
      </c>
      <c r="H40" s="62"/>
      <c r="I40" s="63"/>
      <c r="J40" s="64"/>
    </row>
    <row r="41" spans="1:14" x14ac:dyDescent="0.2">
      <c r="A41" s="4" t="s">
        <v>81</v>
      </c>
      <c r="J41" s="66"/>
    </row>
    <row r="42" spans="1:14" x14ac:dyDescent="0.2">
      <c r="J42" s="62"/>
    </row>
    <row r="43" spans="1:14" x14ac:dyDescent="0.2">
      <c r="A43" s="4" t="s">
        <v>82</v>
      </c>
    </row>
    <row r="44" spans="1:14" x14ac:dyDescent="0.2">
      <c r="A44" s="67" t="s">
        <v>83</v>
      </c>
    </row>
    <row r="48" spans="1:14" x14ac:dyDescent="0.2">
      <c r="A48" s="68"/>
    </row>
  </sheetData>
  <mergeCells count="13">
    <mergeCell ref="L5:L7"/>
    <mergeCell ref="G39:L39"/>
    <mergeCell ref="A3:L3"/>
    <mergeCell ref="K5:K7"/>
    <mergeCell ref="B5:B7"/>
    <mergeCell ref="C5:C7"/>
    <mergeCell ref="D5:D7"/>
    <mergeCell ref="E5:E7"/>
    <mergeCell ref="F5:F7"/>
    <mergeCell ref="G5:G7"/>
    <mergeCell ref="H5:H7"/>
    <mergeCell ref="I5:I7"/>
    <mergeCell ref="J5:J7"/>
  </mergeCells>
  <phoneticPr fontId="29" type="noConversion"/>
  <hyperlinks>
    <hyperlink ref="L2" location="Contents!A1" display="Back to Contents" xr:uid="{D563C878-B870-4E9F-ACC4-F2CE267481FF}"/>
  </hyperlinks>
  <pageMargins left="1.04" right="0.21" top="0.96" bottom="0.39" header="0.66" footer="0.5"/>
  <pageSetup paperSize="9" scale="74" orientation="landscape" r:id="rId1"/>
  <headerFooter alignWithMargins="0">
    <oddHeader>&amp;L&amp;"Calibri"&amp;10&amp;K000000 [Limited Sharing]&amp;1#_x000D_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L72"/>
  <sheetViews>
    <sheetView showGridLines="0" zoomScaleNormal="100" zoomScaleSheetLayoutView="100" workbookViewId="0">
      <pane xSplit="1" ySplit="7" topLeftCell="C8" activePane="bottomRight" state="frozen"/>
      <selection activeCell="O17" sqref="O17"/>
      <selection pane="topRight" activeCell="O17" sqref="O17"/>
      <selection pane="bottomLeft" activeCell="O17" sqref="O17"/>
      <selection pane="bottomRight" activeCell="L4" sqref="L4"/>
    </sheetView>
  </sheetViews>
  <sheetFormatPr defaultColWidth="9.140625" defaultRowHeight="12.75" x14ac:dyDescent="0.2"/>
  <cols>
    <col min="1" max="1" width="64.5703125" style="4" customWidth="1"/>
    <col min="2" max="2" width="13.140625" style="4" customWidth="1"/>
    <col min="3" max="3" width="13.5703125" style="4" customWidth="1"/>
    <col min="4" max="4" width="13.140625" style="4" customWidth="1"/>
    <col min="5" max="5" width="13" style="4" customWidth="1"/>
    <col min="6" max="6" width="13.28515625" style="4" customWidth="1"/>
    <col min="7" max="7" width="13.85546875" style="4" customWidth="1"/>
    <col min="8" max="8" width="13.28515625" style="4" customWidth="1"/>
    <col min="9" max="9" width="12.140625" style="44" customWidth="1"/>
    <col min="10" max="10" width="13.140625" style="4" customWidth="1"/>
    <col min="11" max="11" width="13.28515625" style="82" customWidth="1"/>
    <col min="12" max="12" width="14.28515625" style="4" customWidth="1"/>
    <col min="13" max="16384" width="9.140625" style="4"/>
  </cols>
  <sheetData>
    <row r="1" spans="1:12" s="409" customFormat="1" ht="15.75" x14ac:dyDescent="0.25">
      <c r="A1" s="3" t="s">
        <v>23</v>
      </c>
      <c r="H1" s="69"/>
      <c r="I1" s="410"/>
      <c r="J1" s="69"/>
      <c r="L1" s="69" t="s">
        <v>167</v>
      </c>
    </row>
    <row r="2" spans="1:12" s="409" customFormat="1" ht="15.75" x14ac:dyDescent="0.25">
      <c r="I2" s="410"/>
      <c r="L2" s="442" t="s">
        <v>524</v>
      </c>
    </row>
    <row r="3" spans="1:12" s="411" customFormat="1" ht="15.75" x14ac:dyDescent="0.25">
      <c r="A3" s="603" t="s">
        <v>5</v>
      </c>
      <c r="B3" s="603"/>
      <c r="C3" s="603"/>
      <c r="D3" s="603"/>
      <c r="E3" s="603"/>
      <c r="F3" s="603"/>
      <c r="G3" s="603"/>
      <c r="H3" s="603"/>
      <c r="I3" s="603"/>
      <c r="J3" s="603"/>
      <c r="K3" s="603"/>
      <c r="L3" s="603"/>
    </row>
    <row r="4" spans="1:12" x14ac:dyDescent="0.2">
      <c r="H4" s="8"/>
      <c r="J4" s="8"/>
      <c r="L4" s="8" t="s">
        <v>661</v>
      </c>
    </row>
    <row r="5" spans="1:12" x14ac:dyDescent="0.2">
      <c r="A5" s="604" t="s">
        <v>25</v>
      </c>
      <c r="B5" s="604">
        <v>2014</v>
      </c>
      <c r="C5" s="604">
        <v>2015</v>
      </c>
      <c r="D5" s="604">
        <v>2016</v>
      </c>
      <c r="E5" s="604">
        <v>2017</v>
      </c>
      <c r="F5" s="604">
        <v>2018</v>
      </c>
      <c r="G5" s="607" t="s">
        <v>26</v>
      </c>
      <c r="H5" s="613">
        <v>2020</v>
      </c>
      <c r="I5" s="613">
        <v>2021</v>
      </c>
      <c r="J5" s="610">
        <v>2022</v>
      </c>
      <c r="K5" s="604">
        <v>2023</v>
      </c>
      <c r="L5" s="604" t="s">
        <v>526</v>
      </c>
    </row>
    <row r="6" spans="1:12" x14ac:dyDescent="0.2">
      <c r="A6" s="599"/>
      <c r="B6" s="599"/>
      <c r="C6" s="599"/>
      <c r="D6" s="599"/>
      <c r="E6" s="599"/>
      <c r="F6" s="599"/>
      <c r="G6" s="608"/>
      <c r="H6" s="614"/>
      <c r="I6" s="614"/>
      <c r="J6" s="611"/>
      <c r="K6" s="599"/>
      <c r="L6" s="599"/>
    </row>
    <row r="7" spans="1:12" x14ac:dyDescent="0.2">
      <c r="A7" s="600"/>
      <c r="B7" s="600"/>
      <c r="C7" s="600"/>
      <c r="D7" s="600"/>
      <c r="E7" s="600"/>
      <c r="F7" s="600"/>
      <c r="G7" s="609"/>
      <c r="H7" s="615"/>
      <c r="I7" s="615"/>
      <c r="J7" s="612"/>
      <c r="K7" s="600"/>
      <c r="L7" s="600"/>
    </row>
    <row r="8" spans="1:12" x14ac:dyDescent="0.2">
      <c r="A8" s="13" t="s">
        <v>84</v>
      </c>
      <c r="B8" s="70">
        <v>1322898</v>
      </c>
      <c r="C8" s="70">
        <v>1701658</v>
      </c>
      <c r="D8" s="70">
        <v>1757781.8125084401</v>
      </c>
      <c r="E8" s="70">
        <v>1927693</v>
      </c>
      <c r="F8" s="70">
        <v>2089713</v>
      </c>
      <c r="G8" s="70">
        <v>2424582</v>
      </c>
      <c r="H8" s="70">
        <v>2548359</v>
      </c>
      <c r="I8" s="71">
        <v>2747512.1398808998</v>
      </c>
      <c r="J8" s="71">
        <v>3519633</v>
      </c>
      <c r="K8" s="27">
        <v>4699678.8098290004</v>
      </c>
      <c r="L8" s="27">
        <v>5339941.2519696895</v>
      </c>
    </row>
    <row r="9" spans="1:12" ht="15" customHeight="1" x14ac:dyDescent="0.2">
      <c r="A9" s="18" t="s">
        <v>85</v>
      </c>
      <c r="B9" s="72">
        <v>568829</v>
      </c>
      <c r="C9" s="72">
        <v>772563</v>
      </c>
      <c r="D9" s="72">
        <v>746249.85254016006</v>
      </c>
      <c r="E9" s="72">
        <v>756591</v>
      </c>
      <c r="F9" s="72">
        <v>806002</v>
      </c>
      <c r="G9" s="72">
        <v>848278.36</v>
      </c>
      <c r="H9" s="72">
        <v>974351</v>
      </c>
      <c r="I9" s="73">
        <v>1014611.86627984</v>
      </c>
      <c r="J9" s="73">
        <v>1139066</v>
      </c>
      <c r="K9" s="51">
        <v>1239195.4398289998</v>
      </c>
      <c r="L9" s="51">
        <v>1416927.1250394799</v>
      </c>
    </row>
    <row r="10" spans="1:12" ht="15" customHeight="1" x14ac:dyDescent="0.2">
      <c r="A10" s="52" t="s">
        <v>86</v>
      </c>
      <c r="B10" s="72">
        <v>440982</v>
      </c>
      <c r="C10" s="72">
        <v>561730</v>
      </c>
      <c r="D10" s="72">
        <v>576471</v>
      </c>
      <c r="E10" s="72">
        <v>588518</v>
      </c>
      <c r="F10" s="72">
        <v>626045</v>
      </c>
      <c r="G10" s="72">
        <v>686452.2</v>
      </c>
      <c r="H10" s="72">
        <v>794158</v>
      </c>
      <c r="I10" s="73">
        <v>845679.90639636002</v>
      </c>
      <c r="J10" s="73">
        <v>956210</v>
      </c>
      <c r="K10" s="51">
        <v>939495.58682899992</v>
      </c>
      <c r="L10" s="51">
        <v>1066047.6630372</v>
      </c>
    </row>
    <row r="11" spans="1:12" ht="15" customHeight="1" x14ac:dyDescent="0.2">
      <c r="A11" s="74" t="s">
        <v>87</v>
      </c>
      <c r="B11" s="75">
        <v>255373</v>
      </c>
      <c r="C11" s="75">
        <v>323287</v>
      </c>
      <c r="D11" s="75">
        <v>334306.24106880999</v>
      </c>
      <c r="E11" s="75">
        <v>342371</v>
      </c>
      <c r="F11" s="75">
        <v>374567</v>
      </c>
      <c r="G11" s="75">
        <v>420300.2</v>
      </c>
      <c r="H11" s="75">
        <v>509555</v>
      </c>
      <c r="I11" s="76">
        <v>553491.52788415004</v>
      </c>
      <c r="J11" s="76">
        <v>636331</v>
      </c>
      <c r="K11" s="51">
        <v>627500.62347200001</v>
      </c>
      <c r="L11" s="51">
        <v>743812.03594731004</v>
      </c>
    </row>
    <row r="12" spans="1:12" ht="15" customHeight="1" x14ac:dyDescent="0.2">
      <c r="A12" s="74" t="s">
        <v>88</v>
      </c>
      <c r="B12" s="75">
        <v>185609</v>
      </c>
      <c r="C12" s="75">
        <v>238443</v>
      </c>
      <c r="D12" s="75">
        <v>242164.75893119001</v>
      </c>
      <c r="E12" s="75">
        <v>246148</v>
      </c>
      <c r="F12" s="75">
        <v>251478</v>
      </c>
      <c r="G12" s="75">
        <v>266152</v>
      </c>
      <c r="H12" s="75">
        <v>284603</v>
      </c>
      <c r="I12" s="76">
        <v>292188.37851220998</v>
      </c>
      <c r="J12" s="76">
        <v>319880</v>
      </c>
      <c r="K12" s="51">
        <v>311994.96335699997</v>
      </c>
      <c r="L12" s="51">
        <v>322235.62708989001</v>
      </c>
    </row>
    <row r="13" spans="1:12" ht="15" customHeight="1" x14ac:dyDescent="0.2">
      <c r="A13" s="52" t="s">
        <v>89</v>
      </c>
      <c r="B13" s="72">
        <v>127847</v>
      </c>
      <c r="C13" s="72">
        <v>210834</v>
      </c>
      <c r="D13" s="72">
        <v>169778.85254016012</v>
      </c>
      <c r="E13" s="72">
        <v>168072</v>
      </c>
      <c r="F13" s="72">
        <v>179957</v>
      </c>
      <c r="G13" s="72">
        <v>161826.16000000003</v>
      </c>
      <c r="H13" s="72">
        <v>180193</v>
      </c>
      <c r="I13" s="73">
        <v>168931.95988347998</v>
      </c>
      <c r="J13" s="73">
        <v>182856</v>
      </c>
      <c r="K13" s="51">
        <v>299699.853</v>
      </c>
      <c r="L13" s="51">
        <v>350879.46200227994</v>
      </c>
    </row>
    <row r="14" spans="1:12" ht="15" customHeight="1" x14ac:dyDescent="0.2">
      <c r="A14" s="74" t="s">
        <v>87</v>
      </c>
      <c r="B14" s="75">
        <v>52383</v>
      </c>
      <c r="C14" s="75">
        <v>144079</v>
      </c>
      <c r="D14" s="75">
        <v>108286.23594634014</v>
      </c>
      <c r="E14" s="75">
        <v>102420</v>
      </c>
      <c r="F14" s="75">
        <v>116850</v>
      </c>
      <c r="G14" s="75">
        <v>82488.66</v>
      </c>
      <c r="H14" s="75">
        <v>100006</v>
      </c>
      <c r="I14" s="76">
        <v>82078.963478609963</v>
      </c>
      <c r="J14" s="76">
        <v>85402</v>
      </c>
      <c r="K14" s="51">
        <v>144688.406357</v>
      </c>
      <c r="L14" s="51">
        <v>178819.49406223997</v>
      </c>
    </row>
    <row r="15" spans="1:12" ht="15" customHeight="1" x14ac:dyDescent="0.2">
      <c r="A15" s="74" t="s">
        <v>88</v>
      </c>
      <c r="B15" s="75">
        <v>75463</v>
      </c>
      <c r="C15" s="75">
        <v>66755</v>
      </c>
      <c r="D15" s="75">
        <v>61492.616593819985</v>
      </c>
      <c r="E15" s="75">
        <v>65652</v>
      </c>
      <c r="F15" s="75">
        <v>63107</v>
      </c>
      <c r="G15" s="75">
        <v>79337.5</v>
      </c>
      <c r="H15" s="75">
        <v>80187</v>
      </c>
      <c r="I15" s="76">
        <v>86852.99640487002</v>
      </c>
      <c r="J15" s="76">
        <v>97455</v>
      </c>
      <c r="K15" s="51">
        <v>155011.446643</v>
      </c>
      <c r="L15" s="51">
        <v>172059.96794003999</v>
      </c>
    </row>
    <row r="16" spans="1:12" ht="15" customHeight="1" x14ac:dyDescent="0.2">
      <c r="A16" s="18" t="s">
        <v>90</v>
      </c>
      <c r="B16" s="72">
        <v>436395</v>
      </c>
      <c r="C16" s="72">
        <v>509674</v>
      </c>
      <c r="D16" s="72">
        <v>610894.5708787099</v>
      </c>
      <c r="E16" s="72">
        <v>735566</v>
      </c>
      <c r="F16" s="72">
        <v>852190</v>
      </c>
      <c r="G16" s="72">
        <v>901353</v>
      </c>
      <c r="H16" s="72">
        <v>980302</v>
      </c>
      <c r="I16" s="73">
        <v>1048382.44051515</v>
      </c>
      <c r="J16" s="73">
        <v>1565190</v>
      </c>
      <c r="K16" s="51">
        <v>2455599.54</v>
      </c>
      <c r="L16" s="51">
        <v>2689500.4395258599</v>
      </c>
    </row>
    <row r="17" spans="1:12" ht="15" customHeight="1" x14ac:dyDescent="0.2">
      <c r="A17" s="52" t="s">
        <v>91</v>
      </c>
      <c r="B17" s="72">
        <v>108461</v>
      </c>
      <c r="C17" s="72">
        <v>115386</v>
      </c>
      <c r="D17" s="72">
        <v>126712.96589000999</v>
      </c>
      <c r="E17" s="72">
        <v>164942</v>
      </c>
      <c r="F17" s="72">
        <v>212708</v>
      </c>
      <c r="G17" s="72">
        <v>233969.6</v>
      </c>
      <c r="H17" s="72">
        <v>266679</v>
      </c>
      <c r="I17" s="73">
        <v>253749.68876051999</v>
      </c>
      <c r="J17" s="73">
        <v>128621</v>
      </c>
      <c r="K17" s="51">
        <v>123391.44</v>
      </c>
      <c r="L17" s="51">
        <v>400416.54858614999</v>
      </c>
    </row>
    <row r="18" spans="1:12" ht="15" customHeight="1" x14ac:dyDescent="0.2">
      <c r="A18" s="52" t="s">
        <v>53</v>
      </c>
      <c r="B18" s="72">
        <v>327934</v>
      </c>
      <c r="C18" s="72">
        <v>394289</v>
      </c>
      <c r="D18" s="72">
        <v>484181.60498869995</v>
      </c>
      <c r="E18" s="72">
        <v>570623</v>
      </c>
      <c r="F18" s="72">
        <v>639482</v>
      </c>
      <c r="G18" s="72">
        <v>667382.69999999995</v>
      </c>
      <c r="H18" s="72">
        <v>713623</v>
      </c>
      <c r="I18" s="73">
        <v>794632.75175463001</v>
      </c>
      <c r="J18" s="73">
        <v>1436569</v>
      </c>
      <c r="K18" s="51">
        <v>2332208.1</v>
      </c>
      <c r="L18" s="51">
        <v>2289083.8909397097</v>
      </c>
    </row>
    <row r="19" spans="1:12" ht="15" customHeight="1" x14ac:dyDescent="0.2">
      <c r="A19" s="18" t="s">
        <v>92</v>
      </c>
      <c r="B19" s="72">
        <v>317674</v>
      </c>
      <c r="C19" s="72">
        <v>419420</v>
      </c>
      <c r="D19" s="72">
        <v>400637.38908957003</v>
      </c>
      <c r="E19" s="72">
        <v>435536</v>
      </c>
      <c r="F19" s="72">
        <v>431521</v>
      </c>
      <c r="G19" s="72">
        <v>551524.30999999994</v>
      </c>
      <c r="H19" s="72">
        <v>717133</v>
      </c>
      <c r="I19" s="73">
        <v>684517.83308591007</v>
      </c>
      <c r="J19" s="73">
        <v>815376</v>
      </c>
      <c r="K19" s="51">
        <v>1004883.8300000001</v>
      </c>
      <c r="L19" s="51">
        <v>1233513.6874043499</v>
      </c>
    </row>
    <row r="20" spans="1:12" ht="15" customHeight="1" x14ac:dyDescent="0.2">
      <c r="A20" s="52" t="s">
        <v>93</v>
      </c>
      <c r="B20" s="72">
        <v>251665</v>
      </c>
      <c r="C20" s="72">
        <v>345483</v>
      </c>
      <c r="D20" s="72">
        <v>317153.26337558008</v>
      </c>
      <c r="E20" s="72">
        <v>350420</v>
      </c>
      <c r="F20" s="72">
        <v>342546</v>
      </c>
      <c r="G20" s="72">
        <v>456240.81</v>
      </c>
      <c r="H20" s="72">
        <v>610486</v>
      </c>
      <c r="I20" s="73">
        <v>595695.77786057012</v>
      </c>
      <c r="J20" s="73">
        <v>719467</v>
      </c>
      <c r="K20" s="51">
        <v>912415.65</v>
      </c>
      <c r="L20" s="51">
        <v>1134841.31806819</v>
      </c>
    </row>
    <row r="21" spans="1:12" ht="15" customHeight="1" x14ac:dyDescent="0.2">
      <c r="A21" s="52" t="s">
        <v>94</v>
      </c>
      <c r="B21" s="75">
        <v>19431</v>
      </c>
      <c r="C21" s="75">
        <v>27929</v>
      </c>
      <c r="D21" s="75">
        <v>33220.149808430004</v>
      </c>
      <c r="E21" s="75">
        <v>30728</v>
      </c>
      <c r="F21" s="75">
        <v>27330</v>
      </c>
      <c r="G21" s="75">
        <v>26153.299999999996</v>
      </c>
      <c r="H21" s="75">
        <v>17712</v>
      </c>
      <c r="I21" s="76">
        <v>17109.91959827</v>
      </c>
      <c r="J21" s="76">
        <v>28949</v>
      </c>
      <c r="K21" s="51">
        <v>27133.08</v>
      </c>
      <c r="L21" s="51">
        <v>28445.015274169997</v>
      </c>
    </row>
    <row r="22" spans="1:12" ht="15" customHeight="1" x14ac:dyDescent="0.2">
      <c r="A22" s="52" t="s">
        <v>95</v>
      </c>
      <c r="B22" s="75">
        <v>46577</v>
      </c>
      <c r="C22" s="75">
        <v>46009</v>
      </c>
      <c r="D22" s="75">
        <v>50263.975905559972</v>
      </c>
      <c r="E22" s="75">
        <v>54389</v>
      </c>
      <c r="F22" s="75">
        <v>61646</v>
      </c>
      <c r="G22" s="75">
        <v>69130.200000000012</v>
      </c>
      <c r="H22" s="75">
        <v>88936</v>
      </c>
      <c r="I22" s="76">
        <v>71712.135627070005</v>
      </c>
      <c r="J22" s="76">
        <v>66961</v>
      </c>
      <c r="K22" s="51">
        <v>65335.100000000006</v>
      </c>
      <c r="L22" s="51">
        <v>70227.354061990001</v>
      </c>
    </row>
    <row r="23" spans="1:12" ht="15" customHeight="1" x14ac:dyDescent="0.2">
      <c r="A23" s="18" t="s">
        <v>96</v>
      </c>
      <c r="B23" s="51" t="s">
        <v>67</v>
      </c>
      <c r="C23" s="51" t="s">
        <v>67</v>
      </c>
      <c r="D23" s="51" t="s">
        <v>67</v>
      </c>
      <c r="E23" s="51" t="s">
        <v>67</v>
      </c>
      <c r="F23" s="51" t="s">
        <v>67</v>
      </c>
      <c r="G23" s="75">
        <v>123428</v>
      </c>
      <c r="H23" s="75">
        <v>-123428</v>
      </c>
      <c r="I23" s="51" t="s">
        <v>67</v>
      </c>
      <c r="J23" s="51" t="s">
        <v>67</v>
      </c>
      <c r="K23" s="51" t="s">
        <v>67</v>
      </c>
      <c r="L23" s="51" t="s">
        <v>67</v>
      </c>
    </row>
    <row r="24" spans="1:12" ht="15" customHeight="1" x14ac:dyDescent="0.2">
      <c r="A24" s="13" t="s">
        <v>97</v>
      </c>
      <c r="B24" s="70">
        <v>459855</v>
      </c>
      <c r="C24" s="70">
        <v>588175</v>
      </c>
      <c r="D24" s="70">
        <v>577035.87163413956</v>
      </c>
      <c r="E24" s="70">
        <v>638343</v>
      </c>
      <c r="F24" s="70">
        <v>612561</v>
      </c>
      <c r="G24" s="70">
        <v>619069</v>
      </c>
      <c r="H24" s="70">
        <v>795368</v>
      </c>
      <c r="I24" s="71">
        <v>767606.03872844996</v>
      </c>
      <c r="J24" s="71">
        <v>715429</v>
      </c>
      <c r="K24" s="27">
        <v>913601.29000000015</v>
      </c>
      <c r="L24" s="27">
        <v>776571.4598114891</v>
      </c>
    </row>
    <row r="25" spans="1:12" ht="15" customHeight="1" x14ac:dyDescent="0.2">
      <c r="A25" s="18" t="s">
        <v>98</v>
      </c>
      <c r="B25" s="75">
        <v>252303</v>
      </c>
      <c r="C25" s="75">
        <v>313260</v>
      </c>
      <c r="D25" s="75">
        <v>328201.62204819953</v>
      </c>
      <c r="E25" s="75">
        <v>360333</v>
      </c>
      <c r="F25" s="75">
        <v>355763</v>
      </c>
      <c r="G25" s="75">
        <v>385365.6</v>
      </c>
      <c r="H25" s="75">
        <v>483543</v>
      </c>
      <c r="I25" s="76">
        <v>438753.09040712996</v>
      </c>
      <c r="J25" s="76">
        <v>445521</v>
      </c>
      <c r="K25" s="51">
        <v>647957.58000000007</v>
      </c>
      <c r="L25" s="51">
        <v>569740.49912788207</v>
      </c>
    </row>
    <row r="26" spans="1:12" ht="15" customHeight="1" x14ac:dyDescent="0.2">
      <c r="A26" s="18" t="s">
        <v>99</v>
      </c>
      <c r="B26" s="75">
        <v>207551</v>
      </c>
      <c r="C26" s="75">
        <v>274916</v>
      </c>
      <c r="D26" s="75">
        <v>248834.24958594007</v>
      </c>
      <c r="E26" s="75">
        <v>278010</v>
      </c>
      <c r="F26" s="75">
        <v>256798</v>
      </c>
      <c r="G26" s="75">
        <v>239688</v>
      </c>
      <c r="H26" s="75">
        <v>307917</v>
      </c>
      <c r="I26" s="76">
        <v>326578.24225205003</v>
      </c>
      <c r="J26" s="76">
        <v>268601</v>
      </c>
      <c r="K26" s="51">
        <v>265643.71000000002</v>
      </c>
      <c r="L26" s="51">
        <v>206830.960683607</v>
      </c>
    </row>
    <row r="27" spans="1:12" ht="15" customHeight="1" x14ac:dyDescent="0.2">
      <c r="A27" s="52" t="s">
        <v>100</v>
      </c>
      <c r="B27" s="75">
        <v>147166</v>
      </c>
      <c r="C27" s="75">
        <v>197712</v>
      </c>
      <c r="D27" s="75">
        <v>184689.38760887005</v>
      </c>
      <c r="E27" s="75">
        <v>215508</v>
      </c>
      <c r="F27" s="75">
        <v>200265</v>
      </c>
      <c r="G27" s="75">
        <v>200172</v>
      </c>
      <c r="H27" s="75">
        <v>254384</v>
      </c>
      <c r="I27" s="76">
        <v>265073.56133896002</v>
      </c>
      <c r="J27" s="76">
        <v>229425</v>
      </c>
      <c r="K27" s="51">
        <v>218378.66</v>
      </c>
      <c r="L27" s="51">
        <v>156606.32448578702</v>
      </c>
    </row>
    <row r="28" spans="1:12" ht="15" customHeight="1" x14ac:dyDescent="0.2">
      <c r="A28" s="52" t="s">
        <v>94</v>
      </c>
      <c r="B28" s="75">
        <v>28322</v>
      </c>
      <c r="C28" s="75">
        <v>42473</v>
      </c>
      <c r="D28" s="75">
        <v>32066.095066950005</v>
      </c>
      <c r="E28" s="75">
        <v>26377</v>
      </c>
      <c r="F28" s="75">
        <v>29474</v>
      </c>
      <c r="G28" s="75">
        <v>20704</v>
      </c>
      <c r="H28" s="75">
        <v>34365</v>
      </c>
      <c r="I28" s="76">
        <v>27800.764907639998</v>
      </c>
      <c r="J28" s="76">
        <v>19194</v>
      </c>
      <c r="K28" s="51">
        <v>12624.78</v>
      </c>
      <c r="L28" s="51">
        <v>11978.399081130001</v>
      </c>
    </row>
    <row r="29" spans="1:12" ht="15" customHeight="1" x14ac:dyDescent="0.2">
      <c r="A29" s="52" t="s">
        <v>101</v>
      </c>
      <c r="B29" s="72">
        <v>31547</v>
      </c>
      <c r="C29" s="72">
        <v>34063</v>
      </c>
      <c r="D29" s="72">
        <v>29887.39141479</v>
      </c>
      <c r="E29" s="72">
        <v>34511</v>
      </c>
      <c r="F29" s="72">
        <v>23481</v>
      </c>
      <c r="G29" s="72">
        <v>18812</v>
      </c>
      <c r="H29" s="72">
        <v>19168</v>
      </c>
      <c r="I29" s="73">
        <v>33703.916005449995</v>
      </c>
      <c r="J29" s="73">
        <v>19982</v>
      </c>
      <c r="K29" s="51">
        <v>34640.269999999997</v>
      </c>
      <c r="L29" s="51">
        <v>38246.237116690005</v>
      </c>
    </row>
    <row r="30" spans="1:12" ht="15" customHeight="1" x14ac:dyDescent="0.2">
      <c r="A30" s="52" t="s">
        <v>68</v>
      </c>
      <c r="B30" s="72">
        <v>516</v>
      </c>
      <c r="C30" s="72">
        <v>668</v>
      </c>
      <c r="D30" s="72">
        <v>2191.3754953300004</v>
      </c>
      <c r="E30" s="72">
        <v>1614</v>
      </c>
      <c r="F30" s="72">
        <v>3579</v>
      </c>
      <c r="G30" s="72">
        <v>-5985</v>
      </c>
      <c r="H30" s="72">
        <v>3907</v>
      </c>
      <c r="I30" s="73">
        <v>2274.7060692699997</v>
      </c>
      <c r="J30" s="73">
        <v>1308</v>
      </c>
      <c r="K30" s="51">
        <v>0</v>
      </c>
      <c r="L30" s="51">
        <v>0</v>
      </c>
    </row>
    <row r="31" spans="1:12" ht="15" customHeight="1" x14ac:dyDescent="0.2">
      <c r="A31" s="13" t="s">
        <v>102</v>
      </c>
      <c r="B31" s="70">
        <v>13112</v>
      </c>
      <c r="C31" s="70">
        <v>561</v>
      </c>
      <c r="D31" s="70">
        <v>-934.4435496699989</v>
      </c>
      <c r="E31" s="70">
        <v>7021</v>
      </c>
      <c r="F31" s="70">
        <v>-9046</v>
      </c>
      <c r="G31" s="70">
        <v>-4933.3999999999996</v>
      </c>
      <c r="H31" s="70">
        <v>-3552</v>
      </c>
      <c r="I31" s="71">
        <v>6616.9538785599998</v>
      </c>
      <c r="J31" s="71">
        <v>237495</v>
      </c>
      <c r="K31" s="27">
        <v>-256689.02000000002</v>
      </c>
      <c r="L31" s="27">
        <v>14226.749502610004</v>
      </c>
    </row>
    <row r="32" spans="1:12" ht="15" customHeight="1" x14ac:dyDescent="0.2">
      <c r="A32" s="18" t="s">
        <v>103</v>
      </c>
      <c r="B32" s="77">
        <v>1249</v>
      </c>
      <c r="C32" s="77">
        <v>-1070</v>
      </c>
      <c r="D32" s="77">
        <v>708.21457949000205</v>
      </c>
      <c r="E32" s="77">
        <v>4396</v>
      </c>
      <c r="F32" s="77">
        <v>4129</v>
      </c>
      <c r="G32" s="77">
        <v>1171.5999999999999</v>
      </c>
      <c r="H32" s="77">
        <v>-529</v>
      </c>
      <c r="I32" s="51">
        <v>-257.48884005999935</v>
      </c>
      <c r="J32" s="51">
        <v>-887</v>
      </c>
      <c r="K32" s="51">
        <v>442.34</v>
      </c>
      <c r="L32" s="51">
        <v>1547.8508290199952</v>
      </c>
    </row>
    <row r="33" spans="1:12" ht="15" customHeight="1" x14ac:dyDescent="0.2">
      <c r="A33" s="18" t="s">
        <v>104</v>
      </c>
      <c r="B33" s="77">
        <v>26756</v>
      </c>
      <c r="C33" s="77">
        <v>14592</v>
      </c>
      <c r="D33" s="77">
        <v>16976.835296099998</v>
      </c>
      <c r="E33" s="77">
        <v>19043</v>
      </c>
      <c r="F33" s="77">
        <v>12408</v>
      </c>
      <c r="G33" s="77">
        <v>12166</v>
      </c>
      <c r="H33" s="77">
        <v>16405</v>
      </c>
      <c r="I33" s="51">
        <v>22030.171923379999</v>
      </c>
      <c r="J33" s="51">
        <v>298864</v>
      </c>
      <c r="K33" s="51">
        <v>19143.599999999999</v>
      </c>
      <c r="L33" s="51">
        <v>40520.279263120006</v>
      </c>
    </row>
    <row r="34" spans="1:12" ht="15" customHeight="1" x14ac:dyDescent="0.2">
      <c r="A34" s="18" t="s">
        <v>105</v>
      </c>
      <c r="B34" s="77">
        <v>-14892</v>
      </c>
      <c r="C34" s="77">
        <v>-12961</v>
      </c>
      <c r="D34" s="77">
        <v>-18619.49342526</v>
      </c>
      <c r="E34" s="77">
        <v>-16418</v>
      </c>
      <c r="F34" s="77">
        <v>-25584</v>
      </c>
      <c r="G34" s="77">
        <v>-18271</v>
      </c>
      <c r="H34" s="77">
        <v>-19429</v>
      </c>
      <c r="I34" s="51">
        <v>-15155.72920476</v>
      </c>
      <c r="J34" s="51">
        <v>-60483</v>
      </c>
      <c r="K34" s="51">
        <v>-276274.96000000002</v>
      </c>
      <c r="L34" s="51">
        <v>-27841.380589529999</v>
      </c>
    </row>
    <row r="35" spans="1:12" ht="20.25" customHeight="1" x14ac:dyDescent="0.2">
      <c r="A35" s="78" t="s">
        <v>106</v>
      </c>
      <c r="B35" s="77" t="s">
        <v>67</v>
      </c>
      <c r="C35" s="77" t="s">
        <v>67</v>
      </c>
      <c r="D35" s="77" t="s">
        <v>67</v>
      </c>
      <c r="E35" s="77" t="s">
        <v>67</v>
      </c>
      <c r="F35" s="77" t="s">
        <v>67</v>
      </c>
      <c r="G35" s="77">
        <v>299178</v>
      </c>
      <c r="H35" s="77">
        <v>-299178</v>
      </c>
      <c r="I35" s="51" t="s">
        <v>67</v>
      </c>
      <c r="J35" s="51" t="s">
        <v>67</v>
      </c>
      <c r="K35" s="51">
        <v>0</v>
      </c>
      <c r="L35" s="51">
        <v>0</v>
      </c>
    </row>
    <row r="36" spans="1:12" x14ac:dyDescent="0.2">
      <c r="A36" s="79" t="s">
        <v>80</v>
      </c>
      <c r="B36" s="80">
        <v>1795865</v>
      </c>
      <c r="C36" s="80">
        <v>2290394</v>
      </c>
      <c r="D36" s="80">
        <v>2333883.2405929095</v>
      </c>
      <c r="E36" s="80">
        <v>2573056</v>
      </c>
      <c r="F36" s="80">
        <v>2693228</v>
      </c>
      <c r="G36" s="80">
        <v>3337896</v>
      </c>
      <c r="H36" s="80">
        <v>3040996</v>
      </c>
      <c r="I36" s="81">
        <v>3521735</v>
      </c>
      <c r="J36" s="81">
        <v>4472556</v>
      </c>
      <c r="K36" s="60">
        <v>5356591.0798289999</v>
      </c>
      <c r="L36" s="60">
        <v>6130739.461283789</v>
      </c>
    </row>
    <row r="37" spans="1:12" x14ac:dyDescent="0.2">
      <c r="A37" s="4" t="s">
        <v>42</v>
      </c>
      <c r="F37" s="605" t="s">
        <v>534</v>
      </c>
      <c r="G37" s="605"/>
      <c r="H37" s="605"/>
      <c r="I37" s="605"/>
      <c r="J37" s="605"/>
      <c r="K37" s="605"/>
      <c r="L37" s="605"/>
    </row>
    <row r="38" spans="1:12" x14ac:dyDescent="0.2">
      <c r="A38" s="4" t="s">
        <v>43</v>
      </c>
    </row>
    <row r="39" spans="1:12" x14ac:dyDescent="0.2">
      <c r="B39" s="25"/>
      <c r="C39" s="25"/>
      <c r="D39" s="25"/>
      <c r="E39" s="25"/>
      <c r="F39" s="25"/>
      <c r="G39" s="25"/>
    </row>
    <row r="40" spans="1:12" x14ac:dyDescent="0.2">
      <c r="B40" s="25"/>
      <c r="C40" s="25"/>
      <c r="D40" s="25"/>
      <c r="E40" s="25"/>
      <c r="F40" s="25"/>
      <c r="G40" s="25"/>
    </row>
    <row r="41" spans="1:12" x14ac:dyDescent="0.2">
      <c r="B41" s="25"/>
      <c r="C41" s="25"/>
      <c r="D41" s="25"/>
      <c r="E41" s="25"/>
      <c r="F41" s="25"/>
      <c r="G41" s="25"/>
    </row>
    <row r="42" spans="1:12" x14ac:dyDescent="0.2">
      <c r="B42" s="25"/>
      <c r="C42" s="25"/>
      <c r="D42" s="25"/>
      <c r="E42" s="25"/>
      <c r="F42" s="25"/>
      <c r="G42" s="25"/>
    </row>
    <row r="43" spans="1:12" x14ac:dyDescent="0.2">
      <c r="B43" s="25"/>
      <c r="C43" s="25"/>
      <c r="D43" s="25"/>
      <c r="E43" s="25"/>
      <c r="F43" s="25"/>
      <c r="G43" s="25"/>
    </row>
    <row r="44" spans="1:12" x14ac:dyDescent="0.2">
      <c r="B44" s="25"/>
      <c r="C44" s="25"/>
      <c r="D44" s="25"/>
      <c r="E44" s="25"/>
      <c r="F44" s="25"/>
      <c r="G44" s="25"/>
    </row>
    <row r="45" spans="1:12" x14ac:dyDescent="0.2">
      <c r="B45" s="25"/>
      <c r="C45" s="25"/>
      <c r="D45" s="25"/>
      <c r="E45" s="25"/>
      <c r="F45" s="25"/>
      <c r="G45" s="25"/>
    </row>
    <row r="46" spans="1:12" x14ac:dyDescent="0.2">
      <c r="B46" s="83"/>
      <c r="C46" s="83"/>
      <c r="D46" s="83"/>
      <c r="E46" s="83"/>
      <c r="F46" s="83"/>
      <c r="G46" s="83"/>
    </row>
    <row r="47" spans="1:12" x14ac:dyDescent="0.2">
      <c r="B47" s="83"/>
      <c r="C47" s="83"/>
      <c r="D47" s="83"/>
      <c r="E47" s="83"/>
      <c r="F47" s="83"/>
      <c r="G47" s="83"/>
    </row>
    <row r="48" spans="1:12" x14ac:dyDescent="0.2">
      <c r="B48" s="83"/>
      <c r="C48" s="83"/>
      <c r="D48" s="83"/>
      <c r="E48" s="83"/>
      <c r="F48" s="83"/>
      <c r="G48" s="83"/>
    </row>
    <row r="64" ht="10.5" customHeight="1" x14ac:dyDescent="0.2"/>
    <row r="65" ht="10.5" customHeight="1" x14ac:dyDescent="0.2"/>
    <row r="66" ht="10.5" customHeight="1" x14ac:dyDescent="0.2"/>
    <row r="67" ht="10.5" customHeight="1" x14ac:dyDescent="0.2"/>
    <row r="68" ht="10.5" customHeight="1" x14ac:dyDescent="0.2"/>
    <row r="69" ht="10.5" customHeight="1" x14ac:dyDescent="0.2"/>
    <row r="70" ht="10.5" customHeight="1" x14ac:dyDescent="0.2"/>
    <row r="71" ht="10.5" customHeight="1" x14ac:dyDescent="0.2"/>
    <row r="72" ht="10.5" customHeight="1" x14ac:dyDescent="0.2"/>
  </sheetData>
  <mergeCells count="14">
    <mergeCell ref="L5:L7"/>
    <mergeCell ref="F37:L37"/>
    <mergeCell ref="A3:L3"/>
    <mergeCell ref="J5:J7"/>
    <mergeCell ref="K5:K7"/>
    <mergeCell ref="A5:A7"/>
    <mergeCell ref="B5:B7"/>
    <mergeCell ref="C5:C7"/>
    <mergeCell ref="D5:D7"/>
    <mergeCell ref="E5:E7"/>
    <mergeCell ref="F5:F7"/>
    <mergeCell ref="G5:G7"/>
    <mergeCell ref="H5:H7"/>
    <mergeCell ref="I5:I7"/>
  </mergeCells>
  <phoneticPr fontId="29" type="noConversion"/>
  <conditionalFormatting sqref="L2 K8:L22 K24:L36 K38:K1048576">
    <cfRule type="cellIs" dxfId="61" priority="1" operator="equal">
      <formula>0</formula>
    </cfRule>
  </conditionalFormatting>
  <hyperlinks>
    <hyperlink ref="L2" location="Contents!A1" display="Back to Contents" xr:uid="{5A2DD3AF-E940-4240-AFBB-C3802FB26579}"/>
  </hyperlinks>
  <pageMargins left="0.63" right="0.56999999999999995" top="0.84" bottom="1" header="0.5" footer="0.5"/>
  <pageSetup paperSize="9" scale="68" orientation="landscape" r:id="rId1"/>
  <headerFooter alignWithMargins="0">
    <oddHeader>&amp;L&amp;"Calibri"&amp;10&amp;K000000 [Limited Sharing]&amp;1#_x000D_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H65"/>
  <sheetViews>
    <sheetView showGridLines="0" zoomScaleNormal="100" workbookViewId="0">
      <pane xSplit="1" ySplit="8" topLeftCell="B9" activePane="bottomRight" state="frozen"/>
      <selection pane="topRight" activeCell="B1" sqref="B1"/>
      <selection pane="bottomLeft" activeCell="A9" sqref="A9"/>
      <selection pane="bottomRight" activeCell="A8" sqref="A8:D8"/>
    </sheetView>
  </sheetViews>
  <sheetFormatPr defaultColWidth="9.140625" defaultRowHeight="12.75" x14ac:dyDescent="0.2"/>
  <cols>
    <col min="1" max="1" width="43.5703125" style="44" customWidth="1"/>
    <col min="2" max="2" width="11.85546875" style="44" customWidth="1"/>
    <col min="3" max="3" width="11.42578125" style="44" customWidth="1"/>
    <col min="4" max="4" width="11.140625" style="44" customWidth="1"/>
    <col min="5" max="16384" width="9.140625" style="44"/>
  </cols>
  <sheetData>
    <row r="1" spans="1:8" s="410" customFormat="1" ht="15.75" x14ac:dyDescent="0.25">
      <c r="A1" s="85" t="s">
        <v>23</v>
      </c>
      <c r="B1" s="86"/>
      <c r="C1" s="86"/>
      <c r="D1" s="86" t="s">
        <v>173</v>
      </c>
    </row>
    <row r="2" spans="1:8" s="410" customFormat="1" ht="15.75" x14ac:dyDescent="0.25">
      <c r="D2" s="442" t="s">
        <v>524</v>
      </c>
    </row>
    <row r="3" spans="1:8" s="412" customFormat="1" ht="15.75" x14ac:dyDescent="0.25">
      <c r="A3" s="623" t="s">
        <v>108</v>
      </c>
      <c r="B3" s="623"/>
      <c r="C3" s="623"/>
      <c r="D3" s="623"/>
    </row>
    <row r="4" spans="1:8" s="9" customFormat="1" x14ac:dyDescent="0.2">
      <c r="A4" s="131"/>
      <c r="B4" s="131"/>
      <c r="C4" s="131"/>
      <c r="D4" s="131"/>
    </row>
    <row r="5" spans="1:8" x14ac:dyDescent="0.2">
      <c r="A5" s="607" t="s">
        <v>25</v>
      </c>
      <c r="B5" s="613">
        <v>2021</v>
      </c>
      <c r="C5" s="613">
        <v>2022</v>
      </c>
      <c r="D5" s="607" t="s">
        <v>109</v>
      </c>
    </row>
    <row r="6" spans="1:8" x14ac:dyDescent="0.2">
      <c r="A6" s="608"/>
      <c r="B6" s="614"/>
      <c r="C6" s="614"/>
      <c r="D6" s="608"/>
    </row>
    <row r="7" spans="1:8" x14ac:dyDescent="0.2">
      <c r="A7" s="609"/>
      <c r="B7" s="615"/>
      <c r="C7" s="615"/>
      <c r="D7" s="609"/>
    </row>
    <row r="8" spans="1:8" x14ac:dyDescent="0.2">
      <c r="A8" s="617" t="s">
        <v>661</v>
      </c>
      <c r="B8" s="618"/>
      <c r="C8" s="618"/>
      <c r="D8" s="619"/>
    </row>
    <row r="9" spans="1:8" x14ac:dyDescent="0.2">
      <c r="A9" s="87" t="s">
        <v>84</v>
      </c>
      <c r="B9" s="24">
        <v>2747512</v>
      </c>
      <c r="C9" s="24">
        <v>3519633</v>
      </c>
      <c r="D9" s="24">
        <v>4699678.8098290004</v>
      </c>
      <c r="E9" s="43"/>
      <c r="F9" s="43"/>
      <c r="G9" s="88"/>
    </row>
    <row r="10" spans="1:8" x14ac:dyDescent="0.2">
      <c r="A10" s="89" t="s">
        <v>110</v>
      </c>
      <c r="B10" s="24">
        <v>499629</v>
      </c>
      <c r="C10" s="24">
        <v>570918</v>
      </c>
      <c r="D10" s="24">
        <v>543998.66490584891</v>
      </c>
      <c r="E10" s="43"/>
      <c r="F10" s="43"/>
      <c r="G10" s="88"/>
    </row>
    <row r="11" spans="1:8" x14ac:dyDescent="0.2">
      <c r="A11" s="54" t="s">
        <v>87</v>
      </c>
      <c r="B11" s="24">
        <v>134930</v>
      </c>
      <c r="C11" s="24">
        <v>170303</v>
      </c>
      <c r="D11" s="24">
        <v>90519.21412715943</v>
      </c>
      <c r="E11" s="43"/>
      <c r="F11" s="43"/>
      <c r="G11" s="88"/>
      <c r="H11" s="90"/>
    </row>
    <row r="12" spans="1:8" x14ac:dyDescent="0.2">
      <c r="A12" s="54" t="s">
        <v>88</v>
      </c>
      <c r="B12" s="24">
        <v>257918</v>
      </c>
      <c r="C12" s="24">
        <v>281643</v>
      </c>
      <c r="D12" s="24">
        <v>323146.10804875998</v>
      </c>
      <c r="E12" s="43"/>
      <c r="F12" s="43"/>
      <c r="G12" s="88"/>
    </row>
    <row r="13" spans="1:8" x14ac:dyDescent="0.2">
      <c r="A13" s="54" t="s">
        <v>111</v>
      </c>
      <c r="B13" s="24">
        <v>106782</v>
      </c>
      <c r="C13" s="24">
        <v>118971</v>
      </c>
      <c r="D13" s="24">
        <v>130333.34272992999</v>
      </c>
      <c r="E13" s="43"/>
      <c r="F13" s="43"/>
      <c r="G13" s="88"/>
    </row>
    <row r="14" spans="1:8" x14ac:dyDescent="0.2">
      <c r="A14" s="89" t="s">
        <v>112</v>
      </c>
      <c r="B14" s="24">
        <v>974821</v>
      </c>
      <c r="C14" s="24">
        <v>1092615</v>
      </c>
      <c r="D14" s="24">
        <v>1343885.4334301285</v>
      </c>
      <c r="E14" s="43"/>
      <c r="F14" s="43"/>
      <c r="G14" s="88"/>
    </row>
    <row r="15" spans="1:8" x14ac:dyDescent="0.2">
      <c r="A15" s="54" t="s">
        <v>113</v>
      </c>
      <c r="B15" s="24">
        <v>261716</v>
      </c>
      <c r="C15" s="24">
        <v>328969</v>
      </c>
      <c r="D15" s="24">
        <v>394676.29417522845</v>
      </c>
      <c r="E15" s="43"/>
      <c r="F15" s="43"/>
      <c r="G15" s="88"/>
    </row>
    <row r="16" spans="1:8" x14ac:dyDescent="0.2">
      <c r="A16" s="54" t="s">
        <v>114</v>
      </c>
      <c r="B16" s="24">
        <v>275165</v>
      </c>
      <c r="C16" s="24">
        <v>279803</v>
      </c>
      <c r="D16" s="24">
        <v>374328.60384046065</v>
      </c>
      <c r="E16" s="43"/>
      <c r="F16" s="43"/>
      <c r="G16" s="88"/>
    </row>
    <row r="17" spans="1:7" x14ac:dyDescent="0.2">
      <c r="A17" s="54" t="s">
        <v>115</v>
      </c>
      <c r="B17" s="24">
        <v>397343</v>
      </c>
      <c r="C17" s="24">
        <v>445635</v>
      </c>
      <c r="D17" s="24">
        <v>531074.56849892996</v>
      </c>
      <c r="E17" s="43"/>
      <c r="F17" s="43"/>
      <c r="G17" s="88"/>
    </row>
    <row r="18" spans="1:7" x14ac:dyDescent="0.2">
      <c r="A18" s="54" t="s">
        <v>116</v>
      </c>
      <c r="B18" s="24">
        <v>40597</v>
      </c>
      <c r="C18" s="24">
        <v>38208</v>
      </c>
      <c r="D18" s="24">
        <v>43805.966915509467</v>
      </c>
      <c r="E18" s="43"/>
      <c r="F18" s="43"/>
      <c r="G18" s="88"/>
    </row>
    <row r="19" spans="1:7" x14ac:dyDescent="0.2">
      <c r="A19" s="89" t="s">
        <v>117</v>
      </c>
      <c r="B19" s="24">
        <v>164590</v>
      </c>
      <c r="C19" s="24">
        <v>203491</v>
      </c>
      <c r="D19" s="24">
        <v>202476.49215315774</v>
      </c>
      <c r="E19" s="43"/>
      <c r="F19" s="43"/>
      <c r="G19" s="88"/>
    </row>
    <row r="20" spans="1:7" x14ac:dyDescent="0.2">
      <c r="A20" s="54" t="s">
        <v>118</v>
      </c>
      <c r="B20" s="24">
        <v>68206</v>
      </c>
      <c r="C20" s="24">
        <v>109330</v>
      </c>
      <c r="D20" s="24">
        <v>106793.23228070991</v>
      </c>
      <c r="E20" s="43"/>
      <c r="F20" s="43"/>
      <c r="G20" s="88"/>
    </row>
    <row r="21" spans="1:7" x14ac:dyDescent="0.2">
      <c r="A21" s="54" t="s">
        <v>119</v>
      </c>
      <c r="B21" s="24">
        <v>1385</v>
      </c>
      <c r="C21" s="24">
        <v>1259</v>
      </c>
      <c r="D21" s="24">
        <v>1424.43868376</v>
      </c>
      <c r="E21" s="43"/>
      <c r="F21" s="43"/>
      <c r="G21" s="88"/>
    </row>
    <row r="22" spans="1:7" x14ac:dyDescent="0.2">
      <c r="A22" s="54" t="s">
        <v>120</v>
      </c>
      <c r="B22" s="24">
        <v>47255</v>
      </c>
      <c r="C22" s="24">
        <v>45935</v>
      </c>
      <c r="D22" s="24">
        <v>46685.667864269999</v>
      </c>
      <c r="E22" s="43"/>
      <c r="F22" s="43"/>
      <c r="G22" s="88"/>
    </row>
    <row r="23" spans="1:7" x14ac:dyDescent="0.2">
      <c r="A23" s="54" t="s">
        <v>68</v>
      </c>
      <c r="B23" s="24">
        <v>47744</v>
      </c>
      <c r="C23" s="24">
        <v>46967</v>
      </c>
      <c r="D23" s="24">
        <v>47573.153324417828</v>
      </c>
      <c r="E23" s="43"/>
      <c r="F23" s="43"/>
      <c r="G23" s="88"/>
    </row>
    <row r="24" spans="1:7" x14ac:dyDescent="0.2">
      <c r="A24" s="89" t="s">
        <v>121</v>
      </c>
      <c r="B24" s="24">
        <v>1108472</v>
      </c>
      <c r="C24" s="24">
        <v>1652609</v>
      </c>
      <c r="D24" s="24">
        <v>2609318.2193398648</v>
      </c>
      <c r="E24" s="43"/>
      <c r="F24" s="43"/>
      <c r="G24" s="88"/>
    </row>
    <row r="25" spans="1:7" x14ac:dyDescent="0.2">
      <c r="A25" s="54" t="s">
        <v>122</v>
      </c>
      <c r="B25" s="24">
        <v>1048382</v>
      </c>
      <c r="C25" s="24">
        <v>1565190</v>
      </c>
      <c r="D25" s="24">
        <v>2455599.54</v>
      </c>
      <c r="E25" s="43"/>
      <c r="F25" s="43"/>
      <c r="G25" s="88"/>
    </row>
    <row r="26" spans="1:7" x14ac:dyDescent="0.2">
      <c r="A26" s="87" t="s">
        <v>123</v>
      </c>
      <c r="B26" s="24">
        <v>789636</v>
      </c>
      <c r="C26" s="24">
        <v>1014293</v>
      </c>
      <c r="D26" s="24">
        <v>932744.89000000013</v>
      </c>
      <c r="E26" s="43"/>
      <c r="F26" s="43"/>
      <c r="G26" s="88"/>
    </row>
    <row r="27" spans="1:7" x14ac:dyDescent="0.2">
      <c r="A27" s="89" t="s">
        <v>124</v>
      </c>
      <c r="B27" s="24">
        <v>61675</v>
      </c>
      <c r="C27" s="24">
        <v>36100</v>
      </c>
      <c r="D27" s="24">
        <v>43186.30110131843</v>
      </c>
      <c r="E27" s="43"/>
      <c r="F27" s="43"/>
      <c r="G27" s="88"/>
    </row>
    <row r="28" spans="1:7" x14ac:dyDescent="0.2">
      <c r="A28" s="54" t="s">
        <v>87</v>
      </c>
      <c r="B28" s="24">
        <v>54624</v>
      </c>
      <c r="C28" s="24">
        <v>30271</v>
      </c>
      <c r="D28" s="24">
        <v>28140.028993418433</v>
      </c>
      <c r="E28" s="43"/>
      <c r="F28" s="43"/>
      <c r="G28" s="88"/>
    </row>
    <row r="29" spans="1:7" x14ac:dyDescent="0.2">
      <c r="A29" s="54" t="s">
        <v>111</v>
      </c>
      <c r="B29" s="24">
        <v>7051</v>
      </c>
      <c r="C29" s="24">
        <v>5829</v>
      </c>
      <c r="D29" s="24">
        <v>15046.2721079</v>
      </c>
      <c r="E29" s="43"/>
      <c r="F29" s="43"/>
      <c r="G29" s="88"/>
    </row>
    <row r="30" spans="1:7" x14ac:dyDescent="0.2">
      <c r="A30" s="89" t="s">
        <v>125</v>
      </c>
      <c r="B30" s="24">
        <v>189733</v>
      </c>
      <c r="C30" s="24">
        <v>116818</v>
      </c>
      <c r="D30" s="24">
        <v>136303.34505576987</v>
      </c>
      <c r="E30" s="43"/>
      <c r="F30" s="43"/>
      <c r="G30" s="88"/>
    </row>
    <row r="31" spans="1:7" x14ac:dyDescent="0.2">
      <c r="A31" s="54" t="s">
        <v>113</v>
      </c>
      <c r="B31" s="24">
        <v>48897</v>
      </c>
      <c r="C31" s="24">
        <v>38522</v>
      </c>
      <c r="D31" s="24">
        <v>51090.751831604844</v>
      </c>
      <c r="E31" s="43"/>
      <c r="F31" s="43"/>
      <c r="G31" s="88"/>
    </row>
    <row r="32" spans="1:7" x14ac:dyDescent="0.2">
      <c r="A32" s="54" t="s">
        <v>114</v>
      </c>
      <c r="B32" s="24">
        <v>111956</v>
      </c>
      <c r="C32" s="24">
        <v>43734</v>
      </c>
      <c r="D32" s="24">
        <v>40905.114614810387</v>
      </c>
      <c r="E32" s="43"/>
      <c r="F32" s="43"/>
      <c r="G32" s="88"/>
    </row>
    <row r="33" spans="1:7" x14ac:dyDescent="0.2">
      <c r="A33" s="54" t="s">
        <v>126</v>
      </c>
      <c r="B33" s="24">
        <v>18333</v>
      </c>
      <c r="C33" s="24">
        <v>25434</v>
      </c>
      <c r="D33" s="24">
        <v>32573.58138337647</v>
      </c>
      <c r="E33" s="43"/>
      <c r="F33" s="43"/>
      <c r="G33" s="88"/>
    </row>
    <row r="34" spans="1:7" x14ac:dyDescent="0.2">
      <c r="A34" s="54" t="s">
        <v>116</v>
      </c>
      <c r="B34" s="24">
        <v>10547</v>
      </c>
      <c r="C34" s="24">
        <v>9128</v>
      </c>
      <c r="D34" s="24">
        <v>11733.897225978173</v>
      </c>
      <c r="E34" s="43"/>
      <c r="F34" s="43"/>
      <c r="G34" s="88"/>
    </row>
    <row r="35" spans="1:7" x14ac:dyDescent="0.2">
      <c r="A35" s="89" t="s">
        <v>127</v>
      </c>
      <c r="B35" s="24">
        <v>537370</v>
      </c>
      <c r="C35" s="24">
        <v>859835</v>
      </c>
      <c r="D35" s="24">
        <v>751889.68770307174</v>
      </c>
      <c r="E35" s="43"/>
      <c r="F35" s="43"/>
      <c r="G35" s="88"/>
    </row>
    <row r="36" spans="1:7" x14ac:dyDescent="0.2">
      <c r="A36" s="54" t="s">
        <v>118</v>
      </c>
      <c r="B36" s="24">
        <v>79463</v>
      </c>
      <c r="C36" s="24">
        <v>108697</v>
      </c>
      <c r="D36" s="24">
        <v>98601.146069520255</v>
      </c>
      <c r="E36" s="43"/>
      <c r="F36" s="43"/>
      <c r="G36" s="88"/>
    </row>
    <row r="37" spans="1:7" x14ac:dyDescent="0.2">
      <c r="A37" s="54" t="s">
        <v>119</v>
      </c>
      <c r="B37" s="24">
        <v>96520</v>
      </c>
      <c r="C37" s="24">
        <v>458295</v>
      </c>
      <c r="D37" s="24">
        <v>214116.53188938953</v>
      </c>
      <c r="E37" s="43"/>
      <c r="F37" s="43"/>
      <c r="G37" s="88"/>
    </row>
    <row r="38" spans="1:7" x14ac:dyDescent="0.2">
      <c r="A38" s="54" t="s">
        <v>120</v>
      </c>
      <c r="B38" s="24">
        <v>263042</v>
      </c>
      <c r="C38" s="24">
        <v>234408</v>
      </c>
      <c r="D38" s="24">
        <v>369504.84528416098</v>
      </c>
      <c r="E38" s="43"/>
      <c r="F38" s="43"/>
      <c r="G38" s="88"/>
    </row>
    <row r="39" spans="1:7" x14ac:dyDescent="0.2">
      <c r="A39" s="54" t="s">
        <v>68</v>
      </c>
      <c r="B39" s="24">
        <v>98346</v>
      </c>
      <c r="C39" s="24">
        <v>58434</v>
      </c>
      <c r="D39" s="24">
        <v>69667.164460000989</v>
      </c>
      <c r="E39" s="43"/>
      <c r="F39" s="43"/>
      <c r="G39" s="88"/>
    </row>
    <row r="40" spans="1:7" x14ac:dyDescent="0.2">
      <c r="A40" s="91" t="s">
        <v>128</v>
      </c>
      <c r="B40" s="24">
        <v>858</v>
      </c>
      <c r="C40" s="24">
        <v>1540</v>
      </c>
      <c r="D40" s="41">
        <v>1365.55613984</v>
      </c>
      <c r="E40" s="43"/>
      <c r="F40" s="43"/>
      <c r="G40" s="88"/>
    </row>
    <row r="41" spans="1:7" x14ac:dyDescent="0.2">
      <c r="A41" s="92" t="s">
        <v>129</v>
      </c>
      <c r="B41" s="93">
        <v>3537148</v>
      </c>
      <c r="C41" s="93">
        <v>4533926</v>
      </c>
      <c r="D41" s="60">
        <v>5632423.699829001</v>
      </c>
      <c r="E41" s="43"/>
      <c r="F41" s="43"/>
      <c r="G41" s="88"/>
    </row>
    <row r="42" spans="1:7" ht="14.25" customHeight="1" x14ac:dyDescent="0.2">
      <c r="A42" s="620" t="s">
        <v>130</v>
      </c>
      <c r="B42" s="621"/>
      <c r="C42" s="621"/>
      <c r="D42" s="621"/>
    </row>
    <row r="43" spans="1:7" x14ac:dyDescent="0.2">
      <c r="A43" s="94" t="s">
        <v>131</v>
      </c>
      <c r="B43" s="96">
        <v>3.1869872575172318</v>
      </c>
      <c r="C43" s="96">
        <v>2.5225399027758546</v>
      </c>
      <c r="D43" s="543">
        <v>2.1418048182101792</v>
      </c>
      <c r="F43" s="95"/>
    </row>
    <row r="44" spans="1:7" x14ac:dyDescent="0.2">
      <c r="A44" s="94" t="s">
        <v>132</v>
      </c>
      <c r="B44" s="96">
        <v>6.6121366651417466</v>
      </c>
      <c r="C44" s="96">
        <v>5.0259514581674845</v>
      </c>
      <c r="D44" s="543">
        <v>5.2436325331345186</v>
      </c>
      <c r="F44" s="95"/>
    </row>
    <row r="45" spans="1:7" x14ac:dyDescent="0.2">
      <c r="A45" s="94" t="s">
        <v>133</v>
      </c>
      <c r="B45" s="96">
        <v>3.9856077549541715</v>
      </c>
      <c r="C45" s="96">
        <v>4.4187853814203839</v>
      </c>
      <c r="D45" s="543">
        <v>3.4802307946752995</v>
      </c>
      <c r="F45" s="95"/>
    </row>
    <row r="46" spans="1:7" x14ac:dyDescent="0.2">
      <c r="A46" s="94" t="s">
        <v>68</v>
      </c>
      <c r="B46" s="96">
        <v>6.2985843221883178</v>
      </c>
      <c r="C46" s="96">
        <v>6.874024917937815</v>
      </c>
      <c r="D46" s="543">
        <v>9.6757759132774392</v>
      </c>
      <c r="F46" s="95"/>
    </row>
    <row r="47" spans="1:7" x14ac:dyDescent="0.2">
      <c r="A47" s="97" t="s">
        <v>122</v>
      </c>
      <c r="B47" s="96">
        <v>5.9525320949261555</v>
      </c>
      <c r="C47" s="96">
        <v>6.5043445670898388</v>
      </c>
      <c r="D47" s="543">
        <v>8.9555692666512137</v>
      </c>
      <c r="F47" s="95"/>
    </row>
    <row r="48" spans="1:7" x14ac:dyDescent="0.2">
      <c r="A48" s="98" t="s">
        <v>129</v>
      </c>
      <c r="B48" s="99">
        <v>20.083315999801467</v>
      </c>
      <c r="C48" s="99">
        <v>18.841301660301539</v>
      </c>
      <c r="D48" s="544">
        <v>20.5</v>
      </c>
      <c r="F48" s="95"/>
    </row>
    <row r="49" spans="1:6" x14ac:dyDescent="0.2">
      <c r="A49" s="100"/>
      <c r="B49" s="100"/>
      <c r="C49" s="100"/>
      <c r="D49" s="61" t="s">
        <v>534</v>
      </c>
      <c r="F49" s="95"/>
    </row>
    <row r="50" spans="1:6" x14ac:dyDescent="0.2">
      <c r="A50" s="100"/>
      <c r="F50" s="95"/>
    </row>
    <row r="51" spans="1:6" x14ac:dyDescent="0.2">
      <c r="A51" s="44" t="s">
        <v>134</v>
      </c>
      <c r="B51" s="101"/>
      <c r="C51" s="101"/>
      <c r="D51" s="101"/>
      <c r="F51" s="95"/>
    </row>
    <row r="52" spans="1:6" ht="26.25" customHeight="1" x14ac:dyDescent="0.2">
      <c r="A52" s="622" t="s">
        <v>642</v>
      </c>
      <c r="B52" s="622"/>
      <c r="C52" s="622"/>
      <c r="D52" s="622"/>
    </row>
    <row r="54" spans="1:6" ht="40.5" customHeight="1" x14ac:dyDescent="0.2">
      <c r="A54" s="616" t="s">
        <v>599</v>
      </c>
      <c r="B54" s="616"/>
      <c r="C54" s="616"/>
      <c r="D54" s="616"/>
    </row>
    <row r="55" spans="1:6" x14ac:dyDescent="0.2">
      <c r="B55" s="88"/>
      <c r="C55" s="88"/>
      <c r="D55" s="88"/>
    </row>
    <row r="56" spans="1:6" x14ac:dyDescent="0.2">
      <c r="B56" s="88"/>
      <c r="C56" s="88"/>
      <c r="D56" s="88"/>
    </row>
    <row r="57" spans="1:6" x14ac:dyDescent="0.2">
      <c r="B57" s="88"/>
      <c r="C57" s="88"/>
      <c r="D57" s="88"/>
    </row>
    <row r="58" spans="1:6" x14ac:dyDescent="0.2">
      <c r="B58" s="88"/>
      <c r="C58" s="88"/>
      <c r="D58" s="88"/>
    </row>
    <row r="62" spans="1:6" x14ac:dyDescent="0.2">
      <c r="B62" s="102"/>
      <c r="C62" s="102"/>
      <c r="D62" s="102"/>
    </row>
    <row r="65" spans="2:4" x14ac:dyDescent="0.2">
      <c r="B65" s="103"/>
      <c r="C65" s="103"/>
      <c r="D65" s="103"/>
    </row>
  </sheetData>
  <mergeCells count="9">
    <mergeCell ref="A54:D54"/>
    <mergeCell ref="A8:D8"/>
    <mergeCell ref="A42:D42"/>
    <mergeCell ref="A52:D52"/>
    <mergeCell ref="A3:D3"/>
    <mergeCell ref="A5:A7"/>
    <mergeCell ref="B5:B7"/>
    <mergeCell ref="C5:C7"/>
    <mergeCell ref="D5:D7"/>
  </mergeCells>
  <phoneticPr fontId="29" type="noConversion"/>
  <conditionalFormatting sqref="D2">
    <cfRule type="cellIs" dxfId="60" priority="3" operator="equal">
      <formula>0</formula>
    </cfRule>
  </conditionalFormatting>
  <conditionalFormatting sqref="D41">
    <cfRule type="cellIs" dxfId="59" priority="2" operator="equal">
      <formula>0</formula>
    </cfRule>
  </conditionalFormatting>
  <conditionalFormatting sqref="D48">
    <cfRule type="cellIs" dxfId="58" priority="1" operator="equal">
      <formula>0</formula>
    </cfRule>
  </conditionalFormatting>
  <hyperlinks>
    <hyperlink ref="D2" location="Contents!A1" display="Back to Contents" xr:uid="{28694FA5-E5FC-45A4-9FD3-457334E14AD4}"/>
  </hyperlinks>
  <pageMargins left="0.7" right="0.7" top="0.75" bottom="0.75" header="0.3" footer="0.3"/>
  <pageSetup scale="95" orientation="portrait" r:id="rId1"/>
  <headerFooter>
    <oddHeader>&amp;L&amp;"Calibri"&amp;10&amp;K000000 [Limited Sharing]&amp;1#_x000D_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K42"/>
  <sheetViews>
    <sheetView showGridLines="0" zoomScaleNormal="100" workbookViewId="0">
      <selection activeCell="H4" sqref="H4"/>
    </sheetView>
  </sheetViews>
  <sheetFormatPr defaultColWidth="8.7109375" defaultRowHeight="12.75" x14ac:dyDescent="0.2"/>
  <cols>
    <col min="1" max="1" width="4.140625" style="106" customWidth="1"/>
    <col min="2" max="2" width="76" style="4" customWidth="1"/>
    <col min="3" max="3" width="13.5703125" style="4" customWidth="1"/>
    <col min="4" max="4" width="12.28515625" style="4" customWidth="1"/>
    <col min="5" max="5" width="12" style="4" customWidth="1"/>
    <col min="6" max="6" width="14.140625" style="4" customWidth="1"/>
    <col min="7" max="7" width="12.42578125" style="4" customWidth="1"/>
    <col min="8" max="8" width="11.42578125" style="44" customWidth="1"/>
    <col min="9" max="9" width="8.7109375" style="4"/>
    <col min="10" max="10" width="10.140625" style="4" bestFit="1" customWidth="1"/>
    <col min="11" max="11" width="13.7109375" style="4" customWidth="1"/>
    <col min="12" max="16384" width="8.7109375" style="4"/>
  </cols>
  <sheetData>
    <row r="1" spans="1:11" ht="15.75" x14ac:dyDescent="0.25">
      <c r="A1" s="104" t="s">
        <v>23</v>
      </c>
      <c r="H1" s="105" t="s">
        <v>229</v>
      </c>
    </row>
    <row r="2" spans="1:11" ht="14.25" x14ac:dyDescent="0.2">
      <c r="H2" s="442" t="s">
        <v>524</v>
      </c>
    </row>
    <row r="3" spans="1:11" ht="15.75" x14ac:dyDescent="0.25">
      <c r="A3" s="603" t="s">
        <v>576</v>
      </c>
      <c r="B3" s="603"/>
      <c r="C3" s="603"/>
      <c r="D3" s="603"/>
      <c r="E3" s="603"/>
      <c r="F3" s="603"/>
      <c r="G3" s="603"/>
      <c r="H3" s="603"/>
    </row>
    <row r="4" spans="1:11" x14ac:dyDescent="0.2">
      <c r="B4" s="107"/>
      <c r="C4" s="107"/>
      <c r="D4" s="107"/>
      <c r="E4" s="107"/>
      <c r="H4" s="9" t="s">
        <v>661</v>
      </c>
    </row>
    <row r="5" spans="1:11" s="17" customFormat="1" x14ac:dyDescent="0.2">
      <c r="A5" s="604" t="s">
        <v>136</v>
      </c>
      <c r="B5" s="604"/>
      <c r="C5" s="624" t="s">
        <v>137</v>
      </c>
      <c r="D5" s="624"/>
      <c r="E5" s="625"/>
      <c r="F5" s="625" t="s">
        <v>138</v>
      </c>
      <c r="G5" s="626"/>
      <c r="H5" s="627"/>
    </row>
    <row r="6" spans="1:11" s="17" customFormat="1" ht="38.25" x14ac:dyDescent="0.2">
      <c r="A6" s="599"/>
      <c r="B6" s="599"/>
      <c r="C6" s="108" t="s">
        <v>582</v>
      </c>
      <c r="D6" s="108" t="s">
        <v>614</v>
      </c>
      <c r="E6" s="108" t="s">
        <v>139</v>
      </c>
      <c r="F6" s="108" t="s">
        <v>582</v>
      </c>
      <c r="G6" s="108" t="s">
        <v>140</v>
      </c>
      <c r="H6" s="109" t="s">
        <v>139</v>
      </c>
    </row>
    <row r="7" spans="1:11" ht="15" customHeight="1" x14ac:dyDescent="0.2">
      <c r="A7" s="110">
        <v>1</v>
      </c>
      <c r="B7" s="111" t="s">
        <v>141</v>
      </c>
      <c r="C7" s="112">
        <v>25902.1</v>
      </c>
      <c r="D7" s="113">
        <v>27514.202209719999</v>
      </c>
      <c r="E7" s="114">
        <f>D7/C7*100-100</f>
        <v>6.2238282213411367</v>
      </c>
      <c r="F7" s="112">
        <v>32966.400000000001</v>
      </c>
      <c r="G7" s="115">
        <v>23115.049027930007</v>
      </c>
      <c r="H7" s="116">
        <f t="shared" ref="H7:H38" si="0">G7/F7*100-100</f>
        <v>-29.883005035642327</v>
      </c>
      <c r="K7" s="25"/>
    </row>
    <row r="8" spans="1:11" ht="15" customHeight="1" x14ac:dyDescent="0.2">
      <c r="A8" s="117">
        <v>2</v>
      </c>
      <c r="B8" s="118" t="s">
        <v>142</v>
      </c>
      <c r="C8" s="119">
        <v>6640</v>
      </c>
      <c r="D8" s="113">
        <v>6457.0293523</v>
      </c>
      <c r="E8" s="114">
        <f>D8/C8*100-100</f>
        <v>-2.7555820436746927</v>
      </c>
      <c r="F8" s="119">
        <v>3960</v>
      </c>
      <c r="G8" s="115">
        <v>1509.8273767300002</v>
      </c>
      <c r="H8" s="116">
        <f t="shared" si="0"/>
        <v>-61.873046042171715</v>
      </c>
      <c r="J8" s="25"/>
      <c r="K8" s="25"/>
    </row>
    <row r="9" spans="1:11" ht="15" customHeight="1" x14ac:dyDescent="0.2">
      <c r="A9" s="117">
        <v>3</v>
      </c>
      <c r="B9" s="118" t="s">
        <v>615</v>
      </c>
      <c r="C9" s="119">
        <v>3043502.71</v>
      </c>
      <c r="D9" s="113">
        <v>3103088.6129236799</v>
      </c>
      <c r="E9" s="114">
        <f t="shared" ref="E9:E38" si="1">D9/C9*100-100</f>
        <v>1.9578067970138306</v>
      </c>
      <c r="F9" s="119">
        <v>4953167.8849999998</v>
      </c>
      <c r="G9" s="115">
        <v>4768881.3889285298</v>
      </c>
      <c r="H9" s="116">
        <f t="shared" si="0"/>
        <v>-3.720578432836021</v>
      </c>
      <c r="K9" s="25"/>
    </row>
    <row r="10" spans="1:11" ht="15" customHeight="1" x14ac:dyDescent="0.2">
      <c r="A10" s="117">
        <v>4</v>
      </c>
      <c r="B10" s="118" t="s">
        <v>143</v>
      </c>
      <c r="C10" s="119">
        <v>365279</v>
      </c>
      <c r="D10" s="113">
        <v>363934.91228537005</v>
      </c>
      <c r="E10" s="114">
        <f t="shared" si="1"/>
        <v>-0.3679619454252645</v>
      </c>
      <c r="F10" s="119">
        <v>58446</v>
      </c>
      <c r="G10" s="115">
        <v>39793.265730179999</v>
      </c>
      <c r="H10" s="116">
        <f t="shared" si="0"/>
        <v>-31.914475361564527</v>
      </c>
      <c r="K10" s="25"/>
    </row>
    <row r="11" spans="1:11" ht="15" customHeight="1" x14ac:dyDescent="0.2">
      <c r="A11" s="117">
        <v>5</v>
      </c>
      <c r="B11" s="118" t="s">
        <v>144</v>
      </c>
      <c r="C11" s="119">
        <v>23000</v>
      </c>
      <c r="D11" s="113">
        <v>22477.0249171</v>
      </c>
      <c r="E11" s="114">
        <f t="shared" si="1"/>
        <v>-2.2738047082608688</v>
      </c>
      <c r="F11" s="119">
        <v>2650</v>
      </c>
      <c r="G11" s="115">
        <v>905.02515106999999</v>
      </c>
      <c r="H11" s="116">
        <f t="shared" si="0"/>
        <v>-65.848107506792445</v>
      </c>
      <c r="K11" s="25"/>
    </row>
    <row r="12" spans="1:11" ht="15" customHeight="1" x14ac:dyDescent="0.2">
      <c r="A12" s="117">
        <v>6</v>
      </c>
      <c r="B12" s="118" t="s">
        <v>145</v>
      </c>
      <c r="C12" s="119">
        <v>31049</v>
      </c>
      <c r="D12" s="113">
        <v>34246.933756470004</v>
      </c>
      <c r="E12" s="114">
        <f t="shared" si="1"/>
        <v>10.29963527479147</v>
      </c>
      <c r="F12" s="119">
        <v>11202</v>
      </c>
      <c r="G12" s="115">
        <v>5933.0152741499987</v>
      </c>
      <c r="H12" s="116">
        <f t="shared" si="0"/>
        <v>-47.03610717595074</v>
      </c>
      <c r="K12" s="25"/>
    </row>
    <row r="13" spans="1:11" ht="15" customHeight="1" x14ac:dyDescent="0.2">
      <c r="A13" s="117">
        <v>7</v>
      </c>
      <c r="B13" s="118" t="s">
        <v>146</v>
      </c>
      <c r="C13" s="119">
        <v>350290</v>
      </c>
      <c r="D13" s="113">
        <v>332998.97642031999</v>
      </c>
      <c r="E13" s="114">
        <f t="shared" si="1"/>
        <v>-4.9362024550172805</v>
      </c>
      <c r="F13" s="119">
        <v>60500</v>
      </c>
      <c r="G13" s="115">
        <v>34206.352622400002</v>
      </c>
      <c r="H13" s="116">
        <f t="shared" si="0"/>
        <v>-43.460574177851242</v>
      </c>
      <c r="K13" s="25"/>
    </row>
    <row r="14" spans="1:11" ht="15" customHeight="1" x14ac:dyDescent="0.2">
      <c r="A14" s="117">
        <v>8</v>
      </c>
      <c r="B14" s="118" t="s">
        <v>147</v>
      </c>
      <c r="C14" s="119">
        <v>18874.025000000001</v>
      </c>
      <c r="D14" s="113">
        <v>16528.777794549998</v>
      </c>
      <c r="E14" s="114">
        <f t="shared" si="1"/>
        <v>-12.425792619486316</v>
      </c>
      <c r="F14" s="119">
        <v>738</v>
      </c>
      <c r="G14" s="115">
        <v>443.41656305999999</v>
      </c>
      <c r="H14" s="116">
        <f t="shared" si="0"/>
        <v>-39.916454869918702</v>
      </c>
      <c r="K14" s="25"/>
    </row>
    <row r="15" spans="1:11" ht="15" customHeight="1" x14ac:dyDescent="0.2">
      <c r="A15" s="117">
        <v>9</v>
      </c>
      <c r="B15" s="118" t="s">
        <v>148</v>
      </c>
      <c r="C15" s="119">
        <v>1801.3</v>
      </c>
      <c r="D15" s="113">
        <v>1471.7023281499999</v>
      </c>
      <c r="E15" s="114">
        <f t="shared" si="1"/>
        <v>-18.297766715705336</v>
      </c>
      <c r="F15" s="119">
        <v>767.7</v>
      </c>
      <c r="G15" s="115">
        <v>146.70200818999999</v>
      </c>
      <c r="H15" s="116">
        <f t="shared" si="0"/>
        <v>-80.890711451087668</v>
      </c>
      <c r="K15" s="25"/>
    </row>
    <row r="16" spans="1:11" ht="15" customHeight="1" x14ac:dyDescent="0.2">
      <c r="A16" s="117">
        <v>10</v>
      </c>
      <c r="B16" s="118" t="s">
        <v>149</v>
      </c>
      <c r="C16" s="119">
        <v>48839</v>
      </c>
      <c r="D16" s="113">
        <v>44171.51971465</v>
      </c>
      <c r="E16" s="114">
        <f t="shared" si="1"/>
        <v>-9.5568711180613803</v>
      </c>
      <c r="F16" s="119">
        <v>368345</v>
      </c>
      <c r="G16" s="115">
        <v>252725.10039186</v>
      </c>
      <c r="H16" s="116">
        <f t="shared" si="0"/>
        <v>-31.389023770687814</v>
      </c>
      <c r="K16" s="25"/>
    </row>
    <row r="17" spans="1:11" ht="15" customHeight="1" x14ac:dyDescent="0.2">
      <c r="A17" s="117">
        <v>11</v>
      </c>
      <c r="B17" s="118" t="s">
        <v>577</v>
      </c>
      <c r="C17" s="119">
        <v>66039.25</v>
      </c>
      <c r="D17" s="113">
        <v>71011.871197560016</v>
      </c>
      <c r="E17" s="114">
        <f t="shared" si="1"/>
        <v>7.529796594540386</v>
      </c>
      <c r="F17" s="119">
        <v>46522.03</v>
      </c>
      <c r="G17" s="115">
        <v>32827.613377659996</v>
      </c>
      <c r="H17" s="116">
        <f t="shared" si="0"/>
        <v>-29.436412431572748</v>
      </c>
      <c r="K17" s="25"/>
    </row>
    <row r="18" spans="1:11" ht="15" customHeight="1" x14ac:dyDescent="0.2">
      <c r="A18" s="117">
        <v>12</v>
      </c>
      <c r="B18" s="118" t="s">
        <v>150</v>
      </c>
      <c r="C18" s="119">
        <v>910</v>
      </c>
      <c r="D18" s="113">
        <v>747.95633151000004</v>
      </c>
      <c r="E18" s="114">
        <f t="shared" si="1"/>
        <v>-17.806996537362636</v>
      </c>
      <c r="F18" s="119">
        <v>42073</v>
      </c>
      <c r="G18" s="115">
        <v>26123.760459820001</v>
      </c>
      <c r="H18" s="116">
        <f t="shared" si="0"/>
        <v>-37.908491289377992</v>
      </c>
      <c r="K18" s="25"/>
    </row>
    <row r="19" spans="1:11" ht="15" customHeight="1" x14ac:dyDescent="0.2">
      <c r="A19" s="117">
        <v>13</v>
      </c>
      <c r="B19" s="118" t="s">
        <v>151</v>
      </c>
      <c r="C19" s="119">
        <v>7655.73</v>
      </c>
      <c r="D19" s="113">
        <v>7679.9455541899997</v>
      </c>
      <c r="E19" s="114">
        <f t="shared" si="1"/>
        <v>0.31630627242603282</v>
      </c>
      <c r="F19" s="119">
        <v>12869</v>
      </c>
      <c r="G19" s="115">
        <v>4190.9985030099997</v>
      </c>
      <c r="H19" s="116">
        <f t="shared" si="0"/>
        <v>-67.433378638511158</v>
      </c>
      <c r="K19" s="25"/>
    </row>
    <row r="20" spans="1:11" ht="15" customHeight="1" x14ac:dyDescent="0.2">
      <c r="A20" s="117">
        <v>14</v>
      </c>
      <c r="B20" s="118" t="s">
        <v>152</v>
      </c>
      <c r="C20" s="119">
        <v>3090</v>
      </c>
      <c r="D20" s="113">
        <v>2792.6486336399994</v>
      </c>
      <c r="E20" s="114">
        <f t="shared" si="1"/>
        <v>-9.6230215650485604</v>
      </c>
      <c r="F20" s="119">
        <v>51060</v>
      </c>
      <c r="G20" s="115">
        <v>36673.067641469999</v>
      </c>
      <c r="H20" s="116">
        <f t="shared" si="0"/>
        <v>-28.176522441304357</v>
      </c>
      <c r="K20" s="25"/>
    </row>
    <row r="21" spans="1:11" ht="15" customHeight="1" x14ac:dyDescent="0.2">
      <c r="A21" s="117">
        <v>15</v>
      </c>
      <c r="B21" s="118" t="s">
        <v>153</v>
      </c>
      <c r="C21" s="119">
        <v>181800</v>
      </c>
      <c r="D21" s="113">
        <v>176994.43176641999</v>
      </c>
      <c r="E21" s="114">
        <f t="shared" si="1"/>
        <v>-2.6433268611551171</v>
      </c>
      <c r="F21" s="119">
        <v>58040</v>
      </c>
      <c r="G21" s="115">
        <v>41561.421602939983</v>
      </c>
      <c r="H21" s="116">
        <f t="shared" si="0"/>
        <v>-28.39176153869748</v>
      </c>
      <c r="K21" s="25"/>
    </row>
    <row r="22" spans="1:11" ht="15" customHeight="1" x14ac:dyDescent="0.2">
      <c r="A22" s="117">
        <v>16</v>
      </c>
      <c r="B22" s="118" t="s">
        <v>154</v>
      </c>
      <c r="C22" s="120">
        <v>491245</v>
      </c>
      <c r="D22" s="121">
        <v>510155.43626496993</v>
      </c>
      <c r="E22" s="122">
        <f t="shared" si="1"/>
        <v>3.8494918553817286</v>
      </c>
      <c r="F22" s="120">
        <v>36165</v>
      </c>
      <c r="G22" s="123">
        <v>22368.424361399997</v>
      </c>
      <c r="H22" s="124">
        <f t="shared" si="0"/>
        <v>-38.148971764413119</v>
      </c>
      <c r="K22" s="25"/>
    </row>
    <row r="23" spans="1:11" ht="15" customHeight="1" x14ac:dyDescent="0.2">
      <c r="A23" s="117">
        <v>17</v>
      </c>
      <c r="B23" s="118" t="s">
        <v>155</v>
      </c>
      <c r="C23" s="119">
        <v>3414.8</v>
      </c>
      <c r="D23" s="113">
        <v>3186.7520192100001</v>
      </c>
      <c r="E23" s="114">
        <f t="shared" si="1"/>
        <v>-6.6782236379875854</v>
      </c>
      <c r="F23" s="119">
        <v>5994.3</v>
      </c>
      <c r="G23" s="115">
        <v>4819.4739585499992</v>
      </c>
      <c r="H23" s="116">
        <f t="shared" si="0"/>
        <v>-19.599053124635091</v>
      </c>
      <c r="K23" s="25"/>
    </row>
    <row r="24" spans="1:11" ht="15" customHeight="1" x14ac:dyDescent="0.2">
      <c r="A24" s="117">
        <v>18</v>
      </c>
      <c r="B24" s="118" t="s">
        <v>156</v>
      </c>
      <c r="C24" s="119">
        <v>2581</v>
      </c>
      <c r="D24" s="113">
        <v>2718.2904603800002</v>
      </c>
      <c r="E24" s="114">
        <f t="shared" si="1"/>
        <v>5.3192739395583146</v>
      </c>
      <c r="F24" s="119">
        <v>4919</v>
      </c>
      <c r="G24" s="115">
        <v>6159.6583694999999</v>
      </c>
      <c r="H24" s="116">
        <f t="shared" si="0"/>
        <v>25.22175990038626</v>
      </c>
      <c r="K24" s="25"/>
    </row>
    <row r="25" spans="1:11" ht="15" customHeight="1" x14ac:dyDescent="0.2">
      <c r="A25" s="117">
        <v>19</v>
      </c>
      <c r="B25" s="118" t="s">
        <v>157</v>
      </c>
      <c r="C25" s="119">
        <v>1529</v>
      </c>
      <c r="D25" s="113">
        <v>1583.7086576300001</v>
      </c>
      <c r="E25" s="114">
        <f t="shared" si="1"/>
        <v>3.5780678633093714</v>
      </c>
      <c r="F25" s="119">
        <v>601</v>
      </c>
      <c r="G25" s="115">
        <v>414.30228437</v>
      </c>
      <c r="H25" s="116">
        <f t="shared" si="0"/>
        <v>-31.064511752079866</v>
      </c>
      <c r="K25" s="25"/>
    </row>
    <row r="26" spans="1:11" ht="15" customHeight="1" x14ac:dyDescent="0.2">
      <c r="A26" s="117">
        <v>20</v>
      </c>
      <c r="B26" s="118" t="s">
        <v>158</v>
      </c>
      <c r="C26" s="119">
        <v>7578</v>
      </c>
      <c r="D26" s="113">
        <v>6194.75952684</v>
      </c>
      <c r="E26" s="114">
        <f t="shared" si="1"/>
        <v>-18.253371247822642</v>
      </c>
      <c r="F26" s="119">
        <v>1135</v>
      </c>
      <c r="G26" s="115">
        <v>1087.40216646</v>
      </c>
      <c r="H26" s="116">
        <f t="shared" si="0"/>
        <v>-4.1936417215859052</v>
      </c>
      <c r="K26" s="25"/>
    </row>
    <row r="27" spans="1:11" ht="15" customHeight="1" x14ac:dyDescent="0.2">
      <c r="A27" s="117">
        <v>21</v>
      </c>
      <c r="B27" s="118" t="s">
        <v>578</v>
      </c>
      <c r="C27" s="119">
        <v>1426</v>
      </c>
      <c r="D27" s="113">
        <v>1341.29305475</v>
      </c>
      <c r="E27" s="114">
        <f t="shared" si="1"/>
        <v>-5.9401784887798073</v>
      </c>
      <c r="F27" s="119">
        <v>71424</v>
      </c>
      <c r="G27" s="115">
        <v>31858.370661120003</v>
      </c>
      <c r="H27" s="116">
        <f t="shared" si="0"/>
        <v>-55.395426381720426</v>
      </c>
      <c r="K27" s="25"/>
    </row>
    <row r="28" spans="1:11" ht="15" customHeight="1" x14ac:dyDescent="0.2">
      <c r="A28" s="117">
        <v>22</v>
      </c>
      <c r="B28" s="118" t="s">
        <v>159</v>
      </c>
      <c r="C28" s="119">
        <v>72801</v>
      </c>
      <c r="D28" s="113">
        <v>64175.453049169999</v>
      </c>
      <c r="E28" s="114">
        <f t="shared" si="1"/>
        <v>-11.848116029766075</v>
      </c>
      <c r="F28" s="119">
        <v>1733</v>
      </c>
      <c r="G28" s="115">
        <v>765.44964692000008</v>
      </c>
      <c r="H28" s="116">
        <f t="shared" si="0"/>
        <v>-55.830949398730525</v>
      </c>
      <c r="K28" s="25"/>
    </row>
    <row r="29" spans="1:11" ht="15" customHeight="1" x14ac:dyDescent="0.2">
      <c r="A29" s="117">
        <v>23</v>
      </c>
      <c r="B29" s="118" t="s">
        <v>579</v>
      </c>
      <c r="C29" s="119">
        <v>1397</v>
      </c>
      <c r="D29" s="113">
        <v>798.31075121999993</v>
      </c>
      <c r="E29" s="114">
        <f t="shared" si="1"/>
        <v>-42.855350664280614</v>
      </c>
      <c r="F29" s="119">
        <v>7678</v>
      </c>
      <c r="G29" s="115">
        <v>1168.57662078</v>
      </c>
      <c r="H29" s="116">
        <f t="shared" si="0"/>
        <v>-84.780195092732484</v>
      </c>
      <c r="K29" s="25"/>
    </row>
    <row r="30" spans="1:11" ht="15" customHeight="1" x14ac:dyDescent="0.2">
      <c r="A30" s="117">
        <v>24</v>
      </c>
      <c r="B30" s="118" t="s">
        <v>160</v>
      </c>
      <c r="C30" s="119">
        <v>3070.4</v>
      </c>
      <c r="D30" s="113">
        <v>3450.04413707</v>
      </c>
      <c r="E30" s="114">
        <f t="shared" si="1"/>
        <v>12.364647507490886</v>
      </c>
      <c r="F30" s="119">
        <v>5356.4</v>
      </c>
      <c r="G30" s="115">
        <v>961.77307148</v>
      </c>
      <c r="H30" s="116">
        <f t="shared" si="0"/>
        <v>-82.044412824284962</v>
      </c>
      <c r="K30" s="25"/>
    </row>
    <row r="31" spans="1:11" ht="15" customHeight="1" x14ac:dyDescent="0.2">
      <c r="A31" s="117">
        <v>25</v>
      </c>
      <c r="B31" s="118" t="s">
        <v>161</v>
      </c>
      <c r="C31" s="119">
        <v>1186.17</v>
      </c>
      <c r="D31" s="113">
        <v>981.38864378999995</v>
      </c>
      <c r="E31" s="114">
        <f t="shared" si="1"/>
        <v>-17.264081557449614</v>
      </c>
      <c r="F31" s="119">
        <v>2531.5</v>
      </c>
      <c r="G31" s="115">
        <v>1556.8941748099999</v>
      </c>
      <c r="H31" s="116">
        <f t="shared" si="0"/>
        <v>-38.499143795773264</v>
      </c>
      <c r="K31" s="25"/>
    </row>
    <row r="32" spans="1:11" ht="15" customHeight="1" x14ac:dyDescent="0.2">
      <c r="A32" s="117">
        <v>26</v>
      </c>
      <c r="B32" s="118" t="s">
        <v>162</v>
      </c>
      <c r="C32" s="119">
        <v>127403.5</v>
      </c>
      <c r="D32" s="113">
        <v>134775.51486149</v>
      </c>
      <c r="E32" s="114">
        <f t="shared" si="1"/>
        <v>5.786351914578475</v>
      </c>
      <c r="F32" s="119">
        <v>13330</v>
      </c>
      <c r="G32" s="115">
        <v>8561.9438462500002</v>
      </c>
      <c r="H32" s="116">
        <f t="shared" si="0"/>
        <v>-35.769363493998497</v>
      </c>
      <c r="K32" s="25"/>
    </row>
    <row r="33" spans="1:11" ht="15" customHeight="1" x14ac:dyDescent="0.2">
      <c r="A33" s="117">
        <v>27</v>
      </c>
      <c r="B33" s="118" t="s">
        <v>163</v>
      </c>
      <c r="C33" s="119">
        <v>5153</v>
      </c>
      <c r="D33" s="113">
        <v>5125.8262472600009</v>
      </c>
      <c r="E33" s="114">
        <f t="shared" si="1"/>
        <v>-0.52733849679796663</v>
      </c>
      <c r="F33" s="119">
        <v>1745</v>
      </c>
      <c r="G33" s="115">
        <v>570.52444909999997</v>
      </c>
      <c r="H33" s="116">
        <f t="shared" si="0"/>
        <v>-67.305189163323789</v>
      </c>
      <c r="K33" s="25"/>
    </row>
    <row r="34" spans="1:11" ht="15" customHeight="1" x14ac:dyDescent="0.2">
      <c r="A34" s="117">
        <v>28</v>
      </c>
      <c r="B34" s="118" t="s">
        <v>164</v>
      </c>
      <c r="C34" s="119">
        <v>6500</v>
      </c>
      <c r="D34" s="113">
        <v>5625.5858224699996</v>
      </c>
      <c r="E34" s="114">
        <f t="shared" si="1"/>
        <v>-13.452525808153851</v>
      </c>
      <c r="F34" s="119">
        <v>5500</v>
      </c>
      <c r="G34" s="115">
        <v>3206.6914808699999</v>
      </c>
      <c r="H34" s="116">
        <f t="shared" si="0"/>
        <v>-41.696518529636364</v>
      </c>
      <c r="K34" s="25"/>
    </row>
    <row r="35" spans="1:11" ht="15" customHeight="1" x14ac:dyDescent="0.2">
      <c r="A35" s="117">
        <v>29</v>
      </c>
      <c r="B35" s="118" t="s">
        <v>165</v>
      </c>
      <c r="C35" s="119">
        <v>8574</v>
      </c>
      <c r="D35" s="113">
        <v>8772.0853946700008</v>
      </c>
      <c r="E35" s="114">
        <f t="shared" si="1"/>
        <v>2.3103031801959588</v>
      </c>
      <c r="F35" s="119">
        <v>77926</v>
      </c>
      <c r="G35" s="115">
        <v>53421.241831890002</v>
      </c>
      <c r="H35" s="116">
        <f t="shared" si="0"/>
        <v>-31.446190190834884</v>
      </c>
      <c r="K35" s="25"/>
    </row>
    <row r="36" spans="1:11" ht="15" customHeight="1" x14ac:dyDescent="0.2">
      <c r="A36" s="117">
        <v>30</v>
      </c>
      <c r="B36" s="118" t="s">
        <v>580</v>
      </c>
      <c r="C36" s="119">
        <v>138</v>
      </c>
      <c r="D36" s="113">
        <v>76.951888280000006</v>
      </c>
      <c r="E36" s="276">
        <f t="shared" si="1"/>
        <v>-44.237762115942026</v>
      </c>
      <c r="F36" s="545">
        <v>24</v>
      </c>
      <c r="G36" s="254">
        <v>13.965796989999999</v>
      </c>
      <c r="H36" s="546">
        <f t="shared" si="0"/>
        <v>-41.809179208333333</v>
      </c>
      <c r="I36" s="379"/>
      <c r="K36" s="25"/>
    </row>
    <row r="37" spans="1:11" ht="15" customHeight="1" x14ac:dyDescent="0.2">
      <c r="A37" s="117">
        <v>31</v>
      </c>
      <c r="B37" s="118" t="s">
        <v>171</v>
      </c>
      <c r="C37" s="125">
        <v>390000</v>
      </c>
      <c r="D37" s="113">
        <v>409432.33091675007</v>
      </c>
      <c r="E37" s="276">
        <f t="shared" ref="E37" si="2">D37/C37*100-100</f>
        <v>4.9826489530128413</v>
      </c>
      <c r="F37" s="453">
        <v>38800</v>
      </c>
      <c r="G37" s="454">
        <v>29951.015152139997</v>
      </c>
      <c r="H37" s="547">
        <f t="shared" ref="H37" si="3">G37/F37*100-100</f>
        <v>-22.806661979020632</v>
      </c>
      <c r="K37" s="25"/>
    </row>
    <row r="38" spans="1:11" ht="15" customHeight="1" x14ac:dyDescent="0.2">
      <c r="A38" s="126"/>
      <c r="B38" s="127" t="s">
        <v>643</v>
      </c>
      <c r="C38" s="128">
        <v>5298668.9850000003</v>
      </c>
      <c r="D38" s="128">
        <v>5370510.2768815802</v>
      </c>
      <c r="E38" s="129">
        <f t="shared" si="1"/>
        <v>1.3558365711267442</v>
      </c>
      <c r="F38" s="451">
        <v>5978169.2150000008</v>
      </c>
      <c r="G38" s="451">
        <v>5435921.712531629</v>
      </c>
      <c r="H38" s="452">
        <f t="shared" si="0"/>
        <v>-9.0704609215109286</v>
      </c>
    </row>
    <row r="39" spans="1:11" x14ac:dyDescent="0.2">
      <c r="A39" s="130" t="s">
        <v>581</v>
      </c>
      <c r="B39" s="25"/>
      <c r="D39" s="628" t="s">
        <v>535</v>
      </c>
      <c r="E39" s="628"/>
      <c r="F39" s="628"/>
      <c r="G39" s="628"/>
      <c r="H39" s="628"/>
    </row>
    <row r="40" spans="1:11" x14ac:dyDescent="0.2">
      <c r="A40" s="106" t="s">
        <v>613</v>
      </c>
      <c r="C40" s="130"/>
      <c r="D40" s="130"/>
      <c r="E40" s="130"/>
      <c r="F40" s="25"/>
      <c r="H40" s="4"/>
    </row>
    <row r="41" spans="1:11" x14ac:dyDescent="0.2">
      <c r="A41" s="106" t="s">
        <v>616</v>
      </c>
      <c r="C41" s="25"/>
      <c r="D41" s="25"/>
      <c r="F41" s="25"/>
      <c r="H41" s="25"/>
    </row>
    <row r="42" spans="1:11" x14ac:dyDescent="0.2">
      <c r="D42" s="25"/>
    </row>
  </sheetData>
  <mergeCells count="5">
    <mergeCell ref="A3:H3"/>
    <mergeCell ref="A5:B6"/>
    <mergeCell ref="C5:E5"/>
    <mergeCell ref="F5:H5"/>
    <mergeCell ref="D39:H39"/>
  </mergeCells>
  <conditionalFormatting sqref="D7:E37 G7:H37">
    <cfRule type="cellIs" dxfId="57" priority="1" operator="equal">
      <formula>0</formula>
    </cfRule>
  </conditionalFormatting>
  <hyperlinks>
    <hyperlink ref="H2" location="Contents!A1" display="Back to Contents" xr:uid="{02B00A44-4B2E-4C31-A1BD-132FD9D41616}"/>
  </hyperlinks>
  <pageMargins left="0.7" right="0.7" top="0.75" bottom="0.75" header="0.3" footer="0.3"/>
  <pageSetup paperSize="9" scale="84" orientation="landscape" r:id="rId1"/>
  <headerFooter>
    <oddHeader>&amp;L&amp;"Calibri"&amp;10&amp;K000000 [Limited Sharing]&amp;1#_x000D_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F41"/>
  <sheetViews>
    <sheetView showGridLines="0" workbookViewId="0">
      <selection activeCell="D4" sqref="D4"/>
    </sheetView>
  </sheetViews>
  <sheetFormatPr defaultColWidth="8.7109375" defaultRowHeight="12.75" x14ac:dyDescent="0.2"/>
  <cols>
    <col min="1" max="1" width="5" style="44" customWidth="1"/>
    <col min="2" max="2" width="79.85546875" style="44" customWidth="1"/>
    <col min="3" max="3" width="21.7109375" style="44" customWidth="1"/>
    <col min="4" max="4" width="23.85546875" style="44" customWidth="1"/>
    <col min="5" max="5" width="14.28515625" style="44" customWidth="1"/>
    <col min="6" max="6" width="12.85546875" style="44" bestFit="1" customWidth="1"/>
    <col min="7" max="8" width="8.7109375" style="44"/>
    <col min="9" max="9" width="12.7109375" style="44" bestFit="1" customWidth="1"/>
    <col min="10" max="16384" width="8.7109375" style="44"/>
  </cols>
  <sheetData>
    <row r="1" spans="1:5" ht="15.75" x14ac:dyDescent="0.25">
      <c r="A1" s="85" t="s">
        <v>23</v>
      </c>
      <c r="D1" s="105" t="s">
        <v>520</v>
      </c>
    </row>
    <row r="2" spans="1:5" ht="19.5" customHeight="1" x14ac:dyDescent="0.2">
      <c r="D2" s="442" t="s">
        <v>524</v>
      </c>
    </row>
    <row r="3" spans="1:5" ht="15.75" x14ac:dyDescent="0.25">
      <c r="A3" s="623" t="s">
        <v>537</v>
      </c>
      <c r="B3" s="623"/>
      <c r="C3" s="623"/>
      <c r="D3" s="623"/>
      <c r="E3" s="131"/>
    </row>
    <row r="4" spans="1:5" x14ac:dyDescent="0.2">
      <c r="B4" s="132"/>
      <c r="D4" s="9" t="s">
        <v>661</v>
      </c>
    </row>
    <row r="5" spans="1:5" s="133" customFormat="1" ht="18.75" customHeight="1" x14ac:dyDescent="0.2">
      <c r="A5" s="613" t="s">
        <v>168</v>
      </c>
      <c r="B5" s="629"/>
      <c r="C5" s="631" t="s">
        <v>538</v>
      </c>
      <c r="D5" s="631"/>
    </row>
    <row r="6" spans="1:5" s="133" customFormat="1" ht="24.75" customHeight="1" x14ac:dyDescent="0.2">
      <c r="A6" s="615"/>
      <c r="B6" s="630"/>
      <c r="C6" s="109" t="s">
        <v>169</v>
      </c>
      <c r="D6" s="109" t="s">
        <v>170</v>
      </c>
    </row>
    <row r="7" spans="1:5" ht="15" customHeight="1" x14ac:dyDescent="0.2">
      <c r="A7" s="134">
        <v>1</v>
      </c>
      <c r="B7" s="111" t="s">
        <v>141</v>
      </c>
      <c r="C7" s="135">
        <v>36106</v>
      </c>
      <c r="D7" s="136">
        <v>9487</v>
      </c>
      <c r="E7" s="43"/>
    </row>
    <row r="8" spans="1:5" ht="15" customHeight="1" x14ac:dyDescent="0.2">
      <c r="A8" s="134">
        <v>2</v>
      </c>
      <c r="B8" s="118" t="s">
        <v>142</v>
      </c>
      <c r="C8" s="136">
        <v>8600</v>
      </c>
      <c r="D8" s="136">
        <v>5425</v>
      </c>
      <c r="E8" s="43"/>
    </row>
    <row r="9" spans="1:5" ht="15" customHeight="1" x14ac:dyDescent="0.2">
      <c r="A9" s="134">
        <v>3</v>
      </c>
      <c r="B9" s="118" t="s">
        <v>539</v>
      </c>
      <c r="C9" s="136">
        <v>3416314.1</v>
      </c>
      <c r="D9" s="136">
        <v>184253.4</v>
      </c>
      <c r="E9" s="43"/>
    </row>
    <row r="10" spans="1:5" ht="15" customHeight="1" x14ac:dyDescent="0.2">
      <c r="A10" s="134">
        <v>4</v>
      </c>
      <c r="B10" s="118" t="s">
        <v>143</v>
      </c>
      <c r="C10" s="136">
        <v>382000</v>
      </c>
      <c r="D10" s="136">
        <v>60000</v>
      </c>
      <c r="E10" s="43"/>
    </row>
    <row r="11" spans="1:5" ht="15" customHeight="1" x14ac:dyDescent="0.2">
      <c r="A11" s="134">
        <v>5</v>
      </c>
      <c r="B11" s="118" t="s">
        <v>540</v>
      </c>
      <c r="C11" s="136">
        <v>38060.9</v>
      </c>
      <c r="D11" s="136">
        <v>16145.6</v>
      </c>
      <c r="E11" s="43"/>
    </row>
    <row r="12" spans="1:5" ht="15" customHeight="1" x14ac:dyDescent="0.2">
      <c r="A12" s="134">
        <v>6</v>
      </c>
      <c r="B12" s="118" t="s">
        <v>541</v>
      </c>
      <c r="C12" s="136">
        <v>413250</v>
      </c>
      <c r="D12" s="136">
        <v>95500</v>
      </c>
      <c r="E12" s="43"/>
    </row>
    <row r="13" spans="1:5" ht="15" customHeight="1" x14ac:dyDescent="0.2">
      <c r="A13" s="134">
        <v>7</v>
      </c>
      <c r="B13" s="118" t="s">
        <v>542</v>
      </c>
      <c r="C13" s="136">
        <v>19407</v>
      </c>
      <c r="D13" s="136">
        <v>2056</v>
      </c>
      <c r="E13" s="43"/>
    </row>
    <row r="14" spans="1:5" ht="15" customHeight="1" x14ac:dyDescent="0.2">
      <c r="A14" s="134">
        <v>8</v>
      </c>
      <c r="B14" s="118" t="s">
        <v>543</v>
      </c>
      <c r="C14" s="136">
        <v>2167</v>
      </c>
      <c r="D14" s="136">
        <v>497</v>
      </c>
      <c r="E14" s="43"/>
    </row>
    <row r="15" spans="1:5" ht="15" customHeight="1" x14ac:dyDescent="0.2">
      <c r="A15" s="134">
        <v>9</v>
      </c>
      <c r="B15" s="118" t="s">
        <v>544</v>
      </c>
      <c r="C15" s="136">
        <v>52410</v>
      </c>
      <c r="D15" s="136">
        <v>435100</v>
      </c>
      <c r="E15" s="43"/>
    </row>
    <row r="16" spans="1:5" ht="15" customHeight="1" x14ac:dyDescent="0.2">
      <c r="A16" s="134">
        <v>10</v>
      </c>
      <c r="B16" s="118" t="s">
        <v>545</v>
      </c>
      <c r="C16" s="136">
        <v>83894</v>
      </c>
      <c r="D16" s="136">
        <v>133078</v>
      </c>
      <c r="E16" s="43"/>
    </row>
    <row r="17" spans="1:6" ht="15" customHeight="1" x14ac:dyDescent="0.2">
      <c r="A17" s="134">
        <v>11</v>
      </c>
      <c r="B17" s="118" t="s">
        <v>546</v>
      </c>
      <c r="C17" s="136">
        <v>1061</v>
      </c>
      <c r="D17" s="136">
        <v>20081</v>
      </c>
      <c r="E17" s="43"/>
    </row>
    <row r="18" spans="1:6" ht="15" customHeight="1" x14ac:dyDescent="0.2">
      <c r="A18" s="134">
        <v>12</v>
      </c>
      <c r="B18" s="118" t="s">
        <v>547</v>
      </c>
      <c r="C18" s="136">
        <v>3282</v>
      </c>
      <c r="D18" s="136">
        <v>101250</v>
      </c>
      <c r="E18" s="43"/>
    </row>
    <row r="19" spans="1:6" ht="15" customHeight="1" x14ac:dyDescent="0.2">
      <c r="A19" s="134">
        <v>13</v>
      </c>
      <c r="B19" s="118" t="s">
        <v>548</v>
      </c>
      <c r="C19" s="136">
        <v>24990</v>
      </c>
      <c r="D19" s="136">
        <v>6160</v>
      </c>
      <c r="E19" s="43"/>
    </row>
    <row r="20" spans="1:6" ht="15" customHeight="1" x14ac:dyDescent="0.2">
      <c r="A20" s="134">
        <v>14</v>
      </c>
      <c r="B20" s="118" t="s">
        <v>549</v>
      </c>
      <c r="C20" s="136">
        <v>207200</v>
      </c>
      <c r="D20" s="136">
        <v>65700</v>
      </c>
      <c r="E20" s="43"/>
    </row>
    <row r="21" spans="1:6" ht="15" customHeight="1" x14ac:dyDescent="0.2">
      <c r="A21" s="134">
        <v>15</v>
      </c>
      <c r="B21" s="118" t="s">
        <v>550</v>
      </c>
      <c r="C21" s="136">
        <v>550000</v>
      </c>
      <c r="D21" s="136">
        <v>33500</v>
      </c>
      <c r="E21" s="43"/>
    </row>
    <row r="22" spans="1:6" ht="15" customHeight="1" x14ac:dyDescent="0.2">
      <c r="A22" s="134">
        <v>16</v>
      </c>
      <c r="B22" s="118" t="s">
        <v>551</v>
      </c>
      <c r="C22" s="136">
        <v>5450</v>
      </c>
      <c r="D22" s="136">
        <v>12038</v>
      </c>
      <c r="E22" s="43"/>
    </row>
    <row r="23" spans="1:6" ht="15" customHeight="1" x14ac:dyDescent="0.2">
      <c r="A23" s="134">
        <v>17</v>
      </c>
      <c r="B23" s="118" t="s">
        <v>552</v>
      </c>
      <c r="C23" s="136">
        <v>4805</v>
      </c>
      <c r="D23" s="136">
        <v>9138</v>
      </c>
      <c r="E23" s="43"/>
    </row>
    <row r="24" spans="1:6" ht="15" customHeight="1" x14ac:dyDescent="0.2">
      <c r="A24" s="134">
        <v>18</v>
      </c>
      <c r="B24" s="118" t="s">
        <v>553</v>
      </c>
      <c r="C24" s="136">
        <v>6213</v>
      </c>
      <c r="D24" s="136">
        <v>5427</v>
      </c>
      <c r="E24" s="43"/>
    </row>
    <row r="25" spans="1:6" ht="15" customHeight="1" x14ac:dyDescent="0.2">
      <c r="A25" s="134">
        <v>19</v>
      </c>
      <c r="B25" s="118" t="s">
        <v>157</v>
      </c>
      <c r="C25" s="136">
        <v>12534</v>
      </c>
      <c r="D25" s="136">
        <v>3506</v>
      </c>
      <c r="E25" s="43"/>
    </row>
    <row r="26" spans="1:6" ht="15" customHeight="1" x14ac:dyDescent="0.2">
      <c r="A26" s="134">
        <v>20</v>
      </c>
      <c r="B26" s="118" t="s">
        <v>554</v>
      </c>
      <c r="C26" s="136">
        <v>15234</v>
      </c>
      <c r="D26" s="136">
        <v>842</v>
      </c>
      <c r="E26" s="43"/>
    </row>
    <row r="27" spans="1:6" ht="15" customHeight="1" x14ac:dyDescent="0.2">
      <c r="A27" s="134">
        <v>21</v>
      </c>
      <c r="B27" s="118" t="s">
        <v>555</v>
      </c>
      <c r="C27" s="136">
        <v>6752</v>
      </c>
      <c r="D27" s="136">
        <v>9871</v>
      </c>
      <c r="E27" s="43"/>
    </row>
    <row r="28" spans="1:6" ht="15" customHeight="1" x14ac:dyDescent="0.2">
      <c r="A28" s="134">
        <v>22</v>
      </c>
      <c r="B28" s="118" t="s">
        <v>556</v>
      </c>
      <c r="C28" s="136">
        <v>159000</v>
      </c>
      <c r="D28" s="136">
        <v>16945</v>
      </c>
      <c r="E28" s="43"/>
    </row>
    <row r="29" spans="1:6" ht="15" customHeight="1" x14ac:dyDescent="0.2">
      <c r="A29" s="134">
        <v>23</v>
      </c>
      <c r="B29" s="118" t="s">
        <v>557</v>
      </c>
      <c r="C29" s="136">
        <v>4370</v>
      </c>
      <c r="D29" s="136">
        <v>1700</v>
      </c>
      <c r="E29" s="43"/>
      <c r="F29" s="102"/>
    </row>
    <row r="30" spans="1:6" ht="15" customHeight="1" x14ac:dyDescent="0.2">
      <c r="A30" s="134">
        <v>24</v>
      </c>
      <c r="B30" s="118" t="s">
        <v>558</v>
      </c>
      <c r="C30" s="136">
        <v>7100</v>
      </c>
      <c r="D30" s="136">
        <v>5500</v>
      </c>
      <c r="E30" s="43"/>
      <c r="F30" s="102"/>
    </row>
    <row r="31" spans="1:6" ht="15" customHeight="1" x14ac:dyDescent="0.2">
      <c r="A31" s="134">
        <v>25</v>
      </c>
      <c r="B31" s="118" t="s">
        <v>559</v>
      </c>
      <c r="C31" s="136">
        <v>2800</v>
      </c>
      <c r="D31" s="136">
        <v>2950</v>
      </c>
      <c r="E31" s="43"/>
      <c r="F31" s="102"/>
    </row>
    <row r="32" spans="1:6" ht="15" customHeight="1" x14ac:dyDescent="0.2">
      <c r="A32" s="134">
        <v>26</v>
      </c>
      <c r="B32" s="118" t="s">
        <v>171</v>
      </c>
      <c r="C32" s="136">
        <v>457000</v>
      </c>
      <c r="D32" s="136">
        <v>78850</v>
      </c>
      <c r="E32" s="43"/>
    </row>
    <row r="33" spans="1:5" ht="15" customHeight="1" x14ac:dyDescent="0.2">
      <c r="A33" s="137"/>
      <c r="B33" s="138" t="s">
        <v>166</v>
      </c>
      <c r="C33" s="81">
        <f>SUM(C7:C32)</f>
        <v>5920000</v>
      </c>
      <c r="D33" s="81">
        <f>SUM(D7:D32)</f>
        <v>1315000</v>
      </c>
      <c r="E33" s="43"/>
    </row>
    <row r="34" spans="1:5" x14ac:dyDescent="0.2">
      <c r="A34" s="44" t="s">
        <v>593</v>
      </c>
      <c r="B34" s="526"/>
      <c r="D34" s="9" t="s">
        <v>536</v>
      </c>
      <c r="E34" s="43"/>
    </row>
    <row r="35" spans="1:5" s="4" customFormat="1" x14ac:dyDescent="0.2">
      <c r="A35" s="4" t="s">
        <v>172</v>
      </c>
      <c r="C35" s="139"/>
      <c r="D35" s="139"/>
    </row>
    <row r="36" spans="1:5" x14ac:dyDescent="0.2">
      <c r="D36" s="139"/>
    </row>
    <row r="38" spans="1:5" x14ac:dyDescent="0.2">
      <c r="D38" s="43"/>
    </row>
    <row r="39" spans="1:5" x14ac:dyDescent="0.2">
      <c r="D39" s="43"/>
    </row>
    <row r="41" spans="1:5" x14ac:dyDescent="0.2">
      <c r="D41" s="43"/>
    </row>
  </sheetData>
  <mergeCells count="3">
    <mergeCell ref="A3:D3"/>
    <mergeCell ref="A5:B6"/>
    <mergeCell ref="C5:D5"/>
  </mergeCells>
  <hyperlinks>
    <hyperlink ref="D2" location="Contents!A1" display="Back to Contents" xr:uid="{AE5E5464-6A32-4A56-915C-DC9006C31A9F}"/>
  </hyperlinks>
  <pageMargins left="0.7" right="0.7" top="0.75" bottom="0.75" header="0.3" footer="0.3"/>
  <pageSetup scale="77" orientation="landscape" r:id="rId1"/>
  <headerFooter>
    <oddHeader>&amp;L&amp;"Calibri"&amp;10&amp;K000000 [Limited Sharing]&amp;1#_x000D_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M78"/>
  <sheetViews>
    <sheetView showGridLines="0" zoomScaleNormal="100" zoomScaleSheetLayoutView="98" workbookViewId="0">
      <pane xSplit="1" ySplit="6" topLeftCell="C44" activePane="bottomRight" state="frozen"/>
      <selection activeCell="O17" sqref="O17"/>
      <selection pane="topRight" activeCell="O17" sqref="O17"/>
      <selection pane="bottomLeft" activeCell="O17" sqref="O17"/>
      <selection pane="bottomRight" activeCell="L4" sqref="L4"/>
    </sheetView>
  </sheetViews>
  <sheetFormatPr defaultColWidth="9.140625" defaultRowHeight="12.75" x14ac:dyDescent="0.2"/>
  <cols>
    <col min="1" max="1" width="60.5703125" style="44" customWidth="1"/>
    <col min="2" max="2" width="13.28515625" style="44" customWidth="1"/>
    <col min="3" max="3" width="12.7109375" style="44" customWidth="1"/>
    <col min="4" max="4" width="12.85546875" style="44" customWidth="1"/>
    <col min="5" max="5" width="12.7109375" style="44" customWidth="1"/>
    <col min="6" max="6" width="13" style="44" customWidth="1"/>
    <col min="7" max="7" width="13.28515625" style="44" customWidth="1"/>
    <col min="8" max="8" width="13.5703125" style="44" customWidth="1"/>
    <col min="9" max="9" width="13.85546875" style="44" customWidth="1"/>
    <col min="10" max="10" width="13.7109375" style="44" customWidth="1"/>
    <col min="11" max="11" width="14.5703125" style="84" customWidth="1"/>
    <col min="12" max="12" width="13.28515625" style="44" customWidth="1"/>
    <col min="13" max="13" width="11.140625" style="44" bestFit="1" customWidth="1"/>
    <col min="14" max="16384" width="9.140625" style="44"/>
  </cols>
  <sheetData>
    <row r="1" spans="1:12" ht="15.75" x14ac:dyDescent="0.25">
      <c r="A1" s="85" t="s">
        <v>23</v>
      </c>
      <c r="B1" s="6"/>
      <c r="C1" s="6"/>
      <c r="D1" s="6"/>
      <c r="E1" s="6"/>
      <c r="F1" s="6"/>
      <c r="G1" s="6"/>
      <c r="H1" s="6"/>
      <c r="I1" s="6"/>
      <c r="L1" s="105" t="s">
        <v>521</v>
      </c>
    </row>
    <row r="2" spans="1:12" ht="15.75" x14ac:dyDescent="0.25">
      <c r="A2" s="85"/>
      <c r="B2" s="6"/>
      <c r="C2" s="6"/>
      <c r="D2" s="6"/>
      <c r="E2" s="6"/>
      <c r="F2" s="6"/>
      <c r="G2" s="6"/>
      <c r="H2" s="6"/>
      <c r="I2" s="6"/>
      <c r="L2" s="442" t="s">
        <v>524</v>
      </c>
    </row>
    <row r="3" spans="1:12" ht="15.75" x14ac:dyDescent="0.25">
      <c r="A3" s="623" t="s">
        <v>174</v>
      </c>
      <c r="B3" s="623"/>
      <c r="C3" s="623"/>
      <c r="D3" s="623"/>
      <c r="E3" s="623"/>
      <c r="F3" s="623"/>
      <c r="G3" s="623"/>
      <c r="H3" s="623"/>
      <c r="I3" s="623"/>
      <c r="J3" s="623"/>
      <c r="K3" s="623"/>
      <c r="L3" s="623"/>
    </row>
    <row r="4" spans="1:12" x14ac:dyDescent="0.2">
      <c r="B4" s="9"/>
      <c r="C4" s="9"/>
      <c r="D4" s="9"/>
      <c r="E4" s="9"/>
      <c r="F4" s="9"/>
      <c r="G4" s="9"/>
      <c r="H4" s="9"/>
      <c r="I4" s="9"/>
      <c r="L4" s="9" t="s">
        <v>662</v>
      </c>
    </row>
    <row r="5" spans="1:12" ht="12.75" customHeight="1" x14ac:dyDescent="0.2">
      <c r="A5" s="633" t="s">
        <v>175</v>
      </c>
      <c r="B5" s="633">
        <v>2014</v>
      </c>
      <c r="C5" s="633">
        <v>2015</v>
      </c>
      <c r="D5" s="633">
        <v>2016</v>
      </c>
      <c r="E5" s="633">
        <v>2017</v>
      </c>
      <c r="F5" s="633">
        <v>2018</v>
      </c>
      <c r="G5" s="633" t="s">
        <v>26</v>
      </c>
      <c r="H5" s="633" t="s">
        <v>176</v>
      </c>
      <c r="I5" s="635">
        <v>2021</v>
      </c>
      <c r="J5" s="637">
        <v>2022</v>
      </c>
      <c r="K5" s="635">
        <v>2023</v>
      </c>
      <c r="L5" s="635" t="s">
        <v>526</v>
      </c>
    </row>
    <row r="6" spans="1:12" x14ac:dyDescent="0.2">
      <c r="A6" s="634"/>
      <c r="B6" s="634"/>
      <c r="C6" s="634"/>
      <c r="D6" s="634"/>
      <c r="E6" s="634"/>
      <c r="F6" s="634"/>
      <c r="G6" s="634"/>
      <c r="H6" s="634"/>
      <c r="I6" s="636"/>
      <c r="J6" s="638"/>
      <c r="K6" s="636"/>
      <c r="L6" s="636"/>
    </row>
    <row r="7" spans="1:12" ht="15" customHeight="1" x14ac:dyDescent="0.2">
      <c r="A7" s="140" t="s">
        <v>177</v>
      </c>
      <c r="B7" s="141">
        <v>6123.0712729999996</v>
      </c>
      <c r="C7" s="141">
        <v>7503.7</v>
      </c>
      <c r="D7" s="142">
        <v>8148.009</v>
      </c>
      <c r="E7" s="143">
        <v>8194.4</v>
      </c>
      <c r="F7" s="142">
        <v>8637.5</v>
      </c>
      <c r="G7" s="143">
        <v>8794.9802340000006</v>
      </c>
      <c r="H7" s="143">
        <v>9532.4350250000007</v>
      </c>
      <c r="I7" s="142">
        <v>10053.808487999999</v>
      </c>
      <c r="J7" s="143">
        <v>10637.886</v>
      </c>
      <c r="K7" s="142">
        <v>11474.530255</v>
      </c>
      <c r="L7" s="142">
        <v>12284.497880660001</v>
      </c>
    </row>
    <row r="8" spans="1:12" ht="15" customHeight="1" x14ac:dyDescent="0.2">
      <c r="A8" s="89" t="s">
        <v>178</v>
      </c>
      <c r="B8" s="144">
        <v>2100.3000000000002</v>
      </c>
      <c r="C8" s="144">
        <v>2276</v>
      </c>
      <c r="D8" s="145">
        <v>2690</v>
      </c>
      <c r="E8" s="146">
        <v>2760</v>
      </c>
      <c r="F8" s="145">
        <v>2835</v>
      </c>
      <c r="G8" s="146">
        <v>3203</v>
      </c>
      <c r="H8" s="146">
        <v>3590</v>
      </c>
      <c r="I8" s="145">
        <v>4000</v>
      </c>
      <c r="J8" s="146">
        <v>4158</v>
      </c>
      <c r="K8" s="145">
        <v>4601.2250000000004</v>
      </c>
      <c r="L8" s="145">
        <v>5011.63</v>
      </c>
    </row>
    <row r="9" spans="1:12" ht="15" customHeight="1" x14ac:dyDescent="0.2">
      <c r="A9" s="89" t="s">
        <v>179</v>
      </c>
      <c r="B9" s="144">
        <v>96.5</v>
      </c>
      <c r="C9" s="144">
        <v>110</v>
      </c>
      <c r="D9" s="145">
        <v>124.5</v>
      </c>
      <c r="E9" s="146">
        <v>121.5</v>
      </c>
      <c r="F9" s="145">
        <v>145</v>
      </c>
      <c r="G9" s="146">
        <v>148.5</v>
      </c>
      <c r="H9" s="146">
        <v>165</v>
      </c>
      <c r="I9" s="145">
        <v>134.5</v>
      </c>
      <c r="J9" s="146">
        <v>142</v>
      </c>
      <c r="K9" s="145">
        <v>92</v>
      </c>
      <c r="L9" s="145">
        <v>145.89400000000001</v>
      </c>
    </row>
    <row r="10" spans="1:12" ht="15" customHeight="1" x14ac:dyDescent="0.2">
      <c r="A10" s="89" t="s">
        <v>180</v>
      </c>
      <c r="B10" s="144">
        <v>301.33283299999999</v>
      </c>
      <c r="C10" s="144">
        <v>392</v>
      </c>
      <c r="D10" s="145">
        <v>415</v>
      </c>
      <c r="E10" s="146">
        <v>424.5</v>
      </c>
      <c r="F10" s="145">
        <v>448</v>
      </c>
      <c r="G10" s="146">
        <v>460</v>
      </c>
      <c r="H10" s="146">
        <v>479</v>
      </c>
      <c r="I10" s="145">
        <v>500</v>
      </c>
      <c r="J10" s="146">
        <v>394.52</v>
      </c>
      <c r="K10" s="145">
        <v>509.79300000000001</v>
      </c>
      <c r="L10" s="145">
        <v>587.5</v>
      </c>
    </row>
    <row r="11" spans="1:12" ht="15" customHeight="1" x14ac:dyDescent="0.2">
      <c r="A11" s="89" t="s">
        <v>181</v>
      </c>
      <c r="B11" s="144">
        <v>171.66200000000001</v>
      </c>
      <c r="C11" s="144">
        <v>186.2</v>
      </c>
      <c r="D11" s="145">
        <v>206.32</v>
      </c>
      <c r="E11" s="146">
        <v>207.6</v>
      </c>
      <c r="F11" s="145">
        <v>236.9</v>
      </c>
      <c r="G11" s="146">
        <v>241.06</v>
      </c>
      <c r="H11" s="146">
        <v>257.5</v>
      </c>
      <c r="I11" s="145">
        <v>257.3</v>
      </c>
      <c r="J11" s="146">
        <v>257.43</v>
      </c>
      <c r="K11" s="145">
        <v>275.94600000000003</v>
      </c>
      <c r="L11" s="145">
        <v>281.52999999999997</v>
      </c>
    </row>
    <row r="12" spans="1:12" ht="15" customHeight="1" x14ac:dyDescent="0.2">
      <c r="A12" s="89" t="s">
        <v>182</v>
      </c>
      <c r="B12" s="144">
        <v>124.782</v>
      </c>
      <c r="C12" s="144">
        <v>152.5</v>
      </c>
      <c r="D12" s="145">
        <v>155.19999999999999</v>
      </c>
      <c r="E12" s="146">
        <v>135.80000000000001</v>
      </c>
      <c r="F12" s="145">
        <v>157.69999999999999</v>
      </c>
      <c r="G12" s="146">
        <v>175</v>
      </c>
      <c r="H12" s="146">
        <v>154.73974999999999</v>
      </c>
      <c r="I12" s="145">
        <v>181.409088</v>
      </c>
      <c r="J12" s="146">
        <v>188</v>
      </c>
      <c r="K12" s="145">
        <v>162.227</v>
      </c>
      <c r="L12" s="145">
        <v>192.55549999999999</v>
      </c>
    </row>
    <row r="13" spans="1:12" ht="15" customHeight="1" x14ac:dyDescent="0.2">
      <c r="A13" s="89" t="s">
        <v>183</v>
      </c>
      <c r="B13" s="144">
        <v>1970</v>
      </c>
      <c r="C13" s="144">
        <v>2555.6</v>
      </c>
      <c r="D13" s="145">
        <v>2680</v>
      </c>
      <c r="E13" s="146">
        <v>2630</v>
      </c>
      <c r="F13" s="145">
        <v>2694.4</v>
      </c>
      <c r="G13" s="146">
        <v>2300</v>
      </c>
      <c r="H13" s="146">
        <v>2610</v>
      </c>
      <c r="I13" s="145">
        <v>2700</v>
      </c>
      <c r="J13" s="146">
        <v>3090</v>
      </c>
      <c r="K13" s="145">
        <v>3425.9090000000001</v>
      </c>
      <c r="L13" s="145">
        <v>3689.7463299999999</v>
      </c>
    </row>
    <row r="14" spans="1:12" ht="15" customHeight="1" x14ac:dyDescent="0.2">
      <c r="A14" s="89" t="s">
        <v>184</v>
      </c>
      <c r="B14" s="144">
        <v>24.792000000000002</v>
      </c>
      <c r="C14" s="144">
        <v>28.5</v>
      </c>
      <c r="D14" s="145">
        <v>38.960999999999999</v>
      </c>
      <c r="E14" s="146">
        <v>40</v>
      </c>
      <c r="F14" s="145">
        <v>50</v>
      </c>
      <c r="G14" s="146">
        <v>54</v>
      </c>
      <c r="H14" s="146">
        <v>57.811</v>
      </c>
      <c r="I14" s="145">
        <v>59.364999999999995</v>
      </c>
      <c r="J14" s="146">
        <v>64</v>
      </c>
      <c r="K14" s="145">
        <v>69.394000000000005</v>
      </c>
      <c r="L14" s="145">
        <v>81</v>
      </c>
    </row>
    <row r="15" spans="1:12" ht="15" customHeight="1" x14ac:dyDescent="0.2">
      <c r="A15" s="89" t="s">
        <v>185</v>
      </c>
      <c r="B15" s="144">
        <v>252.5</v>
      </c>
      <c r="C15" s="144">
        <v>342.2</v>
      </c>
      <c r="D15" s="145">
        <v>359.81200000000001</v>
      </c>
      <c r="E15" s="146">
        <v>386.8</v>
      </c>
      <c r="F15" s="145">
        <v>372.3</v>
      </c>
      <c r="G15" s="146">
        <v>403.7</v>
      </c>
      <c r="H15" s="146">
        <v>414</v>
      </c>
      <c r="I15" s="145">
        <v>423.49</v>
      </c>
      <c r="J15" s="146">
        <v>394.65</v>
      </c>
      <c r="K15" s="145">
        <v>407.25099999999998</v>
      </c>
      <c r="L15" s="145">
        <v>385.92</v>
      </c>
    </row>
    <row r="16" spans="1:12" ht="15" customHeight="1" x14ac:dyDescent="0.2">
      <c r="A16" s="89" t="s">
        <v>186</v>
      </c>
      <c r="B16" s="144">
        <v>50</v>
      </c>
      <c r="C16" s="144">
        <v>66.099999999999994</v>
      </c>
      <c r="D16" s="145">
        <v>48</v>
      </c>
      <c r="E16" s="146">
        <v>54</v>
      </c>
      <c r="F16" s="145">
        <v>50</v>
      </c>
      <c r="G16" s="146">
        <v>60</v>
      </c>
      <c r="H16" s="146">
        <v>60</v>
      </c>
      <c r="I16" s="145">
        <v>64.8</v>
      </c>
      <c r="J16" s="146">
        <v>77.5</v>
      </c>
      <c r="K16" s="145">
        <v>80.400000000000006</v>
      </c>
      <c r="L16" s="145">
        <v>91.8</v>
      </c>
    </row>
    <row r="17" spans="1:12" ht="15" customHeight="1" x14ac:dyDescent="0.2">
      <c r="A17" s="89" t="s">
        <v>187</v>
      </c>
      <c r="B17" s="144" t="s">
        <v>188</v>
      </c>
      <c r="C17" s="144">
        <v>259.5</v>
      </c>
      <c r="D17" s="145">
        <v>250</v>
      </c>
      <c r="E17" s="146">
        <v>205.1</v>
      </c>
      <c r="F17" s="145">
        <v>238.3</v>
      </c>
      <c r="G17" s="146">
        <v>230.95699999999999</v>
      </c>
      <c r="H17" s="146">
        <v>233.6</v>
      </c>
      <c r="I17" s="145">
        <v>262.39999999999998</v>
      </c>
      <c r="J17" s="146">
        <v>251.02999999999997</v>
      </c>
      <c r="K17" s="145">
        <v>258.096</v>
      </c>
      <c r="L17" s="145">
        <v>290.61599999999999</v>
      </c>
    </row>
    <row r="18" spans="1:12" ht="15" customHeight="1" x14ac:dyDescent="0.2">
      <c r="A18" s="89" t="s">
        <v>189</v>
      </c>
      <c r="B18" s="144">
        <v>132</v>
      </c>
      <c r="C18" s="144">
        <v>143</v>
      </c>
      <c r="D18" s="145">
        <v>147.5</v>
      </c>
      <c r="E18" s="146">
        <v>153.5</v>
      </c>
      <c r="F18" s="145">
        <v>165.8</v>
      </c>
      <c r="G18" s="146">
        <v>160</v>
      </c>
      <c r="H18" s="146">
        <v>160</v>
      </c>
      <c r="I18" s="145">
        <v>180</v>
      </c>
      <c r="J18" s="146">
        <v>164.17500000000001</v>
      </c>
      <c r="K18" s="145">
        <v>180</v>
      </c>
      <c r="L18" s="145">
        <v>0</v>
      </c>
    </row>
    <row r="19" spans="1:12" ht="15" customHeight="1" x14ac:dyDescent="0.2">
      <c r="A19" s="89" t="s">
        <v>190</v>
      </c>
      <c r="B19" s="144">
        <v>299.726</v>
      </c>
      <c r="C19" s="144">
        <v>341.3</v>
      </c>
      <c r="D19" s="145">
        <v>338</v>
      </c>
      <c r="E19" s="146">
        <v>374.9</v>
      </c>
      <c r="F19" s="145">
        <v>374.4</v>
      </c>
      <c r="G19" s="146">
        <v>379</v>
      </c>
      <c r="H19" s="146">
        <v>387.68</v>
      </c>
      <c r="I19" s="145">
        <v>383.5</v>
      </c>
      <c r="J19" s="146">
        <v>419.9</v>
      </c>
      <c r="K19" s="145">
        <v>429.91</v>
      </c>
      <c r="L19" s="145">
        <v>448.71559999999999</v>
      </c>
    </row>
    <row r="20" spans="1:12" ht="15" customHeight="1" x14ac:dyDescent="0.2">
      <c r="A20" s="89" t="s">
        <v>191</v>
      </c>
      <c r="B20" s="144">
        <v>266.69200000000001</v>
      </c>
      <c r="C20" s="144">
        <v>319.7</v>
      </c>
      <c r="D20" s="145">
        <v>335.2</v>
      </c>
      <c r="E20" s="146">
        <v>329.5</v>
      </c>
      <c r="F20" s="145">
        <v>373.5</v>
      </c>
      <c r="G20" s="146">
        <v>411.101</v>
      </c>
      <c r="H20" s="146">
        <v>413</v>
      </c>
      <c r="I20" s="145">
        <v>412.5</v>
      </c>
      <c r="J20" s="146">
        <v>443.55599999999998</v>
      </c>
      <c r="K20" s="145">
        <v>428.883397</v>
      </c>
      <c r="L20" s="145">
        <v>477.92099999999999</v>
      </c>
    </row>
    <row r="21" spans="1:12" ht="15" customHeight="1" x14ac:dyDescent="0.2">
      <c r="A21" s="89" t="s">
        <v>68</v>
      </c>
      <c r="B21" s="147">
        <v>377.78443999999945</v>
      </c>
      <c r="C21" s="147">
        <v>330.9</v>
      </c>
      <c r="D21" s="148">
        <v>359.51599999999962</v>
      </c>
      <c r="E21" s="149">
        <v>371.2</v>
      </c>
      <c r="F21" s="148">
        <v>496.1</v>
      </c>
      <c r="G21" s="149">
        <v>568.66223400000126</v>
      </c>
      <c r="H21" s="149">
        <v>550.10427500000151</v>
      </c>
      <c r="I21" s="148">
        <v>494.54439999999886</v>
      </c>
      <c r="J21" s="149">
        <v>593.125</v>
      </c>
      <c r="K21" s="148">
        <v>553.49585800000023</v>
      </c>
      <c r="L21" s="148">
        <v>599.66945066000153</v>
      </c>
    </row>
    <row r="22" spans="1:12" ht="15" customHeight="1" x14ac:dyDescent="0.2">
      <c r="A22" s="89"/>
      <c r="B22" s="147"/>
      <c r="C22" s="147"/>
      <c r="D22" s="148"/>
      <c r="E22" s="149"/>
      <c r="F22" s="148"/>
      <c r="G22" s="149"/>
      <c r="H22" s="149"/>
      <c r="I22" s="148"/>
      <c r="J22" s="149"/>
      <c r="K22" s="148"/>
      <c r="L22" s="148"/>
    </row>
    <row r="23" spans="1:12" ht="15" customHeight="1" x14ac:dyDescent="0.2">
      <c r="A23" s="87" t="s">
        <v>192</v>
      </c>
      <c r="B23" s="150">
        <v>123.49950000000001</v>
      </c>
      <c r="C23" s="150">
        <v>293.2</v>
      </c>
      <c r="D23" s="151">
        <v>366.76666299999999</v>
      </c>
      <c r="E23" s="152">
        <v>395.8</v>
      </c>
      <c r="F23" s="151">
        <v>404.8</v>
      </c>
      <c r="G23" s="152">
        <v>738.52646348999997</v>
      </c>
      <c r="H23" s="152">
        <v>689.0039178899998</v>
      </c>
      <c r="I23" s="151">
        <v>379.5</v>
      </c>
      <c r="J23" s="152">
        <v>448.82203883</v>
      </c>
      <c r="K23" s="151">
        <v>380.18353052000009</v>
      </c>
      <c r="L23" s="151">
        <v>427.59308379999999</v>
      </c>
    </row>
    <row r="24" spans="1:12" ht="15" customHeight="1" x14ac:dyDescent="0.2">
      <c r="A24" s="89" t="s">
        <v>193</v>
      </c>
      <c r="B24" s="144">
        <v>41.5</v>
      </c>
      <c r="C24" s="144">
        <v>49</v>
      </c>
      <c r="D24" s="145">
        <v>103.35</v>
      </c>
      <c r="E24" s="146">
        <v>75.900000000000006</v>
      </c>
      <c r="F24" s="145">
        <v>84</v>
      </c>
      <c r="G24" s="146">
        <v>95.63</v>
      </c>
      <c r="H24" s="146">
        <v>88</v>
      </c>
      <c r="I24" s="145">
        <v>27</v>
      </c>
      <c r="J24" s="146">
        <v>48</v>
      </c>
      <c r="K24" s="145">
        <v>34</v>
      </c>
      <c r="L24" s="145">
        <v>47.75</v>
      </c>
    </row>
    <row r="25" spans="1:12" ht="15" customHeight="1" x14ac:dyDescent="0.2">
      <c r="A25" s="89" t="s">
        <v>194</v>
      </c>
      <c r="B25" s="144">
        <v>81.999499999999998</v>
      </c>
      <c r="C25" s="144">
        <v>85.2</v>
      </c>
      <c r="D25" s="145">
        <v>83.416663</v>
      </c>
      <c r="E25" s="146">
        <v>93</v>
      </c>
      <c r="F25" s="145">
        <v>97.8</v>
      </c>
      <c r="G25" s="146">
        <v>103.369668</v>
      </c>
      <c r="H25" s="146">
        <v>113.112314</v>
      </c>
      <c r="I25" s="145">
        <v>131.69999999999999</v>
      </c>
      <c r="J25" s="146">
        <v>113.294</v>
      </c>
      <c r="K25" s="145">
        <v>106.915364</v>
      </c>
      <c r="L25" s="145">
        <v>127.25</v>
      </c>
    </row>
    <row r="26" spans="1:12" ht="15" customHeight="1" x14ac:dyDescent="0.2">
      <c r="A26" s="89" t="s">
        <v>195</v>
      </c>
      <c r="B26" s="144">
        <v>87</v>
      </c>
      <c r="C26" s="144">
        <v>141</v>
      </c>
      <c r="D26" s="145">
        <v>155</v>
      </c>
      <c r="E26" s="146">
        <v>198</v>
      </c>
      <c r="F26" s="145">
        <v>185</v>
      </c>
      <c r="G26" s="146">
        <v>180.4</v>
      </c>
      <c r="H26" s="146">
        <v>181.5</v>
      </c>
      <c r="I26" s="145">
        <v>171.8</v>
      </c>
      <c r="J26" s="146">
        <v>191.6</v>
      </c>
      <c r="K26" s="145">
        <v>189.59516652000002</v>
      </c>
      <c r="L26" s="145">
        <v>196.08908380000003</v>
      </c>
    </row>
    <row r="27" spans="1:12" ht="15" customHeight="1" x14ac:dyDescent="0.2">
      <c r="A27" s="89" t="s">
        <v>68</v>
      </c>
      <c r="B27" s="147">
        <v>0</v>
      </c>
      <c r="C27" s="147">
        <v>18</v>
      </c>
      <c r="D27" s="148">
        <v>24.999999999999972</v>
      </c>
      <c r="E27" s="149">
        <v>29</v>
      </c>
      <c r="F27" s="148">
        <v>38</v>
      </c>
      <c r="G27" s="149">
        <v>359.12679548999995</v>
      </c>
      <c r="H27" s="149">
        <v>306.39160388999983</v>
      </c>
      <c r="I27" s="148">
        <v>49</v>
      </c>
      <c r="J27" s="149">
        <v>95.92803883000002</v>
      </c>
      <c r="K27" s="148">
        <v>49.673000000000059</v>
      </c>
      <c r="L27" s="148">
        <v>56.503999999999962</v>
      </c>
    </row>
    <row r="28" spans="1:12" ht="15" customHeight="1" x14ac:dyDescent="0.2">
      <c r="A28" s="89"/>
      <c r="B28" s="147"/>
      <c r="C28" s="147"/>
      <c r="D28" s="148"/>
      <c r="E28" s="149"/>
      <c r="F28" s="148"/>
      <c r="G28" s="149"/>
      <c r="H28" s="149"/>
      <c r="I28" s="148"/>
      <c r="J28" s="149"/>
      <c r="K28" s="148"/>
      <c r="L28" s="148"/>
    </row>
    <row r="29" spans="1:12" ht="15" customHeight="1" x14ac:dyDescent="0.2">
      <c r="A29" s="87" t="s">
        <v>196</v>
      </c>
      <c r="B29" s="150">
        <v>724.57129999999995</v>
      </c>
      <c r="C29" s="150">
        <v>1021</v>
      </c>
      <c r="D29" s="151">
        <v>1178.3310000000001</v>
      </c>
      <c r="E29" s="152">
        <v>1116.2</v>
      </c>
      <c r="F29" s="151">
        <v>1171.5999999999999</v>
      </c>
      <c r="G29" s="152">
        <v>1182.9000000000001</v>
      </c>
      <c r="H29" s="152">
        <v>1273.905</v>
      </c>
      <c r="I29" s="151">
        <v>1395.222</v>
      </c>
      <c r="J29" s="152">
        <v>1467.6334999999999</v>
      </c>
      <c r="K29" s="151">
        <v>1600.2260000000001</v>
      </c>
      <c r="L29" s="151">
        <v>1350.6692987000001</v>
      </c>
    </row>
    <row r="30" spans="1:12" ht="15" customHeight="1" x14ac:dyDescent="0.2">
      <c r="A30" s="89" t="s">
        <v>197</v>
      </c>
      <c r="B30" s="144">
        <v>313.39999999999998</v>
      </c>
      <c r="C30" s="144">
        <v>434.4</v>
      </c>
      <c r="D30" s="145">
        <v>470</v>
      </c>
      <c r="E30" s="146">
        <v>471</v>
      </c>
      <c r="F30" s="145">
        <v>400</v>
      </c>
      <c r="G30" s="146">
        <v>400</v>
      </c>
      <c r="H30" s="146">
        <v>417.5</v>
      </c>
      <c r="I30" s="145">
        <v>490</v>
      </c>
      <c r="J30" s="146">
        <v>511</v>
      </c>
      <c r="K30" s="145">
        <v>643.54499999999996</v>
      </c>
      <c r="L30" s="145">
        <v>349.99400000000003</v>
      </c>
    </row>
    <row r="31" spans="1:12" ht="15" customHeight="1" x14ac:dyDescent="0.2">
      <c r="A31" s="89" t="s">
        <v>198</v>
      </c>
      <c r="B31" s="144">
        <v>195.97130000000001</v>
      </c>
      <c r="C31" s="144">
        <v>273.60000000000002</v>
      </c>
      <c r="D31" s="145">
        <v>290.73099999999999</v>
      </c>
      <c r="E31" s="146">
        <v>302.2</v>
      </c>
      <c r="F31" s="145">
        <v>391.6</v>
      </c>
      <c r="G31" s="146">
        <v>350</v>
      </c>
      <c r="H31" s="146">
        <v>360.90499999999997</v>
      </c>
      <c r="I31" s="145">
        <v>412.15499999999997</v>
      </c>
      <c r="J31" s="146">
        <v>400.4975</v>
      </c>
      <c r="K31" s="145">
        <v>427.61500000000001</v>
      </c>
      <c r="L31" s="145">
        <v>407.66600000000005</v>
      </c>
    </row>
    <row r="32" spans="1:12" ht="15" customHeight="1" x14ac:dyDescent="0.2">
      <c r="A32" s="89" t="s">
        <v>68</v>
      </c>
      <c r="B32" s="147">
        <v>215.19999999999996</v>
      </c>
      <c r="C32" s="147">
        <v>313.10000000000002</v>
      </c>
      <c r="D32" s="148">
        <v>417.60000000000014</v>
      </c>
      <c r="E32" s="149">
        <v>343.1</v>
      </c>
      <c r="F32" s="148">
        <v>380</v>
      </c>
      <c r="G32" s="149">
        <v>432.90000000000009</v>
      </c>
      <c r="H32" s="149">
        <v>495.5</v>
      </c>
      <c r="I32" s="148">
        <v>493.06700000000001</v>
      </c>
      <c r="J32" s="149">
        <v>556.13599999999997</v>
      </c>
      <c r="K32" s="148">
        <v>529.06600000000014</v>
      </c>
      <c r="L32" s="148">
        <v>593.00929870000004</v>
      </c>
    </row>
    <row r="33" spans="1:12" ht="15" customHeight="1" x14ac:dyDescent="0.2">
      <c r="A33" s="89"/>
      <c r="B33" s="147"/>
      <c r="C33" s="147"/>
      <c r="D33" s="148"/>
      <c r="E33" s="149"/>
      <c r="F33" s="148"/>
      <c r="G33" s="149"/>
      <c r="H33" s="149"/>
      <c r="I33" s="148"/>
      <c r="J33" s="149"/>
      <c r="K33" s="148"/>
      <c r="L33" s="148"/>
    </row>
    <row r="34" spans="1:12" ht="15" customHeight="1" x14ac:dyDescent="0.2">
      <c r="A34" s="87" t="s">
        <v>199</v>
      </c>
      <c r="B34" s="150">
        <v>311.36099999999999</v>
      </c>
      <c r="C34" s="150">
        <v>366.1</v>
      </c>
      <c r="D34" s="151">
        <v>375.40325000000001</v>
      </c>
      <c r="E34" s="152">
        <v>388.1</v>
      </c>
      <c r="F34" s="151">
        <v>423.7</v>
      </c>
      <c r="G34" s="152">
        <v>632.19977500000005</v>
      </c>
      <c r="H34" s="152">
        <v>499.82300000000004</v>
      </c>
      <c r="I34" s="151">
        <v>627.48500000000001</v>
      </c>
      <c r="J34" s="152">
        <v>592.39599999999996</v>
      </c>
      <c r="K34" s="151">
        <v>730.3370000000001</v>
      </c>
      <c r="L34" s="151">
        <v>645.27199999999993</v>
      </c>
    </row>
    <row r="35" spans="1:12" ht="15" customHeight="1" x14ac:dyDescent="0.2">
      <c r="A35" s="89" t="s">
        <v>200</v>
      </c>
      <c r="B35" s="144">
        <v>250</v>
      </c>
      <c r="C35" s="144">
        <v>296.8</v>
      </c>
      <c r="D35" s="145">
        <v>286</v>
      </c>
      <c r="E35" s="146">
        <v>278</v>
      </c>
      <c r="F35" s="145">
        <v>295</v>
      </c>
      <c r="G35" s="146">
        <v>350</v>
      </c>
      <c r="H35" s="146">
        <v>381.25</v>
      </c>
      <c r="I35" s="145">
        <v>465.75</v>
      </c>
      <c r="J35" s="146">
        <v>505.4</v>
      </c>
      <c r="K35" s="145">
        <v>598.19500000000005</v>
      </c>
      <c r="L35" s="145">
        <v>500</v>
      </c>
    </row>
    <row r="36" spans="1:12" ht="15" customHeight="1" x14ac:dyDescent="0.2">
      <c r="A36" s="89" t="s">
        <v>201</v>
      </c>
      <c r="B36" s="144">
        <v>43.356999999999999</v>
      </c>
      <c r="C36" s="144">
        <v>47.1</v>
      </c>
      <c r="D36" s="145">
        <v>58.627000000000002</v>
      </c>
      <c r="E36" s="146">
        <v>62.4</v>
      </c>
      <c r="F36" s="145">
        <v>79.900000000000006</v>
      </c>
      <c r="G36" s="146">
        <v>85</v>
      </c>
      <c r="H36" s="146">
        <v>77.972999999999999</v>
      </c>
      <c r="I36" s="145">
        <v>77.06</v>
      </c>
      <c r="J36" s="146">
        <v>86.996000000000009</v>
      </c>
      <c r="K36" s="145">
        <v>89.119</v>
      </c>
      <c r="L36" s="145">
        <v>94.99199999999999</v>
      </c>
    </row>
    <row r="37" spans="1:12" ht="15" customHeight="1" x14ac:dyDescent="0.2">
      <c r="A37" s="89" t="s">
        <v>68</v>
      </c>
      <c r="B37" s="147">
        <v>18.004000000000019</v>
      </c>
      <c r="C37" s="147">
        <v>22.3</v>
      </c>
      <c r="D37" s="147">
        <v>30.776250000000005</v>
      </c>
      <c r="E37" s="153">
        <v>47.7</v>
      </c>
      <c r="F37" s="147">
        <v>48.8</v>
      </c>
      <c r="G37" s="153">
        <v>197.19977500000005</v>
      </c>
      <c r="H37" s="153">
        <v>40.600000000000023</v>
      </c>
      <c r="I37" s="147">
        <v>84.674999999999955</v>
      </c>
      <c r="J37" s="153">
        <v>0</v>
      </c>
      <c r="K37" s="147">
        <v>43.023000000000025</v>
      </c>
      <c r="L37" s="147">
        <v>50.279999999999973</v>
      </c>
    </row>
    <row r="38" spans="1:12" ht="15" customHeight="1" x14ac:dyDescent="0.2">
      <c r="A38" s="89"/>
      <c r="B38" s="147"/>
      <c r="C38" s="147"/>
      <c r="D38" s="147"/>
      <c r="E38" s="153"/>
      <c r="F38" s="147"/>
      <c r="G38" s="153"/>
      <c r="H38" s="153"/>
      <c r="I38" s="147"/>
      <c r="J38" s="153"/>
      <c r="K38" s="147"/>
      <c r="L38" s="147"/>
    </row>
    <row r="39" spans="1:12" ht="15" customHeight="1" x14ac:dyDescent="0.2">
      <c r="A39" s="87" t="s">
        <v>202</v>
      </c>
      <c r="B39" s="150">
        <v>840.00856999999996</v>
      </c>
      <c r="C39" s="150">
        <v>891.7</v>
      </c>
      <c r="D39" s="151">
        <v>956.4265574100001</v>
      </c>
      <c r="E39" s="152">
        <v>1012.8</v>
      </c>
      <c r="F39" s="151">
        <v>1100.2</v>
      </c>
      <c r="G39" s="152">
        <v>1229.5779590000002</v>
      </c>
      <c r="H39" s="152">
        <v>1160.722571</v>
      </c>
      <c r="I39" s="151">
        <v>1382.8463031599999</v>
      </c>
      <c r="J39" s="152">
        <v>1411.616164</v>
      </c>
      <c r="K39" s="151">
        <v>1373.759219</v>
      </c>
      <c r="L39" s="151">
        <v>1339.033152</v>
      </c>
    </row>
    <row r="40" spans="1:12" ht="15" customHeight="1" x14ac:dyDescent="0.2">
      <c r="A40" s="89" t="s">
        <v>203</v>
      </c>
      <c r="B40" s="144">
        <v>250</v>
      </c>
      <c r="C40" s="144">
        <v>287.7</v>
      </c>
      <c r="D40" s="145">
        <v>292</v>
      </c>
      <c r="E40" s="146">
        <v>384.1</v>
      </c>
      <c r="F40" s="145">
        <v>490</v>
      </c>
      <c r="G40" s="146">
        <v>500.88299999999998</v>
      </c>
      <c r="H40" s="146">
        <v>477.29599999999999</v>
      </c>
      <c r="I40" s="145">
        <v>499</v>
      </c>
      <c r="J40" s="146">
        <v>547</v>
      </c>
      <c r="K40" s="145">
        <v>552.13699999999994</v>
      </c>
      <c r="L40" s="145">
        <v>507.29500000000002</v>
      </c>
    </row>
    <row r="41" spans="1:12" ht="15" customHeight="1" x14ac:dyDescent="0.2">
      <c r="A41" s="89" t="s">
        <v>204</v>
      </c>
      <c r="B41" s="144">
        <v>107.8</v>
      </c>
      <c r="C41" s="144">
        <v>134.80000000000001</v>
      </c>
      <c r="D41" s="145">
        <v>144.25729999999999</v>
      </c>
      <c r="E41" s="146">
        <v>146.5</v>
      </c>
      <c r="F41" s="145">
        <v>84.3</v>
      </c>
      <c r="G41" s="146">
        <v>149.88799399999999</v>
      </c>
      <c r="H41" s="146">
        <v>149.05000000000001</v>
      </c>
      <c r="I41" s="145">
        <v>159.24420000000001</v>
      </c>
      <c r="J41" s="146">
        <v>174.55799999999999</v>
      </c>
      <c r="K41" s="145">
        <v>169.94551899999999</v>
      </c>
      <c r="L41" s="145">
        <v>182.921291</v>
      </c>
    </row>
    <row r="42" spans="1:12" ht="15" customHeight="1" x14ac:dyDescent="0.2">
      <c r="A42" s="89" t="s">
        <v>205</v>
      </c>
      <c r="B42" s="144">
        <v>66.5</v>
      </c>
      <c r="C42" s="144">
        <v>70.3</v>
      </c>
      <c r="D42" s="145">
        <v>87.995999999999995</v>
      </c>
      <c r="E42" s="146">
        <v>96</v>
      </c>
      <c r="F42" s="145">
        <v>131.80000000000001</v>
      </c>
      <c r="G42" s="146">
        <v>132.25</v>
      </c>
      <c r="H42" s="146">
        <v>119.254</v>
      </c>
      <c r="I42" s="145">
        <v>144.6</v>
      </c>
      <c r="J42" s="146">
        <v>131.60633300000001</v>
      </c>
      <c r="K42" s="145">
        <v>186.536</v>
      </c>
      <c r="L42" s="145">
        <v>184.6</v>
      </c>
    </row>
    <row r="43" spans="1:12" ht="15" customHeight="1" x14ac:dyDescent="0.2">
      <c r="A43" s="89" t="s">
        <v>206</v>
      </c>
      <c r="B43" s="144">
        <v>265</v>
      </c>
      <c r="C43" s="144">
        <v>270</v>
      </c>
      <c r="D43" s="145">
        <v>270</v>
      </c>
      <c r="E43" s="146">
        <v>245</v>
      </c>
      <c r="F43" s="145">
        <v>276.10000000000002</v>
      </c>
      <c r="G43" s="146">
        <v>320</v>
      </c>
      <c r="H43" s="146">
        <v>290.31400000000002</v>
      </c>
      <c r="I43" s="145">
        <v>405.69858111000002</v>
      </c>
      <c r="J43" s="146">
        <v>317.78500000000003</v>
      </c>
      <c r="K43" s="145">
        <v>298</v>
      </c>
      <c r="L43" s="145">
        <v>298.2</v>
      </c>
    </row>
    <row r="44" spans="1:12" ht="15" customHeight="1" x14ac:dyDescent="0.2">
      <c r="A44" s="89" t="s">
        <v>68</v>
      </c>
      <c r="B44" s="147">
        <v>150.70857000000001</v>
      </c>
      <c r="C44" s="147">
        <v>128.9</v>
      </c>
      <c r="D44" s="148">
        <v>162.17325741000013</v>
      </c>
      <c r="E44" s="149">
        <v>141.19999999999999</v>
      </c>
      <c r="F44" s="148">
        <v>118</v>
      </c>
      <c r="G44" s="149">
        <v>126.55696500000022</v>
      </c>
      <c r="H44" s="149">
        <v>124.80857100000003</v>
      </c>
      <c r="I44" s="148">
        <v>174.30352204999986</v>
      </c>
      <c r="J44" s="149">
        <v>240.666831</v>
      </c>
      <c r="K44" s="148">
        <v>167.14070000000015</v>
      </c>
      <c r="L44" s="148">
        <v>166.01686100000006</v>
      </c>
    </row>
    <row r="45" spans="1:12" ht="15" customHeight="1" x14ac:dyDescent="0.2">
      <c r="A45" s="89"/>
      <c r="B45" s="147"/>
      <c r="C45" s="147"/>
      <c r="D45" s="148"/>
      <c r="E45" s="149"/>
      <c r="F45" s="148"/>
      <c r="G45" s="149"/>
      <c r="H45" s="149"/>
      <c r="I45" s="148"/>
      <c r="J45" s="149"/>
      <c r="K45" s="148"/>
      <c r="L45" s="148"/>
    </row>
    <row r="46" spans="1:12" ht="15" customHeight="1" x14ac:dyDescent="0.2">
      <c r="A46" s="87" t="s">
        <v>207</v>
      </c>
      <c r="B46" s="150">
        <v>8223.1899596200019</v>
      </c>
      <c r="C46" s="150">
        <v>12703.1</v>
      </c>
      <c r="D46" s="151">
        <v>17440.91039904</v>
      </c>
      <c r="E46" s="152">
        <v>14320</v>
      </c>
      <c r="F46" s="151">
        <v>11894.4</v>
      </c>
      <c r="G46" s="152">
        <v>3161.7047381100001</v>
      </c>
      <c r="H46" s="152">
        <v>2102.8649078700009</v>
      </c>
      <c r="I46" s="151">
        <v>1409.8650000000025</v>
      </c>
      <c r="J46" s="152">
        <v>951.93287197999962</v>
      </c>
      <c r="K46" s="151">
        <v>1893.8087712000015</v>
      </c>
      <c r="L46" s="151">
        <v>1476.0440595499986</v>
      </c>
    </row>
    <row r="47" spans="1:12" ht="15" customHeight="1" x14ac:dyDescent="0.2">
      <c r="A47" s="89" t="s">
        <v>208</v>
      </c>
      <c r="B47" s="154">
        <v>493</v>
      </c>
      <c r="C47" s="154">
        <v>534</v>
      </c>
      <c r="D47" s="154">
        <v>403.47667992000004</v>
      </c>
      <c r="E47" s="155">
        <v>393.1</v>
      </c>
      <c r="F47" s="154">
        <v>400</v>
      </c>
      <c r="G47" s="155">
        <v>581.75</v>
      </c>
      <c r="H47" s="155">
        <v>401.99997000000002</v>
      </c>
      <c r="I47" s="154">
        <v>271</v>
      </c>
      <c r="J47" s="155">
        <v>725</v>
      </c>
      <c r="K47" s="154">
        <v>1580</v>
      </c>
      <c r="L47" s="154">
        <v>1118.369459</v>
      </c>
    </row>
    <row r="48" spans="1:12" ht="15" customHeight="1" x14ac:dyDescent="0.2">
      <c r="A48" s="89" t="s">
        <v>209</v>
      </c>
      <c r="B48" s="154">
        <v>225</v>
      </c>
      <c r="C48" s="154">
        <v>350</v>
      </c>
      <c r="D48" s="154">
        <v>365</v>
      </c>
      <c r="E48" s="155">
        <v>350.7</v>
      </c>
      <c r="F48" s="154">
        <v>360</v>
      </c>
      <c r="G48" s="155">
        <v>365</v>
      </c>
      <c r="H48" s="155">
        <v>420</v>
      </c>
      <c r="I48" s="154">
        <v>345</v>
      </c>
      <c r="J48" s="155">
        <v>0</v>
      </c>
      <c r="K48" s="154">
        <v>0</v>
      </c>
      <c r="L48" s="154">
        <v>0</v>
      </c>
    </row>
    <row r="49" spans="1:13" ht="15" customHeight="1" x14ac:dyDescent="0.2">
      <c r="A49" s="89" t="s">
        <v>210</v>
      </c>
      <c r="B49" s="144">
        <v>7390.9199596199996</v>
      </c>
      <c r="C49" s="144">
        <v>11699.7</v>
      </c>
      <c r="D49" s="145">
        <v>16539.88523819</v>
      </c>
      <c r="E49" s="146">
        <v>13385.5</v>
      </c>
      <c r="F49" s="145">
        <v>11004</v>
      </c>
      <c r="G49" s="146">
        <v>2054</v>
      </c>
      <c r="H49" s="146">
        <v>500</v>
      </c>
      <c r="I49" s="145">
        <v>400</v>
      </c>
      <c r="J49" s="146">
        <v>0</v>
      </c>
      <c r="K49" s="145">
        <v>0</v>
      </c>
      <c r="L49" s="145">
        <v>0</v>
      </c>
    </row>
    <row r="50" spans="1:13" ht="15" customHeight="1" x14ac:dyDescent="0.2">
      <c r="A50" s="89" t="s">
        <v>68</v>
      </c>
      <c r="B50" s="147">
        <v>114.27000000000226</v>
      </c>
      <c r="C50" s="147">
        <v>119.4</v>
      </c>
      <c r="D50" s="148">
        <v>132.54848092999964</v>
      </c>
      <c r="E50" s="149">
        <v>190.8</v>
      </c>
      <c r="F50" s="148">
        <v>130.4</v>
      </c>
      <c r="G50" s="149">
        <v>160.95473811000011</v>
      </c>
      <c r="H50" s="149">
        <v>780.86493787000086</v>
      </c>
      <c r="I50" s="148">
        <v>393.86500000000251</v>
      </c>
      <c r="J50" s="149">
        <v>226.93287197999962</v>
      </c>
      <c r="K50" s="148">
        <v>313.8087712000015</v>
      </c>
      <c r="L50" s="148">
        <v>357.67460054999856</v>
      </c>
    </row>
    <row r="51" spans="1:13" ht="15" customHeight="1" x14ac:dyDescent="0.2">
      <c r="A51" s="89"/>
      <c r="B51" s="147"/>
      <c r="C51" s="147"/>
      <c r="D51" s="148"/>
      <c r="E51" s="149"/>
      <c r="F51" s="148"/>
      <c r="G51" s="149"/>
      <c r="H51" s="149"/>
      <c r="I51" s="148"/>
      <c r="J51" s="149"/>
      <c r="K51" s="148"/>
      <c r="L51" s="148"/>
    </row>
    <row r="52" spans="1:13" ht="15" customHeight="1" x14ac:dyDescent="0.2">
      <c r="A52" s="87" t="s">
        <v>211</v>
      </c>
      <c r="B52" s="150">
        <v>40677.238574290008</v>
      </c>
      <c r="C52" s="150">
        <v>38477.699999999997</v>
      </c>
      <c r="D52" s="151">
        <v>42437.760274299973</v>
      </c>
      <c r="E52" s="152">
        <v>46496.2</v>
      </c>
      <c r="F52" s="151">
        <v>53188.6</v>
      </c>
      <c r="G52" s="152">
        <v>66656.755048360021</v>
      </c>
      <c r="H52" s="152">
        <v>73074.263642899998</v>
      </c>
      <c r="I52" s="151">
        <v>78003</v>
      </c>
      <c r="J52" s="152">
        <v>81873.044367420021</v>
      </c>
      <c r="K52" s="151">
        <v>87008.710489030025</v>
      </c>
      <c r="L52" s="151">
        <v>91259.342922860014</v>
      </c>
    </row>
    <row r="53" spans="1:13" ht="15" customHeight="1" x14ac:dyDescent="0.2">
      <c r="A53" s="89" t="s">
        <v>212</v>
      </c>
      <c r="B53" s="144">
        <v>165.48500000000001</v>
      </c>
      <c r="C53" s="144">
        <v>222.6</v>
      </c>
      <c r="D53" s="145">
        <v>247.4</v>
      </c>
      <c r="E53" s="146">
        <v>272.10000000000002</v>
      </c>
      <c r="F53" s="145">
        <v>260</v>
      </c>
      <c r="G53" s="146">
        <v>320</v>
      </c>
      <c r="H53" s="146">
        <v>445.49900000000002</v>
      </c>
      <c r="I53" s="145">
        <v>417</v>
      </c>
      <c r="J53" s="146">
        <v>461.89499999999998</v>
      </c>
      <c r="K53" s="145">
        <v>480</v>
      </c>
      <c r="L53" s="145">
        <v>503.73500000000001</v>
      </c>
    </row>
    <row r="54" spans="1:13" ht="15" customHeight="1" x14ac:dyDescent="0.2">
      <c r="A54" s="89" t="s">
        <v>213</v>
      </c>
      <c r="B54" s="144">
        <v>650</v>
      </c>
      <c r="C54" s="144">
        <v>685</v>
      </c>
      <c r="D54" s="145">
        <v>768</v>
      </c>
      <c r="E54" s="146">
        <v>890.8</v>
      </c>
      <c r="F54" s="145">
        <v>1175.0999999999999</v>
      </c>
      <c r="G54" s="146">
        <v>1161.9949999999999</v>
      </c>
      <c r="H54" s="146">
        <v>1083.5</v>
      </c>
      <c r="I54" s="145">
        <v>1093.5</v>
      </c>
      <c r="J54" s="146">
        <v>1188.5</v>
      </c>
      <c r="K54" s="145">
        <v>1087.5</v>
      </c>
      <c r="L54" s="145">
        <v>1306.8847196000002</v>
      </c>
    </row>
    <row r="55" spans="1:13" ht="15" customHeight="1" x14ac:dyDescent="0.2">
      <c r="A55" s="89" t="s">
        <v>214</v>
      </c>
      <c r="B55" s="144">
        <v>250</v>
      </c>
      <c r="C55" s="144">
        <v>338</v>
      </c>
      <c r="D55" s="145">
        <v>304.5</v>
      </c>
      <c r="E55" s="146">
        <v>330</v>
      </c>
      <c r="F55" s="145">
        <v>416</v>
      </c>
      <c r="G55" s="146">
        <v>448</v>
      </c>
      <c r="H55" s="146">
        <v>494</v>
      </c>
      <c r="I55" s="145">
        <v>495</v>
      </c>
      <c r="J55" s="146">
        <v>560.005</v>
      </c>
      <c r="K55" s="145">
        <v>538.995</v>
      </c>
      <c r="L55" s="145">
        <v>474</v>
      </c>
    </row>
    <row r="56" spans="1:13" ht="15" customHeight="1" x14ac:dyDescent="0.2">
      <c r="A56" s="89" t="s">
        <v>215</v>
      </c>
      <c r="B56" s="144">
        <v>164.51900000000001</v>
      </c>
      <c r="C56" s="144">
        <v>198.2</v>
      </c>
      <c r="D56" s="145">
        <v>214.79515000000001</v>
      </c>
      <c r="E56" s="146">
        <v>241.7</v>
      </c>
      <c r="F56" s="145">
        <v>120</v>
      </c>
      <c r="G56" s="146">
        <v>140</v>
      </c>
      <c r="H56" s="146">
        <v>269.99599999999998</v>
      </c>
      <c r="I56" s="145">
        <v>280.67500000000001</v>
      </c>
      <c r="J56" s="146">
        <v>301.8</v>
      </c>
      <c r="K56" s="145">
        <v>254.11500000000001</v>
      </c>
      <c r="L56" s="145">
        <v>304.21299999999997</v>
      </c>
    </row>
    <row r="57" spans="1:13" ht="15" customHeight="1" x14ac:dyDescent="0.2">
      <c r="A57" s="89" t="s">
        <v>216</v>
      </c>
      <c r="B57" s="144">
        <v>634.72500000000002</v>
      </c>
      <c r="C57" s="144">
        <v>820</v>
      </c>
      <c r="D57" s="145">
        <v>849.99940000000004</v>
      </c>
      <c r="E57" s="146">
        <v>918.2</v>
      </c>
      <c r="F57" s="145">
        <v>999.9</v>
      </c>
      <c r="G57" s="146">
        <v>1088.72</v>
      </c>
      <c r="H57" s="146">
        <v>1211.7249999999999</v>
      </c>
      <c r="I57" s="145">
        <v>1201.4414999999999</v>
      </c>
      <c r="J57" s="146">
        <v>1174.9690000000001</v>
      </c>
      <c r="K57" s="145">
        <v>1325.0497829999999</v>
      </c>
      <c r="L57" s="145">
        <v>1333.3558629999998</v>
      </c>
    </row>
    <row r="58" spans="1:13" ht="15" customHeight="1" x14ac:dyDescent="0.2">
      <c r="A58" s="89" t="s">
        <v>217</v>
      </c>
      <c r="B58" s="144">
        <v>649.44500000000005</v>
      </c>
      <c r="C58" s="144">
        <v>980.8</v>
      </c>
      <c r="D58" s="145">
        <v>1029.9227960000001</v>
      </c>
      <c r="E58" s="146">
        <v>1279.8</v>
      </c>
      <c r="F58" s="145">
        <v>1626.2</v>
      </c>
      <c r="G58" s="146">
        <v>1409.2719999999999</v>
      </c>
      <c r="H58" s="146">
        <v>1501</v>
      </c>
      <c r="I58" s="145">
        <v>1685</v>
      </c>
      <c r="J58" s="146">
        <v>1932.1</v>
      </c>
      <c r="K58" s="145">
        <v>5491.6461579400002</v>
      </c>
      <c r="L58" s="145">
        <v>3268.09114</v>
      </c>
    </row>
    <row r="59" spans="1:13" ht="15" customHeight="1" x14ac:dyDescent="0.2">
      <c r="A59" s="89" t="s">
        <v>218</v>
      </c>
      <c r="B59" s="144">
        <v>1700.5863999999999</v>
      </c>
      <c r="C59" s="144">
        <v>920.1</v>
      </c>
      <c r="D59" s="145">
        <v>1300</v>
      </c>
      <c r="E59" s="146">
        <v>1300</v>
      </c>
      <c r="F59" s="145">
        <v>1659</v>
      </c>
      <c r="G59" s="146">
        <v>1750</v>
      </c>
      <c r="H59" s="146">
        <v>2612</v>
      </c>
      <c r="I59" s="145">
        <v>1964.6</v>
      </c>
      <c r="J59" s="146">
        <v>2280</v>
      </c>
      <c r="K59" s="145">
        <v>2442.5</v>
      </c>
      <c r="L59" s="145">
        <v>2890</v>
      </c>
    </row>
    <row r="60" spans="1:13" ht="15" customHeight="1" x14ac:dyDescent="0.2">
      <c r="A60" s="89" t="s">
        <v>219</v>
      </c>
      <c r="B60" s="144">
        <v>1165.4949999999999</v>
      </c>
      <c r="C60" s="144">
        <v>1747.8</v>
      </c>
      <c r="D60" s="145">
        <v>1704.5</v>
      </c>
      <c r="E60" s="146">
        <v>1823</v>
      </c>
      <c r="F60" s="145">
        <v>444</v>
      </c>
      <c r="G60" s="146">
        <v>528</v>
      </c>
      <c r="H60" s="146">
        <v>623</v>
      </c>
      <c r="I60" s="145">
        <v>609.70000000000005</v>
      </c>
      <c r="J60" s="146">
        <v>542</v>
      </c>
      <c r="K60" s="145">
        <v>669</v>
      </c>
      <c r="L60" s="145">
        <v>678.20600000000002</v>
      </c>
    </row>
    <row r="61" spans="1:13" ht="15" customHeight="1" x14ac:dyDescent="0.2">
      <c r="A61" s="89" t="s">
        <v>220</v>
      </c>
      <c r="B61" s="144">
        <v>3255</v>
      </c>
      <c r="C61" s="144">
        <v>4081</v>
      </c>
      <c r="D61" s="145">
        <v>4350</v>
      </c>
      <c r="E61" s="146">
        <v>4349.3</v>
      </c>
      <c r="F61" s="145">
        <v>5351</v>
      </c>
      <c r="G61" s="146">
        <v>6799</v>
      </c>
      <c r="H61" s="146">
        <v>7372</v>
      </c>
      <c r="I61" s="145">
        <v>7531</v>
      </c>
      <c r="J61" s="146">
        <v>7790</v>
      </c>
      <c r="K61" s="145">
        <v>7975</v>
      </c>
      <c r="L61" s="145">
        <v>8456.23</v>
      </c>
      <c r="M61" s="156"/>
    </row>
    <row r="62" spans="1:13" ht="15" customHeight="1" x14ac:dyDescent="0.2">
      <c r="A62" s="89" t="s">
        <v>221</v>
      </c>
      <c r="B62" s="144">
        <v>1918</v>
      </c>
      <c r="C62" s="144">
        <v>2238</v>
      </c>
      <c r="D62" s="145">
        <v>2397</v>
      </c>
      <c r="E62" s="146">
        <v>2533.3000000000002</v>
      </c>
      <c r="F62" s="145">
        <v>3272.5</v>
      </c>
      <c r="G62" s="146">
        <v>4135.6930000000002</v>
      </c>
      <c r="H62" s="146">
        <v>4439.5</v>
      </c>
      <c r="I62" s="145">
        <v>4709</v>
      </c>
      <c r="J62" s="146">
        <v>4865</v>
      </c>
      <c r="K62" s="145">
        <v>5507.5</v>
      </c>
      <c r="L62" s="145">
        <v>6229.5</v>
      </c>
    </row>
    <row r="63" spans="1:13" ht="15" customHeight="1" x14ac:dyDescent="0.2">
      <c r="A63" s="89" t="s">
        <v>222</v>
      </c>
      <c r="B63" s="144">
        <v>1856</v>
      </c>
      <c r="C63" s="144">
        <v>2360</v>
      </c>
      <c r="D63" s="145">
        <v>2537.7020000000002</v>
      </c>
      <c r="E63" s="146">
        <v>2907.8</v>
      </c>
      <c r="F63" s="145">
        <v>3590</v>
      </c>
      <c r="G63" s="146">
        <v>4589</v>
      </c>
      <c r="H63" s="146">
        <v>4975</v>
      </c>
      <c r="I63" s="145">
        <v>5395</v>
      </c>
      <c r="J63" s="146">
        <v>5715</v>
      </c>
      <c r="K63" s="145">
        <v>5810</v>
      </c>
      <c r="L63" s="145">
        <v>6659.5</v>
      </c>
    </row>
    <row r="64" spans="1:13" ht="15" customHeight="1" x14ac:dyDescent="0.2">
      <c r="A64" s="89" t="s">
        <v>223</v>
      </c>
      <c r="B64" s="144">
        <v>1815</v>
      </c>
      <c r="C64" s="144">
        <v>2244</v>
      </c>
      <c r="D64" s="145">
        <v>2430</v>
      </c>
      <c r="E64" s="146">
        <v>2550.1</v>
      </c>
      <c r="F64" s="145">
        <v>3030</v>
      </c>
      <c r="G64" s="146">
        <v>3775</v>
      </c>
      <c r="H64" s="146">
        <v>4089</v>
      </c>
      <c r="I64" s="145">
        <v>4128</v>
      </c>
      <c r="J64" s="146">
        <v>4443</v>
      </c>
      <c r="K64" s="145">
        <v>4762</v>
      </c>
      <c r="L64" s="145">
        <v>5287.77</v>
      </c>
    </row>
    <row r="65" spans="1:12" ht="15" customHeight="1" x14ac:dyDescent="0.2">
      <c r="A65" s="89" t="s">
        <v>224</v>
      </c>
      <c r="B65" s="144">
        <v>1280</v>
      </c>
      <c r="C65" s="144">
        <v>1579</v>
      </c>
      <c r="D65" s="145">
        <v>1724</v>
      </c>
      <c r="E65" s="146">
        <v>1950.5</v>
      </c>
      <c r="F65" s="145">
        <v>2329.4</v>
      </c>
      <c r="G65" s="146">
        <v>2756.92</v>
      </c>
      <c r="H65" s="146">
        <v>2875</v>
      </c>
      <c r="I65" s="145">
        <v>3185</v>
      </c>
      <c r="J65" s="146">
        <v>3317</v>
      </c>
      <c r="K65" s="145">
        <v>3576</v>
      </c>
      <c r="L65" s="145">
        <v>3685</v>
      </c>
    </row>
    <row r="66" spans="1:12" ht="15" customHeight="1" x14ac:dyDescent="0.2">
      <c r="A66" s="89" t="s">
        <v>225</v>
      </c>
      <c r="B66" s="144">
        <v>1337</v>
      </c>
      <c r="C66" s="144">
        <v>1722</v>
      </c>
      <c r="D66" s="145">
        <v>2007</v>
      </c>
      <c r="E66" s="146">
        <v>2205</v>
      </c>
      <c r="F66" s="145">
        <v>2574.1999999999998</v>
      </c>
      <c r="G66" s="146">
        <v>3363.4879999999998</v>
      </c>
      <c r="H66" s="146">
        <v>3567</v>
      </c>
      <c r="I66" s="145">
        <v>3879</v>
      </c>
      <c r="J66" s="146">
        <v>3709</v>
      </c>
      <c r="K66" s="145">
        <v>3876</v>
      </c>
      <c r="L66" s="145">
        <v>4322.75</v>
      </c>
    </row>
    <row r="67" spans="1:12" ht="15" customHeight="1" x14ac:dyDescent="0.2">
      <c r="A67" s="89" t="s">
        <v>226</v>
      </c>
      <c r="B67" s="144">
        <v>1695</v>
      </c>
      <c r="C67" s="144">
        <v>2152</v>
      </c>
      <c r="D67" s="145">
        <v>2242.6469999999999</v>
      </c>
      <c r="E67" s="146">
        <v>2390.3000000000002</v>
      </c>
      <c r="F67" s="145">
        <v>2833</v>
      </c>
      <c r="G67" s="146">
        <v>3755</v>
      </c>
      <c r="H67" s="146">
        <v>4027</v>
      </c>
      <c r="I67" s="145">
        <v>4308</v>
      </c>
      <c r="J67" s="146">
        <v>4430</v>
      </c>
      <c r="K67" s="145">
        <v>4406</v>
      </c>
      <c r="L67" s="145">
        <v>4945.6639999999998</v>
      </c>
    </row>
    <row r="68" spans="1:12" ht="15" customHeight="1" x14ac:dyDescent="0.2">
      <c r="A68" s="89" t="s">
        <v>227</v>
      </c>
      <c r="B68" s="144">
        <v>925.24646144000008</v>
      </c>
      <c r="C68" s="144">
        <v>1162</v>
      </c>
      <c r="D68" s="145">
        <v>1286.473</v>
      </c>
      <c r="E68" s="146">
        <v>1311.4</v>
      </c>
      <c r="F68" s="145">
        <v>1480.5</v>
      </c>
      <c r="G68" s="146">
        <v>1591.5</v>
      </c>
      <c r="H68" s="146">
        <v>1562.25</v>
      </c>
      <c r="I68" s="145">
        <v>1531</v>
      </c>
      <c r="J68" s="146">
        <v>1744.23</v>
      </c>
      <c r="K68" s="145">
        <v>1671.2399049999999</v>
      </c>
      <c r="L68" s="145">
        <v>1633.7270000000001</v>
      </c>
    </row>
    <row r="69" spans="1:12" ht="15" customHeight="1" x14ac:dyDescent="0.2">
      <c r="A69" s="89" t="s">
        <v>68</v>
      </c>
      <c r="B69" s="147">
        <v>21215.736712850005</v>
      </c>
      <c r="C69" s="147">
        <v>6037.8</v>
      </c>
      <c r="D69" s="145">
        <v>17043.820928299974</v>
      </c>
      <c r="E69" s="145">
        <v>19243.099999999999</v>
      </c>
      <c r="F69" s="148">
        <v>22027.9</v>
      </c>
      <c r="G69" s="149">
        <v>29045.167048360017</v>
      </c>
      <c r="H69" s="149">
        <v>31926.793642899996</v>
      </c>
      <c r="I69" s="148">
        <v>35590.199999999997</v>
      </c>
      <c r="J69" s="149">
        <v>37418.545367420018</v>
      </c>
      <c r="K69" s="148">
        <v>37136.164643090022</v>
      </c>
      <c r="L69" s="148">
        <v>39280.716200260016</v>
      </c>
    </row>
    <row r="70" spans="1:12" ht="15" customHeight="1" x14ac:dyDescent="0.2">
      <c r="A70" s="157" t="s">
        <v>80</v>
      </c>
      <c r="B70" s="158">
        <v>57022.940176910008</v>
      </c>
      <c r="C70" s="158">
        <v>61256.4</v>
      </c>
      <c r="D70" s="159">
        <v>70903.607143749978</v>
      </c>
      <c r="E70" s="160">
        <v>71923.600000000006</v>
      </c>
      <c r="F70" s="159">
        <v>76820.800000000003</v>
      </c>
      <c r="G70" s="160">
        <v>82396.644217960013</v>
      </c>
      <c r="H70" s="160">
        <v>88333.018064660006</v>
      </c>
      <c r="I70" s="159">
        <v>93251.773289610021</v>
      </c>
      <c r="J70" s="160">
        <f>+J7+J23+J29+J34+J39+J46+J52</f>
        <v>97383.330942230023</v>
      </c>
      <c r="K70" s="159">
        <v>104461.55526475002</v>
      </c>
      <c r="L70" s="159">
        <v>108782.45239757001</v>
      </c>
    </row>
    <row r="71" spans="1:12" ht="27.75" customHeight="1" x14ac:dyDescent="0.2">
      <c r="A71" s="639" t="s">
        <v>649</v>
      </c>
      <c r="B71" s="639"/>
      <c r="C71" s="639"/>
      <c r="D71" s="639"/>
      <c r="E71" s="639"/>
      <c r="F71" s="639"/>
      <c r="G71" s="161"/>
      <c r="H71" s="161"/>
      <c r="I71" s="161"/>
      <c r="J71" s="161"/>
      <c r="L71" s="161" t="s">
        <v>535</v>
      </c>
    </row>
    <row r="72" spans="1:12" ht="11.25" customHeight="1" x14ac:dyDescent="0.2">
      <c r="A72" s="162" t="s">
        <v>43</v>
      </c>
      <c r="B72" s="162"/>
      <c r="C72" s="162"/>
      <c r="D72" s="162"/>
      <c r="E72" s="162"/>
      <c r="F72" s="162"/>
      <c r="G72" s="162"/>
      <c r="H72" s="162"/>
      <c r="I72" s="162"/>
      <c r="J72" s="162"/>
      <c r="K72" s="162"/>
    </row>
    <row r="73" spans="1:12" ht="15" customHeight="1" x14ac:dyDescent="0.2">
      <c r="A73" s="632" t="s">
        <v>228</v>
      </c>
      <c r="B73" s="632"/>
      <c r="C73" s="632"/>
      <c r="D73" s="632"/>
      <c r="E73" s="632"/>
      <c r="F73" s="162"/>
      <c r="G73" s="162"/>
      <c r="H73" s="162"/>
      <c r="I73" s="162"/>
      <c r="J73" s="162"/>
      <c r="K73" s="162"/>
    </row>
    <row r="74" spans="1:12" ht="12.75" customHeight="1" x14ac:dyDescent="0.2">
      <c r="A74" s="632"/>
      <c r="B74" s="632"/>
      <c r="C74" s="632"/>
      <c r="D74" s="632"/>
      <c r="E74" s="632"/>
      <c r="F74" s="162"/>
      <c r="G74" s="162"/>
      <c r="H74" s="162"/>
      <c r="I74" s="162"/>
      <c r="J74" s="162"/>
      <c r="K74" s="162"/>
    </row>
    <row r="75" spans="1:12" x14ac:dyDescent="0.2">
      <c r="K75" s="44"/>
    </row>
    <row r="76" spans="1:12" x14ac:dyDescent="0.2">
      <c r="K76" s="44"/>
    </row>
    <row r="77" spans="1:12" x14ac:dyDescent="0.2">
      <c r="K77" s="44"/>
    </row>
    <row r="78" spans="1:12" x14ac:dyDescent="0.2">
      <c r="K78" s="44"/>
    </row>
  </sheetData>
  <mergeCells count="15">
    <mergeCell ref="L5:L6"/>
    <mergeCell ref="A3:L3"/>
    <mergeCell ref="J5:J6"/>
    <mergeCell ref="K5:K6"/>
    <mergeCell ref="A71:F71"/>
    <mergeCell ref="F5:F6"/>
    <mergeCell ref="G5:G6"/>
    <mergeCell ref="H5:H6"/>
    <mergeCell ref="I5:I6"/>
    <mergeCell ref="A73:E74"/>
    <mergeCell ref="A5:A6"/>
    <mergeCell ref="B5:B6"/>
    <mergeCell ref="C5:C6"/>
    <mergeCell ref="D5:D6"/>
    <mergeCell ref="E5:E6"/>
  </mergeCells>
  <phoneticPr fontId="29" type="noConversion"/>
  <conditionalFormatting sqref="B5:D5">
    <cfRule type="cellIs" dxfId="56" priority="3" stopIfTrue="1" operator="equal">
      <formula>0</formula>
    </cfRule>
  </conditionalFormatting>
  <conditionalFormatting sqref="B1:I2 L1:XFD2 A1:A5 M3:XFD3 L4:XFD4 M5:XFD6 A7:K70 L7:XFD1048576 A75:K1048576">
    <cfRule type="cellIs" dxfId="55" priority="1" operator="equal">
      <formula>0</formula>
    </cfRule>
  </conditionalFormatting>
  <conditionalFormatting sqref="B4:I4 A71:A73">
    <cfRule type="cellIs" dxfId="54" priority="4" operator="equal">
      <formula>0</formula>
    </cfRule>
  </conditionalFormatting>
  <conditionalFormatting sqref="F5:H5">
    <cfRule type="cellIs" dxfId="53" priority="2" stopIfTrue="1" operator="equal">
      <formula>0</formula>
    </cfRule>
  </conditionalFormatting>
  <hyperlinks>
    <hyperlink ref="L2" location="Contents!A1" display="Back to Contents" xr:uid="{3F0F0463-CDAA-47A8-A4F2-9DA2F5DB0CB0}"/>
  </hyperlinks>
  <pageMargins left="0.36" right="0.23" top="0.63" bottom="0.98425196850393704" header="0.511811023622047" footer="0.511811023622047"/>
  <pageSetup paperSize="9" scale="72" fitToHeight="0" orientation="landscape" r:id="rId1"/>
  <headerFooter alignWithMargins="0">
    <oddHeader>&amp;L&amp;"Calibri"&amp;10&amp;K000000 [Limited Sharing]&amp;1#_x000D_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M68"/>
  <sheetViews>
    <sheetView showGridLines="0" zoomScaleNormal="100" zoomScaleSheetLayoutView="100" workbookViewId="0">
      <pane xSplit="1" ySplit="6" topLeftCell="B35" activePane="bottomRight" state="frozen"/>
      <selection activeCell="O17" sqref="O17"/>
      <selection pane="topRight" activeCell="O17" sqref="O17"/>
      <selection pane="bottomLeft" activeCell="O17" sqref="O17"/>
      <selection pane="bottomRight" activeCell="L4" sqref="L4"/>
    </sheetView>
  </sheetViews>
  <sheetFormatPr defaultColWidth="9.140625" defaultRowHeight="12.75" x14ac:dyDescent="0.2"/>
  <cols>
    <col min="1" max="1" width="63.7109375" style="44" customWidth="1"/>
    <col min="2" max="2" width="12.28515625" style="44" customWidth="1"/>
    <col min="3" max="3" width="12" style="44" customWidth="1"/>
    <col min="4" max="4" width="12.5703125" style="44" customWidth="1"/>
    <col min="5" max="5" width="12" style="44" customWidth="1"/>
    <col min="6" max="7" width="12.42578125" style="44" customWidth="1"/>
    <col min="8" max="8" width="13.5703125" style="44" customWidth="1"/>
    <col min="9" max="10" width="13.85546875" style="44" customWidth="1"/>
    <col min="11" max="11" width="13" style="44" customWidth="1"/>
    <col min="12" max="12" width="12.28515625" style="84" customWidth="1"/>
    <col min="13" max="13" width="9.140625" style="84"/>
    <col min="14" max="16384" width="9.140625" style="44"/>
  </cols>
  <sheetData>
    <row r="1" spans="1:13" ht="15.75" x14ac:dyDescent="0.25">
      <c r="A1" s="85" t="s">
        <v>23</v>
      </c>
      <c r="L1" s="105" t="s">
        <v>620</v>
      </c>
    </row>
    <row r="2" spans="1:13" ht="13.5" customHeight="1" x14ac:dyDescent="0.2">
      <c r="B2" s="6"/>
      <c r="C2" s="6"/>
      <c r="D2" s="6"/>
      <c r="E2" s="6"/>
      <c r="F2" s="6"/>
      <c r="G2" s="6"/>
      <c r="H2" s="6"/>
      <c r="I2" s="6"/>
      <c r="L2" s="442" t="s">
        <v>524</v>
      </c>
    </row>
    <row r="3" spans="1:13" ht="16.149999999999999" customHeight="1" x14ac:dyDescent="0.2">
      <c r="A3" s="640" t="s">
        <v>21</v>
      </c>
      <c r="B3" s="640"/>
      <c r="C3" s="640"/>
      <c r="D3" s="640"/>
      <c r="E3" s="640"/>
      <c r="F3" s="640"/>
      <c r="G3" s="640"/>
      <c r="H3" s="640"/>
      <c r="I3" s="640"/>
      <c r="J3" s="640"/>
      <c r="K3" s="640"/>
      <c r="L3" s="640"/>
    </row>
    <row r="4" spans="1:13" x14ac:dyDescent="0.2">
      <c r="B4" s="9"/>
      <c r="C4" s="9"/>
      <c r="D4" s="9"/>
      <c r="E4" s="9"/>
      <c r="F4" s="9"/>
      <c r="G4" s="9"/>
      <c r="H4" s="9"/>
      <c r="I4" s="9"/>
      <c r="L4" s="9" t="s">
        <v>661</v>
      </c>
      <c r="M4" s="163"/>
    </row>
    <row r="5" spans="1:13" x14ac:dyDescent="0.2">
      <c r="A5" s="633" t="s">
        <v>175</v>
      </c>
      <c r="B5" s="633">
        <v>2014</v>
      </c>
      <c r="C5" s="633">
        <v>2015</v>
      </c>
      <c r="D5" s="633">
        <v>2016</v>
      </c>
      <c r="E5" s="633">
        <v>2017</v>
      </c>
      <c r="F5" s="633">
        <v>2018</v>
      </c>
      <c r="G5" s="633" t="s">
        <v>26</v>
      </c>
      <c r="H5" s="635" t="s">
        <v>176</v>
      </c>
      <c r="I5" s="633">
        <v>2021</v>
      </c>
      <c r="J5" s="637">
        <v>2022</v>
      </c>
      <c r="K5" s="635">
        <v>2023</v>
      </c>
      <c r="L5" s="635" t="s">
        <v>526</v>
      </c>
    </row>
    <row r="6" spans="1:13" x14ac:dyDescent="0.2">
      <c r="A6" s="634"/>
      <c r="B6" s="634"/>
      <c r="C6" s="634"/>
      <c r="D6" s="634"/>
      <c r="E6" s="634"/>
      <c r="F6" s="634"/>
      <c r="G6" s="634"/>
      <c r="H6" s="636"/>
      <c r="I6" s="634"/>
      <c r="J6" s="638"/>
      <c r="K6" s="636"/>
      <c r="L6" s="636"/>
    </row>
    <row r="7" spans="1:13" ht="15" customHeight="1" x14ac:dyDescent="0.2">
      <c r="A7" s="164" t="s">
        <v>177</v>
      </c>
      <c r="B7" s="165">
        <v>3893.34033</v>
      </c>
      <c r="C7" s="165">
        <v>2618.3000000000002</v>
      </c>
      <c r="D7" s="165">
        <v>3033.9056999999998</v>
      </c>
      <c r="E7" s="166">
        <v>3004.2</v>
      </c>
      <c r="F7" s="165">
        <v>3136.1</v>
      </c>
      <c r="G7" s="165">
        <v>2794.0142500000002</v>
      </c>
      <c r="H7" s="165">
        <v>3091.15086797</v>
      </c>
      <c r="I7" s="165">
        <v>5281.4</v>
      </c>
      <c r="J7" s="166">
        <v>1093.6049999999998</v>
      </c>
      <c r="K7" s="165">
        <v>1521.0368806700001</v>
      </c>
      <c r="L7" s="165">
        <v>3238.2368965099995</v>
      </c>
    </row>
    <row r="8" spans="1:13" ht="15" customHeight="1" x14ac:dyDescent="0.2">
      <c r="A8" s="167" t="s">
        <v>230</v>
      </c>
      <c r="B8" s="168">
        <v>102.6</v>
      </c>
      <c r="C8" s="168">
        <v>84.9</v>
      </c>
      <c r="D8" s="168">
        <v>89</v>
      </c>
      <c r="E8" s="169">
        <v>82</v>
      </c>
      <c r="F8" s="168">
        <v>117.9</v>
      </c>
      <c r="G8" s="168">
        <v>33.5</v>
      </c>
      <c r="H8" s="168">
        <v>49.25</v>
      </c>
      <c r="I8" s="168">
        <v>7</v>
      </c>
      <c r="J8" s="169">
        <v>0</v>
      </c>
      <c r="K8" s="168">
        <v>0</v>
      </c>
      <c r="L8" s="168">
        <v>0</v>
      </c>
    </row>
    <row r="9" spans="1:13" ht="15" customHeight="1" x14ac:dyDescent="0.2">
      <c r="A9" s="167" t="s">
        <v>180</v>
      </c>
      <c r="B9" s="168">
        <v>499.38</v>
      </c>
      <c r="C9" s="168">
        <v>456.6</v>
      </c>
      <c r="D9" s="168">
        <v>561.29</v>
      </c>
      <c r="E9" s="169">
        <v>640</v>
      </c>
      <c r="F9" s="168">
        <v>699</v>
      </c>
      <c r="G9" s="168">
        <v>568</v>
      </c>
      <c r="H9" s="168">
        <v>800</v>
      </c>
      <c r="I9" s="168">
        <v>734.29399999999998</v>
      </c>
      <c r="J9" s="169">
        <v>228</v>
      </c>
      <c r="K9" s="168">
        <v>50</v>
      </c>
      <c r="L9" s="168">
        <v>50</v>
      </c>
    </row>
    <row r="10" spans="1:13" ht="15" customHeight="1" x14ac:dyDescent="0.2">
      <c r="A10" s="167" t="s">
        <v>181</v>
      </c>
      <c r="B10" s="168">
        <v>66.84</v>
      </c>
      <c r="C10" s="168">
        <v>76</v>
      </c>
      <c r="D10" s="168">
        <v>53.6</v>
      </c>
      <c r="E10" s="169">
        <v>50</v>
      </c>
      <c r="F10" s="168">
        <v>53.5</v>
      </c>
      <c r="G10" s="168">
        <v>43.725000000000001</v>
      </c>
      <c r="H10" s="168">
        <v>65</v>
      </c>
      <c r="I10" s="168">
        <v>70</v>
      </c>
      <c r="J10" s="169">
        <v>10</v>
      </c>
      <c r="K10" s="168">
        <v>15</v>
      </c>
      <c r="L10" s="168">
        <v>15</v>
      </c>
    </row>
    <row r="11" spans="1:13" ht="15" customHeight="1" x14ac:dyDescent="0.2">
      <c r="A11" s="167" t="s">
        <v>183</v>
      </c>
      <c r="B11" s="168">
        <v>1089</v>
      </c>
      <c r="C11" s="168">
        <v>825</v>
      </c>
      <c r="D11" s="168">
        <v>1053</v>
      </c>
      <c r="E11" s="169">
        <v>1253.7</v>
      </c>
      <c r="F11" s="168">
        <v>1108</v>
      </c>
      <c r="G11" s="168">
        <v>949.99924999999996</v>
      </c>
      <c r="H11" s="168">
        <v>720</v>
      </c>
      <c r="I11" s="168">
        <v>2421.6210000000001</v>
      </c>
      <c r="J11" s="169">
        <v>400</v>
      </c>
      <c r="K11" s="168">
        <v>989.24</v>
      </c>
      <c r="L11" s="168">
        <v>2630</v>
      </c>
    </row>
    <row r="12" spans="1:13" ht="15" customHeight="1" x14ac:dyDescent="0.2">
      <c r="A12" s="167" t="s">
        <v>184</v>
      </c>
      <c r="B12" s="168">
        <v>21.5</v>
      </c>
      <c r="C12" s="168">
        <v>18.2</v>
      </c>
      <c r="D12" s="168">
        <v>32.689</v>
      </c>
      <c r="E12" s="169">
        <v>19.899999999999999</v>
      </c>
      <c r="F12" s="168">
        <v>31</v>
      </c>
      <c r="G12" s="168">
        <v>21</v>
      </c>
      <c r="H12" s="168">
        <v>25.75</v>
      </c>
      <c r="I12" s="168">
        <v>34</v>
      </c>
      <c r="J12" s="169">
        <v>16</v>
      </c>
      <c r="K12" s="168">
        <v>18.600000000000001</v>
      </c>
      <c r="L12" s="168">
        <v>24.16</v>
      </c>
    </row>
    <row r="13" spans="1:13" ht="15" customHeight="1" x14ac:dyDescent="0.2">
      <c r="A13" s="167" t="s">
        <v>185</v>
      </c>
      <c r="B13" s="168">
        <v>68</v>
      </c>
      <c r="C13" s="168">
        <v>63.6</v>
      </c>
      <c r="D13" s="168">
        <v>84.8</v>
      </c>
      <c r="E13" s="169">
        <v>51</v>
      </c>
      <c r="F13" s="168">
        <v>87</v>
      </c>
      <c r="G13" s="168">
        <v>80.5</v>
      </c>
      <c r="H13" s="168">
        <v>111.7</v>
      </c>
      <c r="I13" s="168">
        <v>111.7</v>
      </c>
      <c r="J13" s="169">
        <v>20.399999999999999</v>
      </c>
      <c r="K13" s="168">
        <v>30</v>
      </c>
      <c r="L13" s="168">
        <v>30</v>
      </c>
    </row>
    <row r="14" spans="1:13" ht="15" customHeight="1" x14ac:dyDescent="0.2">
      <c r="A14" s="167" t="s">
        <v>186</v>
      </c>
      <c r="B14" s="168">
        <v>39.5</v>
      </c>
      <c r="C14" s="168">
        <v>35</v>
      </c>
      <c r="D14" s="168">
        <v>40</v>
      </c>
      <c r="E14" s="169">
        <v>54</v>
      </c>
      <c r="F14" s="168">
        <v>66.5</v>
      </c>
      <c r="G14" s="168">
        <v>70</v>
      </c>
      <c r="H14" s="168">
        <v>84.65</v>
      </c>
      <c r="I14" s="168">
        <v>64</v>
      </c>
      <c r="J14" s="169">
        <v>29</v>
      </c>
      <c r="K14" s="168">
        <v>47</v>
      </c>
      <c r="L14" s="168">
        <v>55</v>
      </c>
    </row>
    <row r="15" spans="1:13" ht="15" customHeight="1" x14ac:dyDescent="0.2">
      <c r="A15" s="167" t="s">
        <v>231</v>
      </c>
      <c r="B15" s="168">
        <v>20.446999999999999</v>
      </c>
      <c r="C15" s="168">
        <v>1</v>
      </c>
      <c r="D15" s="168">
        <v>8.7966999999999995</v>
      </c>
      <c r="E15" s="169">
        <v>16.100000000000001</v>
      </c>
      <c r="F15" s="168">
        <v>14.4</v>
      </c>
      <c r="G15" s="168">
        <v>15</v>
      </c>
      <c r="H15" s="168">
        <v>1</v>
      </c>
      <c r="I15" s="168">
        <v>13.48</v>
      </c>
      <c r="J15" s="169">
        <v>8.1</v>
      </c>
      <c r="K15" s="168">
        <v>10.130000000000001</v>
      </c>
      <c r="L15" s="168">
        <v>21.180187570000001</v>
      </c>
    </row>
    <row r="16" spans="1:13" s="84" customFormat="1" ht="15" customHeight="1" x14ac:dyDescent="0.2">
      <c r="A16" s="167" t="s">
        <v>190</v>
      </c>
      <c r="B16" s="168">
        <v>86.004999999999995</v>
      </c>
      <c r="C16" s="168">
        <v>79.7</v>
      </c>
      <c r="D16" s="168">
        <v>71</v>
      </c>
      <c r="E16" s="169">
        <v>61.5</v>
      </c>
      <c r="F16" s="168">
        <v>61.5</v>
      </c>
      <c r="G16" s="168">
        <v>52.8</v>
      </c>
      <c r="H16" s="168">
        <v>77.5</v>
      </c>
      <c r="I16" s="168">
        <v>78.608000000000004</v>
      </c>
      <c r="J16" s="169">
        <v>27</v>
      </c>
      <c r="K16" s="168">
        <v>35</v>
      </c>
      <c r="L16" s="168">
        <v>35.939</v>
      </c>
    </row>
    <row r="17" spans="1:12" s="84" customFormat="1" ht="15" customHeight="1" x14ac:dyDescent="0.2">
      <c r="A17" s="167" t="s">
        <v>232</v>
      </c>
      <c r="B17" s="168">
        <v>476.25</v>
      </c>
      <c r="C17" s="168">
        <v>650</v>
      </c>
      <c r="D17" s="168">
        <v>674.25</v>
      </c>
      <c r="E17" s="169">
        <v>455</v>
      </c>
      <c r="F17" s="168">
        <v>617</v>
      </c>
      <c r="G17" s="168">
        <v>685</v>
      </c>
      <c r="H17" s="168">
        <v>1088</v>
      </c>
      <c r="I17" s="168">
        <v>1369</v>
      </c>
      <c r="J17" s="169">
        <v>156</v>
      </c>
      <c r="K17" s="168">
        <v>0</v>
      </c>
      <c r="L17" s="168">
        <v>12.638</v>
      </c>
    </row>
    <row r="18" spans="1:12" s="84" customFormat="1" ht="15" customHeight="1" x14ac:dyDescent="0.2">
      <c r="A18" s="167" t="s">
        <v>68</v>
      </c>
      <c r="B18" s="170">
        <v>1423.8183300000001</v>
      </c>
      <c r="C18" s="170">
        <v>328.5</v>
      </c>
      <c r="D18" s="170">
        <v>365.48</v>
      </c>
      <c r="E18" s="171">
        <v>321</v>
      </c>
      <c r="F18" s="170">
        <v>280.3</v>
      </c>
      <c r="G18" s="170">
        <v>274.49000000000024</v>
      </c>
      <c r="H18" s="170">
        <v>68.300867969999672</v>
      </c>
      <c r="I18" s="170">
        <v>377.7</v>
      </c>
      <c r="J18" s="171">
        <v>199.10499999999979</v>
      </c>
      <c r="K18" s="170">
        <v>326.06688067000005</v>
      </c>
      <c r="L18" s="170">
        <v>364.31970894000006</v>
      </c>
    </row>
    <row r="19" spans="1:12" s="84" customFormat="1" ht="15" customHeight="1" x14ac:dyDescent="0.2">
      <c r="A19" s="89"/>
      <c r="B19" s="148"/>
      <c r="C19" s="148"/>
      <c r="D19" s="148"/>
      <c r="E19" s="149"/>
      <c r="F19" s="148"/>
      <c r="G19" s="148"/>
      <c r="H19" s="148"/>
      <c r="I19" s="148"/>
      <c r="J19" s="149"/>
      <c r="K19" s="148"/>
      <c r="L19" s="148"/>
    </row>
    <row r="20" spans="1:12" s="84" customFormat="1" ht="15" customHeight="1" x14ac:dyDescent="0.2">
      <c r="A20" s="172" t="s">
        <v>192</v>
      </c>
      <c r="B20" s="173">
        <v>23193.466751429998</v>
      </c>
      <c r="C20" s="173">
        <v>5239.8999999999996</v>
      </c>
      <c r="D20" s="173">
        <v>13925.804278150001</v>
      </c>
      <c r="E20" s="174">
        <v>3677.2</v>
      </c>
      <c r="F20" s="173">
        <v>1377.8</v>
      </c>
      <c r="G20" s="173">
        <v>32390.828235339999</v>
      </c>
      <c r="H20" s="173">
        <v>117465.54457510999</v>
      </c>
      <c r="I20" s="173">
        <v>49049.073428230025</v>
      </c>
      <c r="J20" s="174">
        <v>58534.14482519</v>
      </c>
      <c r="K20" s="173">
        <v>43547.490715849999</v>
      </c>
      <c r="L20" s="173">
        <v>275.68288285</v>
      </c>
    </row>
    <row r="21" spans="1:12" s="84" customFormat="1" ht="15" customHeight="1" x14ac:dyDescent="0.2">
      <c r="A21" s="175" t="s">
        <v>193</v>
      </c>
      <c r="B21" s="168">
        <v>371.88808</v>
      </c>
      <c r="C21" s="168">
        <v>350.9</v>
      </c>
      <c r="D21" s="168">
        <v>35.211544000000004</v>
      </c>
      <c r="E21" s="169">
        <v>22.4</v>
      </c>
      <c r="F21" s="168">
        <v>43.4</v>
      </c>
      <c r="G21" s="168">
        <v>61.601999999999997</v>
      </c>
      <c r="H21" s="168">
        <v>162.97499999999999</v>
      </c>
      <c r="I21" s="168">
        <v>96.569000000000003</v>
      </c>
      <c r="J21" s="169">
        <v>9.8320000000000007</v>
      </c>
      <c r="K21" s="168">
        <v>19.183</v>
      </c>
      <c r="L21" s="168">
        <v>15.86</v>
      </c>
    </row>
    <row r="22" spans="1:12" s="84" customFormat="1" ht="15" customHeight="1" x14ac:dyDescent="0.2">
      <c r="A22" s="175" t="s">
        <v>233</v>
      </c>
      <c r="B22" s="168">
        <v>22729.70791555</v>
      </c>
      <c r="C22" s="168">
        <v>4822.1000000000004</v>
      </c>
      <c r="D22" s="168">
        <v>1690.6570453700001</v>
      </c>
      <c r="E22" s="169">
        <v>1939.9</v>
      </c>
      <c r="F22" s="168">
        <v>1251.8</v>
      </c>
      <c r="G22" s="168">
        <v>546.89573903999997</v>
      </c>
      <c r="H22" s="168">
        <v>58829.768938309993</v>
      </c>
      <c r="I22" s="168">
        <v>45118.980289090025</v>
      </c>
      <c r="J22" s="169">
        <v>25287.060712529998</v>
      </c>
      <c r="K22" s="168">
        <v>33294.875753749999</v>
      </c>
      <c r="L22" s="168">
        <v>0</v>
      </c>
    </row>
    <row r="23" spans="1:12" s="84" customFormat="1" ht="15" customHeight="1" x14ac:dyDescent="0.2">
      <c r="A23" s="175" t="s">
        <v>194</v>
      </c>
      <c r="B23" s="168">
        <v>54.08</v>
      </c>
      <c r="C23" s="168">
        <v>38.200000000000003</v>
      </c>
      <c r="D23" s="168">
        <v>60</v>
      </c>
      <c r="E23" s="169">
        <v>64.900000000000006</v>
      </c>
      <c r="F23" s="168">
        <v>59.6</v>
      </c>
      <c r="G23" s="168">
        <v>65.599999999999994</v>
      </c>
      <c r="H23" s="168">
        <v>75.904009000000002</v>
      </c>
      <c r="I23" s="168">
        <v>106.87</v>
      </c>
      <c r="J23" s="169">
        <v>9.3337950000000003</v>
      </c>
      <c r="K23" s="168">
        <v>33.9</v>
      </c>
      <c r="L23" s="168">
        <v>50</v>
      </c>
    </row>
    <row r="24" spans="1:12" s="84" customFormat="1" ht="15" customHeight="1" x14ac:dyDescent="0.2">
      <c r="A24" s="167" t="s">
        <v>195</v>
      </c>
      <c r="B24" s="168">
        <v>37.790755880000006</v>
      </c>
      <c r="C24" s="168">
        <v>28.6</v>
      </c>
      <c r="D24" s="168">
        <v>34.002678780000004</v>
      </c>
      <c r="E24" s="169">
        <v>27.9</v>
      </c>
      <c r="F24" s="168">
        <v>18.8</v>
      </c>
      <c r="G24" s="168">
        <v>21.102030980000002</v>
      </c>
      <c r="H24" s="168">
        <v>6.5498192499999996</v>
      </c>
      <c r="I24" s="168">
        <v>8.1725321100000006</v>
      </c>
      <c r="J24" s="169">
        <v>7.4</v>
      </c>
      <c r="K24" s="168">
        <v>14.48</v>
      </c>
      <c r="L24" s="168">
        <v>15.719893289999998</v>
      </c>
    </row>
    <row r="25" spans="1:12" s="84" customFormat="1" ht="15" customHeight="1" x14ac:dyDescent="0.2">
      <c r="A25" s="167" t="s">
        <v>68</v>
      </c>
      <c r="B25" s="168">
        <v>0</v>
      </c>
      <c r="C25" s="168">
        <v>0</v>
      </c>
      <c r="D25" s="168">
        <v>12105.933010000001</v>
      </c>
      <c r="E25" s="169">
        <v>1622.1</v>
      </c>
      <c r="F25" s="168">
        <v>4.2</v>
      </c>
      <c r="G25" s="168">
        <v>31695.628465320002</v>
      </c>
      <c r="H25" s="168">
        <v>58390.346808549992</v>
      </c>
      <c r="I25" s="168">
        <v>3718.481607029998</v>
      </c>
      <c r="J25" s="169">
        <v>33220.518317660004</v>
      </c>
      <c r="K25" s="168">
        <v>10185.051962100004</v>
      </c>
      <c r="L25" s="168">
        <v>194.10298956</v>
      </c>
    </row>
    <row r="26" spans="1:12" s="84" customFormat="1" ht="15" customHeight="1" x14ac:dyDescent="0.2">
      <c r="A26" s="89"/>
      <c r="B26" s="145"/>
      <c r="C26" s="145"/>
      <c r="D26" s="145"/>
      <c r="E26" s="146"/>
      <c r="F26" s="145"/>
      <c r="G26" s="145"/>
      <c r="H26" s="145"/>
      <c r="I26" s="145"/>
      <c r="J26" s="146"/>
      <c r="K26" s="145"/>
      <c r="L26" s="145"/>
    </row>
    <row r="27" spans="1:12" s="84" customFormat="1" ht="15" customHeight="1" x14ac:dyDescent="0.2">
      <c r="A27" s="176" t="s">
        <v>196</v>
      </c>
      <c r="B27" s="177">
        <v>295</v>
      </c>
      <c r="C27" s="177">
        <v>350</v>
      </c>
      <c r="D27" s="177">
        <v>903</v>
      </c>
      <c r="E27" s="178">
        <v>525.4</v>
      </c>
      <c r="F27" s="177">
        <v>544.9</v>
      </c>
      <c r="G27" s="177">
        <v>410.78499999999997</v>
      </c>
      <c r="H27" s="177">
        <v>519.97299999999996</v>
      </c>
      <c r="I27" s="177">
        <v>310.27999999999997</v>
      </c>
      <c r="J27" s="178">
        <v>56</v>
      </c>
      <c r="K27" s="177">
        <v>134.71800000000002</v>
      </c>
      <c r="L27" s="177">
        <v>249.89446795000001</v>
      </c>
    </row>
    <row r="28" spans="1:12" s="84" customFormat="1" ht="15" customHeight="1" x14ac:dyDescent="0.2">
      <c r="A28" s="179" t="s">
        <v>234</v>
      </c>
      <c r="B28" s="145">
        <v>100</v>
      </c>
      <c r="C28" s="145">
        <v>110</v>
      </c>
      <c r="D28" s="145">
        <v>145</v>
      </c>
      <c r="E28" s="146">
        <v>181</v>
      </c>
      <c r="F28" s="145">
        <v>197.9</v>
      </c>
      <c r="G28" s="145">
        <v>136.875</v>
      </c>
      <c r="H28" s="145">
        <v>234</v>
      </c>
      <c r="I28" s="145">
        <v>194.613</v>
      </c>
      <c r="J28" s="146">
        <v>36</v>
      </c>
      <c r="K28" s="145">
        <v>45.99</v>
      </c>
      <c r="L28" s="145">
        <v>50</v>
      </c>
    </row>
    <row r="29" spans="1:12" s="84" customFormat="1" ht="15" customHeight="1" x14ac:dyDescent="0.2">
      <c r="A29" s="180" t="s">
        <v>198</v>
      </c>
      <c r="B29" s="145">
        <v>100</v>
      </c>
      <c r="C29" s="145">
        <v>140</v>
      </c>
      <c r="D29" s="145">
        <v>185</v>
      </c>
      <c r="E29" s="146">
        <v>172</v>
      </c>
      <c r="F29" s="145">
        <v>97</v>
      </c>
      <c r="G29" s="145">
        <v>102</v>
      </c>
      <c r="H29" s="145">
        <v>82</v>
      </c>
      <c r="I29" s="145">
        <v>65.5</v>
      </c>
      <c r="J29" s="146">
        <v>10</v>
      </c>
      <c r="K29" s="145">
        <v>23.777999999999999</v>
      </c>
      <c r="L29" s="145">
        <v>77.894467950000006</v>
      </c>
    </row>
    <row r="30" spans="1:12" s="84" customFormat="1" ht="15" customHeight="1" x14ac:dyDescent="0.2">
      <c r="A30" s="179" t="s">
        <v>235</v>
      </c>
      <c r="B30" s="145">
        <v>95</v>
      </c>
      <c r="C30" s="145">
        <v>100</v>
      </c>
      <c r="D30" s="145">
        <v>150</v>
      </c>
      <c r="E30" s="146">
        <v>172.4</v>
      </c>
      <c r="F30" s="145">
        <v>250</v>
      </c>
      <c r="G30" s="145">
        <v>171.91</v>
      </c>
      <c r="H30" s="145">
        <v>203.97300000000001</v>
      </c>
      <c r="I30" s="145">
        <v>50.167000000000002</v>
      </c>
      <c r="J30" s="146">
        <v>10</v>
      </c>
      <c r="K30" s="145">
        <v>64.95</v>
      </c>
      <c r="L30" s="145">
        <v>122</v>
      </c>
    </row>
    <row r="31" spans="1:12" s="84" customFormat="1" ht="15" customHeight="1" x14ac:dyDescent="0.2">
      <c r="A31" s="179"/>
      <c r="B31" s="145"/>
      <c r="C31" s="145"/>
      <c r="D31" s="145"/>
      <c r="E31" s="146"/>
      <c r="F31" s="145"/>
      <c r="G31" s="145"/>
      <c r="H31" s="145"/>
      <c r="I31" s="145"/>
      <c r="J31" s="146"/>
      <c r="K31" s="145"/>
      <c r="L31" s="145"/>
    </row>
    <row r="32" spans="1:12" s="84" customFormat="1" ht="15" customHeight="1" x14ac:dyDescent="0.2">
      <c r="A32" s="176" t="s">
        <v>199</v>
      </c>
      <c r="B32" s="151">
        <v>110.41</v>
      </c>
      <c r="C32" s="151">
        <v>95.7</v>
      </c>
      <c r="D32" s="151">
        <v>145.05365499999999</v>
      </c>
      <c r="E32" s="152">
        <v>163</v>
      </c>
      <c r="F32" s="151">
        <v>202.6</v>
      </c>
      <c r="G32" s="151">
        <v>202.88</v>
      </c>
      <c r="H32" s="151">
        <v>86.087999999999994</v>
      </c>
      <c r="I32" s="151">
        <v>83.754000000000005</v>
      </c>
      <c r="J32" s="181">
        <v>36.07</v>
      </c>
      <c r="K32" s="182">
        <v>173.69100000000003</v>
      </c>
      <c r="L32" s="182">
        <v>223.36</v>
      </c>
    </row>
    <row r="33" spans="1:12" s="84" customFormat="1" ht="15" customHeight="1" x14ac:dyDescent="0.2">
      <c r="A33" s="179" t="s">
        <v>236</v>
      </c>
      <c r="B33" s="145">
        <v>35</v>
      </c>
      <c r="C33" s="145">
        <v>45</v>
      </c>
      <c r="D33" s="145">
        <v>45</v>
      </c>
      <c r="E33" s="146">
        <v>55</v>
      </c>
      <c r="F33" s="145">
        <v>65.099999999999994</v>
      </c>
      <c r="G33" s="145">
        <v>117.4</v>
      </c>
      <c r="H33" s="145">
        <v>52.55</v>
      </c>
      <c r="I33" s="145">
        <v>32.229999999999997</v>
      </c>
      <c r="J33" s="146">
        <v>24</v>
      </c>
      <c r="K33" s="145">
        <v>148.99</v>
      </c>
      <c r="L33" s="145">
        <v>200</v>
      </c>
    </row>
    <row r="34" spans="1:12" s="84" customFormat="1" ht="15" customHeight="1" x14ac:dyDescent="0.2">
      <c r="A34" s="179" t="s">
        <v>201</v>
      </c>
      <c r="B34" s="145">
        <v>35.409999999999997</v>
      </c>
      <c r="C34" s="145">
        <v>20.399999999999999</v>
      </c>
      <c r="D34" s="145">
        <v>42.805</v>
      </c>
      <c r="E34" s="146">
        <v>34.9</v>
      </c>
      <c r="F34" s="145">
        <v>51.7</v>
      </c>
      <c r="G34" s="145">
        <v>31.98</v>
      </c>
      <c r="H34" s="145">
        <v>9</v>
      </c>
      <c r="I34" s="145">
        <v>5.024</v>
      </c>
      <c r="J34" s="146">
        <v>2</v>
      </c>
      <c r="K34" s="145">
        <v>14.651</v>
      </c>
      <c r="L34" s="145">
        <v>0</v>
      </c>
    </row>
    <row r="35" spans="1:12" s="84" customFormat="1" ht="15" customHeight="1" x14ac:dyDescent="0.2">
      <c r="A35" s="179" t="s">
        <v>68</v>
      </c>
      <c r="B35" s="148">
        <v>40</v>
      </c>
      <c r="C35" s="148">
        <v>30.3</v>
      </c>
      <c r="D35" s="148">
        <v>57.248654999999992</v>
      </c>
      <c r="E35" s="149">
        <v>73.099999999999994</v>
      </c>
      <c r="F35" s="148">
        <v>85.8</v>
      </c>
      <c r="G35" s="148">
        <v>53.499999999999986</v>
      </c>
      <c r="H35" s="148">
        <v>24.537999999999997</v>
      </c>
      <c r="I35" s="148">
        <v>46.500000000000007</v>
      </c>
      <c r="J35" s="149">
        <v>10.07</v>
      </c>
      <c r="K35" s="148">
        <v>10.050000000000022</v>
      </c>
      <c r="L35" s="148">
        <v>23.360000000000014</v>
      </c>
    </row>
    <row r="36" spans="1:12" s="84" customFormat="1" ht="15" customHeight="1" x14ac:dyDescent="0.2">
      <c r="A36" s="179"/>
      <c r="B36" s="148"/>
      <c r="C36" s="148"/>
      <c r="D36" s="148"/>
      <c r="E36" s="149"/>
      <c r="F36" s="148"/>
      <c r="G36" s="148"/>
      <c r="H36" s="148"/>
      <c r="I36" s="148"/>
      <c r="J36" s="149"/>
      <c r="K36" s="148"/>
      <c r="L36" s="148"/>
    </row>
    <row r="37" spans="1:12" s="84" customFormat="1" ht="15" customHeight="1" x14ac:dyDescent="0.2">
      <c r="A37" s="176" t="s">
        <v>202</v>
      </c>
      <c r="B37" s="151">
        <v>519.70000000000005</v>
      </c>
      <c r="C37" s="151">
        <v>510.4</v>
      </c>
      <c r="D37" s="151">
        <v>470.39100080000003</v>
      </c>
      <c r="E37" s="152">
        <v>580.29999999999995</v>
      </c>
      <c r="F37" s="151">
        <v>510.6</v>
      </c>
      <c r="G37" s="151">
        <v>337.65800000000002</v>
      </c>
      <c r="H37" s="151">
        <v>212.18299999999999</v>
      </c>
      <c r="I37" s="151">
        <v>333.58199999999999</v>
      </c>
      <c r="J37" s="152">
        <v>139.59299999999999</v>
      </c>
      <c r="K37" s="151">
        <v>352.90000000000003</v>
      </c>
      <c r="L37" s="151">
        <v>382.25116000000003</v>
      </c>
    </row>
    <row r="38" spans="1:12" s="84" customFormat="1" ht="15" customHeight="1" x14ac:dyDescent="0.2">
      <c r="A38" s="179" t="s">
        <v>206</v>
      </c>
      <c r="B38" s="145">
        <v>253</v>
      </c>
      <c r="C38" s="145">
        <v>192.8</v>
      </c>
      <c r="D38" s="145">
        <v>100</v>
      </c>
      <c r="E38" s="146">
        <v>113</v>
      </c>
      <c r="F38" s="145">
        <v>257.60000000000002</v>
      </c>
      <c r="G38" s="145">
        <v>148.5</v>
      </c>
      <c r="H38" s="145">
        <v>58</v>
      </c>
      <c r="I38" s="145">
        <v>87</v>
      </c>
      <c r="J38" s="146">
        <v>35.887999999999998</v>
      </c>
      <c r="K38" s="145">
        <v>67.7</v>
      </c>
      <c r="L38" s="145">
        <v>188.62</v>
      </c>
    </row>
    <row r="39" spans="1:12" s="84" customFormat="1" ht="15" customHeight="1" x14ac:dyDescent="0.2">
      <c r="A39" s="179" t="s">
        <v>205</v>
      </c>
      <c r="B39" s="145">
        <v>175</v>
      </c>
      <c r="C39" s="145">
        <v>155</v>
      </c>
      <c r="D39" s="145">
        <v>150</v>
      </c>
      <c r="E39" s="146">
        <v>150</v>
      </c>
      <c r="F39" s="145">
        <v>177.5</v>
      </c>
      <c r="G39" s="145">
        <v>70</v>
      </c>
      <c r="H39" s="145">
        <v>78</v>
      </c>
      <c r="I39" s="145">
        <v>0</v>
      </c>
      <c r="J39" s="146">
        <v>0</v>
      </c>
      <c r="K39" s="145">
        <v>5</v>
      </c>
      <c r="L39" s="145">
        <v>0</v>
      </c>
    </row>
    <row r="40" spans="1:12" s="84" customFormat="1" ht="15" customHeight="1" x14ac:dyDescent="0.2">
      <c r="A40" s="179" t="s">
        <v>68</v>
      </c>
      <c r="B40" s="147">
        <v>91.700000000000045</v>
      </c>
      <c r="C40" s="147">
        <v>162.69999999999999</v>
      </c>
      <c r="D40" s="147">
        <v>220.39100080000003</v>
      </c>
      <c r="E40" s="153">
        <v>317.3</v>
      </c>
      <c r="F40" s="147">
        <v>75.599999999999994</v>
      </c>
      <c r="G40" s="147">
        <v>119.15800000000002</v>
      </c>
      <c r="H40" s="147">
        <v>76.182999999999993</v>
      </c>
      <c r="I40" s="147">
        <v>246.58199999999999</v>
      </c>
      <c r="J40" s="153">
        <v>103.70499999999998</v>
      </c>
      <c r="K40" s="147">
        <v>280.20000000000005</v>
      </c>
      <c r="L40" s="147">
        <v>193.63116000000002</v>
      </c>
    </row>
    <row r="41" spans="1:12" s="84" customFormat="1" ht="15" customHeight="1" x14ac:dyDescent="0.2">
      <c r="A41" s="179"/>
      <c r="B41" s="147"/>
      <c r="C41" s="147"/>
      <c r="D41" s="147"/>
      <c r="E41" s="153"/>
      <c r="F41" s="147"/>
      <c r="G41" s="147"/>
      <c r="H41" s="147"/>
      <c r="I41" s="147"/>
      <c r="J41" s="153"/>
      <c r="K41" s="147"/>
      <c r="L41" s="147"/>
    </row>
    <row r="42" spans="1:12" s="84" customFormat="1" ht="15" customHeight="1" x14ac:dyDescent="0.2">
      <c r="A42" s="176" t="s">
        <v>237</v>
      </c>
      <c r="B42" s="177">
        <v>129949.59396386005</v>
      </c>
      <c r="C42" s="177">
        <v>180813.9</v>
      </c>
      <c r="D42" s="177">
        <v>150580.74711642004</v>
      </c>
      <c r="E42" s="178">
        <v>195317.2</v>
      </c>
      <c r="F42" s="177">
        <v>175077.2</v>
      </c>
      <c r="G42" s="177">
        <v>159348.23153733002</v>
      </c>
      <c r="H42" s="177">
        <v>227789.68091162996</v>
      </c>
      <c r="I42" s="177">
        <v>206812.36270537999</v>
      </c>
      <c r="J42" s="178">
        <v>194829.29959503</v>
      </c>
      <c r="K42" s="177">
        <v>236198.95117812988</v>
      </c>
      <c r="L42" s="177">
        <v>1555.242</v>
      </c>
    </row>
    <row r="43" spans="1:12" s="84" customFormat="1" ht="15" customHeight="1" x14ac:dyDescent="0.2">
      <c r="A43" s="179" t="s">
        <v>208</v>
      </c>
      <c r="B43" s="145">
        <v>137</v>
      </c>
      <c r="C43" s="145">
        <v>151</v>
      </c>
      <c r="D43" s="145">
        <v>48.893045880000003</v>
      </c>
      <c r="E43" s="146">
        <v>44</v>
      </c>
      <c r="F43" s="145">
        <v>3.3</v>
      </c>
      <c r="G43" s="145">
        <v>0</v>
      </c>
      <c r="H43" s="145">
        <v>0</v>
      </c>
      <c r="I43" s="145">
        <v>0</v>
      </c>
      <c r="J43" s="146">
        <v>0</v>
      </c>
      <c r="K43" s="145">
        <v>0</v>
      </c>
      <c r="L43" s="145">
        <v>0</v>
      </c>
    </row>
    <row r="44" spans="1:12" s="84" customFormat="1" ht="15" customHeight="1" x14ac:dyDescent="0.2">
      <c r="A44" s="179" t="s">
        <v>238</v>
      </c>
      <c r="B44" s="145">
        <v>127657.63557886006</v>
      </c>
      <c r="C44" s="145">
        <v>177768.8</v>
      </c>
      <c r="D44" s="145">
        <v>145795.78284082006</v>
      </c>
      <c r="E44" s="146">
        <v>191761</v>
      </c>
      <c r="F44" s="145">
        <v>172552.2</v>
      </c>
      <c r="G44" s="145">
        <v>156410.22</v>
      </c>
      <c r="H44" s="145">
        <v>226067.72264899997</v>
      </c>
      <c r="I44" s="145">
        <v>205424.96145275998</v>
      </c>
      <c r="J44" s="146">
        <v>194026.83888805998</v>
      </c>
      <c r="K44" s="145">
        <v>235231.09117812989</v>
      </c>
      <c r="L44" s="145">
        <v>0</v>
      </c>
    </row>
    <row r="45" spans="1:12" s="84" customFormat="1" ht="15" customHeight="1" x14ac:dyDescent="0.2">
      <c r="A45" s="179" t="s">
        <v>209</v>
      </c>
      <c r="B45" s="145">
        <v>218.002836</v>
      </c>
      <c r="C45" s="145">
        <v>230.3</v>
      </c>
      <c r="D45" s="145">
        <v>185.32607100000001</v>
      </c>
      <c r="E45" s="146">
        <v>185.6</v>
      </c>
      <c r="F45" s="145">
        <v>19.7</v>
      </c>
      <c r="G45" s="145">
        <v>126</v>
      </c>
      <c r="H45" s="145">
        <v>38.090550999999998</v>
      </c>
      <c r="I45" s="145">
        <v>0</v>
      </c>
      <c r="J45" s="146">
        <v>0</v>
      </c>
      <c r="K45" s="145">
        <v>0</v>
      </c>
      <c r="L45" s="145">
        <v>0</v>
      </c>
    </row>
    <row r="46" spans="1:12" s="84" customFormat="1" ht="15" customHeight="1" x14ac:dyDescent="0.2">
      <c r="A46" s="179" t="s">
        <v>210</v>
      </c>
      <c r="B46" s="145">
        <v>1877.2805490000001</v>
      </c>
      <c r="C46" s="145">
        <v>2632.8</v>
      </c>
      <c r="D46" s="145">
        <v>4529.7451587200003</v>
      </c>
      <c r="E46" s="146">
        <v>3320.1</v>
      </c>
      <c r="F46" s="145">
        <v>2395.8000000000002</v>
      </c>
      <c r="G46" s="145">
        <v>2649.61880733</v>
      </c>
      <c r="H46" s="145">
        <v>1425.7075030000001</v>
      </c>
      <c r="I46" s="145">
        <v>1311.1929217899999</v>
      </c>
      <c r="J46" s="146">
        <v>749.55989712999997</v>
      </c>
      <c r="K46" s="145">
        <v>916.36</v>
      </c>
      <c r="L46" s="145">
        <v>1500</v>
      </c>
    </row>
    <row r="47" spans="1:12" s="84" customFormat="1" ht="15" customHeight="1" x14ac:dyDescent="0.2">
      <c r="A47" s="179" t="s">
        <v>68</v>
      </c>
      <c r="B47" s="148">
        <v>59.674999999988358</v>
      </c>
      <c r="C47" s="148">
        <v>31</v>
      </c>
      <c r="D47" s="148">
        <v>20.999999999992724</v>
      </c>
      <c r="E47" s="149">
        <v>6.5</v>
      </c>
      <c r="F47" s="148">
        <v>106.3</v>
      </c>
      <c r="G47" s="148">
        <v>162.3927300000214</v>
      </c>
      <c r="H47" s="148">
        <v>258.16020862998153</v>
      </c>
      <c r="I47" s="148">
        <v>76.208330830009572</v>
      </c>
      <c r="J47" s="149">
        <v>52.900809840014176</v>
      </c>
      <c r="K47" s="148">
        <v>51.499999999986017</v>
      </c>
      <c r="L47" s="148">
        <v>55.241999999999962</v>
      </c>
    </row>
    <row r="48" spans="1:12" s="84" customFormat="1" ht="15" customHeight="1" x14ac:dyDescent="0.2">
      <c r="A48" s="179"/>
      <c r="B48" s="148"/>
      <c r="C48" s="148"/>
      <c r="D48" s="148"/>
      <c r="E48" s="149"/>
      <c r="F48" s="148"/>
      <c r="G48" s="148"/>
      <c r="H48" s="148"/>
      <c r="I48" s="148"/>
      <c r="J48" s="149"/>
      <c r="K48" s="148"/>
      <c r="L48" s="148"/>
    </row>
    <row r="49" spans="1:12" s="84" customFormat="1" ht="15" customHeight="1" x14ac:dyDescent="0.2">
      <c r="A49" s="176" t="s">
        <v>211</v>
      </c>
      <c r="B49" s="177">
        <v>17526.670384079989</v>
      </c>
      <c r="C49" s="177">
        <v>50556.1</v>
      </c>
      <c r="D49" s="177">
        <v>47696.58092545002</v>
      </c>
      <c r="E49" s="178">
        <v>38617.599999999999</v>
      </c>
      <c r="F49" s="177">
        <v>48889.4</v>
      </c>
      <c r="G49" s="177">
        <v>17863.097680590028</v>
      </c>
      <c r="H49" s="177">
        <v>16747.524261429993</v>
      </c>
      <c r="I49" s="177">
        <v>12428.1</v>
      </c>
      <c r="J49" s="178">
        <v>4271.4499282099714</v>
      </c>
      <c r="K49" s="177">
        <v>8534.4318602100248</v>
      </c>
      <c r="L49" s="177">
        <v>10181.170621090001</v>
      </c>
    </row>
    <row r="50" spans="1:12" s="84" customFormat="1" ht="15" customHeight="1" x14ac:dyDescent="0.2">
      <c r="A50" s="179" t="s">
        <v>213</v>
      </c>
      <c r="B50" s="145">
        <v>195.5</v>
      </c>
      <c r="C50" s="145">
        <v>59.4</v>
      </c>
      <c r="D50" s="145">
        <v>94.35</v>
      </c>
      <c r="E50" s="146">
        <v>78.8</v>
      </c>
      <c r="F50" s="145">
        <v>142.30000000000001</v>
      </c>
      <c r="G50" s="145">
        <v>55.5</v>
      </c>
      <c r="H50" s="145">
        <v>43.25</v>
      </c>
      <c r="I50" s="145">
        <v>40.095999999999997</v>
      </c>
      <c r="J50" s="146">
        <v>67.95</v>
      </c>
      <c r="K50" s="145">
        <v>3</v>
      </c>
      <c r="L50" s="145">
        <v>38.299999999999997</v>
      </c>
    </row>
    <row r="51" spans="1:12" s="84" customFormat="1" ht="15" customHeight="1" x14ac:dyDescent="0.2">
      <c r="A51" s="179" t="s">
        <v>239</v>
      </c>
      <c r="B51" s="145">
        <v>236.94305782000001</v>
      </c>
      <c r="C51" s="145">
        <v>234.8</v>
      </c>
      <c r="D51" s="145">
        <v>231.815425</v>
      </c>
      <c r="E51" s="146">
        <v>243</v>
      </c>
      <c r="F51" s="145">
        <v>283.3</v>
      </c>
      <c r="G51" s="145">
        <v>307.18900000000002</v>
      </c>
      <c r="H51" s="145">
        <v>59</v>
      </c>
      <c r="I51" s="145">
        <v>61.672899999999998</v>
      </c>
      <c r="J51" s="146">
        <v>16</v>
      </c>
      <c r="K51" s="145">
        <v>14</v>
      </c>
      <c r="L51" s="145">
        <v>84.8</v>
      </c>
    </row>
    <row r="52" spans="1:12" s="84" customFormat="1" ht="15" customHeight="1" x14ac:dyDescent="0.2">
      <c r="A52" s="179" t="s">
        <v>216</v>
      </c>
      <c r="B52" s="145">
        <v>613</v>
      </c>
      <c r="C52" s="145">
        <v>420</v>
      </c>
      <c r="D52" s="145">
        <v>474.964</v>
      </c>
      <c r="E52" s="146">
        <v>467.8</v>
      </c>
      <c r="F52" s="145">
        <v>771</v>
      </c>
      <c r="G52" s="145">
        <v>655</v>
      </c>
      <c r="H52" s="145">
        <v>528.63682621999999</v>
      </c>
      <c r="I52" s="145">
        <v>508.02100000000002</v>
      </c>
      <c r="J52" s="146">
        <v>81.7</v>
      </c>
      <c r="K52" s="145">
        <v>573.33285616000001</v>
      </c>
      <c r="L52" s="145">
        <v>715.66508999999996</v>
      </c>
    </row>
    <row r="53" spans="1:12" s="84" customFormat="1" ht="15" customHeight="1" x14ac:dyDescent="0.2">
      <c r="A53" s="179" t="s">
        <v>240</v>
      </c>
      <c r="B53" s="145">
        <v>190.22527299999999</v>
      </c>
      <c r="C53" s="145">
        <v>265.7</v>
      </c>
      <c r="D53" s="145">
        <v>553</v>
      </c>
      <c r="E53" s="146">
        <v>509.6</v>
      </c>
      <c r="F53" s="145">
        <v>958.2</v>
      </c>
      <c r="G53" s="145">
        <v>590</v>
      </c>
      <c r="H53" s="145">
        <v>193</v>
      </c>
      <c r="I53" s="145">
        <v>316.39999999999998</v>
      </c>
      <c r="J53" s="146">
        <v>44.9</v>
      </c>
      <c r="K53" s="145">
        <v>100</v>
      </c>
      <c r="L53" s="145">
        <v>47.708393340000001</v>
      </c>
    </row>
    <row r="54" spans="1:12" s="84" customFormat="1" ht="15" customHeight="1" x14ac:dyDescent="0.2">
      <c r="A54" s="179" t="s">
        <v>241</v>
      </c>
      <c r="B54" s="145">
        <v>1346.75</v>
      </c>
      <c r="C54" s="145">
        <v>1070.5999999999999</v>
      </c>
      <c r="D54" s="145">
        <v>607.85</v>
      </c>
      <c r="E54" s="146">
        <v>690.7</v>
      </c>
      <c r="F54" s="145">
        <v>636</v>
      </c>
      <c r="G54" s="145">
        <v>1009.4987340599999</v>
      </c>
      <c r="H54" s="145">
        <v>1054.04</v>
      </c>
      <c r="I54" s="145">
        <v>1306.8900000000001</v>
      </c>
      <c r="J54" s="146">
        <v>0</v>
      </c>
      <c r="K54" s="145">
        <v>0</v>
      </c>
      <c r="L54" s="145">
        <v>0</v>
      </c>
    </row>
    <row r="55" spans="1:12" s="84" customFormat="1" ht="15" customHeight="1" x14ac:dyDescent="0.2">
      <c r="A55" s="179" t="s">
        <v>219</v>
      </c>
      <c r="B55" s="145">
        <v>299.25900000000001</v>
      </c>
      <c r="C55" s="145">
        <v>238.6</v>
      </c>
      <c r="D55" s="145">
        <v>195.30500000000001</v>
      </c>
      <c r="E55" s="146">
        <v>203.4</v>
      </c>
      <c r="F55" s="145">
        <v>84</v>
      </c>
      <c r="G55" s="145">
        <v>120.1</v>
      </c>
      <c r="H55" s="145">
        <v>440</v>
      </c>
      <c r="I55" s="145">
        <v>283</v>
      </c>
      <c r="J55" s="146">
        <v>138</v>
      </c>
      <c r="K55" s="145">
        <v>122.2</v>
      </c>
      <c r="L55" s="145">
        <v>82</v>
      </c>
    </row>
    <row r="56" spans="1:12" s="84" customFormat="1" ht="15" customHeight="1" x14ac:dyDescent="0.2">
      <c r="A56" s="179" t="s">
        <v>220</v>
      </c>
      <c r="B56" s="145">
        <v>1085.8</v>
      </c>
      <c r="C56" s="145">
        <v>898</v>
      </c>
      <c r="D56" s="145">
        <v>1513</v>
      </c>
      <c r="E56" s="146">
        <v>800</v>
      </c>
      <c r="F56" s="145">
        <v>1308</v>
      </c>
      <c r="G56" s="145">
        <v>785</v>
      </c>
      <c r="H56" s="145">
        <v>978</v>
      </c>
      <c r="I56" s="145">
        <v>496.1</v>
      </c>
      <c r="J56" s="146">
        <v>235</v>
      </c>
      <c r="K56" s="145">
        <v>525</v>
      </c>
      <c r="L56" s="145">
        <v>650</v>
      </c>
    </row>
    <row r="57" spans="1:12" s="84" customFormat="1" ht="15" customHeight="1" x14ac:dyDescent="0.2">
      <c r="A57" s="179" t="s">
        <v>221</v>
      </c>
      <c r="B57" s="145">
        <v>628.1</v>
      </c>
      <c r="C57" s="145">
        <v>615</v>
      </c>
      <c r="D57" s="145">
        <v>632</v>
      </c>
      <c r="E57" s="146">
        <v>765</v>
      </c>
      <c r="F57" s="145">
        <v>565</v>
      </c>
      <c r="G57" s="145">
        <v>705</v>
      </c>
      <c r="H57" s="145">
        <v>433</v>
      </c>
      <c r="I57" s="145">
        <v>395</v>
      </c>
      <c r="J57" s="146">
        <v>126.5</v>
      </c>
      <c r="K57" s="145">
        <v>340</v>
      </c>
      <c r="L57" s="145">
        <v>375</v>
      </c>
    </row>
    <row r="58" spans="1:12" s="84" customFormat="1" ht="15" customHeight="1" x14ac:dyDescent="0.2">
      <c r="A58" s="89" t="s">
        <v>242</v>
      </c>
      <c r="B58" s="145">
        <v>947.55</v>
      </c>
      <c r="C58" s="145">
        <v>875</v>
      </c>
      <c r="D58" s="145">
        <v>1197.2</v>
      </c>
      <c r="E58" s="146">
        <v>799.7</v>
      </c>
      <c r="F58" s="145">
        <v>1504.1</v>
      </c>
      <c r="G58" s="145">
        <v>605.46</v>
      </c>
      <c r="H58" s="145">
        <v>1038</v>
      </c>
      <c r="I58" s="145">
        <v>800</v>
      </c>
      <c r="J58" s="146">
        <v>450</v>
      </c>
      <c r="K58" s="145">
        <v>1250</v>
      </c>
      <c r="L58" s="145">
        <v>1250</v>
      </c>
    </row>
    <row r="59" spans="1:12" s="84" customFormat="1" ht="15" customHeight="1" x14ac:dyDescent="0.2">
      <c r="A59" s="179" t="s">
        <v>223</v>
      </c>
      <c r="B59" s="145">
        <v>570</v>
      </c>
      <c r="C59" s="145">
        <v>700</v>
      </c>
      <c r="D59" s="145">
        <v>881</v>
      </c>
      <c r="E59" s="146">
        <v>666</v>
      </c>
      <c r="F59" s="145">
        <v>745</v>
      </c>
      <c r="G59" s="145">
        <v>443.5</v>
      </c>
      <c r="H59" s="145">
        <v>308</v>
      </c>
      <c r="I59" s="145">
        <v>120</v>
      </c>
      <c r="J59" s="146">
        <v>174.75</v>
      </c>
      <c r="K59" s="145">
        <v>248.52799999999999</v>
      </c>
      <c r="L59" s="145">
        <v>303.07100000000003</v>
      </c>
    </row>
    <row r="60" spans="1:12" s="84" customFormat="1" ht="15" customHeight="1" x14ac:dyDescent="0.2">
      <c r="A60" s="179" t="s">
        <v>224</v>
      </c>
      <c r="B60" s="145">
        <v>714</v>
      </c>
      <c r="C60" s="145">
        <v>640</v>
      </c>
      <c r="D60" s="145">
        <v>1353.5</v>
      </c>
      <c r="E60" s="146">
        <v>725</v>
      </c>
      <c r="F60" s="145">
        <v>552</v>
      </c>
      <c r="G60" s="145">
        <v>400</v>
      </c>
      <c r="H60" s="145">
        <v>423</v>
      </c>
      <c r="I60" s="145">
        <v>374.85</v>
      </c>
      <c r="J60" s="146">
        <v>140.19999999999999</v>
      </c>
      <c r="K60" s="145">
        <v>350</v>
      </c>
      <c r="L60" s="145">
        <v>320.471</v>
      </c>
    </row>
    <row r="61" spans="1:12" s="84" customFormat="1" ht="15" customHeight="1" x14ac:dyDescent="0.2">
      <c r="A61" s="179" t="s">
        <v>243</v>
      </c>
      <c r="B61" s="145">
        <v>1140</v>
      </c>
      <c r="C61" s="145">
        <v>721</v>
      </c>
      <c r="D61" s="145">
        <v>1181</v>
      </c>
      <c r="E61" s="146">
        <v>777.5</v>
      </c>
      <c r="F61" s="145">
        <v>864.5</v>
      </c>
      <c r="G61" s="145">
        <v>630</v>
      </c>
      <c r="H61" s="145">
        <v>373</v>
      </c>
      <c r="I61" s="145">
        <v>449.35</v>
      </c>
      <c r="J61" s="146">
        <v>215</v>
      </c>
      <c r="K61" s="145">
        <v>375</v>
      </c>
      <c r="L61" s="145">
        <v>400</v>
      </c>
    </row>
    <row r="62" spans="1:12" s="84" customFormat="1" ht="15" customHeight="1" x14ac:dyDescent="0.2">
      <c r="A62" s="179" t="s">
        <v>226</v>
      </c>
      <c r="B62" s="145">
        <v>608</v>
      </c>
      <c r="C62" s="145">
        <v>535</v>
      </c>
      <c r="D62" s="145">
        <v>985</v>
      </c>
      <c r="E62" s="146">
        <v>655</v>
      </c>
      <c r="F62" s="145">
        <v>629</v>
      </c>
      <c r="G62" s="145">
        <v>340</v>
      </c>
      <c r="H62" s="145">
        <v>397</v>
      </c>
      <c r="I62" s="145">
        <v>357.5</v>
      </c>
      <c r="J62" s="146">
        <v>156</v>
      </c>
      <c r="K62" s="145">
        <v>250</v>
      </c>
      <c r="L62" s="145">
        <v>250</v>
      </c>
    </row>
    <row r="63" spans="1:12" s="84" customFormat="1" ht="15" customHeight="1" x14ac:dyDescent="0.2">
      <c r="A63" s="179" t="s">
        <v>244</v>
      </c>
      <c r="B63" s="145">
        <v>96.1</v>
      </c>
      <c r="C63" s="145">
        <v>77.599999999999994</v>
      </c>
      <c r="D63" s="145">
        <v>143.02000000000001</v>
      </c>
      <c r="E63" s="146">
        <v>132</v>
      </c>
      <c r="F63" s="145">
        <v>187.5</v>
      </c>
      <c r="G63" s="145">
        <v>133.78864899999999</v>
      </c>
      <c r="H63" s="145">
        <v>85.961680000000001</v>
      </c>
      <c r="I63" s="145">
        <v>29.69</v>
      </c>
      <c r="J63" s="146">
        <v>46.199999999999996</v>
      </c>
      <c r="K63" s="145">
        <v>41.1</v>
      </c>
      <c r="L63" s="145">
        <v>172.19</v>
      </c>
    </row>
    <row r="64" spans="1:12" s="84" customFormat="1" ht="15" customHeight="1" x14ac:dyDescent="0.2">
      <c r="A64" s="179" t="s">
        <v>68</v>
      </c>
      <c r="B64" s="145">
        <v>8855.4</v>
      </c>
      <c r="C64" s="145">
        <v>43205.5</v>
      </c>
      <c r="D64" s="145">
        <v>37653.576500450021</v>
      </c>
      <c r="E64" s="146">
        <v>31104.2</v>
      </c>
      <c r="F64" s="145">
        <v>39659.5</v>
      </c>
      <c r="G64" s="145">
        <v>11083.061297530028</v>
      </c>
      <c r="H64" s="145">
        <v>10393.635755209993</v>
      </c>
      <c r="I64" s="145">
        <v>6889.4</v>
      </c>
      <c r="J64" s="146">
        <v>2379.2499282099716</v>
      </c>
      <c r="K64" s="145">
        <v>4342.2710040500242</v>
      </c>
      <c r="L64" s="145">
        <v>5491.9651377500022</v>
      </c>
    </row>
    <row r="65" spans="1:12" s="84" customFormat="1" ht="15" customHeight="1" x14ac:dyDescent="0.2">
      <c r="A65" s="183" t="s">
        <v>80</v>
      </c>
      <c r="B65" s="184">
        <v>175488.18142937007</v>
      </c>
      <c r="C65" s="184">
        <v>240184.3</v>
      </c>
      <c r="D65" s="184">
        <v>216755.48267582007</v>
      </c>
      <c r="E65" s="185">
        <v>241884.9</v>
      </c>
      <c r="F65" s="184">
        <v>229738.6</v>
      </c>
      <c r="G65" s="184">
        <v>213347.49470326005</v>
      </c>
      <c r="H65" s="184">
        <v>365912.14461613994</v>
      </c>
      <c r="I65" s="184">
        <v>274298.66289131</v>
      </c>
      <c r="J65" s="185">
        <f>+J7+J20+J27+J32+J37+J42+J49</f>
        <v>258960.16234842996</v>
      </c>
      <c r="K65" s="184">
        <v>290463.21963485988</v>
      </c>
      <c r="L65" s="184">
        <v>16105.838028400001</v>
      </c>
    </row>
    <row r="66" spans="1:12" s="84" customFormat="1" ht="25.5" customHeight="1" x14ac:dyDescent="0.2">
      <c r="A66" s="641" t="s">
        <v>648</v>
      </c>
      <c r="B66" s="641"/>
      <c r="C66" s="641"/>
      <c r="D66" s="641"/>
      <c r="E66" s="641"/>
      <c r="F66" s="641"/>
      <c r="G66" s="186"/>
      <c r="H66" s="186"/>
      <c r="I66" s="186"/>
      <c r="J66" s="186"/>
      <c r="L66" s="187" t="s">
        <v>536</v>
      </c>
    </row>
    <row r="67" spans="1:12" s="84" customFormat="1" ht="12.75" customHeight="1" x14ac:dyDescent="0.2">
      <c r="A67" s="188" t="s">
        <v>43</v>
      </c>
      <c r="B67" s="189"/>
      <c r="C67" s="189"/>
      <c r="D67" s="189"/>
      <c r="E67" s="189"/>
      <c r="F67" s="189"/>
      <c r="G67" s="189"/>
      <c r="H67" s="189"/>
      <c r="I67" s="189"/>
      <c r="J67" s="189"/>
      <c r="K67" s="189"/>
    </row>
    <row r="68" spans="1:12" s="84" customFormat="1" x14ac:dyDescent="0.2">
      <c r="A68" s="44"/>
      <c r="B68" s="190"/>
      <c r="C68" s="190"/>
      <c r="D68" s="190"/>
      <c r="E68" s="190"/>
      <c r="F68" s="44"/>
      <c r="G68" s="44"/>
      <c r="H68" s="44"/>
      <c r="I68" s="44"/>
      <c r="J68" s="44"/>
      <c r="K68" s="44"/>
    </row>
  </sheetData>
  <mergeCells count="14">
    <mergeCell ref="L5:L6"/>
    <mergeCell ref="A3:L3"/>
    <mergeCell ref="J5:J6"/>
    <mergeCell ref="K5:K6"/>
    <mergeCell ref="A66:F66"/>
    <mergeCell ref="A5:A6"/>
    <mergeCell ref="B5:B6"/>
    <mergeCell ref="C5:C6"/>
    <mergeCell ref="D5:D6"/>
    <mergeCell ref="E5:E6"/>
    <mergeCell ref="F5:F6"/>
    <mergeCell ref="G5:G6"/>
    <mergeCell ref="H5:H6"/>
    <mergeCell ref="I5:I6"/>
  </mergeCells>
  <phoneticPr fontId="29" type="noConversion"/>
  <conditionalFormatting sqref="A58">
    <cfRule type="cellIs" dxfId="52" priority="2" operator="equal">
      <formula>0</formula>
    </cfRule>
  </conditionalFormatting>
  <conditionalFormatting sqref="B5:G5">
    <cfRule type="cellIs" dxfId="51" priority="3" stopIfTrue="1" operator="equal">
      <formula>0</formula>
    </cfRule>
  </conditionalFormatting>
  <conditionalFormatting sqref="L1:M2 M3 L4:M4 I5 M5:M65 L66:M1048576">
    <cfRule type="cellIs" dxfId="50" priority="1" operator="equal">
      <formula>0</formula>
    </cfRule>
  </conditionalFormatting>
  <hyperlinks>
    <hyperlink ref="L2" location="Contents!A1" display="Back to Contents" xr:uid="{0E559043-EBFE-48BE-B66A-BC8B011CCDF5}"/>
  </hyperlinks>
  <pageMargins left="0.3" right="0.37" top="0.66" bottom="0.6" header="0.511811023622047" footer="0.511811023622047"/>
  <pageSetup scale="68" fitToHeight="0" orientation="landscape" r:id="rId1"/>
  <headerFooter alignWithMargins="0">
    <oddHeader>&amp;L&amp;"Calibri"&amp;10&amp;K000000 [Limited Sharing]&amp;1#_x000D_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16</vt:i4>
      </vt:variant>
    </vt:vector>
  </HeadingPairs>
  <TitlesOfParts>
    <vt:vector size="37" baseType="lpstr">
      <vt:lpstr>Contents</vt:lpstr>
      <vt:lpstr>TABLE 101</vt:lpstr>
      <vt:lpstr>TABLE 102</vt:lpstr>
      <vt:lpstr>TABLE 103</vt:lpstr>
      <vt:lpstr>TABLE 104</vt:lpstr>
      <vt:lpstr>TABLE 105</vt:lpstr>
      <vt:lpstr>TABLE 106</vt:lpstr>
      <vt:lpstr>TABLE 107</vt:lpstr>
      <vt:lpstr>TABLE 108</vt:lpstr>
      <vt:lpstr>TABLE 109</vt:lpstr>
      <vt:lpstr>TABLE 110</vt:lpstr>
      <vt:lpstr>TABLE 111</vt:lpstr>
      <vt:lpstr>TABLE 112</vt:lpstr>
      <vt:lpstr>TABLE 113</vt:lpstr>
      <vt:lpstr>TABLE 114</vt:lpstr>
      <vt:lpstr>TABLE 115</vt:lpstr>
      <vt:lpstr>TABLE 116</vt:lpstr>
      <vt:lpstr>TABLE 117</vt:lpstr>
      <vt:lpstr>TABLE 118</vt:lpstr>
      <vt:lpstr>TABLE 119</vt:lpstr>
      <vt:lpstr>TABLE 120</vt:lpstr>
      <vt:lpstr>'TABLE 101'!Print_Area</vt:lpstr>
      <vt:lpstr>'TABLE 102'!Print_Area</vt:lpstr>
      <vt:lpstr>'TABLE 103'!Print_Area</vt:lpstr>
      <vt:lpstr>'TABLE 104'!Print_Area</vt:lpstr>
      <vt:lpstr>'TABLE 105'!Print_Area</vt:lpstr>
      <vt:lpstr>'TABLE 107'!Print_Area</vt:lpstr>
      <vt:lpstr>'TABLE 108'!Print_Area</vt:lpstr>
      <vt:lpstr>'TABLE 109'!Print_Area</vt:lpstr>
      <vt:lpstr>'TABLE 110'!Print_Area</vt:lpstr>
      <vt:lpstr>'TABLE 111'!Print_Area</vt:lpstr>
      <vt:lpstr>'TABLE 112'!Print_Area</vt:lpstr>
      <vt:lpstr>'TABLE 114'!Print_Area</vt:lpstr>
      <vt:lpstr>'TABLE 116'!Print_Area</vt:lpstr>
      <vt:lpstr>'TABLE 117'!Print_Area</vt:lpstr>
      <vt:lpstr>'TABLE 119'!Print_Area</vt:lpstr>
      <vt:lpstr>'TABLE 120'!Print_Area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Wathugala WGPR</dc:creator>
  <cp:lastModifiedBy>Wathugala WGPR</cp:lastModifiedBy>
  <cp:lastPrinted>2025-04-04T21:15:26Z</cp:lastPrinted>
  <dcterms:created xsi:type="dcterms:W3CDTF">2024-04-22T10:04:15Z</dcterms:created>
  <dcterms:modified xsi:type="dcterms:W3CDTF">2025-04-04T21:26:25Z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c4ab6a-b8f9-4a41-a9e3-9d9b3c522aed_Enabled">
    <vt:lpwstr>true</vt:lpwstr>
  </property>
  <property fmtid="{D5CDD505-2E9C-101B-9397-08002B2CF9AE}" pid="3" name="MSIP_Label_83c4ab6a-b8f9-4a41-a9e3-9d9b3c522aed_SetDate">
    <vt:lpwstr>2024-04-22T10:09:27Z</vt:lpwstr>
  </property>
  <property fmtid="{D5CDD505-2E9C-101B-9397-08002B2CF9AE}" pid="4" name="MSIP_Label_83c4ab6a-b8f9-4a41-a9e3-9d9b3c522aed_Method">
    <vt:lpwstr>Standard</vt:lpwstr>
  </property>
  <property fmtid="{D5CDD505-2E9C-101B-9397-08002B2CF9AE}" pid="5" name="MSIP_Label_83c4ab6a-b8f9-4a41-a9e3-9d9b3c522aed_Name">
    <vt:lpwstr>83c4ab6a-b8f9-4a41-a9e3-9d9b3c522aed</vt:lpwstr>
  </property>
  <property fmtid="{D5CDD505-2E9C-101B-9397-08002B2CF9AE}" pid="6" name="MSIP_Label_83c4ab6a-b8f9-4a41-a9e3-9d9b3c522aed_SiteId">
    <vt:lpwstr>deb56736-e31c-4f83-a094-a8aee555a992</vt:lpwstr>
  </property>
  <property fmtid="{D5CDD505-2E9C-101B-9397-08002B2CF9AE}" pid="7" name="MSIP_Label_83c4ab6a-b8f9-4a41-a9e3-9d9b3c522aed_ActionId">
    <vt:lpwstr>b647206c-fa33-4d3c-a39c-d8066e58078c</vt:lpwstr>
  </property>
  <property fmtid="{D5CDD505-2E9C-101B-9397-08002B2CF9AE}" pid="8" name="MSIP_Label_83c4ab6a-b8f9-4a41-a9e3-9d9b3c522aed_ContentBits">
    <vt:lpwstr>1</vt:lpwstr>
  </property>
</Properties>
</file>