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Objects="none" defaultThemeVersion="124226"/>
  <mc:AlternateContent xmlns:mc="http://schemas.openxmlformats.org/markup-compatibility/2006">
    <mc:Choice Requires="x15">
      <x15ac:absPath xmlns:x15ac="http://schemas.microsoft.com/office/spreadsheetml/2010/11/ac" url="\\datastore-a\erd$\ERD_COMMON\Annual Economic Review Tamil 2023\Final Versions\"/>
    </mc:Choice>
  </mc:AlternateContent>
  <bookViews>
    <workbookView xWindow="-120" yWindow="-120" windowWidth="24240" windowHeight="13140" tabRatio="738"/>
  </bookViews>
  <sheets>
    <sheet name="உள்ளடக்கம்" sheetId="74" r:id="rId1"/>
    <sheet name="118" sheetId="34" r:id="rId2"/>
    <sheet name="119" sheetId="67" r:id="rId3"/>
    <sheet name="120" sheetId="68" r:id="rId4"/>
    <sheet name="121" sheetId="69" r:id="rId5"/>
    <sheet name="122" sheetId="70" r:id="rId6"/>
    <sheet name="123" sheetId="71" r:id="rId7"/>
    <sheet name="124" sheetId="72" r:id="rId8"/>
    <sheet name="125" sheetId="73" r:id="rId9"/>
    <sheet name="126" sheetId="87" r:id="rId10"/>
    <sheet name="127" sheetId="88" r:id="rId11"/>
    <sheet name="128" sheetId="89" r:id="rId12"/>
    <sheet name="129" sheetId="75" r:id="rId13"/>
    <sheet name="130" sheetId="76" r:id="rId14"/>
    <sheet name="131" sheetId="77" r:id="rId15"/>
    <sheet name="132" sheetId="78" r:id="rId16"/>
    <sheet name="133" sheetId="79" r:id="rId17"/>
    <sheet name="134" sheetId="90" r:id="rId18"/>
    <sheet name="135" sheetId="80" r:id="rId19"/>
    <sheet name="136" sheetId="81" r:id="rId20"/>
    <sheet name="137" sheetId="91" r:id="rId21"/>
    <sheet name="138" sheetId="82" r:id="rId22"/>
    <sheet name="139" sheetId="83" r:id="rId23"/>
    <sheet name="140" sheetId="84" r:id="rId24"/>
    <sheet name="141" sheetId="85" r:id="rId25"/>
    <sheet name="142" sheetId="86" r:id="rId26"/>
    <sheet name="135 (2)" sheetId="66" state="hidden" r:id="rId27"/>
  </sheets>
  <definedNames>
    <definedName name="Excel_BuiltIn_Print_Area_1" localSheetId="2">#REF!</definedName>
    <definedName name="Excel_BuiltIn_Print_Area_1" localSheetId="3">#REF!</definedName>
    <definedName name="Excel_BuiltIn_Print_Area_1" localSheetId="4">#REF!</definedName>
    <definedName name="Excel_BuiltIn_Print_Area_1" localSheetId="5">#REF!</definedName>
    <definedName name="Excel_BuiltIn_Print_Area_1" localSheetId="6">#REF!</definedName>
    <definedName name="Excel_BuiltIn_Print_Area_1" localSheetId="7">#REF!</definedName>
    <definedName name="Excel_BuiltIn_Print_Area_1" localSheetId="8">#REF!</definedName>
    <definedName name="Excel_BuiltIn_Print_Area_1" localSheetId="9">#REF!</definedName>
    <definedName name="Excel_BuiltIn_Print_Area_1" localSheetId="10">#REF!</definedName>
    <definedName name="Excel_BuiltIn_Print_Area_1" localSheetId="11">#REF!</definedName>
    <definedName name="Excel_BuiltIn_Print_Area_1" localSheetId="17">#REF!</definedName>
    <definedName name="Excel_BuiltIn_Print_Area_1" localSheetId="26">#REF!</definedName>
    <definedName name="Excel_BuiltIn_Print_Area_1" localSheetId="20">#REF!</definedName>
    <definedName name="Excel_BuiltIn_Print_Area_1">#REF!</definedName>
    <definedName name="Excel_BuiltIn_Print_Area_1_1" localSheetId="17">#REF!</definedName>
    <definedName name="Excel_BuiltIn_Print_Area_1_1" localSheetId="26">#REF!</definedName>
    <definedName name="Excel_BuiltIn_Print_Area_1_1">#REF!</definedName>
    <definedName name="_xlnm.Print_Area" localSheetId="1">'118'!$A$1:$M$104</definedName>
    <definedName name="_xlnm.Print_Area" localSheetId="2">'119'!$A$1:$W$113</definedName>
    <definedName name="_xlnm.Print_Area" localSheetId="3">'120'!$A$1:$AD$111</definedName>
    <definedName name="_xlnm.Print_Area" localSheetId="5">'122'!$A$1:$N$98</definedName>
    <definedName name="_xlnm.Print_Area" localSheetId="6">'123'!$A$1:$AK$110</definedName>
    <definedName name="_xlnm.Print_Area" localSheetId="7">'124'!$A$1:$I$34</definedName>
    <definedName name="_xlnm.Print_Area" localSheetId="8">'125'!$A$1:$O$63</definedName>
    <definedName name="_xlnm.Print_Area" localSheetId="9">'126'!$A$1:$AB$100</definedName>
    <definedName name="_xlnm.Print_Area" localSheetId="10">'127'!$A$1:$AH$101</definedName>
    <definedName name="_xlnm.Print_Area" localSheetId="11">'128'!$A$1:$S$102</definedName>
    <definedName name="_xlnm.Print_Area" localSheetId="16">'133'!$A$1:$L$66</definedName>
    <definedName name="_xlnm.Print_Area" localSheetId="17">'134'!$A$1:$P$103</definedName>
    <definedName name="_xlnm.Print_Area" localSheetId="26">'135 (2)'!$B$2:$N$35</definedName>
    <definedName name="_xlnm.Print_Area" localSheetId="20">'137'!$A$1:$AC$96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87" l="1"/>
  <c r="D15" i="87"/>
  <c r="E15" i="87"/>
  <c r="F15" i="87"/>
  <c r="G15" i="87"/>
  <c r="H15" i="87"/>
  <c r="I15" i="87"/>
  <c r="J15" i="87"/>
  <c r="K15" i="87"/>
  <c r="L15" i="87"/>
  <c r="M15" i="87"/>
  <c r="N15" i="87"/>
  <c r="O15" i="87"/>
  <c r="P15" i="87"/>
  <c r="Q15" i="87"/>
  <c r="R15" i="87"/>
  <c r="S15" i="87"/>
  <c r="T15" i="87"/>
  <c r="U15" i="87"/>
  <c r="V15" i="87"/>
  <c r="W15" i="87"/>
  <c r="X15" i="87"/>
  <c r="C16" i="87"/>
  <c r="D16" i="87"/>
  <c r="E16" i="87"/>
  <c r="F16" i="87"/>
  <c r="G16" i="87"/>
  <c r="H16" i="87"/>
  <c r="I16" i="87"/>
  <c r="J16" i="87"/>
  <c r="K16" i="87"/>
  <c r="L16" i="87"/>
  <c r="M16" i="87"/>
  <c r="N16" i="87"/>
  <c r="O16" i="87"/>
  <c r="P16" i="87"/>
  <c r="Q16" i="87"/>
  <c r="R16" i="87"/>
  <c r="S16" i="87"/>
  <c r="T16" i="87"/>
  <c r="U16" i="87"/>
  <c r="V16" i="87"/>
  <c r="W16" i="87"/>
  <c r="X16" i="87"/>
  <c r="C17" i="87"/>
  <c r="D17" i="87"/>
  <c r="E17" i="87"/>
  <c r="F17" i="87"/>
  <c r="G17" i="87"/>
  <c r="H17" i="87"/>
  <c r="I17" i="87"/>
  <c r="J17" i="87"/>
  <c r="K17" i="87"/>
  <c r="L17" i="87"/>
  <c r="M17" i="87"/>
  <c r="N17" i="87"/>
  <c r="O17" i="87"/>
  <c r="P17" i="87"/>
  <c r="Q17" i="87"/>
  <c r="R17" i="87"/>
  <c r="S17" i="87"/>
  <c r="T17" i="87"/>
  <c r="U17" i="87"/>
  <c r="V17" i="87"/>
  <c r="W17" i="87"/>
  <c r="X17" i="87"/>
  <c r="C18" i="87"/>
  <c r="D18" i="87"/>
  <c r="E18" i="87"/>
  <c r="F18" i="87"/>
  <c r="G18" i="87"/>
  <c r="H18" i="87"/>
  <c r="I18" i="87"/>
  <c r="J18" i="87"/>
  <c r="K18" i="87"/>
  <c r="L18" i="87"/>
  <c r="M18" i="87"/>
  <c r="N18" i="87"/>
  <c r="O18" i="87"/>
  <c r="P18" i="87"/>
  <c r="Q18" i="87"/>
  <c r="R18" i="87"/>
  <c r="S18" i="87"/>
  <c r="T18" i="87"/>
  <c r="U18" i="87"/>
  <c r="V18" i="87"/>
  <c r="W18" i="87"/>
  <c r="X18" i="87"/>
  <c r="C19" i="87"/>
  <c r="D19" i="87"/>
  <c r="E19" i="87"/>
  <c r="F19" i="87"/>
  <c r="G19" i="87"/>
  <c r="H19" i="87"/>
  <c r="I19" i="87"/>
  <c r="J19" i="87"/>
  <c r="K19" i="87"/>
  <c r="L19" i="87"/>
  <c r="M19" i="87"/>
  <c r="N19" i="87"/>
  <c r="O19" i="87"/>
  <c r="P19" i="87"/>
  <c r="Q19" i="87"/>
  <c r="R19" i="87"/>
  <c r="S19" i="87"/>
  <c r="T19" i="87"/>
  <c r="U19" i="87"/>
  <c r="V19" i="87"/>
  <c r="W19" i="87"/>
  <c r="X19" i="87"/>
  <c r="C20" i="87"/>
  <c r="D20" i="87"/>
  <c r="E20" i="87"/>
  <c r="F20" i="87"/>
  <c r="G20" i="87"/>
  <c r="H20" i="87"/>
  <c r="I20" i="87"/>
  <c r="J20" i="87"/>
  <c r="K20" i="87"/>
  <c r="L20" i="87"/>
  <c r="M20" i="87"/>
  <c r="N20" i="87"/>
  <c r="O20" i="87"/>
  <c r="P20" i="87"/>
  <c r="Q20" i="87"/>
  <c r="R20" i="87"/>
  <c r="S20" i="87"/>
  <c r="T20" i="87"/>
  <c r="U20" i="87"/>
  <c r="V20" i="87"/>
  <c r="W20" i="87"/>
  <c r="X20" i="87"/>
  <c r="S19" i="89" l="1"/>
  <c r="R19" i="89"/>
  <c r="Q19" i="89"/>
  <c r="P19" i="89"/>
  <c r="O19" i="89"/>
  <c r="N19" i="89"/>
  <c r="M19" i="89"/>
  <c r="L19" i="89"/>
  <c r="K19" i="89"/>
  <c r="J19" i="89"/>
  <c r="I19" i="89"/>
  <c r="H19" i="89"/>
  <c r="G19" i="89"/>
  <c r="F19" i="89"/>
  <c r="E19" i="89"/>
  <c r="D19" i="89"/>
  <c r="C19" i="89"/>
  <c r="S18" i="89"/>
  <c r="R18" i="89"/>
  <c r="Q18" i="89"/>
  <c r="P18" i="89"/>
  <c r="O18" i="89"/>
  <c r="N18" i="89"/>
  <c r="M18" i="89"/>
  <c r="L18" i="89"/>
  <c r="K18" i="89"/>
  <c r="J18" i="89"/>
  <c r="I18" i="89"/>
  <c r="H18" i="89"/>
  <c r="G18" i="89"/>
  <c r="F18" i="89"/>
  <c r="E18" i="89"/>
  <c r="D18" i="89"/>
  <c r="C18" i="89"/>
  <c r="S17" i="89"/>
  <c r="R17" i="89"/>
  <c r="Q17" i="89"/>
  <c r="P17" i="89"/>
  <c r="O17" i="89"/>
  <c r="N17" i="89"/>
  <c r="M17" i="89"/>
  <c r="L17" i="89"/>
  <c r="K17" i="89"/>
  <c r="J17" i="89"/>
  <c r="I17" i="89"/>
  <c r="H17" i="89"/>
  <c r="G17" i="89"/>
  <c r="F17" i="89"/>
  <c r="E17" i="89"/>
  <c r="D17" i="89"/>
  <c r="C17" i="89"/>
  <c r="S16" i="89"/>
  <c r="R16" i="89"/>
  <c r="Q16" i="89"/>
  <c r="P16" i="89"/>
  <c r="O16" i="89"/>
  <c r="N16" i="89"/>
  <c r="M16" i="89"/>
  <c r="L16" i="89"/>
  <c r="K16" i="89"/>
  <c r="J16" i="89"/>
  <c r="I16" i="89"/>
  <c r="H16" i="89"/>
  <c r="G16" i="89"/>
  <c r="F16" i="89"/>
  <c r="E16" i="89"/>
  <c r="D16" i="89"/>
  <c r="C16" i="89"/>
  <c r="S15" i="89"/>
  <c r="R15" i="89"/>
  <c r="Q15" i="89"/>
  <c r="P15" i="89"/>
  <c r="O15" i="89"/>
  <c r="N15" i="89"/>
  <c r="M15" i="89"/>
  <c r="L15" i="89"/>
  <c r="K15" i="89"/>
  <c r="J15" i="89"/>
  <c r="I15" i="89"/>
  <c r="H15" i="89"/>
  <c r="G15" i="89"/>
  <c r="F15" i="89"/>
  <c r="E15" i="89"/>
  <c r="D15" i="89"/>
  <c r="C15" i="89"/>
  <c r="S14" i="89"/>
  <c r="R14" i="89"/>
  <c r="Q14" i="89"/>
  <c r="P14" i="89"/>
  <c r="O14" i="89"/>
  <c r="N14" i="89"/>
  <c r="M14" i="89"/>
  <c r="L14" i="89"/>
  <c r="K14" i="89"/>
  <c r="J14" i="89"/>
  <c r="I14" i="89"/>
  <c r="H14" i="89"/>
  <c r="G14" i="89"/>
  <c r="F14" i="89"/>
  <c r="E14" i="89"/>
  <c r="D14" i="89"/>
  <c r="C14" i="89"/>
  <c r="AH20" i="88"/>
  <c r="AG20" i="88"/>
  <c r="AF20" i="88"/>
  <c r="AE20" i="88"/>
  <c r="AD20" i="88"/>
  <c r="AC20" i="88"/>
  <c r="AB20" i="88"/>
  <c r="AA20" i="88"/>
  <c r="Z20" i="88"/>
  <c r="Y20" i="88"/>
  <c r="X20" i="88"/>
  <c r="W20" i="88"/>
  <c r="V20" i="88"/>
  <c r="U20" i="88"/>
  <c r="T20" i="88"/>
  <c r="S20" i="88"/>
  <c r="R20" i="88"/>
  <c r="Q20" i="88"/>
  <c r="P20" i="88"/>
  <c r="O20" i="88"/>
  <c r="N20" i="88"/>
  <c r="M20" i="88"/>
  <c r="L20" i="88"/>
  <c r="K20" i="88"/>
  <c r="J20" i="88"/>
  <c r="I20" i="88"/>
  <c r="H20" i="88"/>
  <c r="G20" i="88"/>
  <c r="F20" i="88"/>
  <c r="E20" i="88"/>
  <c r="D20" i="88"/>
  <c r="C20" i="88"/>
  <c r="AH19" i="88"/>
  <c r="AG19" i="88"/>
  <c r="AF19" i="88"/>
  <c r="AE19" i="88"/>
  <c r="AD19" i="88"/>
  <c r="AC19" i="88"/>
  <c r="AB19" i="88"/>
  <c r="AA19" i="88"/>
  <c r="Z19" i="88"/>
  <c r="Y19" i="88"/>
  <c r="X19" i="88"/>
  <c r="W19" i="88"/>
  <c r="V19" i="88"/>
  <c r="U19" i="88"/>
  <c r="T19" i="88"/>
  <c r="S19" i="88"/>
  <c r="R19" i="88"/>
  <c r="Q19" i="88"/>
  <c r="P19" i="88"/>
  <c r="O19" i="88"/>
  <c r="N19" i="88"/>
  <c r="M19" i="88"/>
  <c r="L19" i="88"/>
  <c r="K19" i="88"/>
  <c r="J19" i="88"/>
  <c r="I19" i="88"/>
  <c r="H19" i="88"/>
  <c r="G19" i="88"/>
  <c r="F19" i="88"/>
  <c r="E19" i="88"/>
  <c r="D19" i="88"/>
  <c r="C19" i="88"/>
  <c r="AH18" i="88"/>
  <c r="AG18" i="88"/>
  <c r="AF18" i="88"/>
  <c r="AE18" i="88"/>
  <c r="AD18" i="88"/>
  <c r="AC18" i="88"/>
  <c r="AB18" i="88"/>
  <c r="AA18" i="88"/>
  <c r="Z18" i="88"/>
  <c r="Y18" i="88"/>
  <c r="X18" i="88"/>
  <c r="W18" i="88"/>
  <c r="V18" i="88"/>
  <c r="U18" i="88"/>
  <c r="T18" i="88"/>
  <c r="S18" i="88"/>
  <c r="R18" i="88"/>
  <c r="Q18" i="88"/>
  <c r="P18" i="88"/>
  <c r="O18" i="88"/>
  <c r="N18" i="88"/>
  <c r="M18" i="88"/>
  <c r="L18" i="88"/>
  <c r="K18" i="88"/>
  <c r="J18" i="88"/>
  <c r="I18" i="88"/>
  <c r="H18" i="88"/>
  <c r="G18" i="88"/>
  <c r="F18" i="88"/>
  <c r="E18" i="88"/>
  <c r="D18" i="88"/>
  <c r="C18" i="88"/>
  <c r="AH17" i="88"/>
  <c r="AG17" i="88"/>
  <c r="AF17" i="88"/>
  <c r="AE17" i="88"/>
  <c r="AD17" i="88"/>
  <c r="AC17" i="88"/>
  <c r="AB17" i="88"/>
  <c r="AA17" i="88"/>
  <c r="Z17" i="88"/>
  <c r="Y17" i="88"/>
  <c r="X17" i="88"/>
  <c r="W17" i="88"/>
  <c r="V17" i="88"/>
  <c r="U17" i="88"/>
  <c r="T17" i="88"/>
  <c r="S17" i="88"/>
  <c r="R17" i="88"/>
  <c r="Q17" i="88"/>
  <c r="P17" i="88"/>
  <c r="O17" i="88"/>
  <c r="N17" i="88"/>
  <c r="M17" i="88"/>
  <c r="L17" i="88"/>
  <c r="K17" i="88"/>
  <c r="J17" i="88"/>
  <c r="I17" i="88"/>
  <c r="H17" i="88"/>
  <c r="G17" i="88"/>
  <c r="F17" i="88"/>
  <c r="E17" i="88"/>
  <c r="D17" i="88"/>
  <c r="C17" i="88"/>
  <c r="AH16" i="88"/>
  <c r="AG16" i="88"/>
  <c r="AF16" i="88"/>
  <c r="AE16" i="88"/>
  <c r="AD16" i="88"/>
  <c r="AC16" i="88"/>
  <c r="AB16" i="88"/>
  <c r="AA16" i="88"/>
  <c r="Z16" i="88"/>
  <c r="Y16" i="88"/>
  <c r="X16" i="88"/>
  <c r="W16" i="88"/>
  <c r="V16" i="88"/>
  <c r="U16" i="88"/>
  <c r="T16" i="88"/>
  <c r="S16" i="88"/>
  <c r="R16" i="88"/>
  <c r="Q16" i="88"/>
  <c r="P16" i="88"/>
  <c r="O16" i="88"/>
  <c r="N16" i="88"/>
  <c r="M16" i="88"/>
  <c r="L16" i="88"/>
  <c r="K16" i="88"/>
  <c r="J16" i="88"/>
  <c r="I16" i="88"/>
  <c r="H16" i="88"/>
  <c r="G16" i="88"/>
  <c r="F16" i="88"/>
  <c r="E16" i="88"/>
  <c r="D16" i="88"/>
  <c r="C16" i="88"/>
  <c r="AH15" i="88"/>
  <c r="AG15" i="88"/>
  <c r="AF15" i="88"/>
  <c r="AE15" i="88"/>
  <c r="AD15" i="88"/>
  <c r="AC15" i="88"/>
  <c r="AB15" i="88"/>
  <c r="AA15" i="88"/>
  <c r="Z15" i="88"/>
  <c r="Y15" i="88"/>
  <c r="X15" i="88"/>
  <c r="W15" i="88"/>
  <c r="V15" i="88"/>
  <c r="U15" i="88"/>
  <c r="T15" i="88"/>
  <c r="S15" i="88"/>
  <c r="R15" i="88"/>
  <c r="Q15" i="88"/>
  <c r="P15" i="88"/>
  <c r="O15" i="88"/>
  <c r="N15" i="88"/>
  <c r="M15" i="88"/>
  <c r="L15" i="88"/>
  <c r="K15" i="88"/>
  <c r="J15" i="88"/>
  <c r="I15" i="88"/>
  <c r="H15" i="88"/>
  <c r="G15" i="88"/>
  <c r="F15" i="88"/>
  <c r="E15" i="88"/>
  <c r="D15" i="88"/>
  <c r="C15" i="88"/>
  <c r="AB139" i="87"/>
  <c r="AA139" i="87"/>
  <c r="Z139" i="87"/>
  <c r="Y139" i="87"/>
  <c r="X139" i="87"/>
  <c r="W139" i="87"/>
  <c r="V139" i="87"/>
  <c r="U139" i="87"/>
  <c r="T139" i="87"/>
  <c r="S139" i="87"/>
  <c r="R139" i="87"/>
  <c r="Q139" i="87"/>
  <c r="P139" i="87"/>
  <c r="O139" i="87"/>
  <c r="N139" i="87"/>
  <c r="M139" i="87"/>
  <c r="L139" i="87"/>
  <c r="K139" i="87"/>
  <c r="J139" i="87"/>
  <c r="I139" i="87"/>
  <c r="H139" i="87"/>
  <c r="G139" i="87"/>
  <c r="F139" i="87"/>
  <c r="E139" i="87"/>
  <c r="D139" i="87"/>
  <c r="C139" i="87"/>
  <c r="AB138" i="87"/>
  <c r="AA138" i="87"/>
  <c r="Z138" i="87"/>
  <c r="Y138" i="87"/>
  <c r="X138" i="87"/>
  <c r="W138" i="87"/>
  <c r="V138" i="87"/>
  <c r="U138" i="87"/>
  <c r="T138" i="87"/>
  <c r="S138" i="87"/>
  <c r="R138" i="87"/>
  <c r="Q138" i="87"/>
  <c r="P138" i="87"/>
  <c r="O138" i="87"/>
  <c r="N138" i="87"/>
  <c r="M138" i="87"/>
  <c r="L138" i="87"/>
  <c r="K138" i="87"/>
  <c r="J138" i="87"/>
  <c r="I138" i="87"/>
  <c r="H138" i="87"/>
  <c r="G138" i="87"/>
  <c r="F138" i="87"/>
  <c r="E138" i="87"/>
  <c r="D138" i="87"/>
  <c r="C138" i="87"/>
  <c r="AB137" i="87"/>
  <c r="AA137" i="87"/>
  <c r="Z137" i="87"/>
  <c r="Y137" i="87"/>
  <c r="X137" i="87"/>
  <c r="W137" i="87"/>
  <c r="V137" i="87"/>
  <c r="U137" i="87"/>
  <c r="T137" i="87"/>
  <c r="S137" i="87"/>
  <c r="R137" i="87"/>
  <c r="Q137" i="87"/>
  <c r="P137" i="87"/>
  <c r="O137" i="87"/>
  <c r="N137" i="87"/>
  <c r="M137" i="87"/>
  <c r="L137" i="87"/>
  <c r="K137" i="87"/>
  <c r="J137" i="87"/>
  <c r="I137" i="87"/>
  <c r="H137" i="87"/>
  <c r="G137" i="87"/>
  <c r="F137" i="87"/>
  <c r="E137" i="87"/>
  <c r="D137" i="87"/>
  <c r="C137" i="87"/>
  <c r="AB136" i="87"/>
  <c r="AA136" i="87"/>
  <c r="Z136" i="87"/>
  <c r="Y136" i="87"/>
  <c r="X136" i="87"/>
  <c r="W136" i="87"/>
  <c r="V136" i="87"/>
  <c r="U136" i="87"/>
  <c r="T136" i="87"/>
  <c r="S136" i="87"/>
  <c r="R136" i="87"/>
  <c r="Q136" i="87"/>
  <c r="P136" i="87"/>
  <c r="O136" i="87"/>
  <c r="N136" i="87"/>
  <c r="M136" i="87"/>
  <c r="L136" i="87"/>
  <c r="K136" i="87"/>
  <c r="J136" i="87"/>
  <c r="I136" i="87"/>
  <c r="H136" i="87"/>
  <c r="G136" i="87"/>
  <c r="F136" i="87"/>
  <c r="E136" i="87"/>
  <c r="D136" i="87"/>
  <c r="C136" i="87"/>
  <c r="AB135" i="87"/>
  <c r="AA135" i="87"/>
  <c r="Z135" i="87"/>
  <c r="Y135" i="87"/>
  <c r="X135" i="87"/>
  <c r="W135" i="87"/>
  <c r="V135" i="87"/>
  <c r="U135" i="87"/>
  <c r="T135" i="87"/>
  <c r="S135" i="87"/>
  <c r="R135" i="87"/>
  <c r="Q135" i="87"/>
  <c r="P135" i="87"/>
  <c r="O135" i="87"/>
  <c r="N135" i="87"/>
  <c r="M135" i="87"/>
  <c r="L135" i="87"/>
  <c r="K135" i="87"/>
  <c r="J135" i="87"/>
  <c r="I135" i="87"/>
  <c r="H135" i="87"/>
  <c r="G135" i="87"/>
  <c r="F135" i="87"/>
  <c r="E135" i="87"/>
  <c r="D135" i="87"/>
  <c r="C135" i="87"/>
  <c r="AB134" i="87"/>
  <c r="AA134" i="87"/>
  <c r="Z134" i="87"/>
  <c r="Y134" i="87"/>
  <c r="X134" i="87"/>
  <c r="W134" i="87"/>
  <c r="V134" i="87"/>
  <c r="U134" i="87"/>
  <c r="T134" i="87"/>
  <c r="S134" i="87"/>
  <c r="R134" i="87"/>
  <c r="Q134" i="87"/>
  <c r="P134" i="87"/>
  <c r="O134" i="87"/>
  <c r="N134" i="87"/>
  <c r="M134" i="87"/>
  <c r="L134" i="87"/>
  <c r="K134" i="87"/>
  <c r="J134" i="87"/>
  <c r="I134" i="87"/>
  <c r="H134" i="87"/>
  <c r="G134" i="87"/>
  <c r="F134" i="87"/>
  <c r="E134" i="87"/>
  <c r="D134" i="87"/>
  <c r="C134" i="87"/>
  <c r="AB133" i="87"/>
  <c r="AA133" i="87"/>
  <c r="Z133" i="87"/>
  <c r="Y133" i="87"/>
  <c r="X133" i="87"/>
  <c r="W133" i="87"/>
  <c r="V133" i="87"/>
  <c r="U133" i="87"/>
  <c r="T133" i="87"/>
  <c r="S133" i="87"/>
  <c r="R133" i="87"/>
  <c r="Q133" i="87"/>
  <c r="P133" i="87"/>
  <c r="O133" i="87"/>
  <c r="N133" i="87"/>
  <c r="M133" i="87"/>
  <c r="L133" i="87"/>
  <c r="K133" i="87"/>
  <c r="J133" i="87"/>
  <c r="I133" i="87"/>
  <c r="H133" i="87"/>
  <c r="G133" i="87"/>
  <c r="F133" i="87"/>
  <c r="E133" i="87"/>
  <c r="D133" i="87"/>
  <c r="C133" i="87"/>
  <c r="AB132" i="87"/>
  <c r="AA132" i="87"/>
  <c r="Z132" i="87"/>
  <c r="Y132" i="87"/>
  <c r="X132" i="87"/>
  <c r="W132" i="87"/>
  <c r="V132" i="87"/>
  <c r="U132" i="87"/>
  <c r="T132" i="87"/>
  <c r="S132" i="87"/>
  <c r="R132" i="87"/>
  <c r="Q132" i="87"/>
  <c r="P132" i="87"/>
  <c r="O132" i="87"/>
  <c r="N132" i="87"/>
  <c r="M132" i="87"/>
  <c r="L132" i="87"/>
  <c r="K132" i="87"/>
  <c r="J132" i="87"/>
  <c r="I132" i="87"/>
  <c r="H132" i="87"/>
  <c r="G132" i="87"/>
  <c r="F132" i="87"/>
  <c r="E132" i="87"/>
  <c r="D132" i="87"/>
  <c r="C132" i="87"/>
  <c r="AB131" i="87"/>
  <c r="AA131" i="87"/>
  <c r="Z131" i="87"/>
  <c r="Y131" i="87"/>
  <c r="X131" i="87"/>
  <c r="W131" i="87"/>
  <c r="V131" i="87"/>
  <c r="U131" i="87"/>
  <c r="T131" i="87"/>
  <c r="S131" i="87"/>
  <c r="R131" i="87"/>
  <c r="Q131" i="87"/>
  <c r="P131" i="87"/>
  <c r="O131" i="87"/>
  <c r="N131" i="87"/>
  <c r="M131" i="87"/>
  <c r="L131" i="87"/>
  <c r="K131" i="87"/>
  <c r="J131" i="87"/>
  <c r="I131" i="87"/>
  <c r="H131" i="87"/>
  <c r="G131" i="87"/>
  <c r="F131" i="87"/>
  <c r="E131" i="87"/>
  <c r="D131" i="87"/>
  <c r="C131" i="87"/>
  <c r="AB130" i="87"/>
  <c r="AA130" i="87"/>
  <c r="Z130" i="87"/>
  <c r="Y130" i="87"/>
  <c r="X130" i="87"/>
  <c r="W130" i="87"/>
  <c r="V130" i="87"/>
  <c r="U130" i="87"/>
  <c r="T130" i="87"/>
  <c r="S130" i="87"/>
  <c r="R130" i="87"/>
  <c r="Q130" i="87"/>
  <c r="P130" i="87"/>
  <c r="O130" i="87"/>
  <c r="N130" i="87"/>
  <c r="M130" i="87"/>
  <c r="L130" i="87"/>
  <c r="K130" i="87"/>
  <c r="J130" i="87"/>
  <c r="I130" i="87"/>
  <c r="H130" i="87"/>
  <c r="G130" i="87"/>
  <c r="F130" i="87"/>
  <c r="E130" i="87"/>
  <c r="D130" i="87"/>
  <c r="C130" i="87"/>
  <c r="AB129" i="87"/>
  <c r="AA129" i="87"/>
  <c r="Z129" i="87"/>
  <c r="Y129" i="87"/>
  <c r="X129" i="87"/>
  <c r="W129" i="87"/>
  <c r="V129" i="87"/>
  <c r="U129" i="87"/>
  <c r="T129" i="87"/>
  <c r="S129" i="87"/>
  <c r="R129" i="87"/>
  <c r="Q129" i="87"/>
  <c r="P129" i="87"/>
  <c r="O129" i="87"/>
  <c r="N129" i="87"/>
  <c r="M129" i="87"/>
  <c r="L129" i="87"/>
  <c r="K129" i="87"/>
  <c r="J129" i="87"/>
  <c r="I129" i="87"/>
  <c r="H129" i="87"/>
  <c r="G129" i="87"/>
  <c r="F129" i="87"/>
  <c r="E129" i="87"/>
  <c r="D129" i="87"/>
  <c r="C129" i="87"/>
  <c r="AB128" i="87"/>
  <c r="AA128" i="87"/>
  <c r="Z128" i="87"/>
  <c r="Y128" i="87"/>
  <c r="X128" i="87"/>
  <c r="W128" i="87"/>
  <c r="V128" i="87"/>
  <c r="U128" i="87"/>
  <c r="T128" i="87"/>
  <c r="S128" i="87"/>
  <c r="R128" i="87"/>
  <c r="Q128" i="87"/>
  <c r="P128" i="87"/>
  <c r="O128" i="87"/>
  <c r="N128" i="87"/>
  <c r="M128" i="87"/>
  <c r="L128" i="87"/>
  <c r="K128" i="87"/>
  <c r="J128" i="87"/>
  <c r="I128" i="87"/>
  <c r="H128" i="87"/>
  <c r="G128" i="87"/>
  <c r="F128" i="87"/>
  <c r="E128" i="87"/>
  <c r="D128" i="87"/>
  <c r="C128" i="87"/>
  <c r="AB127" i="87"/>
  <c r="AA127" i="87"/>
  <c r="Z127" i="87"/>
  <c r="Y127" i="87"/>
  <c r="X127" i="87"/>
  <c r="W127" i="87"/>
  <c r="V127" i="87"/>
  <c r="U127" i="87"/>
  <c r="T127" i="87"/>
  <c r="S127" i="87"/>
  <c r="R127" i="87"/>
  <c r="Q127" i="87"/>
  <c r="P127" i="87"/>
  <c r="O127" i="87"/>
  <c r="N127" i="87"/>
  <c r="M127" i="87"/>
  <c r="L127" i="87"/>
  <c r="K127" i="87"/>
  <c r="J127" i="87"/>
  <c r="I127" i="87"/>
  <c r="H127" i="87"/>
  <c r="G127" i="87"/>
  <c r="F127" i="87"/>
  <c r="E127" i="87"/>
  <c r="D127" i="87"/>
  <c r="C127" i="87"/>
  <c r="W125" i="87"/>
  <c r="S125" i="87"/>
  <c r="O125" i="87"/>
  <c r="K125" i="87"/>
  <c r="G125" i="87"/>
  <c r="C125" i="87"/>
  <c r="U124" i="87"/>
  <c r="Q124" i="87"/>
  <c r="M124" i="87"/>
  <c r="I124" i="87"/>
  <c r="E124" i="87"/>
  <c r="W123" i="87"/>
  <c r="S123" i="87"/>
  <c r="O123" i="87"/>
  <c r="K123" i="87"/>
  <c r="G123" i="87"/>
  <c r="C123" i="87"/>
  <c r="AB122" i="87"/>
  <c r="AA122" i="87"/>
  <c r="Z122" i="87"/>
  <c r="Y122" i="87"/>
  <c r="X122" i="87"/>
  <c r="W122" i="87"/>
  <c r="V122" i="87"/>
  <c r="U122" i="87"/>
  <c r="T122" i="87"/>
  <c r="S122" i="87"/>
  <c r="R122" i="87"/>
  <c r="Q122" i="87"/>
  <c r="P122" i="87"/>
  <c r="O122" i="87"/>
  <c r="N122" i="87"/>
  <c r="M122" i="87"/>
  <c r="L122" i="87"/>
  <c r="K122" i="87"/>
  <c r="J122" i="87"/>
  <c r="I122" i="87"/>
  <c r="H122" i="87"/>
  <c r="G122" i="87"/>
  <c r="F122" i="87"/>
  <c r="E122" i="87"/>
  <c r="D122" i="87"/>
  <c r="C122" i="87"/>
  <c r="AB20" i="87"/>
  <c r="AA20" i="87"/>
  <c r="Z20" i="87"/>
  <c r="Y20" i="87"/>
  <c r="AB19" i="87"/>
  <c r="AA19" i="87"/>
  <c r="Z19" i="87"/>
  <c r="Y19" i="87"/>
  <c r="AB18" i="87"/>
  <c r="AA18" i="87"/>
  <c r="Z18" i="87"/>
  <c r="Y18" i="87"/>
  <c r="AB17" i="87"/>
  <c r="AB125" i="87" s="1"/>
  <c r="AA17" i="87"/>
  <c r="AA125" i="87" s="1"/>
  <c r="Z17" i="87"/>
  <c r="Z125" i="87" s="1"/>
  <c r="Y17" i="87"/>
  <c r="Y125" i="87" s="1"/>
  <c r="X125" i="87"/>
  <c r="V125" i="87"/>
  <c r="U125" i="87"/>
  <c r="T125" i="87"/>
  <c r="R125" i="87"/>
  <c r="Q125" i="87"/>
  <c r="P125" i="87"/>
  <c r="N125" i="87"/>
  <c r="M125" i="87"/>
  <c r="L125" i="87"/>
  <c r="J125" i="87"/>
  <c r="I125" i="87"/>
  <c r="H125" i="87"/>
  <c r="F125" i="87"/>
  <c r="E125" i="87"/>
  <c r="D125" i="87"/>
  <c r="AB16" i="87"/>
  <c r="AB124" i="87" s="1"/>
  <c r="AA16" i="87"/>
  <c r="AA124" i="87" s="1"/>
  <c r="Z16" i="87"/>
  <c r="Z124" i="87" s="1"/>
  <c r="Y16" i="87"/>
  <c r="Y124" i="87" s="1"/>
  <c r="X124" i="87"/>
  <c r="W124" i="87"/>
  <c r="V124" i="87"/>
  <c r="T124" i="87"/>
  <c r="S124" i="87"/>
  <c r="R124" i="87"/>
  <c r="P124" i="87"/>
  <c r="O124" i="87"/>
  <c r="N124" i="87"/>
  <c r="L124" i="87"/>
  <c r="K124" i="87"/>
  <c r="J124" i="87"/>
  <c r="H124" i="87"/>
  <c r="G124" i="87"/>
  <c r="F124" i="87"/>
  <c r="D124" i="87"/>
  <c r="C124" i="87"/>
  <c r="AB15" i="87"/>
  <c r="AB123" i="87" s="1"/>
  <c r="AA15" i="87"/>
  <c r="AA123" i="87" s="1"/>
  <c r="Z15" i="87"/>
  <c r="Z123" i="87" s="1"/>
  <c r="Y15" i="87"/>
  <c r="Y123" i="87" s="1"/>
  <c r="X123" i="87"/>
  <c r="V123" i="87"/>
  <c r="U123" i="87"/>
  <c r="T123" i="87"/>
  <c r="R123" i="87"/>
  <c r="Q123" i="87"/>
  <c r="P123" i="87"/>
  <c r="N123" i="87"/>
  <c r="M123" i="87"/>
  <c r="L123" i="87"/>
  <c r="J123" i="87"/>
  <c r="I123" i="87"/>
  <c r="H123" i="87"/>
  <c r="F123" i="87"/>
  <c r="E123" i="87"/>
  <c r="D123" i="87"/>
  <c r="E47" i="86" l="1"/>
  <c r="D47" i="86"/>
  <c r="C47" i="86"/>
  <c r="B47" i="86"/>
  <c r="F46" i="86"/>
  <c r="F45" i="86"/>
  <c r="F44" i="86"/>
  <c r="F43" i="86"/>
  <c r="F42" i="86"/>
  <c r="F41" i="86"/>
  <c r="F40" i="86"/>
  <c r="F39" i="86"/>
  <c r="F38" i="86"/>
  <c r="F37" i="86"/>
  <c r="F36" i="86"/>
  <c r="F35" i="86"/>
  <c r="F34" i="86"/>
  <c r="F27" i="86"/>
  <c r="F26" i="86"/>
  <c r="F25" i="86"/>
  <c r="F24" i="86"/>
  <c r="F23" i="86"/>
  <c r="F22" i="86"/>
  <c r="F15" i="86"/>
  <c r="F14" i="86"/>
  <c r="F13" i="86"/>
  <c r="F12" i="86"/>
  <c r="F11" i="86"/>
  <c r="F10" i="86"/>
  <c r="F9" i="86"/>
  <c r="G46" i="85"/>
  <c r="F46" i="85"/>
  <c r="D46" i="85"/>
  <c r="I46" i="85" s="1"/>
  <c r="C46" i="85"/>
  <c r="B46" i="85"/>
  <c r="I16" i="85"/>
  <c r="H16" i="85"/>
  <c r="E16" i="85"/>
  <c r="I15" i="85"/>
  <c r="H15" i="85"/>
  <c r="E15" i="85"/>
  <c r="I14" i="85"/>
  <c r="H14" i="85"/>
  <c r="E14" i="85"/>
  <c r="I13" i="85"/>
  <c r="H13" i="85"/>
  <c r="E13" i="85"/>
  <c r="I12" i="85"/>
  <c r="H12" i="85"/>
  <c r="E12" i="85"/>
  <c r="I11" i="85"/>
  <c r="H11" i="85"/>
  <c r="E11" i="85"/>
  <c r="I10" i="85"/>
  <c r="H10" i="85"/>
  <c r="E10" i="85"/>
  <c r="I9" i="85"/>
  <c r="H9" i="85"/>
  <c r="E9" i="85"/>
  <c r="H8" i="85"/>
  <c r="E8" i="85"/>
  <c r="L27" i="84"/>
  <c r="L26" i="84"/>
  <c r="L25" i="84"/>
  <c r="L24" i="84"/>
  <c r="N23" i="84"/>
  <c r="M23" i="84"/>
  <c r="L23" i="84"/>
  <c r="N22" i="84"/>
  <c r="M22" i="84"/>
  <c r="L22" i="84"/>
  <c r="N21" i="84"/>
  <c r="O21" i="84" s="1"/>
  <c r="M21" i="84"/>
  <c r="L21" i="84"/>
  <c r="N20" i="84"/>
  <c r="M20" i="84"/>
  <c r="L20" i="84"/>
  <c r="N19" i="84"/>
  <c r="M19" i="84"/>
  <c r="L19" i="84"/>
  <c r="N18" i="84"/>
  <c r="M18" i="84"/>
  <c r="L18" i="84"/>
  <c r="N17" i="84"/>
  <c r="O17" i="84" s="1"/>
  <c r="M17" i="84"/>
  <c r="L17" i="84"/>
  <c r="N16" i="84"/>
  <c r="M16" i="84"/>
  <c r="L16" i="84"/>
  <c r="N15" i="84"/>
  <c r="M15" i="84"/>
  <c r="L15" i="84"/>
  <c r="N14" i="84"/>
  <c r="M14" i="84"/>
  <c r="L14" i="84"/>
  <c r="N13" i="84"/>
  <c r="O13" i="84" s="1"/>
  <c r="M13" i="84"/>
  <c r="L13" i="84"/>
  <c r="N12" i="84"/>
  <c r="M12" i="84"/>
  <c r="L12" i="84"/>
  <c r="N11" i="84"/>
  <c r="M11" i="84"/>
  <c r="L11" i="84"/>
  <c r="N10" i="84"/>
  <c r="M10" i="84"/>
  <c r="L10" i="84"/>
  <c r="N9" i="84"/>
  <c r="O9" i="84" s="1"/>
  <c r="M9" i="84"/>
  <c r="L9" i="84"/>
  <c r="F52" i="80"/>
  <c r="F48" i="80"/>
  <c r="E48" i="80"/>
  <c r="F47" i="80"/>
  <c r="E47" i="80"/>
  <c r="F22" i="80"/>
  <c r="E22" i="80"/>
  <c r="E21" i="80"/>
  <c r="E20" i="80" s="1"/>
  <c r="F20" i="80"/>
  <c r="D20" i="80"/>
  <c r="C20" i="80"/>
  <c r="F14" i="80"/>
  <c r="E14" i="80"/>
  <c r="F13" i="80"/>
  <c r="E13" i="80"/>
  <c r="F7" i="80"/>
  <c r="E7" i="80"/>
  <c r="H46" i="85" l="1"/>
  <c r="F47" i="86"/>
  <c r="O14" i="84"/>
  <c r="O18" i="84"/>
  <c r="O22" i="84"/>
  <c r="O15" i="84"/>
  <c r="O19" i="84"/>
  <c r="O20" i="84"/>
  <c r="O16" i="84"/>
  <c r="O12" i="84"/>
  <c r="O10" i="84"/>
  <c r="O11" i="84"/>
  <c r="O23" i="84"/>
  <c r="E46" i="85"/>
  <c r="K161" i="66" l="1"/>
  <c r="H161" i="66"/>
  <c r="K128" i="66"/>
  <c r="H128" i="66"/>
  <c r="K96" i="66"/>
  <c r="H96" i="66"/>
  <c r="K67" i="66"/>
  <c r="H67" i="66"/>
  <c r="K32" i="66"/>
  <c r="H32" i="66"/>
</calcChain>
</file>

<file path=xl/sharedStrings.xml><?xml version="1.0" encoding="utf-8"?>
<sst xmlns="http://schemas.openxmlformats.org/spreadsheetml/2006/main" count="2870" uniqueCount="1205">
  <si>
    <t>Total</t>
  </si>
  <si>
    <t>(1)+(2)+(3)</t>
  </si>
  <si>
    <t>(5)+(6)+(7)</t>
  </si>
  <si>
    <t>(3)+(7)</t>
  </si>
  <si>
    <t>(9+10)</t>
  </si>
  <si>
    <t>(9)</t>
  </si>
  <si>
    <t>(10)</t>
  </si>
  <si>
    <t>(11)</t>
  </si>
  <si>
    <t>(Contd)</t>
  </si>
  <si>
    <t>FINANCIAL SECTOR PERFORMANCE AND SYSTEM STABILITY</t>
  </si>
  <si>
    <t>Issuer</t>
  </si>
  <si>
    <t xml:space="preserve">No of </t>
  </si>
  <si>
    <t>Maturity Period (Years)</t>
  </si>
  <si>
    <t>Interest Rate</t>
  </si>
  <si>
    <t>Date Listed on CSE</t>
  </si>
  <si>
    <t>Debentures</t>
  </si>
  <si>
    <t>('000)</t>
  </si>
  <si>
    <t>TABLE 135</t>
  </si>
  <si>
    <t xml:space="preserve"> Debentures Listed on the CSE in 2013</t>
  </si>
  <si>
    <t>Initial Public Offer/ Introduction</t>
  </si>
  <si>
    <t>Type of Debenture</t>
  </si>
  <si>
    <t>Par Value Issue Price (Rs.)</t>
  </si>
  <si>
    <t>Value of Debentures Issued (Rs.'000)</t>
  </si>
  <si>
    <t>Value of Debentures Subscribed / Listed  (Rs.'000)</t>
  </si>
  <si>
    <t>Date of Issue</t>
  </si>
  <si>
    <t>Issued for Subscription</t>
  </si>
  <si>
    <t xml:space="preserve">Commercial Credit and Finance </t>
  </si>
  <si>
    <t>Initial Public Offer</t>
  </si>
  <si>
    <t xml:space="preserve">Unsecured, Subordinated, Redeemable </t>
  </si>
  <si>
    <t>Fixed, 20.00% p.a.  payable quarterly</t>
  </si>
  <si>
    <t xml:space="preserve">Seylan Bank </t>
  </si>
  <si>
    <t>Unsecured, Subordinated, Redeemable</t>
  </si>
  <si>
    <t>Fixed, 15.50% p.a. payable annually</t>
  </si>
  <si>
    <t>Fixed, 15.00% p.a. payable semi-annually</t>
  </si>
  <si>
    <t>Fixed, 14.50% p.a. payable monthly</t>
  </si>
  <si>
    <t>People's Leasing and Finance PLC</t>
  </si>
  <si>
    <t xml:space="preserve">Senior, Unsecured, Redeemable </t>
  </si>
  <si>
    <t>Fixed, 16.50% p.a. payable semi annually</t>
  </si>
  <si>
    <t>Fixed, 16.75% p.a. payable semi annually</t>
  </si>
  <si>
    <t>Fixed, 17.00% p.a. payable annually</t>
  </si>
  <si>
    <t>Merchant Bank of Sri Lanka</t>
  </si>
  <si>
    <t xml:space="preserve">Unsecured, Redeemable </t>
  </si>
  <si>
    <t>Fixed, 17.50% p.a. payable annually</t>
  </si>
  <si>
    <t>Fixed, 17.25% p.a. payable annually</t>
  </si>
  <si>
    <t>Fixed, 16.70% p.a. payable quarterly</t>
  </si>
  <si>
    <t>Fixed, 16.50% p.a. payable monthly</t>
  </si>
  <si>
    <t>Senkadagala Finance Company</t>
  </si>
  <si>
    <t>Fixed, 17.00% p.a. payable quarterly</t>
  </si>
  <si>
    <t>Fixed, 17.25% p.a.  payable quarterly</t>
  </si>
  <si>
    <t>Floating: 6 months Gross Treasury Bill 
rate+2.50% p.a.  payable semi-annually</t>
  </si>
  <si>
    <t>Singer (Sri Lanka)</t>
  </si>
  <si>
    <t xml:space="preserve">Rated, Unsecured, Redeemable </t>
  </si>
  <si>
    <t>Fixed, 14.50% p.a. payable quarterly</t>
  </si>
  <si>
    <t>Fixed, 14.50% p.a payable quarterly</t>
  </si>
  <si>
    <t>Hatton National Bank</t>
  </si>
  <si>
    <t>Fixed, 14.00% p.a payable annually</t>
  </si>
  <si>
    <t>Central Finance Company</t>
  </si>
  <si>
    <t>Fixed, 14.25% p.a  payable quarterly</t>
  </si>
  <si>
    <t>Fixed, 14.5% p.a.  payable quarterly</t>
  </si>
  <si>
    <t>Fixed, 14.75% p.a.  payable quarterly</t>
  </si>
  <si>
    <t>TABLE 135 (Contd)</t>
  </si>
  <si>
    <t xml:space="preserve">Lion Brewery (Ceylon) </t>
  </si>
  <si>
    <t>Floating: Average Weighted Prime Lending Rate + 0.20% p.a. payable quarterly</t>
  </si>
  <si>
    <t>Floating: Average Weighted  Prime Lending Rate + 0.40% p.a. payable quarterly</t>
  </si>
  <si>
    <t>Floating -Average Weighted Prime Lending Rate + 0.60%p.a payable quarterly</t>
  </si>
  <si>
    <t>Floating: Average Weighted Prime Lending Rate + 0.80% p.a. payable quarterly</t>
  </si>
  <si>
    <t>Floating: Average Weighted Prime Lending Rate + 1.10% p.a. payable quarterly</t>
  </si>
  <si>
    <t>Fixed, 13.50% p.a. payable quarterly</t>
  </si>
  <si>
    <t>Fixed, 13.75%p.a payable quarterly</t>
  </si>
  <si>
    <t>Fixed, 14.00% p.a payable quarterly</t>
  </si>
  <si>
    <t>Hayleys PLC</t>
  </si>
  <si>
    <t>Fixed, 14.25%p.a  payable quarterly</t>
  </si>
  <si>
    <t xml:space="preserve">Unsecured, Senior, Redeemable </t>
  </si>
  <si>
    <t>Fixed, 8.00% p.a.  payable annually</t>
  </si>
  <si>
    <t xml:space="preserve">Softlogic Finance </t>
  </si>
  <si>
    <t xml:space="preserve">Senior, Rated, Unsecured, Redeemable </t>
  </si>
  <si>
    <t>Fixed, 16.50% p.a. payable semi-annually</t>
  </si>
  <si>
    <t>Fixed, 16.00% p.a. payable monthly</t>
  </si>
  <si>
    <t xml:space="preserve">Softlogic Holdings  </t>
  </si>
  <si>
    <t>Fixed, 15.75% p.a. payable quarterly</t>
  </si>
  <si>
    <t xml:space="preserve">Singer Finance (Lanka)  </t>
  </si>
  <si>
    <t>Fixed, 14.00% p.a. payable quarterly</t>
  </si>
  <si>
    <t>Fixed, 14.25% p.a.  payable quarterly</t>
  </si>
  <si>
    <t>Fixed, 14.50% p.a.  payable quarterly</t>
  </si>
  <si>
    <t xml:space="preserve">Nawaloka Hospitals </t>
  </si>
  <si>
    <t>Fixed, 14.15% p.a. payable quarterly</t>
  </si>
  <si>
    <t xml:space="preserve">Fixed, 14.35% p.a. payable quarterly </t>
  </si>
  <si>
    <t>Fixed, 14.40% p.a. payable quarterly</t>
  </si>
  <si>
    <t>Fixed, 14.45% p.a. payable quarterly</t>
  </si>
  <si>
    <t>Alliance Finance Company</t>
  </si>
  <si>
    <t xml:space="preserve">Subordinated, Listed, Rated, Unsecured, Redeemable </t>
  </si>
  <si>
    <t>Fixed, 15.50% p.a. payable semi-annually</t>
  </si>
  <si>
    <t>Fixed, 16.00% p.a. payable semi-annually</t>
  </si>
  <si>
    <t xml:space="preserve">Zero Coupon Debentures with an annually compounding resulting in an AER of 16.50% p.a.  (nominal interest rate of 22.92%) payable at the maturity  </t>
  </si>
  <si>
    <t>Housing Development and Finance Corporation Bank of Sri Lanka</t>
  </si>
  <si>
    <t xml:space="preserve">Secured, Redeemable </t>
  </si>
  <si>
    <t xml:space="preserve">Fixed, 15.00% p.a. payable quarterly </t>
  </si>
  <si>
    <t xml:space="preserve">Fixed, 15.50% p.a. payable quarterly </t>
  </si>
  <si>
    <t>Bank of Ceylon</t>
  </si>
  <si>
    <t>Fixed, 13.00% p.a. payable annually</t>
  </si>
  <si>
    <t>Fixed 12.60% p.a. payable semi-annually</t>
  </si>
  <si>
    <t>Floating: Weighted average 6 months Gross Treasury bill rate + 1.00% payable semi-annually</t>
  </si>
  <si>
    <t>Fixed, 13.25% p.a. payable annually</t>
  </si>
  <si>
    <t>Fixed, 13.25%p.a payable annually</t>
  </si>
  <si>
    <t>Fixed, 13.75%p.a payable annually</t>
  </si>
  <si>
    <t>Sampath Bank</t>
  </si>
  <si>
    <t xml:space="preserve">Rated Unsecured, Subordinated, Redeemable </t>
  </si>
  <si>
    <t>Fixed, 13.00% p.a. payable semi annually</t>
  </si>
  <si>
    <t>Fixed, 13.40% p.a. payable annually</t>
  </si>
  <si>
    <t xml:space="preserve">LB Finance </t>
  </si>
  <si>
    <t>Fixed, 14.00% p.a. payable monthly</t>
  </si>
  <si>
    <t>Fixed, 14.50% p.a. payable semi-annually</t>
  </si>
  <si>
    <t>Fixed, 15.00% p.a. payable annually</t>
  </si>
  <si>
    <t xml:space="preserve">Arpico Finance Company </t>
  </si>
  <si>
    <t>Fixed, 16.67% p.a. payable monthly</t>
  </si>
  <si>
    <t>Fixed, 16.75% p.a. payable quarterly</t>
  </si>
  <si>
    <t xml:space="preserve">Subordinated, Unsecured, Redeemable </t>
  </si>
  <si>
    <t>Fixed, 15.00% p.a. payable quarterly</t>
  </si>
  <si>
    <t>Central Finance</t>
  </si>
  <si>
    <t xml:space="preserve">Rated Secured, Redeemable </t>
  </si>
  <si>
    <t>Fixed, 13.00% p.a. payable semi-annually</t>
  </si>
  <si>
    <t>Fixed, 13.25% p.a. payable semi-annually</t>
  </si>
  <si>
    <t>Fixed, 13.50% p.a. payable semi-annually</t>
  </si>
  <si>
    <t>Fixed, 13.95% p.a. payable annually</t>
  </si>
  <si>
    <t>Fixed, 14.25% p.a. payable annually</t>
  </si>
  <si>
    <t>Fixed, 13.50% p.a. payable annually</t>
  </si>
  <si>
    <t>Fixed, 13.25% p.a. payable monthly</t>
  </si>
  <si>
    <t>National Development Bank</t>
  </si>
  <si>
    <t xml:space="preserve">Rated, Unsecured, Subordinated, Redeemable </t>
  </si>
  <si>
    <t>Fixed, 13.90% p.a. payable annually</t>
  </si>
  <si>
    <t>Fixed, 14.00% p.a. payable annually</t>
  </si>
  <si>
    <t>Nations Trust Bank</t>
  </si>
  <si>
    <t>Citizens Development</t>
  </si>
  <si>
    <t>Fixed, 16.00% p.a. payable annually</t>
  </si>
  <si>
    <t>Abans Limited</t>
  </si>
  <si>
    <t>Fixed, 14.00% p.a. payable semi-annually</t>
  </si>
  <si>
    <t>Fixed, 14.25% p.a. payable semi-annually</t>
  </si>
  <si>
    <t>Pan Asia Banking Corporation*</t>
  </si>
  <si>
    <t>Introduction</t>
  </si>
  <si>
    <t>Unsecured Subordinated Redeemable</t>
  </si>
  <si>
    <t>Fixed interest Rate of 14.50% p.a. on the principal sum payable at maturity</t>
  </si>
  <si>
    <t xml:space="preserve">Alliance Finance Company </t>
  </si>
  <si>
    <t>Fixed, 20.00% p.a payable monthly</t>
  </si>
  <si>
    <t>Fixed, 20.00% p.a. payable monthly</t>
  </si>
  <si>
    <t>Fixed, 18.50% p.a. payable quarterly</t>
  </si>
  <si>
    <t>Floating: Weighted average 1 year Treasury bill rate + 3.00% payable annually</t>
  </si>
  <si>
    <r>
      <t>Source:</t>
    </r>
    <r>
      <rPr>
        <sz val="12"/>
        <rFont val="Times New Roman"/>
        <family val="1"/>
      </rPr>
      <t xml:space="preserve"> Colombo Stock Exchange (CSE)</t>
    </r>
  </si>
  <si>
    <t>rdthp</t>
  </si>
  <si>
    <t>ngg;GUthp</t>
  </si>
  <si>
    <t>khr;R</t>
  </si>
  <si>
    <t>Vg;gpwy;</t>
  </si>
  <si>
    <t>Nk</t>
  </si>
  <si>
    <t>A+d;</t>
  </si>
  <si>
    <t>A+iy</t>
  </si>
  <si>
    <t>Xfj;J</t>
  </si>
  <si>
    <t>nrj;njk;gh;</t>
  </si>
  <si>
    <t>xj;Njhgh;</t>
  </si>
  <si>
    <t>entk;gh;</t>
  </si>
  <si>
    <t>jpnrk;gh;</t>
  </si>
  <si>
    <r>
      <rPr>
        <b/>
        <sz val="12"/>
        <color rgb="FF000000"/>
        <rFont val="Baamini"/>
      </rPr>
      <t xml:space="preserve">ehzaf; $l;Lf;fs; </t>
    </r>
    <r>
      <rPr>
        <b/>
        <sz val="12"/>
        <color indexed="8"/>
        <rFont val="Book Antiqua"/>
        <family val="1"/>
      </rPr>
      <t>- M</t>
    </r>
    <r>
      <rPr>
        <b/>
        <vertAlign val="subscript"/>
        <sz val="12"/>
        <color indexed="8"/>
        <rFont val="Book Antiqua"/>
        <family val="1"/>
      </rPr>
      <t>1</t>
    </r>
    <r>
      <rPr>
        <b/>
        <sz val="12"/>
        <color indexed="8"/>
        <rFont val="Book Antiqua"/>
        <family val="1"/>
      </rPr>
      <t xml:space="preserve"> </t>
    </r>
    <r>
      <rPr>
        <b/>
        <sz val="12"/>
        <color rgb="FF000000"/>
        <rFont val="Baamini"/>
      </rPr>
      <t>kw;Wk;</t>
    </r>
    <r>
      <rPr>
        <b/>
        <sz val="12"/>
        <color indexed="8"/>
        <rFont val="Book Antiqua"/>
        <family val="1"/>
      </rPr>
      <t xml:space="preserve"> M</t>
    </r>
    <r>
      <rPr>
        <b/>
        <vertAlign val="subscript"/>
        <sz val="12"/>
        <color indexed="8"/>
        <rFont val="Book Antiqua"/>
        <family val="1"/>
      </rPr>
      <t>2</t>
    </r>
  </si>
  <si>
    <t>&amp;. kpy;ypad;</t>
  </si>
  <si>
    <t>ml;ltiz 118</t>
  </si>
  <si>
    <t xml:space="preserve"> fhy Kbtpy;</t>
  </si>
  <si>
    <t>murpd;</t>
  </si>
  <si>
    <t>trKs;s</t>
  </si>
  <si>
    <t>(m)</t>
  </si>
  <si>
    <t>tq;fpfspd;</t>
  </si>
  <si>
    <t>nghJ</t>
  </si>
  <si>
    <t xml:space="preserve"> kf;fspd;</t>
  </si>
  <si>
    <t>nkhj;jk;</t>
  </si>
  <si>
    <t>(M)</t>
  </si>
  <si>
    <t>(,)</t>
  </si>
  <si>
    <t>(&lt;)</t>
  </si>
  <si>
    <t>gz</t>
  </si>
  <si>
    <t>epuk;gy;</t>
  </si>
  <si>
    <t xml:space="preserve">kf;fsplKs;s </t>
  </si>
  <si>
    <t>jtiz kw;Wk;</t>
  </si>
  <si>
    <t>Nrkpg;G</t>
  </si>
  <si>
    <t>itg;Gf;fs;</t>
  </si>
  <si>
    <t>ehzar;</t>
  </si>
  <si>
    <t>ehzak;</t>
  </si>
  <si>
    <t>Nfs;tp itg;Gf;fs;</t>
  </si>
  <si>
    <t>(,) gd;dhl;L epWtdq;fspdJk; th;j;jf tq;fpfspdJk; kj;jpa tq;fpapYs;s itg;Gf;fs; cs;slq;fyhf cs;ehl;L kw;Wk; ntspehl;L
tq;fpfSf;fpilapyhd itg;Gf;fs;</t>
  </si>
  <si>
    <t>(M) th;j;jf tq;fpapYk; kj;jpa tq;fpapYk; cs;s murhq;fj;jpd; trKs;s Nfs;tp itg;Gf;fs;</t>
  </si>
  <si>
    <t>(m) jpiwNrhp kw;Wk; khtl;l nrayfq;fspd;; trKs;s ehzak;</t>
  </si>
  <si>
    <t>(&lt;) kj;jpa tq;fpapYk; kw;Wk; th;j;jf tq;fpfspYk; itj;jpUf;Fk; nkhj;j Nfs;tp itg;Gf;fs;</t>
  </si>
  <si>
    <t>FWfpa</t>
  </si>
  <si>
    <t xml:space="preserve"> rig epuk;gy;</t>
  </si>
  <si>
    <t xml:space="preserve"> (c)</t>
  </si>
  <si>
    <t>ehza kw;Wk; epjpapay; Jiw</t>
  </si>
  <si>
    <t>ml;ltiz 117</t>
  </si>
  <si>
    <r>
      <t xml:space="preserve">ehza mstPL - </t>
    </r>
    <r>
      <rPr>
        <b/>
        <sz val="12"/>
        <rFont val="Times New Roman"/>
        <family val="1"/>
      </rPr>
      <t>M</t>
    </r>
    <r>
      <rPr>
        <b/>
        <vertAlign val="subscript"/>
        <sz val="12"/>
        <rFont val="Baamini"/>
      </rPr>
      <t xml:space="preserve">2 </t>
    </r>
    <r>
      <rPr>
        <b/>
        <sz val="12"/>
        <rFont val="Baamini"/>
      </rPr>
      <t xml:space="preserve"> (m)</t>
    </r>
  </si>
  <si>
    <t>fhy Kbtpy;</t>
  </si>
  <si>
    <t>ehzaf; $l;Lf;fs;
(ehzag;
nghWg;Gf;fs;)</t>
  </si>
  <si>
    <t>Njwpa ntspehl;Lr;
nrhj;Jf;fs; (M)</t>
  </si>
  <si>
    <t>Njwpa cs;ehl;Lr; nrhj;Jf;fs;</t>
  </si>
  <si>
    <t>gzg;</t>
  </si>
  <si>
    <t>cs;ehl;Lr; nrhj;Jf;fs;</t>
  </si>
  <si>
    <t>Njwpa Vida nghWg;Gf;fs;</t>
  </si>
  <si>
    <t>ngUf;fp</t>
  </si>
  <si>
    <t>,yq;if kj;jpa tq;fp</t>
  </si>
  <si>
    <t>th;j;jf tq;fpfs;</t>
  </si>
  <si>
    <t>ehza
mjpfhu
rigfs;
(&lt;)</t>
  </si>
  <si>
    <t>th;j;jf
tq;fpfs;</t>
  </si>
  <si>
    <t>murpd;
kPjhd
Nfhuy;fs</t>
  </si>
  <si>
    <t>murpd;
kPjhd
Nfhuy;fs;</t>
  </si>
  <si>
    <t>kj;jpa tq;fp (&lt;)</t>
  </si>
  <si>
    <t>murpw;fhd
Njwpa
nfhLfld;
(c)
(9)-(10)</t>
  </si>
  <si>
    <t>nkhj;j
cs;ehl;L
nrhj;Jf;fs;</t>
  </si>
  <si>
    <t>xJf;Fg;
gzk;</t>
  </si>
  <si>
    <t xml:space="preserve">murpw;fhd
Njwpa
nfhLfld;
(c) </t>
  </si>
  <si>
    <t>(6)-(7)</t>
  </si>
  <si>
    <t>(1)</t>
  </si>
  <si>
    <t>(2)</t>
  </si>
  <si>
    <t>(3)</t>
  </si>
  <si>
    <t>(4)</t>
  </si>
  <si>
    <t>(5)</t>
  </si>
  <si>
    <t>(6)</t>
  </si>
  <si>
    <t>(7)</t>
  </si>
  <si>
    <t>(8)</t>
  </si>
  <si>
    <t>(12)</t>
  </si>
  <si>
    <t>(13)</t>
  </si>
  <si>
    <t>(14)</t>
  </si>
  <si>
    <t>(15)</t>
  </si>
  <si>
    <t>(16)</t>
  </si>
  <si>
    <t>(17)</t>
  </si>
  <si>
    <t>(18)</t>
  </si>
  <si>
    <t>(C)</t>
  </si>
  <si>
    <t>(v)</t>
  </si>
  <si>
    <t xml:space="preserve">jpnrk;gh; (C) </t>
  </si>
  <si>
    <t>Vg;gpwy; (v)</t>
  </si>
  <si>
    <t>jpnrk;gh; (v)</t>
  </si>
  <si>
    <t>(M) kj;jpa tq;fpapdJk; th;j;jf tq;fpfspdJk; (Njwpa) ntspehl;Lr; nrhj;Jf;fs; (ntspr;nry;Yk; cz;bay;fs; cl;gl)</t>
  </si>
  <si>
    <t xml:space="preserve"> </t>
  </si>
  <si>
    <t>(&lt;) ,J kj;jpa tq;fpapd; Njwpa ntspehl;Lr; nrhj;Jf;fs; mNjNghd;W mur fzf;Ffs; jpizf;fsj;jpdhy; mwpf;ifaplg;gl;l murpw;fhd murKfth; epYitfis
cs;slf;Ffpd;wJ</t>
  </si>
  <si>
    <t>(c) murhq;fj;jpd; tq;fpj;njhopy; Kiwik&gt; tq;fpfSldhd Njwpa mur itg;G kw;Wk; mur fhR itg;Gf;fs; Nghd;wtw;wpd; %yk; nfhLfld; ePbf;fg;gl;lJ</t>
  </si>
  <si>
    <t>(C) jpUj;jg;gl;lJ</t>
  </si>
  <si>
    <t>ml;ltiz 120</t>
  </si>
  <si>
    <r>
      <rPr>
        <b/>
        <sz val="12"/>
        <rFont val="Baamini"/>
      </rPr>
      <t>xd;W jpul;lg;gl;l ehza mstPL</t>
    </r>
    <r>
      <rPr>
        <b/>
        <sz val="12"/>
        <rFont val="Book Antiqua"/>
        <family val="1"/>
      </rPr>
      <t xml:space="preserve"> - M</t>
    </r>
    <r>
      <rPr>
        <b/>
        <vertAlign val="subscript"/>
        <sz val="12"/>
        <rFont val="Book Antiqua"/>
        <family val="1"/>
      </rPr>
      <t>2b</t>
    </r>
    <r>
      <rPr>
        <b/>
        <sz val="12"/>
        <rFont val="Book Antiqua"/>
        <family val="1"/>
      </rPr>
      <t xml:space="preserve"> (</t>
    </r>
    <r>
      <rPr>
        <b/>
        <sz val="12"/>
        <rFont val="Baamini"/>
      </rPr>
      <t>m</t>
    </r>
    <r>
      <rPr>
        <b/>
        <sz val="12"/>
        <rFont val="Book Antiqua"/>
        <family val="1"/>
      </rPr>
      <t>)</t>
    </r>
  </si>
  <si>
    <r>
      <rPr>
        <b/>
        <sz val="10"/>
        <rFont val="Baamini"/>
      </rPr>
      <t xml:space="preserve"> tphpe;j gz epuk;gy; </t>
    </r>
    <r>
      <rPr>
        <b/>
        <sz val="10"/>
        <rFont val="Book Antiqua"/>
        <family val="1"/>
      </rPr>
      <t>( (M</t>
    </r>
    <r>
      <rPr>
        <b/>
        <vertAlign val="subscript"/>
        <sz val="10"/>
        <rFont val="Book Antiqua"/>
        <family val="1"/>
      </rPr>
      <t>2b</t>
    </r>
    <r>
      <rPr>
        <b/>
        <sz val="10"/>
        <rFont val="Book Antiqua"/>
        <family val="1"/>
      </rPr>
      <t>)</t>
    </r>
  </si>
  <si>
    <t>Njwpa ntspehl;Lr; nrhj;Jf;fs; (M)</t>
  </si>
  <si>
    <r>
      <rPr>
        <b/>
        <sz val="10"/>
        <rFont val="Baamini"/>
      </rPr>
      <t>tphpe;j gz epuk;gy;</t>
    </r>
    <r>
      <rPr>
        <b/>
        <sz val="10"/>
        <rFont val="Book Antiqua"/>
        <family val="1"/>
      </rPr>
      <t xml:space="preserve"> (M</t>
    </r>
    <r>
      <rPr>
        <b/>
        <vertAlign val="subscript"/>
        <sz val="10"/>
        <rFont val="Book Antiqua"/>
        <family val="1"/>
      </rPr>
      <t>1</t>
    </r>
    <r>
      <rPr>
        <b/>
        <sz val="10"/>
        <rFont val="Book Antiqua"/>
        <family val="1"/>
      </rPr>
      <t>)</t>
    </r>
    <r>
      <rPr>
        <b/>
        <sz val="10"/>
        <rFont val="Baamini"/>
      </rPr>
      <t xml:space="preserve"> (,)</t>
    </r>
  </si>
  <si>
    <t>fhy kw;Wk; Nrkpg;G itg;Gf;fs; (&lt;)</t>
  </si>
  <si>
    <t>nkhj;j
tphpe;j gzk;</t>
  </si>
  <si>
    <t xml:space="preserve">ehza
mjpfhu
rigfs;   </t>
  </si>
  <si>
    <t xml:space="preserve">   th;j;jf tq;fpfs;</t>
  </si>
  <si>
    <t>nkhj;j Njwpa
ntspehl;Lr;
nrhj;Jf;fs;</t>
  </si>
  <si>
    <t>cs;ehl;Lf; nfhLfld;</t>
  </si>
  <si>
    <t>Vida tplaq;fs; (Njwpa)</t>
  </si>
  <si>
    <t>nkhj;j
Njwpa
cs;ehl;Lr;
nrhj;Jf;fs;</t>
  </si>
  <si>
    <t>Nfs;tp
itg;Gf;fs;</t>
  </si>
  <si>
    <t>nkhj;j
FWfpa gzk;</t>
  </si>
  <si>
    <t>cs;ehl;L
tq;fpg;
gphpTfs;</t>
  </si>
  <si>
    <t>fiufle;j
tq;fpg;
gphpTfs;</t>
  </si>
  <si>
    <t>nkhj;j jtiz
kw;Wk; Nrkpg;G
itg;Gf;fs;</t>
  </si>
  <si>
    <t xml:space="preserve"> nkhj;j
th;j;jf
tq;fpfs;</t>
  </si>
  <si>
    <t>murpw;fhd nfhLfld; (Njwpa) (C)</t>
  </si>
  <si>
    <t>mur $l;Lj;jhgdq;fSf;fhd nfhLfld;</t>
  </si>
  <si>
    <t>jdpahh; Jiwf;fhd nfhLfld;</t>
  </si>
  <si>
    <t>nkhj;j
cs;ehl;Lf;
nfhLfld;</t>
  </si>
  <si>
    <t xml:space="preserve">ehza
mjpfhu
rigfSk;
cs;ehl;L
tq;fpj;njhopy;
gphpTfSk; </t>
  </si>
  <si>
    <t>fiufle;j
tq;fpj;njhopy;
gphpTfs;</t>
  </si>
  <si>
    <t>Vida
tplaq;fspd;
nkhj;jk;
(Njwpa)</t>
  </si>
  <si>
    <t xml:space="preserve">,yq;if
kj;jpa
tq;fp </t>
  </si>
  <si>
    <t>murpw;fhd
nkhj;jf;
nfhLfld;</t>
  </si>
  <si>
    <t>cs;ehl;L
tq;fpj;njhopy;
gphpTfs;</t>
  </si>
  <si>
    <t>mur $l;Lj;
jhgdq;fSf;fhd
nkhj;jf; nfhLfld;</t>
  </si>
  <si>
    <t>jdpahh;
Jiwf;fhd
nkhj;jf; nfhLfld;</t>
  </si>
  <si>
    <r>
      <t xml:space="preserve"> (M</t>
    </r>
    <r>
      <rPr>
        <b/>
        <vertAlign val="subscript"/>
        <sz val="10"/>
        <rFont val="Book Antiqua"/>
        <family val="1"/>
      </rPr>
      <t>1</t>
    </r>
    <r>
      <rPr>
        <b/>
        <sz val="10"/>
        <rFont val="Book Antiqua"/>
        <family val="1"/>
      </rPr>
      <t>)</t>
    </r>
  </si>
  <si>
    <r>
      <t>(M</t>
    </r>
    <r>
      <rPr>
        <b/>
        <vertAlign val="subscript"/>
        <sz val="10"/>
        <rFont val="Book Antiqua"/>
        <family val="1"/>
      </rPr>
      <t>2b</t>
    </r>
    <r>
      <rPr>
        <b/>
        <sz val="10"/>
        <rFont val="Book Antiqua"/>
        <family val="1"/>
      </rPr>
      <t>)</t>
    </r>
  </si>
  <si>
    <r>
      <t>(8)</t>
    </r>
    <r>
      <rPr>
        <b/>
        <sz val="10"/>
        <rFont val="Times New Roman"/>
        <family val="1"/>
      </rPr>
      <t xml:space="preserve"> + </t>
    </r>
    <r>
      <rPr>
        <b/>
        <sz val="10"/>
        <rFont val="Baamini"/>
      </rPr>
      <t>(11)</t>
    </r>
  </si>
  <si>
    <t>(1)+(2)</t>
  </si>
  <si>
    <r>
      <t>(4)</t>
    </r>
    <r>
      <rPr>
        <b/>
        <sz val="10"/>
        <rFont val="Times New Roman"/>
        <family val="1"/>
      </rPr>
      <t>+</t>
    </r>
    <r>
      <rPr>
        <b/>
        <sz val="10"/>
        <rFont val="Baamini"/>
      </rPr>
      <t>(5)</t>
    </r>
  </si>
  <si>
    <t>(3) + (6)</t>
  </si>
  <si>
    <t>(c)</t>
  </si>
  <si>
    <r>
      <t>(9)</t>
    </r>
    <r>
      <rPr>
        <b/>
        <sz val="10"/>
        <rFont val="Times New Roman"/>
        <family val="1"/>
      </rPr>
      <t>+</t>
    </r>
    <r>
      <rPr>
        <b/>
        <sz val="10"/>
        <rFont val="Baamini"/>
      </rPr>
      <t>(10)</t>
    </r>
  </si>
  <si>
    <t>(14) + (15)</t>
  </si>
  <si>
    <t>(17) + (20)</t>
  </si>
  <si>
    <t>(24) + (27)</t>
  </si>
  <si>
    <t>(13) + (16)</t>
  </si>
  <si>
    <t>(18) + (19)</t>
  </si>
  <si>
    <t>(21) + (22)</t>
  </si>
  <si>
    <t>+ (23)</t>
  </si>
  <si>
    <t>(25) + (26)</t>
  </si>
  <si>
    <t>(19)</t>
  </si>
  <si>
    <t>(20)</t>
  </si>
  <si>
    <t>(21)</t>
  </si>
  <si>
    <t>(22)</t>
  </si>
  <si>
    <t>(23)</t>
  </si>
  <si>
    <t>(24)</t>
  </si>
  <si>
    <t>(25)</t>
  </si>
  <si>
    <t>(26)</t>
  </si>
  <si>
    <t>(27)</t>
  </si>
  <si>
    <t>(28)</t>
  </si>
  <si>
    <t>(V)</t>
  </si>
  <si>
    <t>jpnrk;gh; (V)</t>
  </si>
  <si>
    <t>(1) fiufle;j tq;fpj;njhopy; gphpTfspYs;s midj;J cs;ehl;L tq;fpj;njhopy; gphpTfsJ itg;Gf;fSk; cs;ehl;Lr; nrhj;Jf;fshfg; gjpT nra;ag;gl;l Ntisapy; fiufle;j tq;fpj;njhopy; gphpTfspypUe;jhd cs;ehl;L tq;fpj;njhopy; gphpTfspd; midj;J fld; ngWiffs; cs;ehl;Lg; nghWg;Gf;fshf gjpT nra;ag;gl;ld</t>
  </si>
  <si>
    <t>(2) cs;ehl;L tq;fpj;njhopy; gphpTfSldhd ntspehl;L ehza itg;Gf;fs; ehzaq;fspd; mbg;gilapyd;wp cilikfspd; mbg;gilapy; tFg;ghf;fk; nra;ag;gLfpd;wd. vdNt&gt; gpd;tUtd gpuNahfpf;fg;gLfpd;wd</t>
  </si>
  <si>
    <t>(M) kj;jpa tq;fpapdJk;&gt; tHj;jf tq;fspdJk; ntspehl;L (Njwpa) nrhj;Jf;fs; (ntspr;nrd;w cz;bay;fs; cl;gl)</t>
  </si>
  <si>
    <t>,) nghJkf;fspd; trKs;s ehzaq;fSk; Nfs;tp itg;Gf;fSk;</t>
  </si>
  <si>
    <t xml:space="preserve">(&lt;) tHj;jf tq;fpfs; trKs;s nghJkf;fspd; fhy kw;Wk; Nrkpg;G itg;Gf;fs; </t>
  </si>
  <si>
    <t>(c) ,J kj;jpa tq;fpapd; Njwpa ntspehl;Lr; nrhj;Jf;fisAk; mj;Jld; mur fzf;Ffs; jpizf;fsj;jpdhy; mwpf;ifaplg;gl;l murpw;fhd mur Kfth; epYitfspidAk; cs;slf;Ffpd;wJ</t>
  </si>
  <si>
    <t>(C) tq;fpj;njhopy; Kiwikapdhy; murpw;F tpupTgLj;jg;gl;l nfhLfld;fs;&gt; tq;fpfSldhd Njwpa mur itg;Gf;fs; kw;Wk; murpdJ fhR itg;Gf;fs;</t>
  </si>
  <si>
    <t>(v) jpUj;jg;gl;lJ</t>
  </si>
  <si>
    <t>ml;ltiz 121</t>
  </si>
  <si>
    <t>ml;ltiz 121 (njhlh;r;rp)</t>
  </si>
  <si>
    <r>
      <rPr>
        <b/>
        <sz val="12"/>
        <rFont val="Baamini"/>
      </rPr>
      <t>epjpapay; mstPL</t>
    </r>
    <r>
      <rPr>
        <b/>
        <sz val="12"/>
        <rFont val="Book Antiqua"/>
        <family val="1"/>
      </rPr>
      <t xml:space="preserve"> - M</t>
    </r>
    <r>
      <rPr>
        <b/>
        <vertAlign val="subscript"/>
        <sz val="12"/>
        <rFont val="Book Antiqua"/>
        <family val="1"/>
      </rPr>
      <t xml:space="preserve">4 </t>
    </r>
    <r>
      <rPr>
        <b/>
        <sz val="12"/>
        <rFont val="Baamini"/>
      </rPr>
      <t>(m)</t>
    </r>
  </si>
  <si>
    <t>Njwpa ntspehl;Lr; nrhj;Jf;fs;</t>
  </si>
  <si>
    <t>ehzak;
(M)</t>
  </si>
  <si>
    <t>fhy kw;Wk; Nrkpg;G itg;Gf;fs; (,)</t>
  </si>
  <si>
    <t xml:space="preserve">ehza
mjpfhu
rigfs;
(c) </t>
  </si>
  <si>
    <t>tHj;jf tq;fpfs;
(cs;ehl;L
tq;fpj;njhopy;
gphpTfSk;
fiufle;j
tq;fpj; njhopy;
gphpTfSk;)</t>
  </si>
  <si>
    <t xml:space="preserve"> chpkk;ngw;w
rpwg;gpay;G tha;e;j
tq;fpfSk;
chpkk;ngw;w
epjpf; fk;gdpfSk;</t>
  </si>
  <si>
    <t xml:space="preserve">  cs;ehl;Lf; nfhLfld;</t>
  </si>
  <si>
    <t>Nfs;tp
itg;Gf;fs;
(M)</t>
  </si>
  <si>
    <t>chpkk;ngw;w rpwg;gpay;G
tha;e;j tq;fpfs; (&lt;)</t>
  </si>
  <si>
    <t xml:space="preserve">  chpkk;ngw;w
epjpf;
fk;gdpfs;</t>
  </si>
  <si>
    <t xml:space="preserve">                         murpw;fhd nfhLfld; (Njwpa) (c) </t>
  </si>
  <si>
    <t>mur $l;Lj;jhgdfSf;fhd nfhLfld;</t>
  </si>
  <si>
    <t>cs;ehl;L
tq;fpj; njhopy;
gphpTfs; (M)</t>
  </si>
  <si>
    <t xml:space="preserve"> fiu fle;j
tq;fpj;njhopy;
gphpTfs;</t>
  </si>
  <si>
    <t>Vidait</t>
  </si>
  <si>
    <t>chpkkspf;fg;gl;l rpwg;gpay;Gtha;e;j tq;fpfs;</t>
  </si>
  <si>
    <t>chpkkspf;fg;gl;l epjpf;f fk;gdpfs;
(c)</t>
  </si>
  <si>
    <t>cs;ehl;L
tq;fpj;
njhopy;
gphpTfs;</t>
  </si>
  <si>
    <t>fiufle;j
tq;fpj;
njhopy;
gphpTfs;</t>
  </si>
  <si>
    <t>tq;fpfs;</t>
  </si>
  <si>
    <t>(14)+(15)+(16)+</t>
  </si>
  <si>
    <t>(cs;ehl;L
tq;fpj;njhopy;
gphpTfs; kw;Wk;</t>
  </si>
  <si>
    <t>(17)+(18)+(19)</t>
  </si>
  <si>
    <t>fiufle;j
tq;fpj;njhopy;
gphpTfs;)</t>
  </si>
  <si>
    <t>(21)+(22)</t>
  </si>
  <si>
    <t>2022 (V)</t>
  </si>
  <si>
    <t>2023 (I)</t>
  </si>
  <si>
    <t>Xfj;J (V)</t>
  </si>
  <si>
    <t>jpnrk;gh; (I)</t>
  </si>
  <si>
    <t>(njhlh;r;rp)</t>
  </si>
  <si>
    <t>rpwg;gpay;G tha;e;j tq;fpfSk; chpkk; ngw;w epjpf; fk;gdpfSk; nghJkf;fshf fUjg;glhikNa fhuzkhFk;.</t>
  </si>
  <si>
    <t>(,) th;j;jf tq;fpfs;&gt; chpkk; ngw;w rpwg;gpay;G tha;e;j tq;fpfs; kw;Wk; chpkk;ngw;w epjpf; fk;gdpfspYKs;s jdpahh;Jiwapdhpd; fhy kw;Wk; Nrkpg;G itg;Gf;fs;</t>
  </si>
  <si>
    <t>(c) ,J kj;jpa tq;fpapd; Njwpa ntspehl;Lr; nrhj;Jf;fisAk; mj;Jld; mur fzf;Ffs; jpizf;fsj;jpdhy; mwpf;ifaplg;gl;l murpw;fhd mur Kfth; epYitapidAk; cs;slf;Ffpd;wJ.</t>
  </si>
  <si>
    <t>(C) murpw;fhd Njwpa nfhLfldhdJ kj;jpa tq;fp&gt; chpkk;ngw;w th;j;jf tq;fpfs;&gt; chpkk;ngw;w rpwg;gpay;G tha;e;j tq;fpfs; kw;Wk; chpkk;ngw;w epjpapay; fk;gdpfspdhy; murhq;fj;jpw;F tphpTgLj;jg;gl;l nfhLfld;fs;&gt; Njwpa murhq;f itg;Gf;fs; kw;Wk; mur fhR kPjpfs; vd;gtw;wpf;Fr; rkkhf fhzg;gLfpd;wJ</t>
  </si>
  <si>
    <t>(v) rpy khjq;fspy; cupkk;ngw;w epjpf; fk;gdpfshy; jdpahh; Jiwf;F toq;fg;gl;l nfhLfldpd; fLikahd tsh;r;rpf;F Vw;fdNt epWtg;gl;l rpwg;gpay;G tha;e;j Fj;jiff; fk;gdpfs; chpkk;ngw;w epjpf; fk;gdpfSf;fhd mDkjpg; gj;jpuq;fisg; ngw;wNj fhuzkhFk;.</t>
  </si>
  <si>
    <t>(V) jpUj;jg;gl;lJ</t>
  </si>
  <si>
    <t>ml;ltiz 122</t>
  </si>
  <si>
    <t>ehzaf;$l;Lf;fs; - RUf;fk;</t>
  </si>
  <si>
    <t>njhif
&amp;. gpy;ypad;</t>
  </si>
  <si>
    <t>rjtPj khw;wk;</t>
  </si>
  <si>
    <t>Mz;Lf;F
Mz;L</t>
  </si>
  <si>
    <t>Mz;Lr;
ruhrhp</t>
  </si>
  <si>
    <t>khjhe;j ruhrhp</t>
  </si>
  <si>
    <t>gz tPjq;fs;: kj;jpa tq;fp kw;Wk; th;j;jf tq;fpfs; (m)</t>
  </si>
  <si>
    <t>ml;ltiz 123</t>
  </si>
  <si>
    <t>Mz;bw;F rjtPjk;</t>
  </si>
  <si>
    <t>,yq;if kj;jpa
tq;fp</t>
  </si>
  <si>
    <t>th;j;jf tq;fpfspd; itg;G tPjq;fs;</t>
  </si>
  <si>
    <t>th;j;jf tq;fpfspd; Kw;gzq;fspd; tPjq;fs;</t>
  </si>
  <si>
    <t>fld;fs; kw;Wk; Nkyjpfg; gw;Wf;fs;</t>
  </si>
  <si>
    <t>ruhrhp epiwNaw;wg;gl;l
Kjd;ik fld;toq;fy;
tPjk; (V)</t>
  </si>
  <si>
    <t>ruhrhp epiwNaw;wg;gl;l
fld;toq;fy; tPjk; (I)</t>
  </si>
  <si>
    <t>ruhrhp epiwNaw;wg;gl;l Gjpa
fld;toq;fy; (x)</t>
  </si>
  <si>
    <t>,yq;if
apy;
tq;fpf
Sf;F
,ilap
yhd
XhpuT
toq;fy;
tPjk;
(X)</t>
  </si>
  <si>
    <t>Jiz
epy;
fld;
toq;fy;
trjp
tPjk;</t>
  </si>
  <si>
    <t>epiyahd itg;Gf;fs;</t>
  </si>
  <si>
    <t>ruhrhp epiwNaw;wg;gl;l
itg;G tPjk; (&lt;)</t>
  </si>
  <si>
    <t xml:space="preserve">ruhrhp epiwNaw;wg;gl;l
epiyahd itg;G tPjk; (c) </t>
  </si>
  <si>
    <t xml:space="preserve">ruhrhp epiwNaw;wg;gl;l
Gjpa itg;G tPjk; (C) </t>
  </si>
  <si>
    <t>ruhrhp epiwNaw;wg;gl;l Gjpa
epiyahd itg;G tPjk; (v)</t>
  </si>
  <si>
    <t>gpizaplg;gl;l</t>
  </si>
  <si>
    <t>gpiz
,y;yhjit</t>
  </si>
  <si>
    <t>nfhs;tdT
nra;ag;gl;l
kw;Wk; fopT
nra;ag;gl;l
cz;bay;fs;</t>
  </si>
  <si>
    <t>Jiz
epy;
itg;G
trjp
tPjk;</t>
  </si>
  <si>
    <t>Nrkpg;G
itg;Gf;fs;</t>
  </si>
  <si>
    <t>3-khjq;fs;</t>
  </si>
  <si>
    <t>6-khjq;fs;</t>
  </si>
  <si>
    <t>1-Mz;L</t>
  </si>
  <si>
    <t>2-Mz;L</t>
  </si>
  <si>
    <t>th;j;jff;
ifapUg;G</t>
  </si>
  <si>
    <t>mirtw;w
nrhj;J</t>
  </si>
  <si>
    <t>Mff; 
$baJ</t>
  </si>
  <si>
    <t>Mff;
Fiwe;jJ</t>
  </si>
  <si>
    <t>ruhrhp
epiw
Naw;wg;gl;l</t>
  </si>
  <si>
    <t>NtWtpjkhff; Fwpg;gpl;lhyd;wp midj;J tl;b tPjq;fSk; fhyKbtpy; cs;sdNt</t>
  </si>
  <si>
    <t>2014 rdthp 2 ,ypUe;J&gt; kPs; nfhs;tdT tPjk; kw;Wk; Neh;khw;W kPs;nfhs;tdT tPjkhdJ KiwNa Jizepy; itg;G trjp tPjk; kw;Wk; Jizepy; fld; toq;fy; trjp tPjk; vdg; ngah; khw;wk; nra;ag;gl;lJ</t>
  </si>
  <si>
    <t xml:space="preserve">ruhrhp epiwNaw;wg;gl;l itg;G tPjkhdJ chpkk;ngw;w th;jjf tq;fpfSld; itf;fg;gl;l midj;J ntspepd;w tl;bAila &amp;gha; itg;Gf;fspdJk; njhlh;Gila tl;b tPjq;fspd; mbg;gilapy; khjhe;jk; kj;jpa tq;fpahy; fzpg;gplg;gLfpd;wJ </t>
  </si>
  <si>
    <t>ruhrhp epiwNaw;wg;gl;l epiyahd itg;G tPjkhdJ chpkk;ngw;w th;j;jf tqf;pfSld; itf;fg;gl;l midj;J ntspepd;w tl;bAila &amp;gha; jtiz itg;Gf;fspdJk; njhlh;Gila tl;btPjq;fspd; mbg;gilapy; khjhe;jk; kj;jpa tq;fpahy; fzpg;gplg;gLfp;d;wJ</t>
  </si>
  <si>
    <t>ruhrhp epiwNaw;wg;gl;l Gjpa itg;G tPjkhdJ chpkk;ngw;w th;j;jf tq;fpfSld; Fwpg;gplg;gl;l khjg;gFjpapy; itf;fg;gl;l &amp;gha; itg;Gf;fspdJk; njhlh;Gila midj;J Gjpa tl;b tPjq;fspd; mbg;gilapy; khjhe;jk; kj;jpa tq;fpahy; fzpg;gplg;gLfpd;wJ</t>
  </si>
  <si>
    <t>ruhrhp epiwNaw;wg;gl;l Gjpa epiyahd itg;G tPjkhdJ chpkk;ngw;w th;j;jf tq;fpfSld; Fwpg;gplg;gl;l khjg;gFjpapy; itf;fg;gl;l &amp;gha; jtiz itg;Gf;fspdJk; njhlh;Gila midj;J Gjpa tl;b tPjq;fspd; mbg;gilapy; khjhe;jk; kj;jpa tq;fpahy; fzpg;gplg;gLfp;d;wJ</t>
  </si>
  <si>
    <t>ruhrhp epiwNaw;wg;gl;l Kjd;ikf; fld; toq;fy; tPjkhdJ th;j;jf tq;fpfs; mtw;wpd; Kjd;ik thbf;ifahsh;fSf;F Fwpg;gpl;l thuj;jpDs; toq;fg;gl;l fld; tPjj;ij mbg;gilahff; nfhz;L kj;jpa tq;fpapdhy; thuhe;j mbg;gilapy; kjpg;gPL nra;ag;gl;Ls;sJ. khjhe;j ngWkjpfs; kjpg;gplg;gl;l thuhe;j tPjq;fspd; ruhrhpahFk;.</t>
  </si>
  <si>
    <t>(I)</t>
  </si>
  <si>
    <t>ruhrhp epiwNaw;wg;gl;l fld;toq;fy; tPjkhdJ chpkk;ngw;w th;j;jf tq;fpfshy; toq;fg;gl;l midj;j ntspepd;w &amp;gha;f;fld;fs; kw;Wk; Kw;gzq;fs; njhlh;Gila tl;b tPjq;fspd; mbg;gilapy; khjhe;jk; kj;jpa tq;fpahy; fzpg;gplg;gLfpd;wJ</t>
  </si>
  <si>
    <t>(x)</t>
  </si>
  <si>
    <t>ruhrhp epiwNaw;wg;gl;l Gjpa fld;toq;fy; tPjkhdJ chpkk;ngw;w th;j;jf tq;fpfshy; xU Fwpg;gpl;l khjfhyg;gFjpapy; toq;fg;gl;l midj;J Gjpa &amp;gha; fld;fs; kw;Wk; Kw;gzq;fs; njhlh;Gila tl;btPjq;fs; mbg;gilapy; khjhe;jk; kj;jpa tq;fpahy; fzpg;gplg;gLfpd;wJ</t>
  </si>
  <si>
    <t>(X)</t>
  </si>
  <si>
    <t>,yq;if tq;fpfSf;fpilapyhd toq;fy; tPjkhdJ th;j;jf tq;fpfspdhy; tq;fpfSf;fpilapyhd re;ijapy; toq;fg;gl;l tPjj;jpid mbg;gilahff; nfhz;L kj;jpa tq;fpapdhy; ehshe;j mbg;gilapy; fzpf;fg;gl;Ls;sJ. njhpT nra;ag;gl;l th;j;jf tq;fpfspdhy; toq;fg;gl;l mj;jifa</t>
  </si>
  <si>
    <t>ml;ltiz 124</t>
  </si>
  <si>
    <t>gpizaq;fspd; tifg;gb th;j;jf tq;fpfspd; fld;fSk; Kw;gzq;fSk; (m)(M)(,)(&lt;)
(fhy Kbtpy;)</t>
  </si>
  <si>
    <t>tif</t>
  </si>
  <si>
    <t>njhif
(&amp;.kpy;.)</t>
  </si>
  <si>
    <t>1. Mtz cz;bay;fs;</t>
  </si>
  <si>
    <t>2. mur gpizaq;fs;</t>
  </si>
  <si>
    <t>3.gq;Ffs;&gt; Kwpfs;&gt; njhFjpf;fld;fs;&gt; MAl; fhg;GWjpg;
gj;jpuq;fs; kw;Wk; Vidait</t>
  </si>
  <si>
    <t>4. epiyahd&gt; Nrkpg;Gf;fs; kw;Wk; Vida itg;Gf;fs;
kw;Wk; itg;Gr; rhd;wpjo;fs;</t>
  </si>
  <si>
    <t>5. ntspehl;L ehza itg;Gf;fs;</t>
  </si>
  <si>
    <t>6. th;j;jf ,Ug;Gf;fs;ÆifapUg;Gf;fs;</t>
  </si>
  <si>
    <t>7. mirtw;w nrhj;J&gt; nghwpj;njhFjp kw;Wk; nghwp</t>
  </si>
  <si>
    <t>8. jdpahs; cj;juthjq;fs; kw;Wk; thf;FWjpg; gj;jpuq;fs;</t>
  </si>
  <si>
    <t>9. ek;gpf;ifg; gw;Wr;rPl;Lf;fs;</t>
  </si>
  <si>
    <t>10.Fj;jifAk; thliff; nfhs;tdT cld;gbf;iffSk;</t>
  </si>
  <si>
    <t>11.coT ,ae;jpuq;fSk; ce;J Ch;jpfSk;</t>
  </si>
  <si>
    <t>12.Vida tifahd gpizaq;fs;</t>
  </si>
  <si>
    <t>13.mlF gpbj;jypYs;s jq;fk; kw;Wk; tpiyAah;e;j
cNyhfq;fs;</t>
  </si>
  <si>
    <t>14.gpizaq;fsw;wit</t>
  </si>
  <si>
    <t>ruhrhp epiwNaw;wg;gl;l fld; toq;fy; tPfpjk;</t>
  </si>
  <si>
    <t>(m) Nrfhpg;G epiyapYs;s fhR tplaq;fSk; cj;juthj tpiyj; jpl;lj;jpd;fPo; epjpapLtjw;fhf toq;fg;gl;l Kw;gzq;fSk; ePq;fyhf</t>
  </si>
  <si>
    <t>(M) th;j;jf tq;fpfspd; cs;ehl;L tq;fpg; gphpTfspdhy; kl;Lk; toq;fg;gl;l fld;fSk; Kw;gzq;fSk; cs;slq;fyhf</t>
  </si>
  <si>
    <t>(,) murhq;fk; kw;Wk; mur $l;Lj;jhgdq;fSf;fhd nfhLfld;fs; ePq;fyhf</t>
  </si>
  <si>
    <t>(&lt;) ePf;fg;gl;lit: nraw;glhf; fld;fs;</t>
  </si>
  <si>
    <t>ml;ltiz 125</t>
  </si>
  <si>
    <t>th;j;jf tq;fpapdhy; jdpahh;Jiwf;F toq;fg;gl;l fld;fSk; Kw;gzq;fSk; (m)(M)</t>
  </si>
  <si>
    <t xml:space="preserve"> 2018 jpnrk;gh;; Kbtpy;</t>
  </si>
  <si>
    <t xml:space="preserve">as a %                                                                                                                                                                                     </t>
  </si>
  <si>
    <t>2029 jpnrk;gh;; Kbtpy;</t>
  </si>
  <si>
    <t>2020 jpnrk;gh;; Kbtpy;</t>
  </si>
  <si>
    <t>2021 jpnrk;gh;; Kbtpy;</t>
  </si>
  <si>
    <t>2022 jpnrk;gh;; Kbtpy; (,)</t>
  </si>
  <si>
    <t>2023 jpnrk;gh;; Kbtpy; (&lt;)</t>
  </si>
  <si>
    <t>njhif
(&amp;.kpy;)</t>
  </si>
  <si>
    <t>1. Ntshz;ikAk; kPd;gpbAk;</t>
  </si>
  <si>
    <t xml:space="preserve">   ,jpy;&gt;</t>
  </si>
  <si>
    <t>Njapiy</t>
  </si>
  <si>
    <t>,wg;gh;</t>
  </si>
  <si>
    <t>njq;F</t>
  </si>
  <si>
    <t>ney;</t>
  </si>
  <si>
    <t>kuf;fwpfSk; gotif tsh;g;G kw;Wk; rpW czTg; gaph;fs;</t>
  </si>
  <si>
    <t>fhy;eilAk; ghw;gz;izAk;</t>
  </si>
  <si>
    <t>kPd;gpb</t>
  </si>
  <si>
    <t>2. ifj;njhopy;</t>
  </si>
  <si>
    <t>fl;llthf;fk;</t>
  </si>
  <si>
    <t>,jpy;&gt;</t>
  </si>
  <si>
    <t>nfhs;tdTÆfl;llthf;fk;ÆjpUj;jq;fs; cs;slq;fyhf jdpahs; tPlikg;G</t>
  </si>
  <si>
    <t>mYtyh; tPlikg;G</t>
  </si>
  <si>
    <t>czTk; Fbghdq;fSk;</t>
  </si>
  <si>
    <t>GlitfSk; mzpAk; MilfSk;</t>
  </si>
  <si>
    <t>jsghlq;fs; cs;slq;fyhf kuk; kw;Wk; ku cw;gj;jpfs;</t>
  </si>
  <si>
    <t>fljhrp kw;Wk; fljhrp cw;gj;jpfs;</t>
  </si>
  <si>
    <t>,urhadk;&gt; ngw;Nwhypak;&gt; kUe;jhf;fy; kw;Wk; eyf; ftdpg;G kw;Wk; ,wg;gh; kw;Wk; gpshj;jpf;F cw;gj;jpfs;</t>
  </si>
  <si>
    <t>cNyhfky;yhf; fdpg;nghUs; cw;gj;jpfs;</t>
  </si>
  <si>
    <t>mbg;gil cNyhf cw;gj;jpfs;</t>
  </si>
  <si>
    <t>cUtikf;fg;gl;l cNyhf cw;gj;jpfs;&gt; nghwp kw;Wk; Nghf;Ftuj;Jf; fUtpfs;</t>
  </si>
  <si>
    <t>jahhpf;fg;gl;l Vida cw;gj;jpfs;</t>
  </si>
  <si>
    <t>3. gzpfs;</t>
  </si>
  <si>
    <t>nkhj;j kw;Wk; rpy;yiw th;j;jfk;</t>
  </si>
  <si>
    <t>Rw;Wyh</t>
  </si>
  <si>
    <t>epjpapay; kw;Wk; tpahghug; gzpfs;</t>
  </si>
  <si>
    <t>Nghf;Ftuj;J</t>
  </si>
  <si>
    <t>njhlh;G+l;ly; kw;Wk; jfty; njhopy;El;gk;</t>
  </si>
  <si>
    <t>mr;rplYk; ntspaPLk;</t>
  </si>
  <si>
    <t>fy;tp</t>
  </si>
  <si>
    <t>eyk;</t>
  </si>
  <si>
    <t>fg;gw;gLj;jy;&gt; thd; Nghf;Ftuj;Jk; toq;fYk;&gt; kw;Wk; ruf;F mDg;Gjy;</t>
  </si>
  <si>
    <t xml:space="preserve">4. jdpahs; fld;fSk; Kw;gzq;fSk; (c) </t>
  </si>
  <si>
    <t>ePz;lfhyg; ghtidg; nghUl;fs;</t>
  </si>
  <si>
    <t>mlF gpbj;jy;</t>
  </si>
  <si>
    <t>fld; ml;ilfs;</t>
  </si>
  <si>
    <t>jdpg;gl;l fy;tp</t>
  </si>
  <si>
    <t>jdpg;gl;l eyf; ftdpg;G</t>
  </si>
  <si>
    <t xml:space="preserve">5. nkhj;jk; (C) </t>
  </si>
  <si>
    <t>(M) fld;fs;&gt; Nkyjpf gw;Wf;fs;&gt; foptplg;gl;l kw;Wk; nfhs;tdT nra;ag;gl;l cz;bay;fis cs;slf;FtJld; Nrfhpg;Gr; nray;KiwapYs;s fhR tplaq;fis cs;slf;Ffpd;wJ.</t>
  </si>
  <si>
    <t>(,) jpUj;jg;gl;lJ</t>
  </si>
  <si>
    <t>(&lt;) jw;fhypfkhdJ</t>
  </si>
  <si>
    <t>(c) ifj;njhopypd; fPOs;s 'fl;llthf;fj;jpDs;" cs;slf;fg;gl;Ls;s jdpegh; tPlikg;G fld;fs; ePq;fyhfTk; ghJfhg;G tiyaikg;G jpl;lj;Jld; njhlh;Gs;s fld;fs; cs;slq;fyhfTk;.</t>
  </si>
  <si>
    <t>(C) fhyhz;L mstPLfspd;gb jdpahh; Jiwf;fhd nkhj;jf; nfhLfld; ehza mstPLfspypUe;J NtWgLtjw;F fzpg;gPl;L KiwfspYs;s NtWghLfNs fhuzkhFk;.</t>
  </si>
  <si>
    <t xml:space="preserve">
</t>
  </si>
  <si>
    <t>ml;ltiz 129</t>
  </si>
  <si>
    <t>2022 (m)</t>
  </si>
  <si>
    <t>2023 (M)</t>
  </si>
  <si>
    <r>
      <t xml:space="preserve">1. </t>
    </r>
    <r>
      <rPr>
        <b/>
        <sz val="10"/>
        <color theme="1"/>
        <rFont val="Baamini"/>
      </rPr>
      <t xml:space="preserve"> %yjdg; NghJkhe;jd;ik</t>
    </r>
    <r>
      <rPr>
        <b/>
        <sz val="10"/>
        <color theme="1"/>
        <rFont val="Times New Roman"/>
        <family val="1"/>
      </rPr>
      <t xml:space="preserve"> (%)</t>
    </r>
  </si>
  <si>
    <t>%yjdg; NghJkhe;jd;ik tpfpjk; (,lh;Neh;T epiwNaw;wg;gl;l nrhj;Jf;fSf;fhd
xOq;FKiwg;gLj;jy; %yjdk;)</t>
  </si>
  <si>
    <t>ika %yjd tpfpjk; (mLf;F 1) (,lh;Neh;T epiwNaw;wg;gl;l nrhj;Jf;fSf;fhd ika
%yjdk;)</t>
  </si>
  <si>
    <t>nkhj;j nrhj;Jf;fSf;fhd ika %yjdk;</t>
  </si>
  <si>
    <t xml:space="preserve">ngwg;glhj njhiffs; (Njwpa fl;lk; 3 ngWkjpapog;G) cs;slq;fyhd nkhj;j %yjd epjpaj;jpw;F fl;lk; 3 fld;fs; </t>
  </si>
  <si>
    <t>%yjd epjpaj;jpw;fhd fld;ghLfs;</t>
  </si>
  <si>
    <t>nrhj;J tpfpjj;jpw;fhd %yjdk;</t>
  </si>
  <si>
    <t>KLf;fp tpfpjk;</t>
  </si>
  <si>
    <r>
      <t xml:space="preserve">2.  </t>
    </r>
    <r>
      <rPr>
        <b/>
        <sz val="10"/>
        <color theme="1"/>
        <rFont val="Baamini"/>
      </rPr>
      <t>nrhj;jpd; juk;</t>
    </r>
    <r>
      <rPr>
        <b/>
        <sz val="10"/>
        <color theme="1"/>
        <rFont val="Times New Roman"/>
        <family val="1"/>
      </rPr>
      <t xml:space="preserve"> (%)</t>
    </r>
  </si>
  <si>
    <t>fl;lk; 3 nkhj;jf; fld;fs; tpfpjj;jpw;fhd fld;fs; (ngwg;glhj njhiffs; kw;Wk; Njwpa fl;lk; 3 ngWkjpapog;G cs;slq;fyhf)</t>
  </si>
  <si>
    <t>fl;lk; 3 nkhj;jf; fld;fs; tpfpjj;jpw;fhd fld;fs; (ngwg;glhj njhiffs; ePq;fyhf)</t>
  </si>
  <si>
    <t>fld;fs; kw;Wk; Kw;gzq;fSf;nfjpuhf Nkw;nfhs;sg;gl;l fld;fs; kPjhd nkhj;j ngWkjpapog;G (ngwg;glhj njhiffs; ePq;fyhf)</t>
  </si>
  <si>
    <t>fl;lk; 3 ngWkjpapog;G Vw;ghL (ngwg;glhj njhiffs; cs;slq;fyhf)</t>
  </si>
  <si>
    <t>nkhj;jg; ngWkjpapog;G Vw;ghL (ngwg;glhj njhiffs; cs;slq;fyhf)</t>
  </si>
  <si>
    <t>nkhj;jr; nrhj;Jf;fSf;nfjpuhf Nkw;nfhs;sg;gl;l fld;fs; kPjhd nkhj;jg; ngWkjpapog;G</t>
  </si>
  <si>
    <t>nkhj;jr; nrhj;Jf;fSf;fhd nkhj;jf; fld;fs; kw;Wk; Kw;gzq;fs;</t>
  </si>
  <si>
    <t>nkhj;jr; nrhj;Jf;fSf;fhd nkhj;j KjyPLfs;</t>
  </si>
  <si>
    <t>nkhj;jr; nrhj;Jf;fSf;fhd nkhj;j tUkhdk;</t>
  </si>
  <si>
    <t>nkhj;jr; nrhj;Jf;fSf;fhd Njwpa tl;b tUkhdk;</t>
  </si>
  <si>
    <t>nkhj;jr; nrhj;Jf;fSf;fhd tl;bay;yh tUkhdk;</t>
  </si>
  <si>
    <r>
      <t xml:space="preserve">3.  </t>
    </r>
    <r>
      <rPr>
        <b/>
        <sz val="10"/>
        <color theme="1"/>
        <rFont val="Baamini"/>
      </rPr>
      <t>tUtha;fSk; ,yhgj;jd;ikAk;</t>
    </r>
    <r>
      <rPr>
        <b/>
        <sz val="10"/>
        <color theme="1"/>
        <rFont val="Times New Roman"/>
        <family val="1"/>
      </rPr>
      <t xml:space="preserve"> (%)</t>
    </r>
  </si>
  <si>
    <t>gq;FhpikfspypUe;jhd tUtha;fs; - thpf;Fg; gpd;dh;</t>
  </si>
  <si>
    <t>nrhj;Jf;fspypUe;jhd tUtha;fs; - thpf;F Kd;dh;</t>
  </si>
  <si>
    <t>nrhj;Jf;fspypUe;jhd tUtha;fs; - thpf;Fg; gpd;dh;</t>
  </si>
  <si>
    <t>nkhj;j tUkhdj;jpw;fhd tl;b tUkhdk;</t>
  </si>
  <si>
    <t>nkhj;j tUkhdj;jpw;fhd Njwpa tl;b tUkhdk;</t>
  </si>
  <si>
    <t>nkhj;j tUkhdj;jpw;fhd tl;bay;yh tUkhdk;</t>
  </si>
  <si>
    <t>nkhj;j tUkhdj;jpw;fhd tl;bay;yh nrytpdk; (njhopw;ghl;Lr; nrytpdk;)</t>
  </si>
  <si>
    <t>tl;bay;yhr; nrytpdq;fSf;fhd Mszpr; nrytpdq;fs;</t>
  </si>
  <si>
    <t>nkhj;j tUkhdj;jpw;fhd Mszpr; nrytpdq;fs;</t>
  </si>
  <si>
    <t>nkhj;j tUkhdj;jpw;fhd ngWkjpapog;G</t>
  </si>
  <si>
    <t>tpidj;jpwd; tpfpjk;</t>
  </si>
  <si>
    <t>tl;b vy;iy (ruhrhpr; nrhj;JfSf;F Njwpa tl;b tUkhdk;)</t>
  </si>
  <si>
    <r>
      <t>4.</t>
    </r>
    <r>
      <rPr>
        <b/>
        <sz val="10"/>
        <color theme="1"/>
        <rFont val="Baamini"/>
      </rPr>
      <t xml:space="preserve"> jputj;jd;ik</t>
    </r>
    <r>
      <rPr>
        <b/>
        <sz val="10"/>
        <color theme="1"/>
        <rFont val="Times New Roman"/>
        <family val="1"/>
      </rPr>
      <t xml:space="preserve"> (%)</t>
    </r>
  </si>
  <si>
    <t>nkhj;jr; nrhj;Jf;fSf;fhd nkhj;j jputr; nrhj;Jf;fs;</t>
  </si>
  <si>
    <t>epajpj; jputr; nrhj;Jf;fs; tpfpjk; - cs;ehl;L tq;fpj;njhopy; gphpTfs;</t>
  </si>
  <si>
    <t>epjpajpr;rl;l jputr; nrhj;J tpfpjk; - fiufle;j tq;fpj;njhopy; gphpT</t>
  </si>
  <si>
    <t>&amp;gha; jputj;jd;ik cs;slf;f tpfpjk;</t>
  </si>
  <si>
    <t>midj;J ehza jputj;jd;ik cs;slf;f tpfpjk;</t>
  </si>
  <si>
    <t>itg;Gfspw;fhd jputj;jd;ikr; nrhj;Jf;fs;</t>
  </si>
  <si>
    <t>nkhj;j itg;Gfspw;Fkhd eilKiw kw;Wk; Nrkpg;G itg;Gf;fs;</t>
  </si>
  <si>
    <t>FWq;fhyg; nghWg;GfSf;fhd jputr; nrhj;J</t>
  </si>
  <si>
    <t>nkhj;j fld;fs; kw;Wk; Kw;gzq;fSf;fhd itg;G</t>
  </si>
  <si>
    <t>Njwpa cWjpahd epjpaply; tpfpjk;</t>
  </si>
  <si>
    <r>
      <t xml:space="preserve">5.  </t>
    </r>
    <r>
      <rPr>
        <b/>
        <sz val="10"/>
        <color theme="1"/>
        <rFont val="Baamini"/>
      </rPr>
      <t>nrhj;Jf;fs;Æ epjpaply; fl;likg;G</t>
    </r>
  </si>
  <si>
    <r>
      <t xml:space="preserve">itg;Gf;fs; (nkhj;jr; nrhj;Jf;fspd; </t>
    </r>
    <r>
      <rPr>
        <sz val="10"/>
        <color theme="1"/>
        <rFont val="Times New Roman"/>
        <family val="1"/>
      </rPr>
      <t>%</t>
    </r>
    <r>
      <rPr>
        <sz val="10"/>
        <color theme="1"/>
        <rFont val="Baamini"/>
      </rPr>
      <t xml:space="preserve"> Mf)</t>
    </r>
  </si>
  <si>
    <r>
      <t xml:space="preserve">fld;ghLfs; (nkhj;jr; nrhj;Jf;fspd; </t>
    </r>
    <r>
      <rPr>
        <sz val="10"/>
        <color theme="1"/>
        <rFont val="Times New Roman"/>
        <family val="1"/>
      </rPr>
      <t>%</t>
    </r>
    <r>
      <rPr>
        <sz val="10"/>
        <color theme="1"/>
        <rFont val="Baamini"/>
      </rPr>
      <t xml:space="preserve"> Mf)</t>
    </r>
  </si>
  <si>
    <r>
      <t xml:space="preserve">%yjd epjpfs; (nkhj;jr; nrhj;Jf;fspd; </t>
    </r>
    <r>
      <rPr>
        <sz val="10"/>
        <color theme="1"/>
        <rFont val="Times New Roman"/>
        <family val="1"/>
      </rPr>
      <t>%</t>
    </r>
    <r>
      <rPr>
        <sz val="10"/>
        <color theme="1"/>
        <rFont val="Baamini"/>
      </rPr>
      <t xml:space="preserve"> Mf)</t>
    </r>
  </si>
  <si>
    <r>
      <t xml:space="preserve">Vidait (nkhj;jr; nrhj;Jf;fspd; </t>
    </r>
    <r>
      <rPr>
        <sz val="10"/>
        <color theme="1"/>
        <rFont val="Times New Roman"/>
        <family val="1"/>
      </rPr>
      <t>%</t>
    </r>
    <r>
      <rPr>
        <sz val="10"/>
        <color theme="1"/>
        <rFont val="Baamini"/>
      </rPr>
      <t xml:space="preserve"> Mf)</t>
    </r>
  </si>
  <si>
    <t>itg;Gf;fSf;fhd nfhLfld;</t>
  </si>
  <si>
    <t>itg;Gf;fs; kw;Wk; fld;ghLfSf;fhd nfhLfld;</t>
  </si>
  <si>
    <t>itg;Gf;fs;&gt; fld;ghLfs; kw;Wk; %yjdj;jpw;fhd nfhLfld;</t>
  </si>
  <si>
    <r>
      <t xml:space="preserve">6.  </t>
    </r>
    <r>
      <rPr>
        <b/>
        <sz val="10"/>
        <color theme="1"/>
        <rFont val="Baamini"/>
      </rPr>
      <t>epjpapay; cl;fl;likg;G</t>
    </r>
  </si>
  <si>
    <t>fpisfspd; vz;zpf;if (khzth; Nrkpg;Gg; gphpT ePq;fyhf)</t>
  </si>
  <si>
    <t>jd;dpaf;f $w;Wg; nghwpfspd; vz;zpf;if</t>
  </si>
  <si>
    <t>(m) jpUj;jg;gl;lJ</t>
  </si>
  <si>
    <t>(M) jw;fhypfkhdJ</t>
  </si>
  <si>
    <t>ml;ltiz 130</t>
  </si>
  <si>
    <t>epjpapay; Mw;wy; Fwpfhl;bfs; - chpkk;ngw;w th;j;jf tq;fpfs;</t>
  </si>
  <si>
    <r>
      <t xml:space="preserve">3.  </t>
    </r>
    <r>
      <rPr>
        <b/>
        <sz val="10"/>
        <color theme="1"/>
        <rFont val="Baamini"/>
      </rPr>
      <t>tUtha;fSk; ,yhgj;jd;ikfSk;</t>
    </r>
    <r>
      <rPr>
        <b/>
        <sz val="10"/>
        <color theme="1"/>
        <rFont val="Times New Roman"/>
        <family val="1"/>
      </rPr>
      <t xml:space="preserve"> (%)</t>
    </r>
  </si>
  <si>
    <t>Fwpg;G: mwpf;ifaplYf;F ,zq;f 2020 ,ypUe;jhd ,yq;if epjpapay; mwpf;ifaply; epakj;jpd; mbg;gilahff; nfhz;l jfty;</t>
  </si>
  <si>
    <t>ml;ltiz 131</t>
  </si>
  <si>
    <t>epjpapay; Mw;wy; Fwpfhl;bfs; - chpkk;ngw;w rpwg;gpay;Gtha;e;j tq;fpfs;</t>
  </si>
  <si>
    <t>Source: Central Bank of Sri Lanka</t>
  </si>
  <si>
    <r>
      <rPr>
        <b/>
        <sz val="12"/>
        <color rgb="FF000000"/>
        <rFont val="Baamini"/>
      </rPr>
      <t>ml;ltiz</t>
    </r>
    <r>
      <rPr>
        <b/>
        <sz val="12"/>
        <color indexed="8"/>
        <rFont val="Times New Roman"/>
        <family val="1"/>
      </rPr>
      <t xml:space="preserve"> 132</t>
    </r>
  </si>
  <si>
    <t>chpkk;ngw;w epjpf; fk;gdpfspd; nrhj;Jf;fSk; nghWg;Gf;fSk;</t>
  </si>
  <si>
    <t>2014</t>
  </si>
  <si>
    <t>2015</t>
  </si>
  <si>
    <t>2016</t>
  </si>
  <si>
    <t>2017</t>
  </si>
  <si>
    <t>2018</t>
  </si>
  <si>
    <t>2019</t>
  </si>
  <si>
    <t>2020</t>
  </si>
  <si>
    <t xml:space="preserve">2021 </t>
  </si>
  <si>
    <t>nrhj;Jf;fs;</t>
  </si>
  <si>
    <t>fhRk; tq;fp epYitfSk;</t>
  </si>
  <si>
    <t>ifapYs;s fhR</t>
  </si>
  <si>
    <t>th;j;jf tq;fpAldhd Nfs;tp itg;Gf;fs;</t>
  </si>
  <si>
    <t>th;j;jf tq;fpAldhd fhy kw;Wk; Nrkpg;G itg;Gf;fs;</t>
  </si>
  <si>
    <t>Vida itg;Gf;fis Vw;Fk; epWtdq;fSldhd itg;Gf;fs;</t>
  </si>
  <si>
    <t>KjyPLfs;</t>
  </si>
  <si>
    <t>,yq;if mur gpizaq;fs; kPjhd KjyPLfs;</t>
  </si>
  <si>
    <t>jpiwNrhp cz;bay;fs;</t>
  </si>
  <si>
    <t>jpiwNrhp Kwpfs;</t>
  </si>
  <si>
    <t>th;j;jf KjyPLfSf;fhf itj;jpUf;fg;gl;l gq;Ffs;</t>
  </si>
  <si>
    <t>njhFjpf;fld;fs;</t>
  </si>
  <si>
    <t>Vida fk;gdpfspd; gq;Ffs;</t>
  </si>
  <si>
    <t>Jiz kw;Wk; ,izf; fk;gdpfspd; gq;Ffs;</t>
  </si>
  <si>
    <t>KjyPl;L Mjdq;fs;</t>
  </si>
  <si>
    <t>Vida KjyPLfs;</t>
  </si>
  <si>
    <t>KjyPl;Lg; gpizaq;fspd; ngWkjpf; FiwTf;fhd Vw;ghLfs;</t>
  </si>
  <si>
    <t>fld;fSk; Kw;gzq;fSk; (Njwpa)</t>
  </si>
  <si>
    <t>Fj;jif</t>
  </si>
  <si>
    <t>thliff; nfhs;tdT</t>
  </si>
  <si>
    <t>cz;ikr; nrhj;J</t>
  </si>
  <si>
    <t>mlF Kw;gzq;fSk; jq;f fld;fSk; (,)</t>
  </si>
  <si>
    <t>njhlh;Gila jug;gpdhplkpUe;jhd epYitfs;</t>
  </si>
  <si>
    <t>Vida fld;fs;</t>
  </si>
  <si>
    <t>fld;fopg;G Vw;ghLfSk; njhq;fyplg;gl;l tl;bAk;</t>
  </si>
  <si>
    <t>th;j;jfg;gLj;jg;gLk; ,Ug;Gf;fs;</t>
  </si>
  <si>
    <t xml:space="preserve">tpw;gidf;fhd thfdk; kw;Wk; Vida rhjdq;fs; (&lt;) </t>
  </si>
  <si>
    <t>epiyahd nrhj;Jf;fs;</t>
  </si>
  <si>
    <t>Vida nrhj;Jf;fs;</t>
  </si>
  <si>
    <t>gq;Fhpik %yjdKk; nghWg;Gf;fSk;</t>
  </si>
  <si>
    <t>gq;Fhpik %yjdk;</t>
  </si>
  <si>
    <t>nrYj;jg;gl;l %yjdk;</t>
  </si>
  <si>
    <t>gpbj;Jitf;fg;gl;l tUtha;fSk; xJf;FfSk;</t>
  </si>
  <si>
    <t>Nrkpg;G itg;Gf;fs;</t>
  </si>
  <si>
    <t>itg;Gr; rhd;wpjo;fs;</t>
  </si>
  <si>
    <t>fld;ghLfs;</t>
  </si>
  <si>
    <t>epjpapay; epWtdq;fs;</t>
  </si>
  <si>
    <t>Vida nghWg;Gf;fs;</t>
  </si>
  <si>
    <t>epWtdq;fspd; vz;zpf;if</t>
  </si>
  <si>
    <t>36 (c)</t>
  </si>
  <si>
    <t>33 (c)</t>
  </si>
  <si>
    <t xml:space="preserve">(m) </t>
  </si>
  <si>
    <t>jpUj;jg;gl;lJ</t>
  </si>
  <si>
    <t>%yk;: ,yq;if kj;jpa tq;fp</t>
  </si>
  <si>
    <t xml:space="preserve">(M) </t>
  </si>
  <si>
    <t xml:space="preserve">jw;fhypfkhdJ </t>
  </si>
  <si>
    <t>2021 jpnrk;gUf;F Kd;dh; mlF Kw;gzq;fs; kl;LNk fUjg;gl;ld</t>
  </si>
  <si>
    <t>2021,w;F Kd;dh; kPs;clikahf;fg;gl;l nghUl;fis nfhz;Ls;sJ</t>
  </si>
  <si>
    <t>jw;NghJ jputg;gLj;jg;gLk; tiuaWf;fg;gl;l ,bI gpdhh;d;]; ePq;fyhf.</t>
  </si>
  <si>
    <t>ml;ltiz 133</t>
  </si>
  <si>
    <t>chpkkspf;fg;gl;l epjpf; fk;gdpfspd; jfty;fs;</t>
  </si>
  <si>
    <t>2014
jpnrk;gh;</t>
  </si>
  <si>
    <t>2015
jpnrk;gh;</t>
  </si>
  <si>
    <t>2016
jpnrk;gh;</t>
  </si>
  <si>
    <t>2017
jpnrk;gh;</t>
  </si>
  <si>
    <t>2018
jpnrk;gh;</t>
  </si>
  <si>
    <t>2019
jpnrk;gh;</t>
  </si>
  <si>
    <t>2020
jpnrk;gh;</t>
  </si>
  <si>
    <t>2021
jpnrk;gh;</t>
  </si>
  <si>
    <t>2022
jpnrk;gh; (m)</t>
  </si>
  <si>
    <t>2023
jpnrk;gh; (M)</t>
  </si>
  <si>
    <t>epjpapay; epiyik (&amp;. kpy;ypad;)</t>
  </si>
  <si>
    <t>fhRk; tq;fp kPjpAk;</t>
  </si>
  <si>
    <t>KjyPLfs; (,)</t>
  </si>
  <si>
    <t xml:space="preserve">fld;fSk; Kw;gzq;fSk; </t>
  </si>
  <si>
    <t>gq;FhpikAk; nghWg;Gf;fSk;</t>
  </si>
  <si>
    <t>gq;Fhpik</t>
  </si>
  <si>
    <t>epjpahw;wy; tha;e;j Fwpfhl;bfs; - (rjtPjk;)</t>
  </si>
  <si>
    <t>%yjdg; NghJkhe;jd;ik</t>
  </si>
  <si>
    <t>,lh;Neh;T epiwNaw;wg;gl;l nrhj;Jf;fSf;fhd ika %yjdk; (&lt;)</t>
  </si>
  <si>
    <t>,lh;Neh;T epiwNaw;wg;gl;l nrhj;Jf;fSf;fhd %yjd mbg;gil (c)</t>
  </si>
  <si>
    <t>nkhj;jr; nrhj;Jf;fSf;fhd ika %yjdk; (NjwpaJ)</t>
  </si>
  <si>
    <t>ika %yjdj;jpw;fhf fl;lk; 3 ngWkjpapog;gpd; Njwpa nraw;glhf; fld;fs;</t>
  </si>
  <si>
    <t>nrhj;Jj; juk;</t>
  </si>
  <si>
    <t>nkhj;j Kw;gzq;Sf;fhd KOnkhj;j nraw;glh Kw;gzq;fs</t>
  </si>
  <si>
    <t>nkhj;j Kw;gzq;Sf;fhd Njwpa nraw;glh Kw;gzq;fs; (C)</t>
  </si>
  <si>
    <t>nkhj;jf; Kwg; zqf; Sf;F vjpuhf ngWkjpapog;G (v)</t>
  </si>
  <si>
    <t>fl;lk; 03 ngWkjpapog;G Vw;ghl;L tpfpjk; (V)</t>
  </si>
  <si>
    <t>jputj;jd;ik</t>
  </si>
  <si>
    <t>nkhj;jr; nrhj;Jf;fSf;fhd xOq;FKiwg;gLj;jy; jputr; nrhj;Jf;fs;</t>
  </si>
  <si>
    <t>itg;Gf;fs; kw;Wk; fld;ghLfSf;fhd xOq;FKiwg;gLj;jy; jputr; nrhj;Jf;fs;</t>
  </si>
  <si>
    <t>Ntz;lg;gl;l xOq;FgLj;Jk; jputr; nrhj;Jf;fSf;fhf xOq;FKiwg;gLj;jy; jputr; nrhj;Jf; fpilg;gdT</t>
  </si>
  <si>
    <t>tUtha;fs; (I)</t>
  </si>
  <si>
    <t xml:space="preserve">Njwpa tl;bf;fhd vy;iy (NIM) (x) </t>
  </si>
  <si>
    <t xml:space="preserve">nrhj;Jf;fspypUe;jhd tUtha;fs; (X) </t>
  </si>
  <si>
    <t xml:space="preserve">gq;FhpikfspypUe;jhd tUtha;fs; (xs) </t>
  </si>
  <si>
    <t>tl;br; nrytpdq;fSf;fhd tl;b tUkhdk;</t>
  </si>
  <si>
    <t>tUkhd tpfpjj;jpw;fhd nryT (f)</t>
  </si>
  <si>
    <t>nkhj;j tUkhdj;jpw;fhd (njhopw;ghl;Lr; nryT) tl;bay;y nrytpdk; (q)</t>
  </si>
  <si>
    <t>fpisfspd; guk;gy;</t>
  </si>
  <si>
    <t>epWtdq;fsps; vz;zpf;if</t>
  </si>
  <si>
    <r>
      <t xml:space="preserve">36 </t>
    </r>
    <r>
      <rPr>
        <b/>
        <sz val="10"/>
        <rFont val="Baamini"/>
      </rPr>
      <t>(r)</t>
    </r>
  </si>
  <si>
    <r>
      <t xml:space="preserve">33 </t>
    </r>
    <r>
      <rPr>
        <b/>
        <sz val="10"/>
        <rFont val="Baamini"/>
      </rPr>
      <t>(r)</t>
    </r>
  </si>
  <si>
    <t>fpisfspd; vz;zpf;if</t>
  </si>
  <si>
    <t>kj;jpa khfhdk;</t>
  </si>
  <si>
    <t xml:space="preserve">fpof;F khfhzk; </t>
  </si>
  <si>
    <t>tl kj;jpa khfhzk;</t>
  </si>
  <si>
    <t>tlNky; khfhzk;</t>
  </si>
  <si>
    <t>tl khfhzk;</t>
  </si>
  <si>
    <t>rgufKt khfhzk;</t>
  </si>
  <si>
    <t>njd; khfhzk;</t>
  </si>
  <si>
    <t>Ct khfhzk;</t>
  </si>
  <si>
    <t>Nky; khfhzk;</t>
  </si>
  <si>
    <t>(m) jpUj;jg;gl;lJ.</t>
  </si>
  <si>
    <t xml:space="preserve">(,) KjyPL gpzaq;fspd; ngWkjp tPo;r;rpf;fhd Vw;ghl;bd; Njwpa ,yq;if murhq;fj;jpd; gpzaq;fs; kPjhd KjyPLfs;&gt; gq;Ffs; kw;Wk; njhFjpf;fld;fs; kPjhd KjyPLfs;&gt; KjyPL nrhj;Jf;fs; kw;Wk; Vida KjyPLfs; cs;slq;fyhf </t>
  </si>
  <si>
    <t>(&lt;) ,lh;Neh;T epiwNaw;wg;gl;l nrhj;Jf;fSf;fhd ika %yjd tpfpjk; (rhpg;gLj;jypd; gpd;dh; mLf;F 1 %yjdk;)</t>
  </si>
  <si>
    <t>(c) ,lh;Neh;T epiwNaw;wg;gl;l nrhj;Jf;fSf;fhd %yjd js tpfpjk; (rhpg;gLj;jypd; gpd;dh; mLf;F 1 %yjdk; mj;Jld; rhpg;gLj;jypd; gpd;dh; jFjpahd mLf;F 2 %yjdk;)</t>
  </si>
  <si>
    <t xml:space="preserve">(C) nkhj;j Kw;gzq;fSf;fhd ngWkjpapog;gpd; Njwpa nraw;glhf; fld;fspd; tpfpjk; fUj;jpw;nfhs;sg;gl;lJ 2022,w;F Kd;dh;&gt; njhq;fy; fzf;fpYs;s nraw;glhf; fld;fspd; Njwpa tl;b tpfpjk; kw;Wk; nkhj;j fld;fs; kw;Wk; Kw;gzq;fSf;fhd fld; ,og;gPl;L Vw;ghLfs; fUj;jpw;nfhs;sg;gl;lJ. </t>
  </si>
  <si>
    <t>(v) 2022 ,w;F Kd;dh;&gt; nkhj;j Kw;gzq;fSf;fhd nkhj;j Vw;ghLfs; tpfpjk; fUj;jpw; nfhs;sg;gl;lJ</t>
  </si>
  <si>
    <t>(V) 2022,w;F Kd;dh;&gt; nkhj;j nraw;glh Kw;gdq;fSf;fhd nkhj;j Vw;ghLfs; tpfpjk; fUj;jpw;nfhs;sg;gl;lJ</t>
  </si>
  <si>
    <t>(I) njhlh;Gila Mz;bd; 12 khjq;fs; ,Wjpahd jpnrk;ghpy; Fwpg;gpl;l tiffspd; tUkhdk; kw;Wk; nrytpdk; Income and expenses related items are for the 12 months ending December of respective years.</t>
  </si>
  <si>
    <t xml:space="preserve">(x)  ruhrhp nrhj;Jf;fspd; rjtPjkhf thpf;F Kd;duhd ,yhgk; </t>
  </si>
  <si>
    <t>(X) ruhrhp chpik %yjdj;jpd; rjtPjkhf thpf;Fg; gpd;duhd ,yhgk;</t>
  </si>
  <si>
    <t xml:space="preserve">(xs) ruhrhp nrhj;Jf;fSf;fhd tl;br; nrytpdj;ijf; fopj;j gpd;dh; tl;b tUkhd tpfpjk; </t>
  </si>
  <si>
    <t>(q) Njwpa tl;b tUkhdj;Jld; tl;bay;yh tUkhdkj;jpypUe;J fld; ,og;G Vw;ghLfs; kw;Wk; mwtplhf;fld;fs; fopj;j gpd;dh; tl;bay;yh nrytpdq;fspd; (nraw;ghl;Lr; nryT) tpfpjk;</t>
  </si>
  <si>
    <t>(r) jw;NghJ jputg;gLj;jg;gLk; tiuaWf;fg;gl;l ,bI gpdhh;d;]; ePq;fyhf.</t>
  </si>
  <si>
    <t>ml;ltiz 135</t>
  </si>
  <si>
    <t>fhg;GWjpf; fk;gdpfspd; jfty;fs;</t>
  </si>
  <si>
    <t>tplak;</t>
  </si>
  <si>
    <t>2018 (m)</t>
  </si>
  <si>
    <t>2019 (m)</t>
  </si>
  <si>
    <t>2020 (m)</t>
  </si>
  <si>
    <t>2021 (m)</t>
  </si>
  <si>
    <t>2022 (M)</t>
  </si>
  <si>
    <t>1. $wg;gl;l %yjdk; (jpnrk;gh; 31,y; cs;sthW) (&amp;. kpy;ypad;)</t>
  </si>
  <si>
    <t>2. MAl; fhg;GWjp</t>
  </si>
  <si>
    <t xml:space="preserve">        MAs; fhg;GWjp epjpak; (jpnrk;gh; 31,y; cs;sthwhd fhg;GWjp cld;gbf;ifg; nghWg;G) (&amp;. kpy;ypad;)</t>
  </si>
  <si>
    <t xml:space="preserve">   Gjpa tpahghuk;</t>
  </si>
  <si>
    <t xml:space="preserve">        fhg;GWjpg; gj;jpuq;fspd; nkhj;j vz;zpf;if (|000 $Wfs;)</t>
  </si>
  <si>
    <t xml:space="preserve">        fhg;GWjp nra;ag;gl;l nkhj;jj; njhif (&amp;. kpy;ypad;)</t>
  </si>
  <si>
    <t xml:space="preserve">        Nrfhpf;fg;gl;l nkhj;jf; fl;Lg;gzk; (&amp;. kpy;ypad;)</t>
  </si>
  <si>
    <t xml:space="preserve">   eilKiwapYs;s tpahghuk; (Gjpa fhg;GWjpf; nfhs;iffs; cs;slq;fyhf)</t>
  </si>
  <si>
    <t xml:space="preserve">        fhg;GWjpf; nfhs;iffspd; nkhj;j vz;zpf;if (|000 $Wfs; jpnrk;gH 31,y; cs;sthW)</t>
  </si>
  <si>
    <t xml:space="preserve">        fhg;GWjp nra;ag;gl;l nkhj;jj; njhif (jpnrk;gh; 31,y; cs;sthW) (&amp;. kpy;ypad;)</t>
  </si>
  <si>
    <t xml:space="preserve">   ed;ikf; nfhLg;gdTfs; (Njwpa) (&amp;. kpy;ypad;)</t>
  </si>
  <si>
    <t xml:space="preserve">        nkhj;jk;</t>
  </si>
  <si>
    <t xml:space="preserve">        Kjph;r;rp (Kjph;r;rpapy; nrYj;jg;gl;l ed;nfhilfs;) </t>
  </si>
  <si>
    <t xml:space="preserve">        ,wg;G kw;Wk; ,ayhik</t>
  </si>
  <si>
    <t xml:space="preserve">        xg;gilg;G </t>
  </si>
  <si>
    <t xml:space="preserve">        Vidait </t>
  </si>
  <si>
    <t>3.   jPf; fhg;GWjp (&amp;. kpy;ypad;)</t>
  </si>
  <si>
    <t xml:space="preserve">       Njwpa fl;Lg;gzk; (nkhj;jf; fl;Lg;gzk; - kPs; fhg;GWjpf; fl;Lg;gzk;) </t>
  </si>
  <si>
    <r>
      <t xml:space="preserve">             </t>
    </r>
    <r>
      <rPr>
        <sz val="10"/>
        <rFont val="Baamini"/>
      </rPr>
      <t>nrYj;jg;gl;l Njwpa Nfhuy;fs; kw;Wk; ntspepd;wit</t>
    </r>
    <r>
      <rPr>
        <sz val="10"/>
        <rFont val="Tahoma"/>
        <family val="2"/>
      </rPr>
      <t xml:space="preserve"> (</t>
    </r>
    <r>
      <rPr>
        <sz val="10"/>
        <rFont val="Baamini"/>
      </rPr>
      <t>Njwpa ed;ikfs; kw;Wk; Nfhuy;fs;</t>
    </r>
    <r>
      <rPr>
        <sz val="10"/>
        <rFont val="Tahoma"/>
        <family val="2"/>
      </rPr>
      <t>) (</t>
    </r>
    <r>
      <rPr>
        <sz val="10"/>
        <rFont val="Baamini"/>
      </rPr>
      <t>,</t>
    </r>
    <r>
      <rPr>
        <sz val="10"/>
        <rFont val="Tahoma"/>
        <family val="2"/>
      </rPr>
      <t>)</t>
    </r>
  </si>
  <si>
    <t xml:space="preserve">   ,og;Gf;fhd xJf;F </t>
  </si>
  <si>
    <t>4.  nghJ tpgj;Jf; fhg;GWjp (&amp;. kpy;ypad;)</t>
  </si>
  <si>
    <r>
      <t xml:space="preserve">             </t>
    </r>
    <r>
      <rPr>
        <sz val="10"/>
        <rFont val="Baamini"/>
      </rPr>
      <t>nrYj;jg;gl;l Njwpa Nfhuy;fs; kw;Wk; ntspepd;wit (Njwpa ed;ikfs; kw;Wk; Nfhuy;fs;) (,)</t>
    </r>
  </si>
  <si>
    <t>5.  flw; fhg;GWjp (&amp;. kpy;ypad;)</t>
  </si>
  <si>
    <r>
      <t xml:space="preserve">             </t>
    </r>
    <r>
      <rPr>
        <sz val="10"/>
        <rFont val="Baamini"/>
      </rPr>
      <t>nrYj;jg;gl;l Njwpa Nfhuy;fs; kw;Wk; ntspepd;wit</t>
    </r>
    <r>
      <rPr>
        <sz val="10"/>
        <rFont val="Tahoma"/>
        <family val="2"/>
      </rPr>
      <t xml:space="preserve"> </t>
    </r>
    <r>
      <rPr>
        <sz val="10"/>
        <rFont val="Baamini"/>
      </rPr>
      <t>(Njwpa ed;ikfs; kw;Wk; Nfhuy;fs;) (,)</t>
    </r>
  </si>
  <si>
    <t>6.  Ch;jpf; fhg;GWjp (&amp;. kpy;ypad;)</t>
  </si>
  <si>
    <t>7.  nghJf; fhg;GWjpapypUe;jhd nkhj;jf; fl;Lg;gz tUtha; (&amp;. kpy;ypad;)</t>
  </si>
  <si>
    <t xml:space="preserve">   njhopw;ghl;L ,yhgk;Æel;lk;</t>
  </si>
  <si>
    <t>8.  Copah;fspd; vz;zpf;if</t>
  </si>
  <si>
    <t>9.  fpisfspd; nkhj;j vz;zpf;if</t>
  </si>
  <si>
    <t>10. epWtdq;fspd; vz;zpf;if (&lt;)</t>
  </si>
  <si>
    <t>Fwpg;Gfs;;</t>
  </si>
  <si>
    <t>(m) fzf;fha;Tnra;ag;gl;l epjpapay; $w;Wf;fspypUe;J ngwg;gl;l juTfs;</t>
  </si>
  <si>
    <t>(M) fzf;fha;Tnra;ag;glhj epjpapay; $w;Wf;fspypUe;J ngwg;gl;l juTfs; (jw;fhypfkhdit)</t>
  </si>
  <si>
    <t>(,) 'nrYj;jg;gl;l kw;Wk; ntspepd;w Njwpa Nfhuy;fs;" rkh;g;gpf;fg;gl;l tpguj;jpul;Lfspy; gjpTnra;ag;gl;l Njwpa ed;ikfisiAk; Nfhuy;fisAk; gpujpgypf;fpd;wJ.</t>
  </si>
  <si>
    <t>(&lt;) 'epWtdq;fspd; vz;zpf;if" vd;gJ njhopw;WiwapYs;s fhg;GWjpf; fk;gdpfspd; vz;zpf;ifiag; gpujpgypf;fpd;wJ. 2022,y; nfhd;;bndd;ly; ,d;#ud;]; iyg; yq;fh ypkpnll; Gjpa fhg;gWjpf; fk;gdpahf gjpTnra;ag;gl;Ls;sJ.</t>
  </si>
  <si>
    <t>ml;ltiz 136</t>
  </si>
  <si>
    <t>gzr;re;ij nfhLf;fy;thq;fy;fs;</t>
  </si>
  <si>
    <t>nfhLf;fy;thq;fy;fs;</t>
  </si>
  <si>
    <t>msT (&amp;.gpy;ypad;)</t>
  </si>
  <si>
    <r>
      <rPr>
        <b/>
        <sz val="9"/>
        <rFont val="Baamini"/>
      </rPr>
      <t xml:space="preserve">epiwNaw;wg;gl;l ruhrhp tl;btPjk;
(Mff;Fiwe;j - Mff;$ba) - </t>
    </r>
    <r>
      <rPr>
        <b/>
        <sz val="9"/>
        <rFont val="Calibri"/>
        <family val="2"/>
      </rPr>
      <t xml:space="preserve">% </t>
    </r>
  </si>
  <si>
    <t>gzr;re;ij</t>
  </si>
  <si>
    <t>miog;Gg; gzk; (XhpuT)</t>
  </si>
  <si>
    <t>7.28 - 9.00</t>
  </si>
  <si>
    <t>4.52 - 7.50</t>
  </si>
  <si>
    <t>4.53 - 5.97</t>
  </si>
  <si>
    <t>5.94 - 15.50</t>
  </si>
  <si>
    <t>9.10 - 16.50</t>
  </si>
  <si>
    <t>kPs;nfhs;tdT (XhpuT)</t>
  </si>
  <si>
    <t>7.30 - 9.17</t>
  </si>
  <si>
    <t>4.53 - 7.53</t>
  </si>
  <si>
    <t>4.55 - 6.00</t>
  </si>
  <si>
    <t>5.95 - 15.50</t>
  </si>
  <si>
    <t>9.52 - 16.50</t>
  </si>
  <si>
    <t>jpwe;j re;ijj; njhopw;ghLfs;</t>
  </si>
  <si>
    <t>XhpuT mbg;gilapy;</t>
  </si>
  <si>
    <t>kPs;nfhs;tdT</t>
  </si>
  <si>
    <t>7.31 - 8.56</t>
  </si>
  <si>
    <t>6.73 - 7.51</t>
  </si>
  <si>
    <t>5.71 - 5.99</t>
  </si>
  <si>
    <t>5.96 - 6.49</t>
  </si>
  <si>
    <t>-</t>
  </si>
  <si>
    <t>Neh;khw;W kPs;nfhs;tdT</t>
  </si>
  <si>
    <t>7.31 - 9.00</t>
  </si>
  <si>
    <t>5.88 - 7.54</t>
  </si>
  <si>
    <t>9.05 - 16.19</t>
  </si>
  <si>
    <t>jputj;jd;ik MjuT trjp</t>
  </si>
  <si>
    <t>7.46 - 7.60</t>
  </si>
  <si>
    <t>6.23 - 7.12</t>
  </si>
  <si>
    <t>FWq;fhy mbg;gilapy;</t>
  </si>
  <si>
    <t>7.55 - 8.61</t>
  </si>
  <si>
    <t>7.01 - 7.16</t>
  </si>
  <si>
    <t>5.96 - 5.99</t>
  </si>
  <si>
    <t>5.98 - 6.49</t>
  </si>
  <si>
    <t>7.39 - 9.00</t>
  </si>
  <si>
    <t>4.53 - 6.85</t>
  </si>
  <si>
    <t>10.31 - 16.50</t>
  </si>
  <si>
    <t>6.30 - 6.93</t>
  </si>
  <si>
    <t>ePz;lfhy mbg;gilapy;</t>
  </si>
  <si>
    <t>7.85 - 8.67</t>
  </si>
  <si>
    <t>7.10 - 7.15</t>
  </si>
  <si>
    <t>6.04 - 6.05</t>
  </si>
  <si>
    <t>7.30 - 8.86</t>
  </si>
  <si>
    <t>6.13 - 7.20</t>
  </si>
  <si>
    <t>7.73 - 33.07</t>
  </si>
  <si>
    <t>10.78 - 29.24</t>
  </si>
  <si>
    <t>4.88 - 7.16</t>
  </si>
  <si>
    <t>cldb mbg;gilapy;</t>
  </si>
  <si>
    <t>jpiwNrhp cz;bay;fspd; nfhs;tdT</t>
  </si>
  <si>
    <t>7.75 - 10.50</t>
  </si>
  <si>
    <t>jpiwNrhp Kwpfspd; nfhs;tdT</t>
  </si>
  <si>
    <t>8.47 - 9.25</t>
  </si>
  <si>
    <t>8.42 - 9.68</t>
  </si>
  <si>
    <t>13.70  - 30.80</t>
  </si>
  <si>
    <t>jpiwNrhp cz;bay;fspd; tpw;gid</t>
  </si>
  <si>
    <t>7.00 - 7.23</t>
  </si>
  <si>
    <t>20.75 - 26.97</t>
  </si>
  <si>
    <t>jpiwNrhp Kwpfspd; tpw;gid</t>
  </si>
  <si>
    <t>Jizepy; trjp (nfhs;if tPjq;fspy;)</t>
  </si>
  <si>
    <t>Jizepy; itg;G trjp</t>
  </si>
  <si>
    <t>7.00 (m)</t>
  </si>
  <si>
    <t>4.50 (m)</t>
  </si>
  <si>
    <t>5.00 (m)</t>
  </si>
  <si>
    <t>9.00 (m)</t>
  </si>
  <si>
    <t>Jizepy; fld;toq;fy; trjp</t>
  </si>
  <si>
    <t>8.00 (m)</t>
  </si>
  <si>
    <t>5.50 (m)</t>
  </si>
  <si>
    <t>6.00 (m)</t>
  </si>
  <si>
    <t>10.00 (m)</t>
  </si>
  <si>
    <t>(m) Mz;L ,Wjp tPjq;fs;</t>
  </si>
  <si>
    <t>ml;ltiz 138</t>
  </si>
  <si>
    <t>fld;toq;Fk; tq;fpfspdhy; toq;fg;gl;l nkhj;jg; gaph;r;nra;iff; fld;fs;</t>
  </si>
  <si>
    <t>(2023 jpnrk;gh; 31,y; cs;s epiyik)</t>
  </si>
  <si>
    <t>gaph;r;nra;ifg; gUtfhyk;</t>
  </si>
  <si>
    <t>toq;fg;gl;l fld;fs; (&amp;. kpy;ypad;)</t>
  </si>
  <si>
    <t>kPsg; ngwg;gl;litfs; (&amp;. kpy;ypad;)</t>
  </si>
  <si>
    <t>kPsg; ngwg;gl;ljd; rjtPjk;</t>
  </si>
  <si>
    <t>Vida gaph;fs;</t>
  </si>
  <si>
    <t>midj;Jg; gaph;fs;</t>
  </si>
  <si>
    <r>
      <t>2018</t>
    </r>
    <r>
      <rPr>
        <sz val="9"/>
        <rFont val="Times New Roman"/>
        <family val="1"/>
      </rPr>
      <t>/</t>
    </r>
    <r>
      <rPr>
        <sz val="9"/>
        <rFont val="Baamini"/>
      </rPr>
      <t>2019 ngUk;Nghfk;</t>
    </r>
  </si>
  <si>
    <t>2019 rpWNghfk;</t>
  </si>
  <si>
    <r>
      <t>2019</t>
    </r>
    <r>
      <rPr>
        <sz val="9"/>
        <rFont val="Times New Roman"/>
        <family val="1"/>
      </rPr>
      <t>/</t>
    </r>
    <r>
      <rPr>
        <sz val="9"/>
        <rFont val="Baamini"/>
      </rPr>
      <t>2020 ngUk;Nghfk;</t>
    </r>
  </si>
  <si>
    <t>2020 rpWNghfk;</t>
  </si>
  <si>
    <r>
      <t>2020</t>
    </r>
    <r>
      <rPr>
        <sz val="9"/>
        <rFont val="Times New Roman"/>
        <family val="1"/>
      </rPr>
      <t>/</t>
    </r>
    <r>
      <rPr>
        <sz val="9"/>
        <rFont val="Baamini"/>
      </rPr>
      <t>2021 ngUk;Nghfk;</t>
    </r>
  </si>
  <si>
    <t>2021 rpWNghfk;</t>
  </si>
  <si>
    <r>
      <t xml:space="preserve">2022 gUtfhyk; </t>
    </r>
    <r>
      <rPr>
        <sz val="9"/>
        <rFont val="Times New Roman"/>
        <family val="1"/>
      </rPr>
      <t>I</t>
    </r>
    <r>
      <rPr>
        <sz val="9"/>
        <rFont val="Baamini"/>
      </rPr>
      <t xml:space="preserve"> (m)</t>
    </r>
  </si>
  <si>
    <r>
      <t xml:space="preserve">2022 gUtfhyk; </t>
    </r>
    <r>
      <rPr>
        <sz val="9"/>
        <rFont val="Times New Roman"/>
        <family val="1"/>
      </rPr>
      <t xml:space="preserve">II </t>
    </r>
    <r>
      <rPr>
        <sz val="9"/>
        <rFont val="Baamini"/>
      </rPr>
      <t>(m)</t>
    </r>
  </si>
  <si>
    <r>
      <t xml:space="preserve">2023 gUtfhyk; </t>
    </r>
    <r>
      <rPr>
        <sz val="9"/>
        <rFont val="Times New Roman"/>
        <family val="1"/>
      </rPr>
      <t>I</t>
    </r>
    <r>
      <rPr>
        <sz val="9"/>
        <rFont val="Baamini"/>
      </rPr>
      <t xml:space="preserve"> (M)</t>
    </r>
  </si>
  <si>
    <r>
      <t xml:space="preserve">2023 gUtfhyk; </t>
    </r>
    <r>
      <rPr>
        <sz val="9"/>
        <rFont val="Times New Roman"/>
        <family val="1"/>
      </rPr>
      <t>II</t>
    </r>
    <r>
      <rPr>
        <sz val="9"/>
        <rFont val="Baamini"/>
      </rPr>
      <t xml:space="preserve"> (M)</t>
    </r>
  </si>
  <si>
    <t>%yq;fs;:</t>
  </si>
  <si>
    <t>,yq;if tq;fp</t>
  </si>
  <si>
    <t xml:space="preserve">(M) jw;fhypfkhdJ - kPs;ngWif jw;NghJ eilngw;WtUfpwJ. </t>
  </si>
  <si>
    <t>fhh;fpy;]; tq;fp</t>
  </si>
  <si>
    <t>nfhkh;~y; tq;fp</t>
  </si>
  <si>
    <t>b vt; rp rp tq;fp</t>
  </si>
  <si>
    <t>`l;ld; erdy; tq;fp</t>
  </si>
  <si>
    <t>Njrpa mgptpUj;jp tq;fp</t>
  </si>
  <si>
    <t>kf;fs; tq;fp</t>
  </si>
  <si>
    <t>gpuNjr mgptpUj;jp tq;fp</t>
  </si>
  <si>
    <t>rk;gj; tq;fp</t>
  </si>
  <si>
    <t>rdr mgptpUj;jp tq;fp</t>
  </si>
  <si>
    <t>nryhd; tq;fp</t>
  </si>
  <si>
    <t>a+dpad; tq;fp</t>
  </si>
  <si>
    <t>ml;ltiz 139</t>
  </si>
  <si>
    <t>Gjpa midj;ijAk; cs;slf;fpa fpuhkpaf; nfhLfld; jpl;lk;</t>
  </si>
  <si>
    <t>Jiz czTg; gaph;fSf;F fld;toq;Fk; tq;fpfspdhy; toq;fg;gl;l fld;fs; (2023 jpnrk;gh; 31,y; cs;s epiyik)</t>
  </si>
  <si>
    <t>toq;fg;gl;l njhif (&amp;.\000)</t>
  </si>
  <si>
    <t>nkhj;j kPs; nfhLg;gdTfs;</t>
  </si>
  <si>
    <t>ntspepd;wit</t>
  </si>
  <si>
    <t>kpsfha;</t>
  </si>
  <si>
    <t>ntq;fhak;</t>
  </si>
  <si>
    <t>Nrhsk;</t>
  </si>
  <si>
    <t>cUisf;
fpoq;F</t>
  </si>
  <si>
    <t xml:space="preserve">fha;fwpfs; </t>
  </si>
  <si>
    <t>Vida Jiz
czTg; gaph;fs;
(m)</t>
  </si>
  <si>
    <t>njhif
(&amp;.\000)</t>
  </si>
  <si>
    <t>toq;fg;gl;l
njhiffspd;
rjtPjkhf</t>
  </si>
  <si>
    <t>2018 rpWNghfk;</t>
  </si>
  <si>
    <r>
      <t>2018</t>
    </r>
    <r>
      <rPr>
        <sz val="10"/>
        <rFont val="Times New Roman"/>
        <family val="1"/>
      </rPr>
      <t>/</t>
    </r>
    <r>
      <rPr>
        <sz val="10"/>
        <rFont val="Baamini"/>
      </rPr>
      <t>2019 ngUk;Nghfk;</t>
    </r>
  </si>
  <si>
    <r>
      <t>2019</t>
    </r>
    <r>
      <rPr>
        <sz val="10"/>
        <rFont val="Times New Roman"/>
        <family val="1"/>
      </rPr>
      <t>/</t>
    </r>
    <r>
      <rPr>
        <sz val="10"/>
        <rFont val="Baamini"/>
      </rPr>
      <t xml:space="preserve">2020 ngUk;Nghfk; </t>
    </r>
  </si>
  <si>
    <r>
      <t>2020</t>
    </r>
    <r>
      <rPr>
        <sz val="10"/>
        <rFont val="Times New Roman"/>
        <family val="1"/>
      </rPr>
      <t>/</t>
    </r>
    <r>
      <rPr>
        <sz val="10"/>
        <rFont val="Baamini"/>
      </rPr>
      <t>2021 ngUk;Nghfk;</t>
    </r>
  </si>
  <si>
    <r>
      <t>2021-1</t>
    </r>
    <r>
      <rPr>
        <vertAlign val="superscript"/>
        <sz val="10"/>
        <rFont val="Baamini"/>
      </rPr>
      <t>Mk;</t>
    </r>
    <r>
      <rPr>
        <sz val="10"/>
        <rFont val="Baamini"/>
      </rPr>
      <t xml:space="preserve"> gUtfhyk; </t>
    </r>
  </si>
  <si>
    <r>
      <t>2021- 2</t>
    </r>
    <r>
      <rPr>
        <vertAlign val="superscript"/>
        <sz val="10"/>
        <rFont val="Baamini"/>
      </rPr>
      <t xml:space="preserve">Mk; </t>
    </r>
    <r>
      <rPr>
        <sz val="10"/>
        <rFont val="Baamini"/>
      </rPr>
      <t>gUtfhyk;</t>
    </r>
  </si>
  <si>
    <r>
      <t>2022-1</t>
    </r>
    <r>
      <rPr>
        <vertAlign val="superscript"/>
        <sz val="10"/>
        <rFont val="Baamini"/>
      </rPr>
      <t>Mk;</t>
    </r>
    <r>
      <rPr>
        <sz val="10"/>
        <rFont val="Baamini"/>
      </rPr>
      <t xml:space="preserve"> gUtfhyk; (M)</t>
    </r>
  </si>
  <si>
    <r>
      <t>2022- 2</t>
    </r>
    <r>
      <rPr>
        <vertAlign val="superscript"/>
        <sz val="10"/>
        <rFont val="Baamini"/>
      </rPr>
      <t xml:space="preserve">Mk; </t>
    </r>
    <r>
      <rPr>
        <sz val="10"/>
        <rFont val="Baamini"/>
      </rPr>
      <t>gUtfhyk; (M)</t>
    </r>
  </si>
  <si>
    <r>
      <t>2023-1</t>
    </r>
    <r>
      <rPr>
        <vertAlign val="superscript"/>
        <sz val="10"/>
        <rFont val="Baamini"/>
      </rPr>
      <t>Mk;</t>
    </r>
    <r>
      <rPr>
        <sz val="10"/>
        <rFont val="Baamini"/>
      </rPr>
      <t xml:space="preserve"> gUtfhyk; (M)</t>
    </r>
  </si>
  <si>
    <r>
      <t>2023- 2</t>
    </r>
    <r>
      <rPr>
        <vertAlign val="superscript"/>
        <sz val="10"/>
        <rFont val="Baamini"/>
      </rPr>
      <t xml:space="preserve">Mk; </t>
    </r>
    <r>
      <rPr>
        <sz val="10"/>
        <rFont val="Baamini"/>
      </rPr>
      <t>gUtfhyk; (M)</t>
    </r>
  </si>
  <si>
    <t>(m) vz;nza; tpijfs;&gt; ,Q;rp&gt; jl;ilg; gaW&gt; gaW&gt; cOe;J&gt; Nrhahf;fliy&gt; Fuf;fd;&gt; ,Wq;F&gt; kQ;ry; kw;Wk; ,d;Dk; gy cs;slq;fyhf</t>
  </si>
  <si>
    <t>ml;ltiz 140</t>
  </si>
  <si>
    <t xml:space="preserve">gaph;f; fhg;GWjp epfo;r;rpj;jpl;lj;jpd; njhopw;ghLfs; - ney; Jiw </t>
  </si>
  <si>
    <t>gaph;
nra;ag;gl;l
gug;G
(vf;Nlah;
\000)</t>
  </si>
  <si>
    <t>fhg;GWjp nra;ag;gl;l gug;G
(vf;Nlah; \000)
(2)</t>
  </si>
  <si>
    <t>Nrfhpf;fg;gl;l fl;lzq;fs;
(&amp;.\000)</t>
  </si>
  <si>
    <t>nrYj;jg;gl;l ,og;gPLfs;
(&amp;.\000)</t>
  </si>
  <si>
    <t xml:space="preserve">nrYj;jg;gl;l ,og;gPl;bw;Fk; Nrfhpf;fg;gl;l
fl;lzj;jpw;Fk;
,ilapyhd NtWghL
(&amp;.\000)                                                </t>
  </si>
  <si>
    <t>(5)  =   (3)-(4)</t>
  </si>
  <si>
    <t>Nt. Nt.
fh. r.</t>
  </si>
  <si>
    <t>t. nr.
fh. r.</t>
  </si>
  <si>
    <t>2014 rpWNghfk;</t>
  </si>
  <si>
    <t>2015 rpWNghfk;</t>
  </si>
  <si>
    <t>2016 rpWNghfk;</t>
  </si>
  <si>
    <t>2017 rpWNghfk;</t>
  </si>
  <si>
    <t>2020 rpWNghfk; (m)</t>
  </si>
  <si>
    <t>2021 rpWNghfk; (m)</t>
  </si>
  <si>
    <t>2022-1Mk; gUtfhyk; (M)</t>
  </si>
  <si>
    <t>tp.fp.</t>
  </si>
  <si>
    <t>2022- 2Mk; gUtfhyk; (M)</t>
  </si>
  <si>
    <t>2023-1Mk; gUtfhyk; (M)</t>
  </si>
  <si>
    <t>2023- 2Mk; gUtfhyk; (M)</t>
  </si>
  <si>
    <t>tiuaWf;fg;gl;l nrypq;Nfh fhg;GWjpf; fk;gdp (t.nr.fh.f)</t>
  </si>
  <si>
    <t>ml;ltiz 141</t>
  </si>
  <si>
    <t>khtl;l $l;LwT fpuhkpa tq;fpfspdJ itg;Gf;fSk; Kw;gzq;fSk; (2013-2023) kw;Wk;</t>
  </si>
  <si>
    <t>2023Mk; Mz;bw;fhd khtl;l mbg;gilapyhd tifg;gLj;jy;</t>
  </si>
  <si>
    <t>tq;fpf;
fpisfspd;
vz;zpf;if</t>
  </si>
  <si>
    <t>Kw;gzq;fs;</t>
  </si>
  <si>
    <t>itg;Gf;fSf;Fk;
Kw;gzq;fSf;Fk;
,ilNaahd
NtWghL (&amp;. kpy;ypad;)</t>
  </si>
  <si>
    <t>fzf;Ffspd;
vz;zpf;if</t>
  </si>
  <si>
    <t>vz;zpf;if
njhif
(&amp;. \000)</t>
  </si>
  <si>
    <t>ruhrhp
(&amp;.)</t>
  </si>
  <si>
    <t>2013 jpnr</t>
  </si>
  <si>
    <t>2014 jpnr</t>
  </si>
  <si>
    <t>2015 jpnr</t>
  </si>
  <si>
    <t>2016 jpnr</t>
  </si>
  <si>
    <t>2017 jpnr</t>
  </si>
  <si>
    <t>2018 jpnr</t>
  </si>
  <si>
    <t xml:space="preserve">2019 jpnr </t>
  </si>
  <si>
    <t>2020 nrj; (m)</t>
  </si>
  <si>
    <t>2021 nrj; (m)</t>
  </si>
  <si>
    <t>2022 nrj; (m)</t>
  </si>
  <si>
    <t>2023 nrj; (m)</t>
  </si>
  <si>
    <t>khtl;lk;</t>
  </si>
  <si>
    <t>nfhOk;G</t>
  </si>
  <si>
    <t>fk;g`h</t>
  </si>
  <si>
    <t>fSj;Jiw</t>
  </si>
  <si>
    <t>fz;b</t>
  </si>
  <si>
    <t>khj;jis</t>
  </si>
  <si>
    <t>Etnuypah</t>
  </si>
  <si>
    <t>fhyp</t>
  </si>
  <si>
    <t>khj;jiw</t>
  </si>
  <si>
    <t>mk;ghe;Njhl;il</t>
  </si>
  <si>
    <t>aho;g;ghzk;</t>
  </si>
  <si>
    <t>kd;dhh;</t>
  </si>
  <si>
    <t>tTdpah</t>
  </si>
  <si>
    <t>Ky;iyj;jPT</t>
  </si>
  <si>
    <t>fpspnehr;rp</t>
  </si>
  <si>
    <t>kl;lf;fsg;G</t>
  </si>
  <si>
    <t>mk;ghiw</t>
  </si>
  <si>
    <t>jpUNfhzkiy</t>
  </si>
  <si>
    <t xml:space="preserve">FUehfy;    </t>
  </si>
  <si>
    <t>Gj;jsk;</t>
  </si>
  <si>
    <t>mEuhjGuk;</t>
  </si>
  <si>
    <t>nghydWit</t>
  </si>
  <si>
    <t>gJis</t>
  </si>
  <si>
    <t>nkhduhfiy</t>
  </si>
  <si>
    <t>Nffhiy</t>
  </si>
  <si>
    <t>,uj;jpdGhp</t>
  </si>
  <si>
    <t>(m) jw;fhypfkhdJ</t>
  </si>
  <si>
    <t>ml;ltiz 142</t>
  </si>
  <si>
    <t>khtl;l $l;LwT fpuhkpa tq;fpfspdJ rq;fq;fspd; itg;Gf;fSk; Kw;gzq;fSk; kw;Wk; 2023Mk; Mz;bw;fhd khtl;l mbg;gilapyhd tifg;gLj;jy;fs; (2015-2023)</t>
  </si>
  <si>
    <t>tq;fpr; rq;f
mYtyfq;fspd;
vz;zpf;if</t>
  </si>
  <si>
    <t>g.Neh.$.r.*
vz;zpf;if</t>
  </si>
  <si>
    <t>njhif
(&amp;. kpy;ypad;)</t>
  </si>
  <si>
    <t xml:space="preserve"> (3)-(4)=(5)</t>
  </si>
  <si>
    <t>2013 jpnr.</t>
  </si>
  <si>
    <t>2014  jpnr.</t>
  </si>
  <si>
    <t>2015  jpnr.</t>
  </si>
  <si>
    <t>2016  jpnr.</t>
  </si>
  <si>
    <t>2017  jpnr.</t>
  </si>
  <si>
    <t>2018  jpnr.</t>
  </si>
  <si>
    <t>2019  jpnr. (m)</t>
  </si>
  <si>
    <t>2020  jpnr.</t>
  </si>
  <si>
    <t>2021  jpnr.</t>
  </si>
  <si>
    <t>2022  jpnr.</t>
  </si>
  <si>
    <t>2023  jpnr.</t>
  </si>
  <si>
    <t>(,) nghJkf;fs; trKs;s ehzak; kw;Wk; Nfs;tp itg;Gf;fs;</t>
  </si>
  <si>
    <r>
      <t>FWfpa
gz
epuk;gy;
(</t>
    </r>
    <r>
      <rPr>
        <b/>
        <sz val="10"/>
        <rFont val="Times New Roman"/>
        <family val="1"/>
      </rPr>
      <t>M</t>
    </r>
    <r>
      <rPr>
        <b/>
        <vertAlign val="subscript"/>
        <sz val="10"/>
        <rFont val="Baamini"/>
      </rPr>
      <t>1</t>
    </r>
    <r>
      <rPr>
        <b/>
        <sz val="10"/>
        <rFont val="Baamini"/>
      </rPr>
      <t>)
(,)</t>
    </r>
  </si>
  <si>
    <r>
      <t>nkhj;jk; (3)</t>
    </r>
    <r>
      <rPr>
        <b/>
        <sz val="10"/>
        <rFont val="Times New Roman"/>
        <family val="1"/>
      </rPr>
      <t>+</t>
    </r>
    <r>
      <rPr>
        <b/>
        <sz val="10"/>
        <rFont val="Baamini"/>
      </rPr>
      <t>(4)</t>
    </r>
  </si>
  <si>
    <r>
      <t>nkhj;jk;
(15)</t>
    </r>
    <r>
      <rPr>
        <b/>
        <sz val="10"/>
        <rFont val="Times New Roman"/>
        <family val="1"/>
      </rPr>
      <t>+</t>
    </r>
    <r>
      <rPr>
        <b/>
        <sz val="10"/>
        <rFont val="Baamini"/>
      </rPr>
      <t>(16)</t>
    </r>
  </si>
  <si>
    <r>
      <t xml:space="preserve">tphpe;j gz
epuk;gy; </t>
    </r>
    <r>
      <rPr>
        <b/>
        <sz val="10"/>
        <rFont val="Times New Roman"/>
        <family val="1"/>
      </rPr>
      <t>(M</t>
    </r>
    <r>
      <rPr>
        <b/>
        <vertAlign val="subscript"/>
        <sz val="10"/>
        <rFont val="Times New Roman"/>
        <family val="1"/>
      </rPr>
      <t>2</t>
    </r>
    <r>
      <rPr>
        <b/>
        <sz val="10"/>
        <rFont val="Times New Roman"/>
        <family val="1"/>
      </rPr>
      <t>) (5)+(14)- (17)</t>
    </r>
  </si>
  <si>
    <r>
      <rPr>
        <b/>
        <u/>
        <sz val="10"/>
        <rFont val="Times New Roman"/>
        <family val="1"/>
      </rPr>
      <t>M</t>
    </r>
    <r>
      <rPr>
        <b/>
        <u/>
        <vertAlign val="subscript"/>
        <sz val="10"/>
        <rFont val="Baamini"/>
      </rPr>
      <t>1</t>
    </r>
  </si>
  <si>
    <r>
      <rPr>
        <b/>
        <u/>
        <sz val="10"/>
        <rFont val="Times New Roman"/>
        <family val="1"/>
      </rPr>
      <t>M</t>
    </r>
    <r>
      <rPr>
        <b/>
        <u/>
        <vertAlign val="subscript"/>
        <sz val="10"/>
        <rFont val="Baamini"/>
      </rPr>
      <t>2</t>
    </r>
  </si>
  <si>
    <r>
      <t>(8)</t>
    </r>
    <r>
      <rPr>
        <b/>
        <sz val="10"/>
        <rFont val="Times New Roman"/>
        <family val="1"/>
      </rPr>
      <t>+</t>
    </r>
    <r>
      <rPr>
        <b/>
        <sz val="10"/>
        <rFont val="Baamini"/>
      </rPr>
      <t>(11)</t>
    </r>
    <r>
      <rPr>
        <b/>
        <sz val="10"/>
        <rFont val="Times New Roman"/>
        <family val="1"/>
      </rPr>
      <t>+</t>
    </r>
  </si>
  <si>
    <r>
      <t>(12)</t>
    </r>
    <r>
      <rPr>
        <b/>
        <sz val="10"/>
        <rFont val="Times New Roman"/>
        <family val="1"/>
      </rPr>
      <t>+</t>
    </r>
    <r>
      <rPr>
        <b/>
        <sz val="10"/>
        <rFont val="Baamini"/>
      </rPr>
      <t>(13)</t>
    </r>
  </si>
  <si>
    <r>
      <rPr>
        <b/>
        <sz val="10"/>
        <rFont val="Baamini"/>
      </rPr>
      <t>nkhj;j
Njwpa
cs;ehl;Lr;
nrhj;Jf;fs;</t>
    </r>
    <r>
      <rPr>
        <b/>
        <sz val="10"/>
        <rFont val="Book Antiqua"/>
        <family val="1"/>
      </rPr>
      <t xml:space="preserve"> (29)+(30)</t>
    </r>
  </si>
  <si>
    <r>
      <rPr>
        <b/>
        <sz val="10"/>
        <rFont val="Baamini"/>
      </rPr>
      <t>nkhj;j cs;ehl;Lf; nfhLfld;</t>
    </r>
    <r>
      <rPr>
        <b/>
        <sz val="10"/>
        <rFont val="Book Antiqua"/>
        <family val="1"/>
      </rPr>
      <t xml:space="preserve"> (20)+(22)+(28)</t>
    </r>
  </si>
  <si>
    <r>
      <rPr>
        <b/>
        <sz val="10"/>
        <rFont val="Baamini"/>
      </rPr>
      <t>jdpahh;
Jiwf;fhd
nkhj;jf; nfhLfld;</t>
    </r>
    <r>
      <rPr>
        <b/>
        <sz val="10"/>
        <rFont val="Book Antiqua"/>
        <family val="1"/>
      </rPr>
      <t xml:space="preserve"> (23)+(24)+(25)+
(26)+(27)</t>
    </r>
  </si>
  <si>
    <r>
      <t xml:space="preserve"> gpuNjr mgptpUj;jp tq;fpfs;</t>
    </r>
    <r>
      <rPr>
        <b/>
        <sz val="10"/>
        <rFont val="Times New Roman"/>
        <family val="1"/>
      </rPr>
      <t>/</t>
    </r>
    <r>
      <rPr>
        <b/>
        <sz val="10"/>
        <rFont val="Baamini"/>
      </rPr>
      <t xml:space="preserve"> gpuNjr rq;th;jd tq;fp</t>
    </r>
  </si>
  <si>
    <r>
      <rPr>
        <b/>
        <sz val="10"/>
        <rFont val="Baamini"/>
      </rPr>
      <t xml:space="preserve"> tphpe;j gzk;</t>
    </r>
    <r>
      <rPr>
        <b/>
        <sz val="10"/>
        <rFont val="Book Antiqua"/>
        <family val="1"/>
      </rPr>
      <t xml:space="preserve"> (M</t>
    </r>
    <r>
      <rPr>
        <b/>
        <vertAlign val="subscript"/>
        <sz val="10"/>
        <rFont val="Book Antiqua"/>
        <family val="1"/>
      </rPr>
      <t>4</t>
    </r>
    <r>
      <rPr>
        <b/>
        <sz val="10"/>
        <rFont val="Book Antiqua"/>
        <family val="1"/>
      </rPr>
      <t>)</t>
    </r>
  </si>
  <si>
    <r>
      <rPr>
        <b/>
        <sz val="10"/>
        <rFont val="Baamini"/>
      </rPr>
      <t xml:space="preserve">tphpe;j
gz
epuk;gy;  
</t>
    </r>
    <r>
      <rPr>
        <b/>
        <sz val="10"/>
        <rFont val="Book Antiqua"/>
        <family val="1"/>
      </rPr>
      <t>(M</t>
    </r>
    <r>
      <rPr>
        <b/>
        <vertAlign val="subscript"/>
        <sz val="10"/>
        <rFont val="Book Antiqua"/>
        <family val="1"/>
      </rPr>
      <t>4</t>
    </r>
    <r>
      <rPr>
        <b/>
        <sz val="10"/>
        <rFont val="Book Antiqua"/>
        <family val="1"/>
      </rPr>
      <t>) 
(1)+(2)+(8)</t>
    </r>
  </si>
  <si>
    <r>
      <rPr>
        <b/>
        <sz val="10"/>
        <rFont val="Baamini"/>
      </rPr>
      <t>nkhj;jj;
Njwpa
ntspehl;Lr;
nrhj;Jf;fs;</t>
    </r>
    <r>
      <rPr>
        <b/>
        <sz val="10"/>
        <rFont val="Book Antiqua"/>
        <family val="1"/>
      </rPr>
      <t xml:space="preserve"> (10)+(11)+
(12)</t>
    </r>
  </si>
  <si>
    <r>
      <rPr>
        <b/>
        <sz val="10"/>
        <rFont val="Baamini"/>
      </rPr>
      <t>fhy
kw;Wk;
Nrkpg;G
itg;Gf;fs;</t>
    </r>
    <r>
      <rPr>
        <b/>
        <sz val="10"/>
        <rFont val="Book Antiqua"/>
        <family val="1"/>
      </rPr>
      <t xml:space="preserve"> (3)+(4)+(5)+
(6)+(7)</t>
    </r>
  </si>
  <si>
    <t xml:space="preserve"> gpuNjr mgptpUj;jp tq;fpfs;Æ
gpuNjr
rq;th;j;jd tq;fp</t>
  </si>
  <si>
    <t>chpkk; ngw;w epjpf; fk;gdpfs;</t>
  </si>
  <si>
    <t>th;j;jf</t>
  </si>
  <si>
    <t>Vg;gpwy; (I)</t>
  </si>
  <si>
    <t>A+d; (V)</t>
  </si>
  <si>
    <r>
      <rPr>
        <b/>
        <sz val="10"/>
        <rFont val="Baamini"/>
      </rPr>
      <t>FWfpa gzk;</t>
    </r>
    <r>
      <rPr>
        <b/>
        <sz val="10"/>
        <rFont val="Book Antiqua"/>
        <family val="1"/>
      </rPr>
      <t xml:space="preserve"> ( (M</t>
    </r>
    <r>
      <rPr>
        <b/>
        <vertAlign val="subscript"/>
        <sz val="10"/>
        <rFont val="Book Antiqua"/>
        <family val="1"/>
      </rPr>
      <t>1</t>
    </r>
    <r>
      <rPr>
        <b/>
        <sz val="10"/>
        <rFont val="Book Antiqua"/>
        <family val="1"/>
      </rPr>
      <t>)</t>
    </r>
  </si>
  <si>
    <r>
      <rPr>
        <b/>
        <sz val="10"/>
        <rFont val="Baamini"/>
      </rPr>
      <t>tphpe;j gzk;</t>
    </r>
    <r>
      <rPr>
        <b/>
        <sz val="10"/>
        <rFont val="Book Antiqua"/>
        <family val="1"/>
      </rPr>
      <t xml:space="preserve"> (M</t>
    </r>
    <r>
      <rPr>
        <b/>
        <vertAlign val="subscript"/>
        <sz val="10"/>
        <rFont val="Book Antiqua"/>
        <family val="1"/>
      </rPr>
      <t>2</t>
    </r>
    <r>
      <rPr>
        <b/>
        <sz val="10"/>
        <rFont val="Book Antiqua"/>
        <family val="1"/>
      </rPr>
      <t>)</t>
    </r>
  </si>
  <si>
    <r>
      <rPr>
        <b/>
        <sz val="10"/>
        <rFont val="Baamini"/>
      </rPr>
      <t>tphpe;j gzk;</t>
    </r>
    <r>
      <rPr>
        <b/>
        <sz val="10"/>
        <rFont val="Book Antiqua"/>
        <family val="1"/>
      </rPr>
      <t xml:space="preserve"> (M</t>
    </r>
    <r>
      <rPr>
        <b/>
        <vertAlign val="subscript"/>
        <sz val="10"/>
        <rFont val="Book Antiqua"/>
        <family val="1"/>
      </rPr>
      <t>2b</t>
    </r>
    <r>
      <rPr>
        <b/>
        <sz val="10"/>
        <rFont val="Book Antiqua"/>
        <family val="1"/>
      </rPr>
      <t>)</t>
    </r>
  </si>
  <si>
    <r>
      <rPr>
        <b/>
        <sz val="10"/>
        <rFont val="Baamini"/>
      </rPr>
      <t xml:space="preserve">tphpe;j gzk; </t>
    </r>
    <r>
      <rPr>
        <b/>
        <sz val="10"/>
        <rFont val="Book Antiqua"/>
        <family val="1"/>
      </rPr>
      <t>(M</t>
    </r>
    <r>
      <rPr>
        <b/>
        <vertAlign val="subscript"/>
        <sz val="10"/>
        <rFont val="Book Antiqua"/>
        <family val="1"/>
      </rPr>
      <t>4</t>
    </r>
    <r>
      <rPr>
        <b/>
        <sz val="10"/>
        <rFont val="Book Antiqua"/>
        <family val="1"/>
      </rPr>
      <t>)</t>
    </r>
  </si>
  <si>
    <t xml:space="preserve">tq;fp
tPjk;
</t>
  </si>
  <si>
    <t>tq;fpfSf;fpilapyhd miog;Gg;
gzr; re;ij
tPjk;</t>
  </si>
  <si>
    <t>tPjq;fspd; ruhrhpapid ,t;tl;b tPjk; fhl;Lfpd;wJ. 2020 ngg;GUthp 24 md;W mwptpf;fg;gl;lthW&gt; 2020 a+iy 01 ,ypUe;J eilKiwf;FtUk; tifapy; ,jd; ntspaPL epWj;jg;gl;lJ</t>
  </si>
  <si>
    <r>
      <t xml:space="preserve">nkhj;jj;jpd;
</t>
    </r>
    <r>
      <rPr>
        <b/>
        <sz val="10"/>
        <rFont val="Calibri"/>
        <family val="2"/>
        <scheme val="minor"/>
      </rPr>
      <t>%</t>
    </r>
    <r>
      <rPr>
        <b/>
        <sz val="10"/>
        <rFont val="Baamini"/>
      </rPr>
      <t xml:space="preserve"> Mf</t>
    </r>
  </si>
  <si>
    <t xml:space="preserve">    jw;Nghija nryhtzp tPjj;jpy; nfhs;tdT nra;ag;gl;l Vw;Wkjp cz;bay;fs; (Kd;dh; Mtz cz;bay;fspd; fPo; cs;slf;fg;gl;lJ)</t>
  </si>
  <si>
    <t xml:space="preserve">    ntspehl;L ehzaj;jpyhd fld; toq;fy;</t>
  </si>
  <si>
    <r>
      <t xml:space="preserve">nkhj;jj;jpd;
</t>
    </r>
    <r>
      <rPr>
        <b/>
        <sz val="10"/>
        <rFont val="Times New Roman"/>
        <family val="1"/>
      </rPr>
      <t>%</t>
    </r>
    <r>
      <rPr>
        <b/>
        <sz val="10"/>
        <rFont val="Baamini"/>
      </rPr>
      <t xml:space="preserve"> khf</t>
    </r>
  </si>
  <si>
    <r>
      <rPr>
        <b/>
        <sz val="10"/>
        <color theme="1"/>
        <rFont val="Times New Roman"/>
        <family val="1"/>
      </rPr>
      <t xml:space="preserve">% </t>
    </r>
    <r>
      <rPr>
        <b/>
        <sz val="10"/>
        <color theme="1"/>
        <rFont val="Baamini"/>
      </rPr>
      <t xml:space="preserve">
khw;wk; (Mz;bw;F Mz;L)</t>
    </r>
  </si>
  <si>
    <t>(v) 2023 rdthp 30 md;W eilngw;w mikr;ruitf; $l;lj;jpy; ngwg;gl;l mikr;ruit xg;GjYld;&gt; murpw;Fr; nrhe;jkhd Njh;e;njLf;fg;gl;l tpahghuj; njhopy;Kaw;rpfspd; Ie;njhiffis kPs;fl;likg;gjw;Fg; gd;dhl;L ehza epjpaj;jpd; tphpthf;fg;gl;l epjpa trjp Vw;ghl;bd; fPo; cld;gl;l eltbf;iffSld; ,ire;J nry;Yk; tpjj;jpy; ,yq;ifg; ngw;Nwhypaf; $l;Lj;jhgdj;jpd; ntspepd;w ntspehl;L ehza cj;juthjkspf;fg;gl;l gLfldhdJ 2022 jpnrk;ghpypUe;J eilKiwf;F tUk; tpjj;jpy; kj;jpa mur gLfldpDs; cs;sPh;f;fg;gl;lJ. ,jw;fika&gt; ,r;rPuhf;fkhdJ Kjyhtjhf 2023 Vg;gpwypYk; mjidj;njhlh;e;J 2023 jpnrk;ghpYk; vd;wthW ,uz;L fl;lq;fspy; eilKiwg;gLj;jg;gl;lJld; murpw;Fr; nrhe;jkhd Fwpj;j th;j;jf tq;fpapd; Ie;njhifapy; ,J gpujpgypf;fg;gl;lJ. NkYk;&gt; ,J mur $l;Lj;jhgdq;fs;/murpw;Fr; nrhe;jkhd tpahghuj; njhopy;Kaw;rpfspw;fhd nfhLfldpy; Fiwg;nghd;wpidAk; murhq;fj;jpw;fhd Njwpa nfhLfldpy; njhlh;Gila tphpthf;fnkhd;wpidAk; Njhw;Wtpj;jJ.</t>
  </si>
  <si>
    <t>(I) 2023 rdthp 30 md;W eilngw;w mikr;ruitf; $l;lj;jpy; ngwg;gl;l mikr;ruit xg;GjYld;&gt; murpw;Fr; nrhe;jkhd Njh;e;njLf;fg;gl;l tpahghuj; njhopy;Kaw;rpfspd; Ie;njhiffis kPs;fl;likg;gjw;Fg; gd;dhl;L ehza epjpaj;jpd; tphpthf;fg;gl;l epjpa trjp Vw;ghl;bd; fPo; cld;gl;l eltbf;iffSld; ,ire;J nry;Yk; tpjj;jpy; ,yq;ifg; ngw;Nwhypaf; $l;Lj;jhgdj;jpd; ntspepd;w ntspehl;L ehza cj;juthjkspf;fg;gl;l gLfldhdJ 2022 jpnrk;ghpypUe;J eilKiwf;F tUk; tpjj;jpy; kj;jpa mur gLfldpDs; cs;sPh;f;fg;gl;lJ. ,jw;fika&gt; ,r;rPuhf;fkhdJ Kjyhtjhf 2023 Vg;gpwypYk; mjidj;njhlh;e;J 2023 jpnrk;ghpYk; vd;wthW ,uz;L fl;lq;fspy; eilKiwg;gLj;jg;gl;lJld; murpw;Fr; nrhe;jkhd Fwpj;j th;j;jf tq;fpapd; Ie;njhifapy; ,J gpujpgypf;fg;gl;lJ. NkYk;&gt; ,J mur $l;Lj;jhgdq;fs;Æmurpw;Fr; nrhe;jkhd tpahghuj; njhopy;Kaw;rpfspw;fhd nfhLfldpy; Fiwg;nghd;wpidAk; murhq;fj;jpw;fhd Njwpa nfhLfldpy; njhlh;Gila tphpthf;fnkhd;wpidAk; Njhw;Wtpj;jJ.</t>
  </si>
  <si>
    <t>kj;jpa tq;fpapd; nrhj;Jf;fSk; nghWg;Gf;fSk;</t>
  </si>
  <si>
    <t>ehzak; kw;Wk;
itg;Gg;
nghWg;Gf;fspd;
rjtPjkhf
gd;dhl;L
xJf;F</t>
  </si>
  <si>
    <t>nghWg;Gf;fs;</t>
  </si>
  <si>
    <t>gd;dhl;L xJf;Ffs;</t>
  </si>
  <si>
    <t>nkhj;jr;
nrhj;Jf;fs;Æ
nghWg;Gf;fs;</t>
  </si>
  <si>
    <t xml:space="preserve">    %yjdf; fzf;F</t>
  </si>
  <si>
    <t xml:space="preserve">    ehza ntspaPL</t>
  </si>
  <si>
    <t>jpiwNrhp
cz;bay;fs;
cl;gl
ntspehl;b
Ys;s
fhRfSk;
tq;fp
epYitfSk;</t>
  </si>
  <si>
    <t>ntspehl;L
muR kw;Wk;
mury;yh
gpizaq;fs;
(m)</t>
  </si>
  <si>
    <t>rpwg;G vLg;gdT
chpikfs;</t>
  </si>
  <si>
    <t>g.eh.ep.
njhlh;ghd
nrhj;Jf;fs;</t>
  </si>
  <si>
    <t xml:space="preserve"> fld;fSk; Kw;gzq;fSk;</t>
  </si>
  <si>
    <t xml:space="preserve"> mur kw;Wk;
mur
cj;juthjg;
gpizaq;fs;
(M)</t>
  </si>
  <si>
    <t>Vida
nrhj;Jf;fSk;
fzf;FfSk;</t>
  </si>
  <si>
    <t>mur Kfth;
fSk;
epWtdq;
fSk;</t>
  </si>
  <si>
    <t>gd;dhl;L
mikg;Gf;fs;&gt;
ntspehl;L
muRfs; kw;Wk;
ntspehl;L tq;fp
epWtdq;fs;</t>
  </si>
  <si>
    <t xml:space="preserve">  fhy Kbtpy;</t>
  </si>
  <si>
    <t>ngwj;
jf;fitfs;</t>
  </si>
  <si>
    <t>%yjdk;</t>
  </si>
  <si>
    <t>kpif</t>
  </si>
  <si>
    <t>muR</t>
  </si>
  <si>
    <t xml:space="preserve">  Vidait</t>
  </si>
  <si>
    <t xml:space="preserve">   </t>
  </si>
  <si>
    <t>(m) mur epWtdq;fspypUe;J cs;sPh;f;fg;gl;l gpizaq;fisAk; cs;slf;Ffpd;wJ</t>
  </si>
  <si>
    <t>(M) mur kw;Wk; mur cj;juthjk; ngw;w gpizaq;fs; epahag; ngWkjpapid mbg;gilahff; nfhz;lJ</t>
  </si>
  <si>
    <t>2019 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</si>
  <si>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</si>
  <si>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</si>
  <si>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</si>
  <si>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</si>
  <si>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</si>
  <si>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</si>
  <si>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</si>
  <si>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</si>
  <si>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</si>
  <si>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</si>
  <si>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</si>
  <si>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ml;ltiz 127</t>
  </si>
  <si>
    <t>th;j;jf tq;fpfspd; cs;ehl;L tq;fpj; njhopy; gphpTfspd; nrhj;Jf;fSk; nghWg;Gf;fSk; (m)</t>
  </si>
  <si>
    <t>nkhj;jr;
nrhj;Jf;fs;
my;yJ
nghWg;Gf;fs;</t>
  </si>
  <si>
    <t>ifapYs;s
gzk;</t>
  </si>
  <si>
    <t>ifapYs;s
ntspehl;L
ehzaKk;
ntspehl;bYs;s
tq;fpfspy;
,Ue;J
tuNtz;ba
epYitfSk;</t>
  </si>
  <si>
    <t>fld;fSk; Kw;gzq;fSk;</t>
  </si>
  <si>
    <t>epiyahd
kw;Wk;
Vida
nrhj;Jf;fs;
(M)</t>
  </si>
  <si>
    <t>fhy kw;Wk; Nrkpg;G itg;Gf;fs;</t>
  </si>
  <si>
    <t>nkhj;j itg;Gf;fs;</t>
  </si>
  <si>
    <t>,yq;if murpd; fld;ghLfs;</t>
  </si>
  <si>
    <t>Vida
KjyPLfs;</t>
  </si>
  <si>
    <t>nfhs;tdT nra;ag;gl;lJk;
fopT nra;ag;gl;lJkhd
cz;bay;fs;</t>
  </si>
  <si>
    <t>Nkyjpfg;
gw;Wf;fs;
jpiwNrhp</t>
  </si>
  <si>
    <t xml:space="preserve">  tq;fpfSf;fpilNa</t>
  </si>
  <si>
    <t>,yq;if
muR</t>
  </si>
  <si>
    <t xml:space="preserve"> tjpNthH</t>
  </si>
  <si>
    <t xml:space="preserve"> Nfs;tp</t>
  </si>
  <si>
    <t xml:space="preserve">  nkhj;jk;</t>
  </si>
  <si>
    <t>jpiwNrhp
Kwpfs;</t>
  </si>
  <si>
    <t>jtiz</t>
  </si>
  <si>
    <t>Vida</t>
  </si>
  <si>
    <t>fld;fs;</t>
  </si>
  <si>
    <t>kw;Wk;</t>
  </si>
  <si>
    <t>nghWg;</t>
  </si>
  <si>
    <t>,wf;F
kjp</t>
  </si>
  <si>
    <t>Vw;Wkjp</t>
  </si>
  <si>
    <t>ml;ltiz 128</t>
  </si>
  <si>
    <t xml:space="preserve"> th;j;jf tq;fpfspd; fiufle;j tq;fpj; njhopy; (f.f.t.) gphpTfspd; nrhj;Jf;fSk; nghWg;Gf;fSk; (m)</t>
  </si>
  <si>
    <t>nrhj;Jf;fs; (M)</t>
  </si>
  <si>
    <t>nghWg;Gf;fs; (M)</t>
  </si>
  <si>
    <t>tjptw;Nwhh;</t>
  </si>
  <si>
    <t>tjpNthH</t>
  </si>
  <si>
    <t xml:space="preserve">                                                  tjpNthH</t>
  </si>
  <si>
    <t>KjyPl;Lr;</t>
  </si>
  <si>
    <t>nkhj;jr;</t>
  </si>
  <si>
    <t>tq;fp
my;yhj</t>
  </si>
  <si>
    <t>tq;fp</t>
  </si>
  <si>
    <t>kj;jpa</t>
  </si>
  <si>
    <t>f.f.t.</t>
  </si>
  <si>
    <t>rigj;</t>
  </si>
  <si>
    <t>xg;Gjyspf;</t>
  </si>
  <si>
    <t>xg;Gjy</t>
  </si>
  <si>
    <t>nrhj;Jf;fs;Æ</t>
  </si>
  <si>
    <t>gphpTfSf;</t>
  </si>
  <si>
    <t>njhopy;</t>
  </si>
  <si>
    <t>fg;gl;l</t>
  </si>
  <si>
    <t>nrhj;</t>
  </si>
  <si>
    <t>my;yhj</t>
  </si>
  <si>
    <t>spf;fg;gl;l</t>
  </si>
  <si>
    <t>fpilapy;</t>
  </si>
  <si>
    <t>Kaw;rpfs;</t>
  </si>
  <si>
    <t>Jf;fs;</t>
  </si>
  <si>
    <t>Gf;fs;</t>
  </si>
  <si>
    <t>(m) 1979 Nk 2Mk; ehs; kj;jpa tq;fpapd; Rw;wwpf;if ,y.380 ,d; epajpfspd;gb th;j;jf tq;fpapd; xU gphpthf fiufle;j tq;fpj; njhopy; gphpT epWtg;gl;lJ. ,J Fwpj;Jiuf;fg;gl;l ntspehl;L</t>
  </si>
  <si>
    <t xml:space="preserve">    ehzaq;fspy; itg;Gf;fis Vw;Wf; nfhs;tJld;&gt; Kw;gzq;fisAk; toq;Fk;:</t>
  </si>
  <si>
    <t>(M) Fwpg;gpl;l fhy Kbtpy; epyTfpd;w nryhtzp tPjq;fspy; ntspehl;L ehzaq;fspy; Fwpj;Jiuf;fg;gl;l nrhj;Jf;fSk; nghWg;Gf;fSk; ,yq;if &amp;ghtpw;F khw;wg;gl;Ls;sd.</t>
  </si>
  <si>
    <t>ml;ltiz 134</t>
  </si>
  <si>
    <t>itg;Gf;fis Vw;Fk; epWtdq;fspd; Nrkpg;G kw;Wk; epiyahd itg;Gf;fs;</t>
  </si>
  <si>
    <t>nkhj;j
itg;Gf;fs;</t>
  </si>
  <si>
    <t>chpkk;</t>
  </si>
  <si>
    <t>Njrpa</t>
  </si>
  <si>
    <t>mur</t>
  </si>
  <si>
    <t>ngw;w</t>
  </si>
  <si>
    <t>&lt;l;L</t>
  </si>
  <si>
    <t>gpuNjr</t>
  </si>
  <si>
    <t>chpkk; ngw;w</t>
  </si>
  <si>
    <t>ngw;w epjpf;</t>
  </si>
  <si>
    <t>KjyPl;L</t>
  </si>
  <si>
    <t>rq;th;j;jd</t>
  </si>
  <si>
    <t>rpwg;gpay;G</t>
  </si>
  <si>
    <t>fk;gdpfs;</t>
  </si>
  <si>
    <t>tq;fp (M)</t>
  </si>
  <si>
    <t>tha;e;j</t>
  </si>
  <si>
    <t>tq;fpfs; (,)</t>
  </si>
  <si>
    <r>
      <t>2018</t>
    </r>
    <r>
      <rPr>
        <sz val="10"/>
        <color rgb="FF000000"/>
        <rFont val="Times New Roman"/>
        <family val="1"/>
      </rPr>
      <t xml:space="preserve">          </t>
    </r>
    <r>
      <rPr>
        <sz val="10"/>
        <color indexed="8"/>
        <rFont val="Baamini"/>
      </rPr>
      <t>rdthp</t>
    </r>
  </si>
  <si>
    <r>
      <t>2019</t>
    </r>
    <r>
      <rPr>
        <sz val="10"/>
        <color rgb="FF000000"/>
        <rFont val="Times New Roman"/>
        <family val="1"/>
      </rPr>
      <t xml:space="preserve">          </t>
    </r>
    <r>
      <rPr>
        <sz val="10"/>
        <color indexed="8"/>
        <rFont val="Baamini"/>
      </rPr>
      <t>rdthp</t>
    </r>
  </si>
  <si>
    <r>
      <t>2020</t>
    </r>
    <r>
      <rPr>
        <sz val="10"/>
        <color rgb="FF000000"/>
        <rFont val="Times New Roman"/>
        <family val="1"/>
      </rPr>
      <t xml:space="preserve">         </t>
    </r>
    <r>
      <rPr>
        <sz val="10"/>
        <color indexed="8"/>
        <rFont val="Baamini"/>
      </rPr>
      <t>rdthp</t>
    </r>
  </si>
  <si>
    <r>
      <t>2021</t>
    </r>
    <r>
      <rPr>
        <sz val="10"/>
        <color rgb="FF000000"/>
        <rFont val="Times New Roman"/>
        <family val="1"/>
      </rPr>
      <t xml:space="preserve">          </t>
    </r>
    <r>
      <rPr>
        <sz val="10"/>
        <color indexed="8"/>
        <rFont val="Baamini"/>
      </rPr>
      <t>rdthp</t>
    </r>
  </si>
  <si>
    <r>
      <t>2022</t>
    </r>
    <r>
      <rPr>
        <sz val="10"/>
        <color rgb="FF000000"/>
        <rFont val="Times New Roman"/>
        <family val="1"/>
      </rPr>
      <t xml:space="preserve">          </t>
    </r>
    <r>
      <rPr>
        <sz val="10"/>
        <color indexed="8"/>
        <rFont val="Baamini"/>
      </rPr>
      <t>rdthp</t>
    </r>
  </si>
  <si>
    <r>
      <t>2023</t>
    </r>
    <r>
      <rPr>
        <sz val="10"/>
        <color rgb="FF000000"/>
        <rFont val="Times New Roman"/>
        <family val="1"/>
      </rPr>
      <t xml:space="preserve">          </t>
    </r>
    <r>
      <rPr>
        <sz val="10"/>
        <color indexed="8"/>
        <rFont val="Baamini"/>
      </rPr>
      <t>rdthp</t>
    </r>
  </si>
  <si>
    <t>(m) murpd; itg;Gf;fisAk; tpNrl Nrkpg;Gj; jpl;lq;fspd; fPo; ,U mur tq;fpfspdhYk; jpul;lg;gl;l ePz;lfhy itg;Gf;fs; kw;Wk; ntspehl;L ehza itg;Gf;fisAk; cs;slf;Ffpd;wJ.</t>
  </si>
  <si>
    <t>(M) gpuNjr mgptpUj;jp tq;fpfs; xd;wpizf;fg;gl;L 2010 A+iy 14 ,y; gpuNjr rq;th;j;jd tq;fp cUthf;fg;gl;lJ.</t>
  </si>
  <si>
    <t>(,) tiuaWf;fg;gl;l rdr mgptpUj;jp tq;fp&gt; tiuaWf;fg;gl;l ,yq;if tPlikg;G mgptpUj;jp epjpf; $l;Lj;jhgdk; kw;Wk; tiuaWf;fg;gl;l ,yq;if Nrkpg;G tq;fp vd;gdtw;iw Vida chpkk;ngw;w rpwg;gpay;G
tha;e;j tq;fpfs; cs;slf;Ffpd;wJ. rpwg;gpay;Gtha;e;j tq;fpnahd;whfj; njhopw;gl;l tiuaWf;fg;gl;l vk;gpv];vy; Nrkpg;G tq;fpahdJ ,yq;if nkr;rd;l; ghq;f; gpvy;rp kw;Wk; tiuaWf;fg;gl;l vk;gpv];vy;
igdhd;rpay; Nrtprh;]; cld; ,ize;J 2015 rdthp 01Mk; jpfjpapypUe;J nkh;r;rd;l; ghq;f; xt; rpwpyq;fh md;l; igdhd;]; gpvy;rp vd;w ngaUld; chpkk;ngw;w epjpapay; fk;gdpahfj; njhopw;gl;lJ.</t>
  </si>
  <si>
    <t xml:space="preserve">(&lt;) 2005 ngg;GUthp 1Mk; ehs; Kjy; chpkk;ngw;w epjpf; fk;gdpfs; Nrkpg;G itg;Gf;fis Vw;Wf; nfhs;tjw;F mDkjp toq;fg;gl;lJ.
</t>
  </si>
  <si>
    <t>(c) Njrpa Nrkpg;G tq;fpapy; Vida Nrkpg;G jpl;lq;fspd; fPo; Kd;dh; fhzg;gl;l itg;Gf;fs; mjd; epiyahd itg;Gf;fspy; cs;slf;fg;gl;Ls;sJ.</t>
  </si>
  <si>
    <t>ml;ltiz 137</t>
  </si>
  <si>
    <t>gq;Fr; re;ij nrayhw;wk;</t>
  </si>
  <si>
    <t>nkhj;jg;
Gus;T</t>
  </si>
  <si>
    <t>ehshe;j
ruhrhpg;
Gus;T</t>
  </si>
  <si>
    <t>,yq;if my;yhNjhhpd;
nfhLf;fy; thq;fy;fs;</t>
  </si>
  <si>
    <t>re;ij
%yjd
khf;fy;
(m)</t>
  </si>
  <si>
    <t>thfdq;fs; kw;Wk;
$Wfs;</t>
  </si>
  <si>
    <t>%yjdg; nghUl;fs;</t>
  </si>
  <si>
    <t>th;j;jfk; kw;Wk;
njhopy;rhh; epGzj;Jtg;
gzpfs;</t>
  </si>
  <si>
    <t>Efh;Nthh; ePz;lfhyg;
ghtidg; nghUl;fs;
kw;Wk; Mil</t>
  </si>
  <si>
    <t>Efh;Nth; gzpfs;</t>
  </si>
  <si>
    <t>gd;Kfg;gLj;jg;gl;l
epjpapay</t>
  </si>
  <si>
    <t>rf;jp</t>
  </si>
  <si>
    <t>czT kw;Wk;
%yg;nghUl;fs;
rpy;yiw tpahghuk;</t>
  </si>
  <si>
    <t>czT&gt; Fbghdk; kw;Wk;
Gifapiy</t>
  </si>
  <si>
    <t>eyg; ghJfhg;G
cgfuzk; kw;Wk;
gzpfs;</t>
  </si>
  <si>
    <t>tPl;Llikfs; kw;Wk;
jdpahs; cw;gj;jpfs;</t>
  </si>
  <si>
    <t>fhg;GWjp</t>
  </si>
  <si>
    <t>nghUl;fs;</t>
  </si>
  <si>
    <t>rpy;yiw tpw;gid</t>
  </si>
  <si>
    <t>nkd;nghUs; kw;Wk;
gzpfs</t>
  </si>
  <si>
    <t>njhiyj;njhlh;G+l;ly;
gzpfsp</t>
  </si>
  <si>
    <t>gad;ghLfs;</t>
  </si>
  <si>
    <t>uction</t>
  </si>
  <si>
    <t>ified</t>
  </si>
  <si>
    <t>Tech.</t>
  </si>
  <si>
    <t>Energy</t>
  </si>
  <si>
    <t>&amp;.kpy;.</t>
  </si>
  <si>
    <t>&amp;.gpy;.</t>
  </si>
  <si>
    <t>n.a</t>
  </si>
  <si>
    <t>(m) fhy Kbtpy;</t>
  </si>
  <si>
    <t xml:space="preserve">ml;ltiz 126 </t>
  </si>
  <si>
    <t>Jiwthhpahd gq;F tpiyr; Rl;nlz;fs;- cyfshtpa ifj;njhopy; tifg;gLj;jy; juepakk; (M)</t>
  </si>
  <si>
    <r>
      <rPr>
        <b/>
        <sz val="10"/>
        <rFont val="Baamini"/>
      </rPr>
      <t>v];
md;l; gp
,yq;if
20
Rl;nlz;</t>
    </r>
    <r>
      <rPr>
        <b/>
        <sz val="10"/>
        <rFont val="Book Antiqua"/>
        <family val="1"/>
      </rPr>
      <t xml:space="preserve"> (2004=1,000)
</t>
    </r>
    <r>
      <rPr>
        <b/>
        <sz val="10"/>
        <rFont val="Baamini"/>
      </rPr>
      <t>(m)</t>
    </r>
  </si>
  <si>
    <t xml:space="preserve">(,) nfhtpl;-19,d; gutYld;&gt; ehl;by; epytpa epiyikfs; fhuzkhf&gt; 2020 khr;R 23 njhlf;fk; 2020 Nk 6 tiu nfhOk;G gq;F ghpth;j;jid njhopw;gltpy;iy. </t>
  </si>
  <si>
    <t>(M) 2020 rdthp 20,ypUe;J eilKiwf;FtUk; tifapy; gl;bayplg;gl;l fk;gdpfis tifg;gLj;Jtjw;F cyfshtpa ifj;njhopy; tifg;gLj;jy; epakq;fisg; gpuj;jpNafkhf nfhOk;G gq;Fg; ghpth;j;jid gpd;gw;wpaJ. ,jd;gb&gt; 2020 rdthpapypUe;J eilKiwf;FtUk; tifapy; Kd;ida Jiwfspy; tifg;gLj;jy;fs; epWj;jg;gl;ld.</t>
  </si>
  <si>
    <t xml:space="preserve">(m) mwpf;ifaply; tq;fpfspd; vz;zpf;if 2018 xj;NjhghpypUe;J 26Mf fhzg;gl;lJld; 2020 xj;Njhgh; 24Mf fhzg;gl;lJ. </t>
  </si>
  <si>
    <t xml:space="preserve">(M) epiyahd kw;Wk; Vida nrhj;Jf;fs; tq;fpfspd; Mjdk;&gt; jsghlk;&gt; nghUj;jy;fs; kw;Wk; rpy;yiw t];Jf;fs; Mfpatw;iw cs;slf;Ffpd;wJ (juF&gt; ngwf;$ba tl;b Nghd;wd) </t>
  </si>
  <si>
    <t>(,) kj;jpa tq;fpia cs;slf;Ffpd;wJ</t>
  </si>
  <si>
    <t>(,) ehza tpjpr; rl;lj;jpd; 91(1)(M)Mk; gphptpd; fPo; toq;fg;gl;l kj;jpa tq;fpapd; Ra gpizaq;fs;</t>
  </si>
  <si>
    <t xml:space="preserve">gz tPjq;fs;: kj;jpa tq;fp kw;Wk; th;j;jf tq;fpfs; </t>
  </si>
  <si>
    <t>gpizaq;fspd; tifg;gb th;j;jf tq;fpfspd; fld;fSk; Kw;gzq;fSk; (fhy Kbtpy;)</t>
  </si>
  <si>
    <t>th;j;jf tq;fpapdhy; jdpahh;Jiwf;F toq;fg;gl;l fld;fSk; Kw;gzq;fSk;</t>
  </si>
  <si>
    <t xml:space="preserve">th;j;jf tq;fpfspd; cs;ehl;L tq;fpj; njhopy; gphpTfspd; nrhj;Jf;fSk; nghWg;Gf;fSk; </t>
  </si>
  <si>
    <t>th;j;jf tq;fpfspd; fiufle;j tq;fpj; njhopy; (f.f.t.) gphpTfspd; nrhj;Jf;fSk; nghWg;Gf;fSk;</t>
  </si>
  <si>
    <t xml:space="preserve"> epjpapay; Mw;wy; Fwpfhl;bfs; - tq;fpj;njhopy; Jiw</t>
  </si>
  <si>
    <t>fld;toq;Fk; tq;fpfspdhy; toq;fg;gl;l nkhj;jg; gaph;r;nra;iff; fld;fs; (2023 jpnrk;gh; 31,y; cs;s epiyik)</t>
  </si>
  <si>
    <t>Gjpa midj;ijAk; cs;slf;fpa fpuhkpaf; nfhLfld; jpl;lk; Jiz czTg; gaph;fSf;F fld;toq;Fk; tq;fpfspdhy; toq;fg;gl;l fld;fs; (2023 jpnrk;gh; 31,y; cs;s epiyik)</t>
  </si>
  <si>
    <t>gaph;f; fhg;GWjp epfo;r;rpj;jpl;lj;jpd; njhopw;ghLfs; - ney; Jiw (2023 jpnrk;gh; 31,y; cs;s epiyik)</t>
  </si>
  <si>
    <t>khtl;l $l;LwT fpuhkpa tq;fpfspdJ itg;Gf;fSk; Kw;gzq;fSk; (2013-2023) kw;Wk; 2023Mk; Mz;bw;fhd khtl;l mbg;gilapyhd tifg;gLj;jy;</t>
  </si>
  <si>
    <t>ml;ltizapd; ngah;</t>
  </si>
  <si>
    <t xml:space="preserve">,yq;if kj;jpa tq;fpapd; Mz;bw;fhd nghUshjhu kPsha;T - 2023
Gs;sptpgu gpd;dpizg;gpd; vf;]iy mbg;gilahff; nfhz;l epfo;epiy gjpg;G </t>
  </si>
  <si>
    <t>cs;slf;fk;</t>
  </si>
  <si>
    <t xml:space="preserve">ml;ltiz ,y. </t>
  </si>
  <si>
    <t>4. ehza kw;Wk; epjpapay; Jiw</t>
  </si>
  <si>
    <t>(Njitahd ml;ltizia mZFtjw;F ngaiu mOj;jTk;)</t>
  </si>
  <si>
    <r>
      <t>(M</t>
    </r>
    <r>
      <rPr>
        <b/>
        <vertAlign val="subscript"/>
        <sz val="10"/>
        <color indexed="8"/>
        <rFont val="Times New Roman"/>
        <family val="1"/>
      </rPr>
      <t>2</t>
    </r>
    <r>
      <rPr>
        <b/>
        <sz val="10"/>
        <color indexed="8"/>
        <rFont val="Times New Roman"/>
        <family val="1"/>
      </rPr>
      <t>)</t>
    </r>
  </si>
  <si>
    <r>
      <t>(</t>
    </r>
    <r>
      <rPr>
        <b/>
        <sz val="10"/>
        <color rgb="FF000000"/>
        <rFont val="Times New Roman"/>
        <family val="1"/>
      </rPr>
      <t>M</t>
    </r>
    <r>
      <rPr>
        <b/>
        <vertAlign val="subscript"/>
        <sz val="10"/>
        <color indexed="8"/>
        <rFont val="Baamini"/>
      </rPr>
      <t>1</t>
    </r>
    <r>
      <rPr>
        <b/>
        <sz val="10"/>
        <color indexed="8"/>
        <rFont val="Baamini"/>
      </rPr>
      <t>)</t>
    </r>
  </si>
  <si>
    <r>
      <t xml:space="preserve">(c) </t>
    </r>
    <r>
      <rPr>
        <sz val="9"/>
        <color rgb="FF000000"/>
        <rFont val="Times New Roman"/>
        <family val="1"/>
      </rPr>
      <t>M</t>
    </r>
    <r>
      <rPr>
        <sz val="9"/>
        <color indexed="8"/>
        <rFont val="Baamini"/>
      </rPr>
      <t>2 vd;gJ nghJ kf;fspd; trKs;s ehzak; kw;Wk; &amp;ghtpy; Fwpj;Jiuf;fg;gl;l Nfs;tp&gt; Nrkpg;G kw;Wk; nghJ kf;fspd; trKs;s jtiz itg;Gf;fSf;Fr; rkdhFk;</t>
    </r>
  </si>
  <si>
    <r>
      <rPr>
        <i/>
        <sz val="9"/>
        <color rgb="FF000000"/>
        <rFont val="Baamini"/>
      </rPr>
      <t>%yk;:</t>
    </r>
    <r>
      <rPr>
        <sz val="9"/>
        <color indexed="8"/>
        <rFont val="Baamini"/>
      </rPr>
      <t xml:space="preserve"> ,yq;if kj;jpa tq;fp</t>
    </r>
  </si>
  <si>
    <r>
      <t xml:space="preserve">(m) </t>
    </r>
    <r>
      <rPr>
        <sz val="9"/>
        <rFont val="Times New Roman"/>
        <family val="1"/>
      </rPr>
      <t>M</t>
    </r>
    <r>
      <rPr>
        <vertAlign val="subscript"/>
        <sz val="9"/>
        <rFont val="Times New Roman"/>
        <family val="1"/>
      </rPr>
      <t>2</t>
    </r>
    <r>
      <rPr>
        <sz val="9"/>
        <rFont val="Baamini"/>
      </rPr>
      <t xml:space="preserve"> th;j;jf tq;fpfspd; cs;ehl;L tq;fpj;njhopy; gphpTfSlDk; kj;jpa tq;fpAlDk; njhlh;Gila xd;WNrh;e;j juTfspd; mbg;gilapyike;Js;sJ</t>
    </r>
  </si>
  <si>
    <t>jdpahh;
Jiwf;fhd
nfhLfld;</t>
  </si>
  <si>
    <t>mur
$l;Lj;jh
gdq;fspw;fhd
nfhLfld;</t>
  </si>
  <si>
    <t>murpd;
itg;Gf;fs;</t>
  </si>
  <si>
    <r>
      <t xml:space="preserve">      </t>
    </r>
    <r>
      <rPr>
        <sz val="9"/>
        <rFont val="Times New Roman"/>
        <family val="1"/>
      </rPr>
      <t xml:space="preserve">     (i)</t>
    </r>
    <r>
      <rPr>
        <sz val="9"/>
        <rFont val="Baamini"/>
      </rPr>
      <t xml:space="preserve">  tjptw;Nwhh; ntspehl;L ehza itg;Gf;fspy; miug;gq;F (50 rjtPjk;) cs;ehl;L itg;Gg; nghWg;Gf;fshff; fUjg;gLfpd;wd</t>
    </r>
  </si>
  <si>
    <r>
      <t xml:space="preserve">       </t>
    </r>
    <r>
      <rPr>
        <sz val="9"/>
        <rFont val="Times New Roman"/>
        <family val="1"/>
      </rPr>
      <t xml:space="preserve">  (ii)</t>
    </r>
    <r>
      <rPr>
        <sz val="9"/>
        <rFont val="Baamini"/>
      </rPr>
      <t xml:space="preserve">  midj;J tjpAk; ,yq;ifauy;yhNjhhpd; ntspehl;L ehza kPjpfs; ntspehl;Lg; nghWg;Gf;fshff; fUjg;gLfpd;wd</t>
    </r>
  </si>
  <si>
    <r>
      <rPr>
        <sz val="9"/>
        <rFont val="Times New Roman"/>
        <family val="1"/>
      </rPr>
      <t xml:space="preserve">                 (iii)</t>
    </r>
    <r>
      <rPr>
        <sz val="9"/>
        <rFont val="Baamini"/>
      </rPr>
      <t xml:space="preserve">  kw;iwa midj;J cs;ehl;L ntspehl;L ehzaf; fzf;FfSk; cs;ehl;L itg;Gg; nghWg;Gf;fshfNt fUjg;gLfpd;wd</t>
    </r>
  </si>
  <si>
    <r>
      <t>(V) 2023 rdthp 30 md;W eilngw;w mikr;ruitf; $l;lj;jpy; ngwg;gl;l mikr;ruit xg;GjYld;&gt; murpw;Fr; nrhe;jkhd Njh;e;njLf;fg;gl;l tpahghuj; njhopy;Kaw;rpfspd; Ie;njhiffis kPs;fl;likg;gjw;Fg; gd;dhl;L ehza epjpaj;jpd; tphpthf;fg;gl;l epjpa trjp Vw;ghl;bd; fPo; cld;gl;l eltbf;iffSld; ,ire;J nry;Yk; tpjj;jpy; ,yq;ifg; ngw;Nwhypaf; $l;Lj;jhgdj;jpd; ntspepd;w ntspehl;L ehza cj;juthjkspf;fg;gl;l gLfldhdJ 2022 jpnrk;ghpypUe;J eilKiwf;F tUk; tpjj;jpy; kj;jpa mur gLfldpDs; cs;sPh;f;fg;gl;lJ. ,jw;fika&gt; ,r;rPuhf;fkhdJ Kjyhtjhf 2023 Vg;gpwypYk; mjidj;njhlh;e;J 2023 jpnrk;ghpYk; vd;wthW ,uz;L fl;lq;fspy; eilKiwg;gLj;jg;gl;lJld; murpw;Fr; nrhe;jkhd Fwpj;j th;j;jf tq;fpapd; Ie;njhifapy; ,J gpujpgypf;fg;gl;lJ. NkYk;&gt; ,J mur $l;Lj;jhgdq;fs;</t>
    </r>
    <r>
      <rPr>
        <sz val="9"/>
        <color rgb="FF000000"/>
        <rFont val="Baamini"/>
      </rPr>
      <t>Æ</t>
    </r>
    <r>
      <rPr>
        <sz val="9"/>
        <color rgb="FF000000"/>
        <rFont val="Bamini"/>
      </rPr>
      <t>murpw;Fr; nrhe;jkhd tpahghuj; njhopy;Kaw;rpfspw;fhd nfhLfldpy; Fiwg;nghd;wpidAk; murhq;fj;jpw;fhd Njwpa nfhLfldpy; njhlh;Gila tphpthf;fnkhd;wpidAk; Njhw;Wtpj;jJ.</t>
    </r>
  </si>
  <si>
    <r>
      <t xml:space="preserve">%yk;: </t>
    </r>
    <r>
      <rPr>
        <sz val="9"/>
        <rFont val="Baamini"/>
      </rPr>
      <t>,yq;if kj;jpa tq;fp</t>
    </r>
  </si>
  <si>
    <r>
      <t xml:space="preserve">(m) </t>
    </r>
    <r>
      <rPr>
        <sz val="9"/>
        <rFont val="Times New Roman"/>
        <family val="1"/>
      </rPr>
      <t>M</t>
    </r>
    <r>
      <rPr>
        <vertAlign val="subscript"/>
        <sz val="9"/>
        <rFont val="Times New Roman"/>
        <family val="1"/>
      </rPr>
      <t>2b</t>
    </r>
    <r>
      <rPr>
        <sz val="9"/>
        <rFont val="Baamini"/>
      </rPr>
      <t xml:space="preserve"> ehza mstPL ,yq;ifapy; njhopw;gLfpd;w kj;jpa tq;fp kw;Wk; cupkk; ngw;w tu;j;jf tq;fpfspd; cs;ehl;L tq;fpj;njhopy; gphpTfs; kw;Wk; fiufle;j tq;fpj;njhopy; gphpTfs; Mfpa ,uz;LlDk; njhlh;ghd xd;W Nrh;e;j juTfis mbg;gilahff; nfhz;Ls;sJ. ,U jlitfs; fzf;fpLtjidAk; nrhj;Jf;fs; kw;Wk; nghWg;Gf;fs; jtwhf tFg;ghf;fk; nra;ag;gLtjidAk; jtph;f;Fk; nghUl;L cs;ehl;L tq;fpj;njhopy; gphpTfs; kw;Wk; fiufle;j tq;fpj; njhopy; gphpTfspd; juTfisf; $l;Lifapy; tiutpyf;fz hPjpahd khw;wq;fs; gpd;gw;wg;gl;ld. Kf;fpa khw;wq;fshtd:                                             </t>
    </r>
  </si>
  <si>
    <r>
      <t xml:space="preserve">(m) </t>
    </r>
    <r>
      <rPr>
        <sz val="9"/>
        <rFont val="Times New Roman"/>
        <family val="1"/>
      </rPr>
      <t>M</t>
    </r>
    <r>
      <rPr>
        <vertAlign val="subscript"/>
        <sz val="9"/>
        <rFont val="Times New Roman"/>
        <family val="1"/>
      </rPr>
      <t>4</t>
    </r>
    <r>
      <rPr>
        <sz val="9"/>
        <rFont val="Times New Roman"/>
        <family val="1"/>
      </rPr>
      <t xml:space="preserve"> </t>
    </r>
    <r>
      <rPr>
        <sz val="9"/>
        <rFont val="Baamini"/>
      </rPr>
      <t xml:space="preserve">MdJ </t>
    </r>
    <r>
      <rPr>
        <sz val="9"/>
        <rFont val="Times New Roman"/>
        <family val="1"/>
      </rPr>
      <t>M</t>
    </r>
    <r>
      <rPr>
        <vertAlign val="subscript"/>
        <sz val="9"/>
        <rFont val="Times New Roman"/>
        <family val="1"/>
      </rPr>
      <t>2b</t>
    </r>
    <r>
      <rPr>
        <sz val="9"/>
        <rFont val="Times New Roman"/>
        <family val="1"/>
      </rPr>
      <t xml:space="preserve"> </t>
    </r>
    <r>
      <rPr>
        <sz val="9"/>
        <rFont val="Baamini"/>
      </rPr>
      <t>,y; cs;slf;fg;gLk; epWtdq;fSf;F Nkyjpfkhf chpkk;ngw;w rpwg;gpay;G tha;e;j tq;fpfs; kw;Wk; chpkk; ngw;w epjpf; fk;gdpfs; vd;gdtw;Wld; njhlh;ghd xd;W Nrh;e;j juTfis mbg;gilahff; nfhz;Ls;sJ</t>
    </r>
  </si>
  <si>
    <r>
      <t>(M) ,t;tl;ltizapYs;s cs;ehl;L tq;fpj; njhopy; gphptpYs;s ehzak;&gt; Nfs;tp itg;Gf;fs; kw;Wk; fhy kw;Wk; Nrkpg;G itg;Gf;fs; vd;gd ml;ltiz 120,y; cs;stw;wpypUe;Jk; NtWgLfpd;wd. ,jw;F epjp mstPl;bd; (</t>
    </r>
    <r>
      <rPr>
        <sz val="9"/>
        <rFont val="Times New Roman"/>
        <family val="1"/>
      </rPr>
      <t>M4</t>
    </r>
    <r>
      <rPr>
        <sz val="9"/>
        <rFont val="Baamini"/>
      </rPr>
      <t>) tiutpyf;fzj;jpd;gb chpkk;ngw;w</t>
    </r>
  </si>
  <si>
    <r>
      <t>(&lt;) chpkk;ngw;w rpwg;gpay;G tha;e;j tq;fpfSs; gpuNjr mgptpUj;jp tq;fpfs;Æ gpuNjr rq;th;jd tq;fp&gt; (2010 A+iy 14 ,y; gpuNjr mgptpUj;jp tq;fpfis xd;W Nrh;j;J epWtg;gl;lJ) Njrpa Nrkpg;G tq;fp&gt; mur &lt;l;L KjyPl;L tq;fp&gt; tiuaWf;fg;gl;l rdr mgptpUj;jp tq;fp&gt; ,yq;if vr;Bvg;rp tq;fp&gt; tiuaWf;fg;gl;l ,yq;if Nrkpg;G tq;fp vd;gd cs;slq;Fk;. chpkk;ngw;w rpwg;gpay;G tq;fpahfj; njhopw;gl;l tiuaWf;fg;gl;l vk;gPv];vy; Nrkpg;G tq;fpahdJ Nkh;r;rd;l; ghq;f; xg; = yq;fh gpvy;rp kw;Wk; vk;gpv];vy; gpdhd;rpay; Nrh;tpr]; vy;hpbAld; xd;wpizf;fg;gl;L Nkr;rd;l; ghq; xg; = yq;fh md;l; gpdhd;]; gpvy;rp vd;w ngahpy; 2015 rdthp 01 ,ypUe;J eilKiwf;F tUk;tifapy; chpkk;ngw;w epjpf;fk;gdpahf njhopw;gl;lJ. chpkk; ngw;w rpwg;gpay;G tha;e;j tq;fpahfj; njhopw;gl;l bvt;rprp tq;fp bvt;rprp tHj;jd tq;fpAld; ,ize;J 2015 xj;NjhgH 01Mk; jpfjpapypUe;J bvt;rprp ghq;f; gpvy;rp vd;w ngahpy; chpkk; ngw;w tHj;jf tq;fpahfj; njhopw;gl;lJ. chpkk;ngw;w rpwg;gpay;Gtha;e;j tq;fpnahd;whfj; njhopw;gl;l tiuaWf;fg;gl;l yq;fhGj;jpu mgptpUj;jp tq;fp 2019 Vg;gpwy; 1 njhlf;fk; gpuNjr mgptpUj;jp tq;fp</t>
    </r>
    <r>
      <rPr>
        <sz val="9"/>
        <rFont val="Times New Roman"/>
        <family val="1"/>
      </rPr>
      <t>/</t>
    </r>
    <r>
      <rPr>
        <sz val="9"/>
        <rFont val="Baamini"/>
      </rPr>
      <t xml:space="preserve"> gpuNjr rq;th;jd tq;fpAld; xd;W Nrh;f;fg;gl;lJ.</t>
    </r>
  </si>
  <si>
    <r>
      <t xml:space="preserve">               %yk;: </t>
    </r>
    <r>
      <rPr>
        <sz val="9"/>
        <rFont val="Baamini"/>
      </rPr>
      <t>,yq;if kj;jpa tq;fp</t>
    </r>
  </si>
  <si>
    <t>,Wjpf; fld; toq;Feuhf tq;fpj;njhopy; epWtdq;fSf;F kj;jpa tq;fp Kw;gzq;fis toq;Ffpd;w tPjkhff; fhzg;gLfpd;wJ. 2020 Vg;gpwy; tiu&gt; tq;fp tPjkhdJ ehzar; rigapdhy; eph;zapf;fg;gl;l epiyahd tPjnkhd;whff; fhzg;gl;lJ. 2020 Vg;gpwy; 16 njhlf;fk;&gt; tq;fp tPjkhdJ Jizepy; fld;toq;fy; trjp tPjj;jpw;F Nkyhf 300 mbg;gilg; Gs;spfisf; nfhz;l vy;iynahd;Wld; jd;dpaf;fkhf eph;zapf;fg;gLtjw;F mDkjpf;fg;gl;lJ. 2022 entk;gh; 03 njhlf;fk;&gt; 700 mbg;gilg; Gs;spfisf; nfhz;l vy;iynahd;Wld; mz;ikapy; fpilg;gdthftpUe;j ruhrhp epiwNaw;wg;gl;l Gjpa itg;G tPjj;Jld; ,ire;J nry;Yk; tpjj;jpy; tq;fp tPjkhdJ xj;jpirthfr; rPuhf;fg;gl;lJ. 2023 rdthp 02 njhlf;fk;&gt; 300 mbg;gilg; Gs;spfisf; nfhz;l vy;iynahd;Wld; mz;ikapy; fpilg;gdthftpUe;j ruhrhp epiwNaw;wg;gl;l Gjpa itg;G tPjj;Jld; ,ire;J nry;Yk; tpjj;jpy; tq;fp tPjkhdJ xj;jpirthfr; rPuhf;fg;gl;lJld; mz;ika miur; rjtPjg; Gs;spnahd;wpd; ngUf;fj;jpw;F mz;zsthf;fg;gl;lJ. 2023 khr;R 01 njhlf;fk; tq;fp tPjkhdJ ehzaf; nfhs;ifr; rhjdq;fspypUe;jhd gl;baypypUe;J ePf;fg;gl;lJld; ,J tq;fpj;njhopy; kw;Wk; epjpapay; Kiwikapd; cWjpg;ghl;bw;F Mjutspg;gjw;F ,Wjpf; fld; toq;Feuhf kj;jpa tq;fp gad;gLj;Jfpd;w nfhs;ifr; rhjdnkhd;whff; fUjg;gl;lJ.</t>
  </si>
  <si>
    <t>(m) jdpahH Jiwf;F tHj;jf tq;fpfspdhy; toq;fg;gl;l fld;fs; kw;Wk; Kw;gzq;fspd; fhyhz;L mstPl;bid mbg;gilahff; nfhz;lJld;&gt; tHj;jf tq;fpfspy; cs;ehl;L tq;fpj;njhopy; gphpTfspdJk; fiufle;j tq;fpj;njhopy; gphpTfspdJk; fld;fs; kw;Wk Kw;gzq;fis cs;slf;FfpwJ.</t>
  </si>
  <si>
    <t>Vida
nghWg;Gf;fSk;
fzf;FfSk;</t>
  </si>
  <si>
    <t>kj;jpa
tq;fpaplkpUe;J tu
Ntz;ba
epYit</t>
  </si>
  <si>
    <t>cs;ehl;L
tq;fpfspypUe;J
tu
Ntz;ba
epYit</t>
  </si>
  <si>
    <t>Nrfhpg;G
epiyapYs;s
gz
tpla
q;fs;</t>
  </si>
  <si>
    <t>Vida
murg;
gpizaq;fs;</t>
  </si>
  <si>
    <t>cs;ehL</t>
  </si>
  <si>
    <t>nrYj;jg;gl;l
%yjdk;&gt; xJf;F
epjpfs; kw;Wk;
gfph;e;jspf;fg;ghj 
,yhgk;</t>
  </si>
  <si>
    <t xml:space="preserve"> cs;ehL</t>
  </si>
  <si>
    <t>ntspehL</t>
  </si>
  <si>
    <t>tjptw;NwhH</t>
  </si>
  <si>
    <t>Rw;Nwhl;lj;jpYs;s
ehzaj;
jhs;fs;</t>
  </si>
  <si>
    <t>Rw;Nwhl;lj;jpYs;s
ehzaf;
Fw;wpfs;</t>
  </si>
  <si>
    <t>ntspepw;Fk;
gpizaq;fs;
(,)</t>
  </si>
  <si>
    <t>cs;ehl;L tq;fpfSf;fpilapyhd</t>
  </si>
  <si>
    <r>
      <t xml:space="preserve">    (</t>
    </r>
    <r>
      <rPr>
        <sz val="9"/>
        <rFont val="Times New Roman"/>
        <family val="1"/>
      </rPr>
      <t>i</t>
    </r>
    <r>
      <rPr>
        <sz val="9"/>
        <rFont val="Baamini"/>
      </rPr>
      <t xml:space="preserve">) tjptw;Nwhh; </t>
    </r>
    <r>
      <rPr>
        <sz val="9"/>
        <rFont val="Times New Roman"/>
        <family val="1"/>
      </rPr>
      <t>(ii</t>
    </r>
    <r>
      <rPr>
        <sz val="9"/>
        <rFont val="Baamini"/>
      </rPr>
      <t>) th;j;jf tq;fpfs; (</t>
    </r>
    <r>
      <rPr>
        <sz val="9"/>
        <rFont val="Times New Roman"/>
        <family val="1"/>
      </rPr>
      <t>iii</t>
    </r>
    <r>
      <rPr>
        <sz val="9"/>
        <rFont val="Baamini"/>
      </rPr>
      <t>) KjyPl;Lr;rigj; njhopy; Kaw;rpfs; kw;Wk; (</t>
    </r>
    <r>
      <rPr>
        <sz val="9"/>
        <rFont val="Times New Roman"/>
        <family val="1"/>
      </rPr>
      <t>iv</t>
    </r>
    <r>
      <rPr>
        <sz val="9"/>
        <rFont val="Baamini"/>
      </rPr>
      <t>) kj;jpa tq;fpahy; xg;Gjyspf;fg;gl;l Vida tjpthsh;fs;.</t>
    </r>
  </si>
  <si>
    <t>gphpTfSf;fpilapy;</t>
  </si>
  <si>
    <r>
      <t xml:space="preserve"> </t>
    </r>
    <r>
      <rPr>
        <b/>
        <sz val="12"/>
        <color theme="1"/>
        <rFont val="Baamini"/>
      </rPr>
      <t>epjpapay; Mw;wy; Fwpfhl;bfs; - tq;fpj;njhopy; Jiw</t>
    </r>
  </si>
  <si>
    <r>
      <rPr>
        <i/>
        <sz val="9"/>
        <color theme="1"/>
        <rFont val="Baamini"/>
      </rPr>
      <t>%yk;:</t>
    </r>
    <r>
      <rPr>
        <sz val="9"/>
        <color theme="1"/>
        <rFont val="Baamini"/>
      </rPr>
      <t xml:space="preserve"> ,yq;if kj;jpa tq;fp</t>
    </r>
  </si>
  <si>
    <r>
      <t>(</t>
    </r>
    <r>
      <rPr>
        <sz val="9"/>
        <rFont val="Baamini"/>
      </rPr>
      <t>c</t>
    </r>
    <r>
      <rPr>
        <sz val="9"/>
        <rFont val="Times New Roman"/>
        <family val="1"/>
      </rPr>
      <t>)</t>
    </r>
  </si>
  <si>
    <r>
      <rPr>
        <sz val="9"/>
        <rFont val="Baamini"/>
      </rPr>
      <t>(f) tl;b tUkhdk; kw;Wk; njhopw;ghl;L tUkhdj;jpd; nkhj;jj;jpw;fhd tl;br; nrytpdk;&gt; njhopw;ghl;Lr; nrytpdk; kw;Wk; nkhj;j Vw;ghLfspd; nkhj;jj;jpd; tpfpjk;</t>
    </r>
    <r>
      <rPr>
        <sz val="9"/>
        <rFont val="Times New Roman"/>
        <family val="1"/>
      </rPr>
      <t xml:space="preserve">  Ratio of total of interest expenses, operating expenses and total provisions to total of interest income and operating income.</t>
    </r>
  </si>
  <si>
    <t xml:space="preserve">(c) </t>
  </si>
  <si>
    <r>
      <rPr>
        <i/>
        <sz val="9"/>
        <color theme="1"/>
        <rFont val="Baamini"/>
      </rPr>
      <t>%yk;</t>
    </r>
    <r>
      <rPr>
        <sz val="9"/>
        <color theme="1"/>
        <rFont val="Baamini"/>
      </rPr>
      <t>: ,yq;if fhg;GWjp xOq;fikg;G Mizf;FO</t>
    </r>
  </si>
  <si>
    <r>
      <rPr>
        <i/>
        <sz val="9"/>
        <rFont val="Baamini"/>
      </rPr>
      <t>%yk;:</t>
    </r>
    <r>
      <rPr>
        <sz val="9"/>
        <rFont val="Baamini"/>
      </rPr>
      <t xml:space="preserve"> ,yq;if kj;jpa tq;fp</t>
    </r>
  </si>
  <si>
    <t>14.50 (m)</t>
  </si>
  <si>
    <t>15.50 (m)</t>
  </si>
  <si>
    <r>
      <t xml:space="preserve">%yk;: </t>
    </r>
    <r>
      <rPr>
        <sz val="9"/>
        <color rgb="FF000000"/>
        <rFont val="Baamini"/>
      </rPr>
      <t>nfhOk;Gg; gq;Fg; ghpth;j;jid</t>
    </r>
  </si>
  <si>
    <r>
      <rPr>
        <b/>
        <sz val="10"/>
        <rFont val="Baamini"/>
      </rPr>
      <t>midj;J
gq;F
tpiyr;
Rl;nlz;</t>
    </r>
    <r>
      <rPr>
        <b/>
        <sz val="10"/>
        <rFont val="Book Antiqua"/>
        <family val="1"/>
      </rPr>
      <t xml:space="preserve"> (1985=100) </t>
    </r>
    <r>
      <rPr>
        <b/>
        <sz val="10"/>
        <rFont val="Baamini"/>
      </rPr>
      <t>(m)</t>
    </r>
  </si>
  <si>
    <t>tpw;gid</t>
  </si>
  <si>
    <t>nfhs;tdT</t>
  </si>
  <si>
    <r>
      <rPr>
        <i/>
        <sz val="9"/>
        <rFont val="Baamini"/>
      </rPr>
      <t>%yq;fs;:</t>
    </r>
    <r>
      <rPr>
        <sz val="9"/>
        <rFont val="Baamini"/>
      </rPr>
      <t xml:space="preserve"> Ntshz;ik kw;Wk; Ntshz;ikf; fhg;GWjpr; rig (Nt.Nt.fh.r)</t>
    </r>
  </si>
  <si>
    <r>
      <t>2014</t>
    </r>
    <r>
      <rPr>
        <sz val="10"/>
        <rFont val="Times New Roman"/>
        <family val="1"/>
      </rPr>
      <t>/</t>
    </r>
    <r>
      <rPr>
        <sz val="10"/>
        <rFont val="Baamini"/>
      </rPr>
      <t>2015 ngUk;Nghfk;</t>
    </r>
  </si>
  <si>
    <r>
      <t>2015</t>
    </r>
    <r>
      <rPr>
        <sz val="10"/>
        <rFont val="Times New Roman"/>
        <family val="1"/>
      </rPr>
      <t>/</t>
    </r>
    <r>
      <rPr>
        <sz val="10"/>
        <rFont val="Baamini"/>
      </rPr>
      <t>2016 ngUk;Nghfk;</t>
    </r>
  </si>
  <si>
    <r>
      <t>2016</t>
    </r>
    <r>
      <rPr>
        <sz val="10"/>
        <rFont val="Times New Roman"/>
        <family val="1"/>
      </rPr>
      <t>/</t>
    </r>
    <r>
      <rPr>
        <sz val="10"/>
        <rFont val="Baamini"/>
      </rPr>
      <t>2017 ngUk;Nghfk;</t>
    </r>
  </si>
  <si>
    <r>
      <t>2017</t>
    </r>
    <r>
      <rPr>
        <sz val="10"/>
        <rFont val="Times New Roman"/>
        <family val="1"/>
      </rPr>
      <t>/</t>
    </r>
    <r>
      <rPr>
        <sz val="10"/>
        <rFont val="Baamini"/>
      </rPr>
      <t>2018 ngUk;Nghfk;</t>
    </r>
  </si>
  <si>
    <r>
      <t>2019</t>
    </r>
    <r>
      <rPr>
        <sz val="10"/>
        <rFont val="Times New Roman"/>
        <family val="1"/>
      </rPr>
      <t>/</t>
    </r>
    <r>
      <rPr>
        <sz val="10"/>
        <rFont val="Baamini"/>
      </rPr>
      <t>2020 ngUk;Nghfk;</t>
    </r>
  </si>
  <si>
    <r>
      <t>2020</t>
    </r>
    <r>
      <rPr>
        <sz val="10"/>
        <rFont val="Times New Roman"/>
        <family val="1"/>
      </rPr>
      <t>/</t>
    </r>
    <r>
      <rPr>
        <sz val="10"/>
        <rFont val="Baamini"/>
      </rPr>
      <t>2021 ngUk;Nghfk; (m)</t>
    </r>
  </si>
  <si>
    <r>
      <rPr>
        <i/>
        <sz val="9"/>
        <rFont val="Baamini"/>
      </rPr>
      <t>%yk;:</t>
    </r>
    <r>
      <rPr>
        <sz val="9"/>
        <rFont val="Baamini"/>
      </rPr>
      <t xml:space="preserve"> $l;LwT mgptpUj;jpj; jpizf;fsk;</t>
    </r>
  </si>
  <si>
    <r>
      <t xml:space="preserve">* - </t>
    </r>
    <r>
      <rPr>
        <sz val="9"/>
        <rFont val="Baamini"/>
      </rPr>
      <t>g.Neh.$.r. - gy;Nehf;F $l;LwT rq;fq;fs;</t>
    </r>
  </si>
  <si>
    <r>
      <t xml:space="preserve">%yk;: </t>
    </r>
    <r>
      <rPr>
        <sz val="9"/>
        <rFont val="Baamini"/>
      </rPr>
      <t>$l;LwT mgptpUj;jpj; jpizf;fsk;</t>
    </r>
  </si>
  <si>
    <t>cs;slf;fj;jpw;F jpUk;Gtjw;F</t>
  </si>
  <si>
    <r>
      <t xml:space="preserve">ehzaf; $l;Lf;fs; - </t>
    </r>
    <r>
      <rPr>
        <u/>
        <sz val="11"/>
        <rFont val="Times New Roman"/>
        <family val="1"/>
      </rPr>
      <t>M</t>
    </r>
    <r>
      <rPr>
        <u/>
        <vertAlign val="subscript"/>
        <sz val="11"/>
        <rFont val="Times New Roman"/>
        <family val="1"/>
      </rPr>
      <t>1</t>
    </r>
    <r>
      <rPr>
        <u/>
        <sz val="11"/>
        <rFont val="Baamini"/>
      </rPr>
      <t xml:space="preserve"> kw;Wk; </t>
    </r>
    <r>
      <rPr>
        <u/>
        <sz val="11"/>
        <rFont val="Times New Roman"/>
        <family val="1"/>
      </rPr>
      <t>M</t>
    </r>
    <r>
      <rPr>
        <u/>
        <vertAlign val="subscript"/>
        <sz val="11"/>
        <rFont val="Times New Roman"/>
        <family val="1"/>
      </rPr>
      <t>2</t>
    </r>
  </si>
  <si>
    <r>
      <t xml:space="preserve">ehza mstPL - </t>
    </r>
    <r>
      <rPr>
        <u/>
        <sz val="11"/>
        <rFont val="Times New Roman"/>
        <family val="1"/>
      </rPr>
      <t>M</t>
    </r>
    <r>
      <rPr>
        <u/>
        <vertAlign val="subscript"/>
        <sz val="11"/>
        <rFont val="Times New Roman"/>
        <family val="1"/>
      </rPr>
      <t>2</t>
    </r>
    <r>
      <rPr>
        <u/>
        <sz val="11"/>
        <rFont val="Times New Roman"/>
        <family val="1"/>
      </rPr>
      <t xml:space="preserve"> </t>
    </r>
  </si>
  <si>
    <r>
      <t xml:space="preserve">xd;W jpul;lg;gl;l ehza mstPL - </t>
    </r>
    <r>
      <rPr>
        <u/>
        <sz val="11"/>
        <rFont val="Times New Roman"/>
        <family val="1"/>
      </rPr>
      <t>M</t>
    </r>
    <r>
      <rPr>
        <u/>
        <vertAlign val="subscript"/>
        <sz val="11"/>
        <rFont val="Times New Roman"/>
        <family val="1"/>
      </rPr>
      <t>2b</t>
    </r>
  </si>
  <si>
    <r>
      <t xml:space="preserve">epjpapay; mstPL - </t>
    </r>
    <r>
      <rPr>
        <u/>
        <sz val="11"/>
        <rFont val="Times New Roman"/>
        <family val="1"/>
      </rPr>
      <t>M</t>
    </r>
    <r>
      <rPr>
        <u/>
        <vertAlign val="subscript"/>
        <sz val="11"/>
        <rFont val="Times New Roman"/>
        <family val="1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</si>
</sst>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(* #,##0.00_);_(* \(#,##0.00\);_(* &quot;-&quot;??_);_(@_)"/>
    <numFmt numFmtId="164" formatCode="0.0"/>
    <numFmt numFmtId="165" formatCode="_(* #,##0_);_(* \(#,##0\);_(* &quot;-&quot;??_);_(@_)"/>
    <numFmt numFmtId="166" formatCode="#,##0.0_);\(#,##0.0\)"/>
    <numFmt numFmtId="167" formatCode="0.0%"/>
    <numFmt numFmtId="168" formatCode="0_);\(0\)"/>
    <numFmt numFmtId="169" formatCode="_(* #,##0_);_(* \(#,##0\);_(* \-??_);_(@_)"/>
    <numFmt numFmtId="170" formatCode="#,##0.000000"/>
    <numFmt numFmtId="171" formatCode="#,##0.0"/>
    <numFmt numFmtId="172" formatCode="_(* #,##0.0_);_(* \(#,##0.0\);_(* &quot;-&quot;??_);_(@_)"/>
    <numFmt numFmtId="173" formatCode="#,##0\ ;&quot; (&quot;#,##0\);&quot; -&quot;#\ ;@\ "/>
    <numFmt numFmtId="174" formatCode="#,##0.00\ ;&quot; (&quot;#,##0.00\);&quot; -&quot;#.00\ ;@\ "/>
    <numFmt numFmtId="175" formatCode="#,##0.0\ ;&quot; (&quot;#,##0.0\);&quot; -&quot;#.0\ ;@\ "/>
    <numFmt numFmtId="176" formatCode="#,##0.000"/>
    <numFmt numFmtId="177" formatCode="#,###.0"/>
    <numFmt numFmtId="178" formatCode="#,##0.0\ ;&quot; (&quot;#,##0.0\);&quot; -&quot;#\ ;@\ "/>
    <numFmt numFmtId="179" formatCode="0.0_)"/>
    <numFmt numFmtId="180" formatCode="_(* #,##0.0_);_(* \(#,##0.0\);_(* \-??_);_(@_)"/>
  </numFmts>
  <fonts count="160">
    <font>
      <sz val="10"/>
      <name val="Times New Roman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9"/>
      <name val="Arial"/>
      <family val="2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4"/>
      <name val="Times New Roman"/>
      <family val="1"/>
    </font>
    <font>
      <sz val="12"/>
      <name val="Arial MT"/>
    </font>
    <font>
      <i/>
      <sz val="12"/>
      <name val="Times New Roman"/>
      <family val="1"/>
    </font>
    <font>
      <sz val="10"/>
      <color indexed="8"/>
      <name val="Times New Roman"/>
      <family val="1"/>
    </font>
    <font>
      <sz val="11"/>
      <color indexed="8"/>
      <name val="Times New Roman"/>
      <family val="1"/>
    </font>
    <font>
      <sz val="10"/>
      <name val="Times New Roman"/>
      <family val="1"/>
    </font>
    <font>
      <sz val="9"/>
      <color indexed="10"/>
      <name val="Times New Roman"/>
      <family val="1"/>
    </font>
    <font>
      <b/>
      <u/>
      <sz val="9"/>
      <name val="Times New Roman"/>
      <family val="1"/>
    </font>
    <font>
      <b/>
      <u/>
      <sz val="12"/>
      <name val="Times New Roman"/>
      <family val="1"/>
    </font>
    <font>
      <b/>
      <sz val="14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sz val="12"/>
      <color indexed="8"/>
      <name val="Book Antiqua"/>
      <family val="1"/>
    </font>
    <font>
      <sz val="8"/>
      <name val="Book Antiqua"/>
      <family val="1"/>
    </font>
    <font>
      <b/>
      <sz val="8"/>
      <name val="Book Antiqua"/>
      <family val="1"/>
    </font>
    <font>
      <b/>
      <sz val="12"/>
      <color indexed="8"/>
      <name val="Book Antiqua"/>
      <family val="1"/>
    </font>
    <font>
      <b/>
      <vertAlign val="subscript"/>
      <sz val="12"/>
      <color indexed="8"/>
      <name val="Book Antiqua"/>
      <family val="1"/>
    </font>
    <font>
      <sz val="11"/>
      <name val="Calibri"/>
      <family val="2"/>
    </font>
    <font>
      <sz val="18"/>
      <name val="Times New Roman"/>
      <family val="1"/>
    </font>
    <font>
      <sz val="9"/>
      <color theme="1"/>
      <name val="Arial"/>
      <family val="2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9"/>
      <color theme="1"/>
      <name val="Times New Roman"/>
      <family val="1"/>
    </font>
    <font>
      <sz val="12"/>
      <name val="Arial MT"/>
      <family val="2"/>
    </font>
    <font>
      <sz val="10"/>
      <name val="Baamini"/>
    </font>
    <font>
      <sz val="12"/>
      <color indexed="8"/>
      <name val="Baamini"/>
    </font>
    <font>
      <b/>
      <sz val="12"/>
      <color rgb="FF000000"/>
      <name val="Baamini"/>
    </font>
    <font>
      <b/>
      <sz val="12"/>
      <name val="Baamini"/>
    </font>
    <font>
      <sz val="10"/>
      <color indexed="8"/>
      <name val="Baamini"/>
    </font>
    <font>
      <sz val="10"/>
      <color indexed="8"/>
      <name val="Book Antiqua"/>
      <family val="1"/>
    </font>
    <font>
      <sz val="10"/>
      <color rgb="FF000000"/>
      <name val="Times New Roman"/>
      <family val="1"/>
    </font>
    <font>
      <b/>
      <vertAlign val="subscript"/>
      <sz val="12"/>
      <name val="Baamini"/>
    </font>
    <font>
      <sz val="10"/>
      <name val="Book Antiqua"/>
      <family val="1"/>
    </font>
    <font>
      <sz val="12"/>
      <name val="Bookman Old Style"/>
      <family val="1"/>
    </font>
    <font>
      <b/>
      <vertAlign val="subscript"/>
      <sz val="12"/>
      <name val="Book Antiqua"/>
      <family val="1"/>
    </font>
    <font>
      <sz val="12"/>
      <name val="Baamini"/>
    </font>
    <font>
      <b/>
      <sz val="10"/>
      <name val="Book Antiqua"/>
      <family val="1"/>
    </font>
    <font>
      <b/>
      <sz val="10"/>
      <name val="Baamini"/>
    </font>
    <font>
      <b/>
      <vertAlign val="subscript"/>
      <sz val="10"/>
      <name val="Book Antiqua"/>
      <family val="1"/>
    </font>
    <font>
      <i/>
      <sz val="10"/>
      <name val="Baamini"/>
    </font>
    <font>
      <i/>
      <sz val="12"/>
      <name val="Baamini"/>
    </font>
    <font>
      <i/>
      <sz val="10"/>
      <name val="Book Antiqua"/>
      <family val="1"/>
    </font>
    <font>
      <b/>
      <sz val="12"/>
      <color rgb="FFFF0000"/>
      <name val="Book Antiqua"/>
      <family val="1"/>
    </font>
    <font>
      <sz val="9"/>
      <name val="Baamini"/>
    </font>
    <font>
      <sz val="11"/>
      <color indexed="8"/>
      <name val="Calibri"/>
      <family val="2"/>
    </font>
    <font>
      <b/>
      <sz val="12"/>
      <color theme="1"/>
      <name val="Book Antiqua"/>
      <family val="1"/>
    </font>
    <font>
      <sz val="12"/>
      <color theme="1"/>
      <name val="Book Antiqua"/>
      <family val="1"/>
    </font>
    <font>
      <b/>
      <sz val="12"/>
      <color theme="1"/>
      <name val="Baamini"/>
    </font>
    <font>
      <sz val="10"/>
      <color theme="1"/>
      <name val="Times New Roman"/>
      <family val="1"/>
    </font>
    <font>
      <sz val="10"/>
      <color theme="1"/>
      <name val="Baamini"/>
    </font>
    <font>
      <b/>
      <sz val="10"/>
      <color theme="1"/>
      <name val="Times New Roman"/>
      <family val="1"/>
    </font>
    <font>
      <b/>
      <sz val="10"/>
      <color theme="1"/>
      <name val="Book Antiqua"/>
      <family val="1"/>
    </font>
    <font>
      <sz val="10"/>
      <color theme="1"/>
      <name val="Book Antiqua"/>
      <family val="1"/>
    </font>
    <font>
      <b/>
      <sz val="10"/>
      <color theme="1"/>
      <name val="Baamini"/>
    </font>
    <font>
      <sz val="10"/>
      <color rgb="FFFF0000"/>
      <name val="Book Antiqua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Baamini"/>
    </font>
    <font>
      <b/>
      <sz val="11"/>
      <color rgb="FFFF0000"/>
      <name val="Times New Roman"/>
      <family val="1"/>
    </font>
    <font>
      <sz val="11"/>
      <color theme="1"/>
      <name val="Baamini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  <font>
      <i/>
      <sz val="10"/>
      <color indexed="8"/>
      <name val="Times New Roman"/>
      <family val="1"/>
    </font>
    <font>
      <sz val="11"/>
      <color indexed="8"/>
      <name val="Calibri"/>
      <family val="2"/>
      <scheme val="minor"/>
    </font>
    <font>
      <b/>
      <sz val="12"/>
      <name val="Baa\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0"/>
      <color indexed="9"/>
      <name val="Baamini"/>
    </font>
    <font>
      <sz val="10"/>
      <color theme="1"/>
      <name val="Tahoma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b/>
      <sz val="10"/>
      <name val="Calibri"/>
      <family val="2"/>
    </font>
    <font>
      <sz val="10"/>
      <name val="Calibri"/>
      <family val="2"/>
    </font>
    <font>
      <b/>
      <sz val="9"/>
      <name val="Baamini"/>
    </font>
    <font>
      <b/>
      <sz val="9"/>
      <name val="Calibri"/>
      <family val="2"/>
    </font>
    <font>
      <sz val="9"/>
      <name val="Calibri"/>
      <family val="2"/>
    </font>
    <font>
      <b/>
      <i/>
      <sz val="9"/>
      <name val="Baamini"/>
    </font>
    <font>
      <sz val="8"/>
      <name val="Baamini"/>
    </font>
    <font>
      <sz val="8"/>
      <name val="Calibri"/>
      <family val="2"/>
    </font>
    <font>
      <sz val="11"/>
      <name val="Times New Roman"/>
      <family val="1"/>
    </font>
    <font>
      <sz val="8"/>
      <name val="Times New Roman"/>
      <family val="1"/>
    </font>
    <font>
      <i/>
      <sz val="8"/>
      <name val="Century Gothic"/>
      <family val="2"/>
    </font>
    <font>
      <i/>
      <sz val="9"/>
      <name val="Century Gothic"/>
      <family val="2"/>
    </font>
    <font>
      <i/>
      <sz val="9"/>
      <name val="Baamini"/>
    </font>
    <font>
      <vertAlign val="superscript"/>
      <sz val="10"/>
      <name val="Baamini"/>
    </font>
    <font>
      <sz val="10"/>
      <name val="Century Gothic"/>
      <family val="2"/>
    </font>
    <font>
      <sz val="11"/>
      <name val="Century Gothic"/>
      <family val="2"/>
    </font>
    <font>
      <b/>
      <sz val="9"/>
      <color indexed="10"/>
      <name val="Century Gothic"/>
      <family val="2"/>
    </font>
    <font>
      <sz val="9"/>
      <name val="Century Gothic"/>
      <family val="2"/>
    </font>
    <font>
      <sz val="9"/>
      <color indexed="8"/>
      <name val="Century Gothic"/>
      <family val="2"/>
    </font>
    <font>
      <b/>
      <sz val="9"/>
      <name val="Century Gothic"/>
      <family val="2"/>
    </font>
    <font>
      <sz val="12"/>
      <name val="Century Gothic"/>
      <family val="2"/>
    </font>
    <font>
      <sz val="8"/>
      <name val="Century Gothic"/>
      <family val="2"/>
    </font>
    <font>
      <u/>
      <sz val="10"/>
      <color theme="10"/>
      <name val="Times New Roman"/>
      <family val="1"/>
    </font>
    <font>
      <b/>
      <vertAlign val="subscript"/>
      <sz val="10"/>
      <name val="Baamini"/>
    </font>
    <font>
      <b/>
      <vertAlign val="subscript"/>
      <sz val="10"/>
      <name val="Times New Roman"/>
      <family val="1"/>
    </font>
    <font>
      <b/>
      <u/>
      <sz val="10"/>
      <name val="Baamini"/>
      <family val="1"/>
    </font>
    <font>
      <b/>
      <u/>
      <sz val="10"/>
      <name val="Times New Roman"/>
      <family val="1"/>
    </font>
    <font>
      <b/>
      <u/>
      <vertAlign val="subscript"/>
      <sz val="10"/>
      <name val="Baamini"/>
    </font>
    <font>
      <b/>
      <sz val="10"/>
      <name val="Calibri"/>
      <family val="2"/>
      <scheme val="minor"/>
    </font>
    <font>
      <b/>
      <sz val="10"/>
      <color theme="1"/>
      <name val="Baamini"/>
      <family val="1"/>
    </font>
    <font>
      <sz val="12"/>
      <color indexed="12"/>
      <name val="Book Antiqua"/>
      <family val="1"/>
    </font>
    <font>
      <i/>
      <sz val="12"/>
      <name val="Book Antiqua"/>
      <family val="1"/>
    </font>
    <font>
      <b/>
      <sz val="12"/>
      <color indexed="8"/>
      <name val="Baamini"/>
    </font>
    <font>
      <b/>
      <sz val="12"/>
      <color indexed="12"/>
      <name val="Book Antiqua"/>
      <family val="1"/>
    </font>
    <font>
      <b/>
      <sz val="12"/>
      <name val="Bamini"/>
    </font>
    <font>
      <b/>
      <sz val="14"/>
      <name val="Baamini"/>
    </font>
    <font>
      <b/>
      <sz val="16"/>
      <name val="Baamini"/>
    </font>
    <font>
      <b/>
      <sz val="10"/>
      <color indexed="8"/>
      <name val="Baamini"/>
    </font>
    <font>
      <b/>
      <vertAlign val="subscript"/>
      <sz val="10"/>
      <color indexed="8"/>
      <name val="Times New Roman"/>
      <family val="1"/>
    </font>
    <font>
      <b/>
      <sz val="10"/>
      <color rgb="FF000000"/>
      <name val="Times New Roman"/>
      <family val="1"/>
    </font>
    <font>
      <b/>
      <vertAlign val="subscript"/>
      <sz val="10"/>
      <color indexed="8"/>
      <name val="Baamini"/>
    </font>
    <font>
      <sz val="9"/>
      <color indexed="8"/>
      <name val="Baamini"/>
    </font>
    <font>
      <sz val="9"/>
      <color rgb="FF000000"/>
      <name val="Times New Roman"/>
      <family val="1"/>
    </font>
    <font>
      <sz val="9"/>
      <color indexed="8"/>
      <name val="Book Antiqua"/>
      <family val="1"/>
    </font>
    <font>
      <i/>
      <sz val="9"/>
      <color rgb="FF000000"/>
      <name val="Baamini"/>
    </font>
    <font>
      <sz val="9"/>
      <name val="Book Antiqua"/>
      <family val="1"/>
    </font>
    <font>
      <vertAlign val="subscript"/>
      <sz val="9"/>
      <name val="Times New Roman"/>
      <family val="1"/>
    </font>
    <font>
      <sz val="9"/>
      <name val="Baamini"/>
      <family val="1"/>
    </font>
    <font>
      <sz val="9"/>
      <color rgb="FF000000"/>
      <name val="Baamini"/>
    </font>
    <font>
      <sz val="9"/>
      <color rgb="FF000000"/>
      <name val="Book Antiqua"/>
      <family val="1"/>
    </font>
    <font>
      <sz val="9"/>
      <color rgb="FF000000"/>
      <name val="Bamini"/>
    </font>
    <font>
      <b/>
      <sz val="9"/>
      <color theme="1"/>
      <name val="Book Antiqua"/>
      <family val="1"/>
    </font>
    <font>
      <b/>
      <sz val="9"/>
      <color theme="1"/>
      <name val="Baamini"/>
    </font>
    <font>
      <sz val="9"/>
      <color rgb="FF212121"/>
      <name val="Baamini"/>
    </font>
    <font>
      <b/>
      <sz val="12"/>
      <color theme="1"/>
      <name val="Times New Roman"/>
      <family val="1"/>
    </font>
    <font>
      <sz val="9"/>
      <color theme="1"/>
      <name val="Baamini"/>
    </font>
    <font>
      <i/>
      <sz val="9"/>
      <color theme="1"/>
      <name val="Baamini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indexed="8"/>
      <name val="Baamini"/>
    </font>
    <font>
      <b/>
      <sz val="10"/>
      <color indexed="8"/>
      <name val="Book Antiqua"/>
      <family val="1"/>
    </font>
    <font>
      <b/>
      <sz val="12"/>
      <name val="Century Gothic"/>
      <family val="2"/>
    </font>
    <font>
      <i/>
      <u/>
      <sz val="10"/>
      <color theme="10"/>
      <name val="Baamini"/>
    </font>
    <font>
      <u/>
      <sz val="11"/>
      <name val="Baamini"/>
    </font>
    <font>
      <u/>
      <sz val="11"/>
      <name val="Times New Roman"/>
      <family val="1"/>
    </font>
    <font>
      <u/>
      <vertAlign val="subscript"/>
      <sz val="11"/>
      <name val="Times New Roman"/>
      <family val="1"/>
    </font>
    <font>
      <u/>
      <sz val="10"/>
      <color rgb="FFFF0000"/>
      <name val="Baamini"/>
    </font>
  </fonts>
  <fills count="1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7"/>
      </patternFill>
    </fill>
    <fill>
      <patternFill patternType="solid">
        <fgColor theme="0"/>
        <bgColor indexed="41"/>
      </patternFill>
    </fill>
    <fill>
      <patternFill patternType="solid">
        <fgColor rgb="FFFFFFFF"/>
        <bgColor indexed="64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22"/>
      </patternFill>
    </fill>
    <fill>
      <patternFill patternType="solid">
        <fgColor theme="0"/>
        <bgColor indexed="8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indexed="64"/>
      </patternFill>
    </fill>
  </fills>
  <borders count="1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30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" fillId="0" borderId="0"/>
    <xf numFmtId="0" fontId="18" fillId="0" borderId="0"/>
    <xf numFmtId="0" fontId="8" fillId="0" borderId="0"/>
    <xf numFmtId="40" fontId="21" fillId="2" borderId="0">
      <alignment horizontal="right"/>
    </xf>
    <xf numFmtId="43" fontId="4" fillId="0" borderId="0" applyFont="0" applyFill="0" applyBorder="0" applyAlignment="0" applyProtection="0"/>
    <xf numFmtId="0" fontId="41" fillId="2" borderId="0"/>
    <xf numFmtId="0" fontId="3" fillId="0" borderId="0"/>
    <xf numFmtId="9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7" fillId="0" borderId="0"/>
    <xf numFmtId="0" fontId="2" fillId="0" borderId="0"/>
    <xf numFmtId="0" fontId="42" fillId="3" borderId="0"/>
    <xf numFmtId="0" fontId="4" fillId="0" borderId="0"/>
    <xf numFmtId="0" fontId="62" fillId="0" borderId="0"/>
    <xf numFmtId="0" fontId="4" fillId="0" borderId="0"/>
    <xf numFmtId="0" fontId="1" fillId="7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79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14" fillId="0" borderId="0" applyNumberFormat="0" applyFill="0" applyBorder="0" applyAlignment="0" applyProtection="0"/>
  </cellStyleXfs>
  <cellXfs count="1775">
    <xf numFmtId="0" fontId="0" fillId="0" borderId="0" xfId="0"/>
    <xf numFmtId="0" fontId="5" fillId="0" borderId="0" xfId="0" applyFont="1"/>
    <xf numFmtId="0" fontId="6" fillId="0" borderId="0" xfId="0" applyFont="1"/>
    <xf numFmtId="0" fontId="14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/>
    </xf>
    <xf numFmtId="0" fontId="12" fillId="0" borderId="0" xfId="0" applyFont="1"/>
    <xf numFmtId="2" fontId="11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right"/>
    </xf>
    <xf numFmtId="0" fontId="19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16" fillId="3" borderId="1" xfId="0" applyFont="1" applyFill="1" applyBorder="1"/>
    <xf numFmtId="0" fontId="16" fillId="3" borderId="2" xfId="0" applyFont="1" applyFill="1" applyBorder="1"/>
    <xf numFmtId="3" fontId="16" fillId="3" borderId="2" xfId="0" applyNumberFormat="1" applyFont="1" applyFill="1" applyBorder="1" applyAlignment="1">
      <alignment horizontal="center"/>
    </xf>
    <xf numFmtId="0" fontId="16" fillId="3" borderId="2" xfId="0" applyFont="1" applyFill="1" applyBorder="1" applyAlignment="1">
      <alignment horizontal="center"/>
    </xf>
    <xf numFmtId="3" fontId="16" fillId="3" borderId="2" xfId="0" applyNumberFormat="1" applyFont="1" applyFill="1" applyBorder="1"/>
    <xf numFmtId="0" fontId="16" fillId="3" borderId="3" xfId="0" applyFont="1" applyFill="1" applyBorder="1" applyAlignment="1">
      <alignment horizontal="center"/>
    </xf>
    <xf numFmtId="0" fontId="16" fillId="3" borderId="3" xfId="0" applyFont="1" applyFill="1" applyBorder="1" applyAlignment="1">
      <alignment horizontal="left"/>
    </xf>
    <xf numFmtId="3" fontId="11" fillId="0" borderId="0" xfId="0" applyNumberFormat="1" applyFont="1" applyAlignment="1">
      <alignment horizontal="right" wrapText="1"/>
    </xf>
    <xf numFmtId="3" fontId="11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center" wrapText="1"/>
    </xf>
    <xf numFmtId="0" fontId="16" fillId="3" borderId="5" xfId="0" applyFont="1" applyFill="1" applyBorder="1" applyAlignment="1">
      <alignment horizontal="center"/>
    </xf>
    <xf numFmtId="3" fontId="15" fillId="3" borderId="5" xfId="0" applyNumberFormat="1" applyFont="1" applyFill="1" applyBorder="1" applyAlignment="1">
      <alignment horizontal="center" wrapText="1"/>
    </xf>
    <xf numFmtId="0" fontId="16" fillId="3" borderId="6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Alignment="1">
      <alignment vertical="top"/>
    </xf>
    <xf numFmtId="0" fontId="14" fillId="0" borderId="0" xfId="0" applyFont="1" applyAlignment="1">
      <alignment vertical="top"/>
    </xf>
    <xf numFmtId="0" fontId="11" fillId="0" borderId="0" xfId="0" applyFont="1" applyAlignment="1">
      <alignment vertical="top"/>
    </xf>
    <xf numFmtId="3" fontId="11" fillId="0" borderId="0" xfId="0" applyNumberFormat="1" applyFont="1" applyAlignment="1">
      <alignment horizontal="right" vertical="top" wrapText="1"/>
    </xf>
    <xf numFmtId="0" fontId="20" fillId="0" borderId="0" xfId="0" applyFont="1" applyAlignment="1">
      <alignment horizontal="center" vertical="top" wrapText="1"/>
    </xf>
    <xf numFmtId="3" fontId="11" fillId="0" borderId="0" xfId="0" applyNumberFormat="1" applyFont="1" applyAlignment="1">
      <alignment horizontal="right" vertical="top"/>
    </xf>
    <xf numFmtId="3" fontId="20" fillId="0" borderId="0" xfId="0" applyNumberFormat="1" applyFont="1" applyAlignment="1">
      <alignment horizontal="center" vertical="top" wrapText="1"/>
    </xf>
    <xf numFmtId="15" fontId="16" fillId="3" borderId="7" xfId="0" applyNumberFormat="1" applyFont="1" applyFill="1" applyBorder="1" applyAlignment="1">
      <alignment horizontal="center" vertical="top" wrapText="1"/>
    </xf>
    <xf numFmtId="15" fontId="16" fillId="3" borderId="5" xfId="0" applyNumberFormat="1" applyFont="1" applyFill="1" applyBorder="1" applyAlignment="1">
      <alignment horizontal="center" vertical="top" wrapText="1"/>
    </xf>
    <xf numFmtId="3" fontId="15" fillId="3" borderId="5" xfId="0" applyNumberFormat="1" applyFont="1" applyFill="1" applyBorder="1" applyAlignment="1">
      <alignment horizontal="right" vertical="top" wrapText="1"/>
    </xf>
    <xf numFmtId="167" fontId="15" fillId="3" borderId="5" xfId="0" applyNumberFormat="1" applyFont="1" applyFill="1" applyBorder="1" applyAlignment="1">
      <alignment horizontal="left" vertical="top" wrapText="1"/>
    </xf>
    <xf numFmtId="0" fontId="16" fillId="3" borderId="5" xfId="0" applyFont="1" applyFill="1" applyBorder="1" applyAlignment="1">
      <alignment horizontal="center" vertical="top"/>
    </xf>
    <xf numFmtId="3" fontId="16" fillId="3" borderId="5" xfId="0" applyNumberFormat="1" applyFont="1" applyFill="1" applyBorder="1" applyAlignment="1">
      <alignment horizontal="center" vertical="top" wrapText="1"/>
    </xf>
    <xf numFmtId="3" fontId="15" fillId="3" borderId="5" xfId="0" applyNumberFormat="1" applyFont="1" applyFill="1" applyBorder="1" applyAlignment="1">
      <alignment horizontal="center" vertical="top" wrapText="1"/>
    </xf>
    <xf numFmtId="37" fontId="16" fillId="3" borderId="5" xfId="0" applyNumberFormat="1" applyFont="1" applyFill="1" applyBorder="1" applyAlignment="1">
      <alignment horizontal="center" vertical="top" wrapText="1"/>
    </xf>
    <xf numFmtId="0" fontId="16" fillId="3" borderId="6" xfId="0" applyFont="1" applyFill="1" applyBorder="1" applyAlignment="1">
      <alignment horizontal="left" vertical="top" wrapText="1"/>
    </xf>
    <xf numFmtId="0" fontId="0" fillId="3" borderId="0" xfId="0" applyFill="1" applyAlignment="1">
      <alignment horizontal="center" vertical="top"/>
    </xf>
    <xf numFmtId="0" fontId="15" fillId="3" borderId="5" xfId="0" applyFont="1" applyFill="1" applyBorder="1" applyAlignment="1">
      <alignment horizontal="left" vertical="top" wrapText="1"/>
    </xf>
    <xf numFmtId="15" fontId="16" fillId="3" borderId="8" xfId="0" applyNumberFormat="1" applyFont="1" applyFill="1" applyBorder="1" applyAlignment="1">
      <alignment horizontal="center" wrapText="1"/>
    </xf>
    <xf numFmtId="15" fontId="16" fillId="3" borderId="5" xfId="0" applyNumberFormat="1" applyFont="1" applyFill="1" applyBorder="1" applyAlignment="1">
      <alignment horizontal="center" wrapText="1"/>
    </xf>
    <xf numFmtId="0" fontId="16" fillId="3" borderId="5" xfId="0" applyFont="1" applyFill="1" applyBorder="1" applyAlignment="1">
      <alignment horizontal="center" wrapText="1"/>
    </xf>
    <xf numFmtId="3" fontId="16" fillId="3" borderId="5" xfId="0" applyNumberFormat="1" applyFont="1" applyFill="1" applyBorder="1" applyAlignment="1">
      <alignment horizontal="right" wrapText="1"/>
    </xf>
    <xf numFmtId="4" fontId="16" fillId="3" borderId="5" xfId="0" applyNumberFormat="1" applyFont="1" applyFill="1" applyBorder="1" applyAlignment="1">
      <alignment horizontal="right" wrapText="1"/>
    </xf>
    <xf numFmtId="15" fontId="11" fillId="0" borderId="0" xfId="0" applyNumberFormat="1" applyFont="1" applyAlignment="1">
      <alignment horizontal="center"/>
    </xf>
    <xf numFmtId="3" fontId="11" fillId="0" borderId="0" xfId="0" applyNumberFormat="1" applyFont="1" applyAlignment="1">
      <alignment horizontal="center"/>
    </xf>
    <xf numFmtId="10" fontId="11" fillId="0" borderId="0" xfId="0" applyNumberFormat="1" applyFont="1" applyAlignment="1">
      <alignment horizontal="center"/>
    </xf>
    <xf numFmtId="165" fontId="11" fillId="0" borderId="0" xfId="4" applyNumberFormat="1" applyFont="1" applyFill="1" applyBorder="1" applyAlignment="1">
      <alignment horizontal="center"/>
    </xf>
    <xf numFmtId="1" fontId="11" fillId="0" borderId="0" xfId="0" applyNumberFormat="1" applyFont="1" applyAlignment="1">
      <alignment horizontal="center"/>
    </xf>
    <xf numFmtId="3" fontId="12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3" fontId="9" fillId="3" borderId="9" xfId="0" applyNumberFormat="1" applyFont="1" applyFill="1" applyBorder="1" applyAlignment="1">
      <alignment horizontal="center"/>
    </xf>
    <xf numFmtId="0" fontId="0" fillId="3" borderId="10" xfId="0" applyFill="1" applyBorder="1"/>
    <xf numFmtId="3" fontId="16" fillId="3" borderId="5" xfId="0" applyNumberFormat="1" applyFont="1" applyFill="1" applyBorder="1" applyAlignment="1">
      <alignment horizontal="center"/>
    </xf>
    <xf numFmtId="3" fontId="16" fillId="3" borderId="11" xfId="0" applyNumberFormat="1" applyFont="1" applyFill="1" applyBorder="1" applyAlignment="1">
      <alignment horizontal="center"/>
    </xf>
    <xf numFmtId="2" fontId="11" fillId="0" borderId="0" xfId="0" applyNumberFormat="1" applyFont="1" applyAlignment="1">
      <alignment horizontal="right"/>
    </xf>
    <xf numFmtId="0" fontId="24" fillId="0" borderId="0" xfId="0" applyFont="1"/>
    <xf numFmtId="0" fontId="16" fillId="0" borderId="0" xfId="0" applyFont="1" applyAlignment="1">
      <alignment horizontal="right"/>
    </xf>
    <xf numFmtId="2" fontId="16" fillId="0" borderId="0" xfId="0" applyNumberFormat="1" applyFont="1" applyAlignment="1">
      <alignment horizontal="right"/>
    </xf>
    <xf numFmtId="0" fontId="25" fillId="0" borderId="0" xfId="0" applyFont="1" applyAlignment="1">
      <alignment horizontal="center"/>
    </xf>
    <xf numFmtId="0" fontId="10" fillId="0" borderId="0" xfId="0" applyFont="1"/>
    <xf numFmtId="0" fontId="17" fillId="0" borderId="0" xfId="0" applyFont="1" applyAlignment="1">
      <alignment horizontal="center"/>
    </xf>
    <xf numFmtId="0" fontId="30" fillId="3" borderId="0" xfId="0" applyFont="1" applyFill="1"/>
    <xf numFmtId="0" fontId="30" fillId="3" borderId="0" xfId="0" applyFont="1" applyFill="1" applyAlignment="1">
      <alignment horizontal="center"/>
    </xf>
    <xf numFmtId="0" fontId="31" fillId="3" borderId="0" xfId="0" applyFont="1" applyFill="1"/>
    <xf numFmtId="0" fontId="29" fillId="3" borderId="0" xfId="0" applyFont="1" applyFill="1"/>
    <xf numFmtId="1" fontId="29" fillId="3" borderId="0" xfId="0" applyNumberFormat="1" applyFont="1" applyFill="1"/>
    <xf numFmtId="0" fontId="32" fillId="3" borderId="0" xfId="0" applyFont="1" applyFill="1" applyAlignment="1">
      <alignment horizontal="centerContinuous" vertical="center"/>
    </xf>
    <xf numFmtId="37" fontId="29" fillId="3" borderId="0" xfId="0" applyNumberFormat="1" applyFont="1" applyFill="1"/>
    <xf numFmtId="166" fontId="29" fillId="3" borderId="0" xfId="0" applyNumberFormat="1" applyFont="1" applyFill="1"/>
    <xf numFmtId="166" fontId="29" fillId="3" borderId="0" xfId="0" applyNumberFormat="1" applyFont="1" applyFill="1" applyAlignment="1">
      <alignment horizontal="right"/>
    </xf>
    <xf numFmtId="1" fontId="29" fillId="3" borderId="0" xfId="0" applyNumberFormat="1" applyFont="1" applyFill="1" applyAlignment="1">
      <alignment horizontal="right"/>
    </xf>
    <xf numFmtId="3" fontId="29" fillId="3" borderId="0" xfId="0" applyNumberFormat="1" applyFont="1" applyFill="1" applyAlignment="1">
      <alignment horizontal="right"/>
    </xf>
    <xf numFmtId="3" fontId="28" fillId="3" borderId="0" xfId="0" applyNumberFormat="1" applyFont="1" applyFill="1"/>
    <xf numFmtId="165" fontId="27" fillId="3" borderId="0" xfId="1" applyNumberFormat="1" applyFont="1" applyFill="1" applyAlignment="1"/>
    <xf numFmtId="165" fontId="27" fillId="3" borderId="0" xfId="1" applyNumberFormat="1" applyFont="1" applyFill="1"/>
    <xf numFmtId="0" fontId="28" fillId="3" borderId="0" xfId="0" applyFont="1" applyFill="1"/>
    <xf numFmtId="0" fontId="11" fillId="3" borderId="0" xfId="0" applyFont="1" applyFill="1" applyAlignment="1">
      <alignment vertical="top"/>
    </xf>
    <xf numFmtId="3" fontId="20" fillId="3" borderId="0" xfId="0" applyNumberFormat="1" applyFont="1" applyFill="1" applyAlignment="1">
      <alignment horizontal="center" vertical="top" wrapText="1"/>
    </xf>
    <xf numFmtId="3" fontId="11" fillId="3" borderId="0" xfId="0" applyNumberFormat="1" applyFont="1" applyFill="1" applyAlignment="1">
      <alignment horizontal="right" vertical="top"/>
    </xf>
    <xf numFmtId="0" fontId="20" fillId="3" borderId="0" xfId="0" applyFont="1" applyFill="1" applyAlignment="1">
      <alignment horizontal="center" vertical="top" wrapText="1"/>
    </xf>
    <xf numFmtId="0" fontId="14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3" fontId="11" fillId="3" borderId="0" xfId="0" applyNumberFormat="1" applyFont="1" applyFill="1" applyAlignment="1">
      <alignment horizontal="right" vertical="top" wrapText="1"/>
    </xf>
    <xf numFmtId="0" fontId="16" fillId="3" borderId="6" xfId="0" applyFont="1" applyFill="1" applyBorder="1" applyAlignment="1">
      <alignment vertical="top" wrapText="1"/>
    </xf>
    <xf numFmtId="4" fontId="15" fillId="3" borderId="5" xfId="0" applyNumberFormat="1" applyFont="1" applyFill="1" applyBorder="1" applyAlignment="1">
      <alignment horizontal="center" vertical="top" wrapText="1"/>
    </xf>
    <xf numFmtId="37" fontId="16" fillId="3" borderId="7" xfId="0" applyNumberFormat="1" applyFont="1" applyFill="1" applyBorder="1" applyAlignment="1">
      <alignment horizontal="center" vertical="top" wrapText="1"/>
    </xf>
    <xf numFmtId="3" fontId="16" fillId="3" borderId="6" xfId="0" applyNumberFormat="1" applyFont="1" applyFill="1" applyBorder="1" applyAlignment="1">
      <alignment horizontal="center" vertical="top" wrapText="1"/>
    </xf>
    <xf numFmtId="43" fontId="34" fillId="0" borderId="5" xfId="4" applyFont="1" applyFill="1" applyBorder="1" applyAlignment="1">
      <alignment vertical="top"/>
    </xf>
    <xf numFmtId="0" fontId="11" fillId="3" borderId="0" xfId="0" applyFont="1" applyFill="1"/>
    <xf numFmtId="0" fontId="14" fillId="3" borderId="0" xfId="0" applyFont="1" applyFill="1"/>
    <xf numFmtId="43" fontId="34" fillId="3" borderId="5" xfId="4" applyFont="1" applyFill="1" applyBorder="1" applyAlignment="1">
      <alignment vertical="top"/>
    </xf>
    <xf numFmtId="0" fontId="35" fillId="3" borderId="0" xfId="0" applyFont="1" applyFill="1" applyAlignment="1">
      <alignment horizontal="center" vertical="top" wrapText="1"/>
    </xf>
    <xf numFmtId="0" fontId="36" fillId="0" borderId="0" xfId="0" applyFont="1"/>
    <xf numFmtId="0" fontId="37" fillId="0" borderId="0" xfId="0" applyFont="1" applyAlignment="1">
      <alignment horizontal="center"/>
    </xf>
    <xf numFmtId="0" fontId="38" fillId="0" borderId="0" xfId="0" applyFont="1"/>
    <xf numFmtId="0" fontId="38" fillId="0" borderId="0" xfId="0" applyFont="1" applyAlignment="1">
      <alignment horizontal="right"/>
    </xf>
    <xf numFmtId="0" fontId="38" fillId="3" borderId="5" xfId="0" applyFont="1" applyFill="1" applyBorder="1" applyAlignment="1">
      <alignment horizontal="center" vertical="top" wrapText="1"/>
    </xf>
    <xf numFmtId="0" fontId="39" fillId="3" borderId="0" xfId="0" applyFont="1" applyFill="1" applyAlignment="1">
      <alignment horizontal="left" vertical="top"/>
    </xf>
    <xf numFmtId="0" fontId="38" fillId="3" borderId="5" xfId="0" applyFont="1" applyFill="1" applyBorder="1" applyAlignment="1">
      <alignment horizontal="left" vertical="top" wrapText="1"/>
    </xf>
    <xf numFmtId="0" fontId="38" fillId="3" borderId="2" xfId="0" applyFont="1" applyFill="1" applyBorder="1"/>
    <xf numFmtId="0" fontId="40" fillId="0" borderId="0" xfId="0" applyFont="1"/>
    <xf numFmtId="0" fontId="39" fillId="3" borderId="0" xfId="0" applyFont="1" applyFill="1" applyAlignment="1">
      <alignment horizontal="left" vertical="top" wrapText="1"/>
    </xf>
    <xf numFmtId="0" fontId="38" fillId="3" borderId="5" xfId="0" applyFont="1" applyFill="1" applyBorder="1" applyAlignment="1">
      <alignment horizontal="center" vertical="center" wrapText="1"/>
    </xf>
    <xf numFmtId="0" fontId="4" fillId="3" borderId="0" xfId="0" applyFont="1" applyFill="1"/>
    <xf numFmtId="0" fontId="4" fillId="0" borderId="0" xfId="0" applyFont="1"/>
    <xf numFmtId="0" fontId="4" fillId="3" borderId="12" xfId="0" applyFont="1" applyFill="1" applyBorder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top" wrapText="1"/>
    </xf>
    <xf numFmtId="4" fontId="4" fillId="0" borderId="0" xfId="0" applyNumberFormat="1" applyFont="1" applyAlignment="1">
      <alignment wrapText="1"/>
    </xf>
    <xf numFmtId="0" fontId="4" fillId="0" borderId="0" xfId="0" applyFont="1" applyAlignment="1">
      <alignment horizontal="center" wrapText="1"/>
    </xf>
    <xf numFmtId="15" fontId="4" fillId="0" borderId="0" xfId="0" applyNumberFormat="1" applyFont="1" applyAlignment="1">
      <alignment wrapText="1"/>
    </xf>
    <xf numFmtId="15" fontId="4" fillId="0" borderId="0" xfId="0" applyNumberFormat="1" applyFont="1" applyAlignment="1">
      <alignment horizontal="right" wrapText="1"/>
    </xf>
    <xf numFmtId="4" fontId="4" fillId="0" borderId="0" xfId="0" applyNumberFormat="1" applyFont="1" applyAlignment="1">
      <alignment vertical="top" wrapText="1"/>
    </xf>
    <xf numFmtId="15" fontId="4" fillId="0" borderId="0" xfId="0" applyNumberFormat="1" applyFont="1" applyAlignment="1">
      <alignment vertical="top" wrapText="1"/>
    </xf>
    <xf numFmtId="15" fontId="4" fillId="0" borderId="0" xfId="0" applyNumberFormat="1" applyFont="1" applyAlignment="1">
      <alignment horizontal="right" vertical="top" wrapText="1"/>
    </xf>
    <xf numFmtId="0" fontId="4" fillId="3" borderId="0" xfId="0" applyFont="1" applyFill="1" applyAlignment="1">
      <alignment horizontal="center" vertical="top" wrapText="1"/>
    </xf>
    <xf numFmtId="4" fontId="4" fillId="3" borderId="0" xfId="0" applyNumberFormat="1" applyFont="1" applyFill="1" applyAlignment="1">
      <alignment horizontal="right" vertical="top" wrapText="1"/>
    </xf>
    <xf numFmtId="15" fontId="4" fillId="3" borderId="0" xfId="0" applyNumberFormat="1" applyFont="1" applyFill="1" applyAlignment="1">
      <alignment horizontal="center" vertical="top" wrapText="1"/>
    </xf>
    <xf numFmtId="15" fontId="4" fillId="3" borderId="0" xfId="0" applyNumberFormat="1" applyFont="1" applyFill="1" applyAlignment="1">
      <alignment horizontal="right" vertical="top" wrapText="1"/>
    </xf>
    <xf numFmtId="0" fontId="4" fillId="3" borderId="4" xfId="0" applyFont="1" applyFill="1" applyBorder="1"/>
    <xf numFmtId="0" fontId="45" fillId="3" borderId="0" xfId="0" applyFont="1" applyFill="1"/>
    <xf numFmtId="0" fontId="45" fillId="3" borderId="0" xfId="0" applyFont="1" applyFill="1" applyAlignment="1">
      <alignment horizontal="right"/>
    </xf>
    <xf numFmtId="0" fontId="47" fillId="3" borderId="16" xfId="0" applyFont="1" applyFill="1" applyBorder="1"/>
    <xf numFmtId="0" fontId="47" fillId="3" borderId="19" xfId="0" applyFont="1" applyFill="1" applyBorder="1"/>
    <xf numFmtId="0" fontId="47" fillId="3" borderId="18" xfId="0" applyFont="1" applyFill="1" applyBorder="1"/>
    <xf numFmtId="0" fontId="47" fillId="3" borderId="0" xfId="0" applyFont="1" applyFill="1"/>
    <xf numFmtId="37" fontId="47" fillId="3" borderId="0" xfId="0" applyNumberFormat="1" applyFont="1" applyFill="1"/>
    <xf numFmtId="1" fontId="47" fillId="3" borderId="0" xfId="0" applyNumberFormat="1" applyFont="1" applyFill="1"/>
    <xf numFmtId="164" fontId="47" fillId="3" borderId="0" xfId="0" applyNumberFormat="1" applyFont="1" applyFill="1"/>
    <xf numFmtId="37" fontId="20" fillId="3" borderId="23" xfId="0" applyNumberFormat="1" applyFont="1" applyFill="1" applyBorder="1" applyAlignment="1">
      <alignment horizontal="center"/>
    </xf>
    <xf numFmtId="37" fontId="20" fillId="3" borderId="24" xfId="0" applyNumberFormat="1" applyFont="1" applyFill="1" applyBorder="1" applyAlignment="1">
      <alignment horizontal="center"/>
    </xf>
    <xf numFmtId="37" fontId="20" fillId="3" borderId="0" xfId="0" applyNumberFormat="1" applyFont="1" applyFill="1" applyAlignment="1">
      <alignment horizontal="center"/>
    </xf>
    <xf numFmtId="37" fontId="0" fillId="3" borderId="24" xfId="0" applyNumberFormat="1" applyFill="1" applyBorder="1" applyAlignment="1">
      <alignment horizontal="center"/>
    </xf>
    <xf numFmtId="37" fontId="0" fillId="3" borderId="0" xfId="0" applyNumberFormat="1" applyFill="1" applyAlignment="1">
      <alignment horizontal="center"/>
    </xf>
    <xf numFmtId="37" fontId="20" fillId="3" borderId="9" xfId="0" applyNumberFormat="1" applyFont="1" applyFill="1" applyBorder="1" applyAlignment="1">
      <alignment horizontal="center"/>
    </xf>
    <xf numFmtId="37" fontId="20" fillId="3" borderId="22" xfId="0" applyNumberFormat="1" applyFont="1" applyFill="1" applyBorder="1" applyAlignment="1">
      <alignment horizontal="center"/>
    </xf>
    <xf numFmtId="37" fontId="0" fillId="3" borderId="9" xfId="0" applyNumberFormat="1" applyFill="1" applyBorder="1" applyAlignment="1">
      <alignment horizontal="center"/>
    </xf>
    <xf numFmtId="0" fontId="45" fillId="3" borderId="0" xfId="13" applyFont="1" applyFill="1"/>
    <xf numFmtId="0" fontId="27" fillId="3" borderId="0" xfId="0" applyFont="1" applyFill="1"/>
    <xf numFmtId="0" fontId="28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center" vertical="center"/>
    </xf>
    <xf numFmtId="0" fontId="28" fillId="3" borderId="0" xfId="0" applyFont="1" applyFill="1" applyAlignment="1">
      <alignment vertical="center"/>
    </xf>
    <xf numFmtId="0" fontId="28" fillId="3" borderId="0" xfId="0" applyFont="1" applyFill="1" applyAlignment="1">
      <alignment horizontal="right" vertical="center"/>
    </xf>
    <xf numFmtId="3" fontId="27" fillId="3" borderId="0" xfId="0" applyNumberFormat="1" applyFont="1" applyFill="1"/>
    <xf numFmtId="0" fontId="50" fillId="3" borderId="0" xfId="0" applyFont="1" applyFill="1"/>
    <xf numFmtId="0" fontId="50" fillId="3" borderId="23" xfId="0" applyFont="1" applyFill="1" applyBorder="1"/>
    <xf numFmtId="0" fontId="50" fillId="3" borderId="24" xfId="0" applyFont="1" applyFill="1" applyBorder="1"/>
    <xf numFmtId="0" fontId="50" fillId="3" borderId="6" xfId="0" applyFont="1" applyFill="1" applyBorder="1"/>
    <xf numFmtId="0" fontId="42" fillId="3" borderId="6" xfId="0" applyFont="1" applyFill="1" applyBorder="1" applyAlignment="1">
      <alignment horizontal="left"/>
    </xf>
    <xf numFmtId="3" fontId="0" fillId="3" borderId="23" xfId="0" applyNumberFormat="1" applyFill="1" applyBorder="1" applyAlignment="1">
      <alignment horizontal="center"/>
    </xf>
    <xf numFmtId="4" fontId="0" fillId="3" borderId="23" xfId="0" applyNumberFormat="1" applyFill="1" applyBorder="1" applyAlignment="1">
      <alignment horizontal="center"/>
    </xf>
    <xf numFmtId="4" fontId="0" fillId="3" borderId="24" xfId="0" applyNumberFormat="1" applyFill="1" applyBorder="1" applyAlignment="1">
      <alignment horizontal="center"/>
    </xf>
    <xf numFmtId="37" fontId="50" fillId="3" borderId="0" xfId="0" applyNumberFormat="1" applyFont="1" applyFill="1"/>
    <xf numFmtId="3" fontId="50" fillId="3" borderId="0" xfId="0" applyNumberFormat="1" applyFont="1" applyFill="1"/>
    <xf numFmtId="3" fontId="0" fillId="0" borderId="23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24" xfId="0" applyNumberFormat="1" applyBorder="1" applyAlignment="1">
      <alignment horizontal="center"/>
    </xf>
    <xf numFmtId="37" fontId="51" fillId="3" borderId="0" xfId="0" applyNumberFormat="1" applyFont="1" applyFill="1"/>
    <xf numFmtId="165" fontId="50" fillId="3" borderId="0" xfId="1" applyNumberFormat="1" applyFont="1" applyFill="1" applyBorder="1" applyAlignment="1"/>
    <xf numFmtId="0" fontId="50" fillId="3" borderId="6" xfId="0" applyFont="1" applyFill="1" applyBorder="1" applyAlignment="1">
      <alignment horizontal="left"/>
    </xf>
    <xf numFmtId="3" fontId="0" fillId="3" borderId="24" xfId="0" applyNumberFormat="1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3" fontId="0" fillId="3" borderId="6" xfId="0" applyNumberFormat="1" applyFill="1" applyBorder="1" applyAlignment="1">
      <alignment horizontal="center"/>
    </xf>
    <xf numFmtId="3" fontId="0" fillId="4" borderId="23" xfId="0" applyNumberFormat="1" applyFill="1" applyBorder="1" applyAlignment="1">
      <alignment horizontal="center"/>
    </xf>
    <xf numFmtId="3" fontId="0" fillId="4" borderId="24" xfId="0" applyNumberFormat="1" applyFill="1" applyBorder="1" applyAlignment="1">
      <alignment horizontal="center"/>
    </xf>
    <xf numFmtId="3" fontId="0" fillId="4" borderId="0" xfId="0" applyNumberFormat="1" applyFill="1" applyAlignment="1">
      <alignment horizontal="center"/>
    </xf>
    <xf numFmtId="3" fontId="0" fillId="4" borderId="6" xfId="0" applyNumberFormat="1" applyFill="1" applyBorder="1" applyAlignment="1">
      <alignment horizontal="center"/>
    </xf>
    <xf numFmtId="37" fontId="0" fillId="4" borderId="24" xfId="0" applyNumberFormat="1" applyFill="1" applyBorder="1" applyAlignment="1">
      <alignment horizontal="center"/>
    </xf>
    <xf numFmtId="37" fontId="0" fillId="4" borderId="0" xfId="0" applyNumberFormat="1" applyFill="1" applyAlignment="1">
      <alignment horizontal="center"/>
    </xf>
    <xf numFmtId="0" fontId="42" fillId="3" borderId="0" xfId="0" applyFont="1" applyFill="1"/>
    <xf numFmtId="3" fontId="0" fillId="4" borderId="22" xfId="0" applyNumberFormat="1" applyFill="1" applyBorder="1" applyAlignment="1">
      <alignment horizontal="center"/>
    </xf>
    <xf numFmtId="3" fontId="0" fillId="4" borderId="9" xfId="0" applyNumberFormat="1" applyFill="1" applyBorder="1" applyAlignment="1">
      <alignment horizontal="center"/>
    </xf>
    <xf numFmtId="3" fontId="0" fillId="4" borderId="25" xfId="0" applyNumberFormat="1" applyFill="1" applyBorder="1" applyAlignment="1">
      <alignment horizontal="center"/>
    </xf>
    <xf numFmtId="3" fontId="0" fillId="4" borderId="13" xfId="0" applyNumberFormat="1" applyFill="1" applyBorder="1" applyAlignment="1">
      <alignment horizontal="center"/>
    </xf>
    <xf numFmtId="37" fontId="0" fillId="4" borderId="9" xfId="0" applyNumberFormat="1" applyFill="1" applyBorder="1" applyAlignment="1">
      <alignment horizontal="center"/>
    </xf>
    <xf numFmtId="37" fontId="0" fillId="4" borderId="25" xfId="0" applyNumberFormat="1" applyFill="1" applyBorder="1" applyAlignment="1">
      <alignment horizontal="center"/>
    </xf>
    <xf numFmtId="4" fontId="0" fillId="3" borderId="22" xfId="0" applyNumberFormat="1" applyFill="1" applyBorder="1" applyAlignment="1">
      <alignment horizontal="center"/>
    </xf>
    <xf numFmtId="4" fontId="0" fillId="3" borderId="9" xfId="0" applyNumberFormat="1" applyFill="1" applyBorder="1" applyAlignment="1">
      <alignment horizontal="center"/>
    </xf>
    <xf numFmtId="3" fontId="50" fillId="4" borderId="0" xfId="0" applyNumberFormat="1" applyFont="1" applyFill="1" applyAlignment="1">
      <alignment horizontal="center"/>
    </xf>
    <xf numFmtId="37" fontId="50" fillId="4" borderId="0" xfId="0" applyNumberFormat="1" applyFont="1" applyFill="1" applyAlignment="1">
      <alignment horizontal="center"/>
    </xf>
    <xf numFmtId="4" fontId="50" fillId="3" borderId="0" xfId="0" applyNumberFormat="1" applyFont="1" applyFill="1" applyAlignment="1">
      <alignment horizontal="center"/>
    </xf>
    <xf numFmtId="3" fontId="0" fillId="3" borderId="0" xfId="0" applyNumberFormat="1" applyFill="1"/>
    <xf numFmtId="0" fontId="27" fillId="3" borderId="0" xfId="13" applyFont="1" applyFill="1"/>
    <xf numFmtId="0" fontId="45" fillId="3" borderId="0" xfId="13" applyFont="1" applyFill="1" applyAlignment="1">
      <alignment horizontal="right"/>
    </xf>
    <xf numFmtId="0" fontId="28" fillId="3" borderId="0" xfId="13" applyFont="1" applyFill="1"/>
    <xf numFmtId="0" fontId="27" fillId="3" borderId="21" xfId="13" applyFont="1" applyFill="1" applyBorder="1"/>
    <xf numFmtId="0" fontId="43" fillId="3" borderId="0" xfId="13" applyFont="1" applyFill="1" applyAlignment="1">
      <alignment horizontal="right"/>
    </xf>
    <xf numFmtId="0" fontId="54" fillId="3" borderId="0" xfId="13" applyFont="1" applyFill="1"/>
    <xf numFmtId="0" fontId="54" fillId="3" borderId="29" xfId="13" applyFont="1" applyFill="1" applyBorder="1"/>
    <xf numFmtId="0" fontId="55" fillId="3" borderId="33" xfId="13" applyFont="1" applyFill="1" applyBorder="1" applyAlignment="1">
      <alignment horizontal="centerContinuous"/>
    </xf>
    <xf numFmtId="0" fontId="55" fillId="3" borderId="31" xfId="13" applyFont="1" applyFill="1" applyBorder="1" applyAlignment="1">
      <alignment horizontal="centerContinuous"/>
    </xf>
    <xf numFmtId="0" fontId="54" fillId="3" borderId="34" xfId="13" applyFont="1" applyFill="1" applyBorder="1" applyAlignment="1">
      <alignment horizontal="centerContinuous"/>
    </xf>
    <xf numFmtId="0" fontId="54" fillId="3" borderId="35" xfId="13" applyFont="1" applyFill="1" applyBorder="1"/>
    <xf numFmtId="0" fontId="55" fillId="3" borderId="32" xfId="13" applyFont="1" applyFill="1" applyBorder="1" applyAlignment="1">
      <alignment horizontal="centerContinuous"/>
    </xf>
    <xf numFmtId="0" fontId="55" fillId="3" borderId="35" xfId="13" applyFont="1" applyFill="1" applyBorder="1" applyAlignment="1">
      <alignment horizontal="center"/>
    </xf>
    <xf numFmtId="0" fontId="55" fillId="3" borderId="41" xfId="13" applyFont="1" applyFill="1" applyBorder="1" applyAlignment="1">
      <alignment horizontal="centerContinuous"/>
    </xf>
    <xf numFmtId="0" fontId="55" fillId="3" borderId="21" xfId="13" applyFont="1" applyFill="1" applyBorder="1" applyAlignment="1">
      <alignment horizontal="centerContinuous"/>
    </xf>
    <xf numFmtId="0" fontId="55" fillId="3" borderId="42" xfId="13" applyFont="1" applyFill="1" applyBorder="1" applyAlignment="1">
      <alignment horizontal="centerContinuous"/>
    </xf>
    <xf numFmtId="0" fontId="54" fillId="3" borderId="35" xfId="13" applyFont="1" applyFill="1" applyBorder="1" applyAlignment="1">
      <alignment horizontal="center"/>
    </xf>
    <xf numFmtId="0" fontId="54" fillId="3" borderId="39" xfId="13" applyFont="1" applyFill="1" applyBorder="1" applyAlignment="1">
      <alignment horizontal="center"/>
    </xf>
    <xf numFmtId="0" fontId="55" fillId="3" borderId="0" xfId="13" applyFont="1" applyFill="1" applyAlignment="1">
      <alignment horizontal="center"/>
    </xf>
    <xf numFmtId="0" fontId="55" fillId="3" borderId="39" xfId="13" applyFont="1" applyFill="1" applyBorder="1" applyAlignment="1">
      <alignment horizontal="center"/>
    </xf>
    <xf numFmtId="0" fontId="55" fillId="3" borderId="39" xfId="13" applyFont="1" applyFill="1" applyBorder="1" applyAlignment="1">
      <alignment horizontal="center" vertical="center" wrapText="1"/>
    </xf>
    <xf numFmtId="0" fontId="55" fillId="3" borderId="0" xfId="13" applyFont="1" applyFill="1"/>
    <xf numFmtId="0" fontId="54" fillId="3" borderId="0" xfId="13" applyFont="1" applyFill="1" applyAlignment="1">
      <alignment horizontal="center"/>
    </xf>
    <xf numFmtId="0" fontId="54" fillId="3" borderId="43" xfId="13" applyFont="1" applyFill="1" applyBorder="1" applyAlignment="1">
      <alignment horizontal="center"/>
    </xf>
    <xf numFmtId="0" fontId="55" fillId="3" borderId="39" xfId="13" applyFont="1" applyFill="1" applyBorder="1"/>
    <xf numFmtId="0" fontId="54" fillId="3" borderId="39" xfId="13" applyFont="1" applyFill="1" applyBorder="1"/>
    <xf numFmtId="0" fontId="54" fillId="3" borderId="39" xfId="13" applyFont="1" applyFill="1" applyBorder="1" applyAlignment="1">
      <alignment vertical="center" wrapText="1"/>
    </xf>
    <xf numFmtId="0" fontId="54" fillId="3" borderId="43" xfId="13" applyFont="1" applyFill="1" applyBorder="1"/>
    <xf numFmtId="0" fontId="54" fillId="3" borderId="21" xfId="13" applyFont="1" applyFill="1" applyBorder="1" applyAlignment="1">
      <alignment horizontal="center"/>
    </xf>
    <xf numFmtId="0" fontId="54" fillId="3" borderId="50" xfId="13" applyFont="1" applyFill="1" applyBorder="1" applyAlignment="1">
      <alignment horizontal="center"/>
    </xf>
    <xf numFmtId="0" fontId="54" fillId="3" borderId="42" xfId="13" applyFont="1" applyFill="1" applyBorder="1" applyAlignment="1">
      <alignment horizontal="center"/>
    </xf>
    <xf numFmtId="0" fontId="54" fillId="3" borderId="41" xfId="13" applyFont="1" applyFill="1" applyBorder="1" applyAlignment="1">
      <alignment horizontal="center"/>
    </xf>
    <xf numFmtId="0" fontId="54" fillId="3" borderId="9" xfId="13" applyFont="1" applyFill="1" applyBorder="1" applyAlignment="1">
      <alignment horizontal="center"/>
    </xf>
    <xf numFmtId="0" fontId="54" fillId="3" borderId="51" xfId="13" applyFont="1" applyFill="1" applyBorder="1" applyAlignment="1">
      <alignment horizontal="center"/>
    </xf>
    <xf numFmtId="0" fontId="50" fillId="3" borderId="0" xfId="13" applyFont="1" applyFill="1"/>
    <xf numFmtId="0" fontId="50" fillId="3" borderId="6" xfId="13" applyFont="1" applyFill="1" applyBorder="1"/>
    <xf numFmtId="3" fontId="50" fillId="3" borderId="29" xfId="1" applyNumberFormat="1" applyFont="1" applyFill="1" applyBorder="1" applyAlignment="1">
      <alignment horizontal="center"/>
    </xf>
    <xf numFmtId="3" fontId="50" fillId="3" borderId="36" xfId="1" applyNumberFormat="1" applyFont="1" applyFill="1" applyBorder="1" applyAlignment="1">
      <alignment horizontal="center"/>
    </xf>
    <xf numFmtId="3" fontId="50" fillId="3" borderId="40" xfId="1" applyNumberFormat="1" applyFont="1" applyFill="1" applyBorder="1" applyAlignment="1">
      <alignment horizontal="center"/>
    </xf>
    <xf numFmtId="0" fontId="54" fillId="3" borderId="36" xfId="13" applyFont="1" applyFill="1" applyBorder="1"/>
    <xf numFmtId="0" fontId="54" fillId="3" borderId="37" xfId="13" applyFont="1" applyFill="1" applyBorder="1"/>
    <xf numFmtId="168" fontId="50" fillId="3" borderId="6" xfId="1" applyNumberFormat="1" applyFont="1" applyFill="1" applyBorder="1" applyAlignment="1" applyProtection="1">
      <alignment horizontal="left"/>
    </xf>
    <xf numFmtId="3" fontId="0" fillId="3" borderId="35" xfId="1" applyNumberFormat="1" applyFont="1" applyFill="1" applyBorder="1" applyAlignment="1" applyProtection="1">
      <alignment horizontal="center"/>
    </xf>
    <xf numFmtId="3" fontId="0" fillId="3" borderId="6" xfId="1" applyNumberFormat="1" applyFont="1" applyFill="1" applyBorder="1" applyAlignment="1" applyProtection="1">
      <alignment horizontal="center"/>
    </xf>
    <xf numFmtId="3" fontId="0" fillId="3" borderId="49" xfId="1" applyNumberFormat="1" applyFont="1" applyFill="1" applyBorder="1" applyAlignment="1" applyProtection="1">
      <alignment horizontal="center"/>
    </xf>
    <xf numFmtId="168" fontId="42" fillId="3" borderId="6" xfId="1" applyNumberFormat="1" applyFont="1" applyFill="1" applyBorder="1" applyAlignment="1" applyProtection="1">
      <alignment horizontal="left"/>
    </xf>
    <xf numFmtId="3" fontId="0" fillId="3" borderId="0" xfId="1" applyNumberFormat="1" applyFont="1" applyFill="1" applyBorder="1" applyAlignment="1" applyProtection="1">
      <alignment horizontal="center"/>
    </xf>
    <xf numFmtId="3" fontId="0" fillId="3" borderId="39" xfId="1" applyNumberFormat="1" applyFont="1" applyFill="1" applyBorder="1" applyAlignment="1" applyProtection="1">
      <alignment horizontal="center"/>
    </xf>
    <xf numFmtId="3" fontId="0" fillId="3" borderId="43" xfId="1" applyNumberFormat="1" applyFont="1" applyFill="1" applyBorder="1" applyAlignment="1" applyProtection="1">
      <alignment horizontal="center"/>
    </xf>
    <xf numFmtId="3" fontId="0" fillId="3" borderId="6" xfId="1" applyNumberFormat="1" applyFont="1" applyFill="1" applyBorder="1" applyAlignment="1" applyProtection="1">
      <alignment horizontal="center" vertical="center"/>
    </xf>
    <xf numFmtId="3" fontId="0" fillId="3" borderId="35" xfId="1" applyNumberFormat="1" applyFont="1" applyFill="1" applyBorder="1" applyAlignment="1" applyProtection="1">
      <alignment horizontal="center" vertical="center"/>
    </xf>
    <xf numFmtId="3" fontId="0" fillId="3" borderId="0" xfId="1" applyNumberFormat="1" applyFont="1" applyFill="1" applyBorder="1" applyAlignment="1" applyProtection="1">
      <alignment horizontal="center" vertical="center"/>
    </xf>
    <xf numFmtId="3" fontId="0" fillId="3" borderId="39" xfId="1" applyNumberFormat="1" applyFont="1" applyFill="1" applyBorder="1" applyAlignment="1" applyProtection="1">
      <alignment horizontal="center" vertical="center"/>
    </xf>
    <xf numFmtId="3" fontId="0" fillId="3" borderId="43" xfId="1" applyNumberFormat="1" applyFont="1" applyFill="1" applyBorder="1" applyAlignment="1" applyProtection="1">
      <alignment horizontal="center" vertical="center"/>
    </xf>
    <xf numFmtId="3" fontId="0" fillId="3" borderId="49" xfId="1" applyNumberFormat="1" applyFont="1" applyFill="1" applyBorder="1" applyAlignment="1" applyProtection="1">
      <alignment horizontal="center" vertical="center"/>
    </xf>
    <xf numFmtId="3" fontId="0" fillId="5" borderId="6" xfId="1" applyNumberFormat="1" applyFont="1" applyFill="1" applyBorder="1" applyAlignment="1" applyProtection="1">
      <alignment horizontal="center"/>
    </xf>
    <xf numFmtId="3" fontId="0" fillId="5" borderId="0" xfId="1" applyNumberFormat="1" applyFont="1" applyFill="1" applyBorder="1" applyAlignment="1" applyProtection="1">
      <alignment horizontal="center"/>
    </xf>
    <xf numFmtId="3" fontId="0" fillId="5" borderId="43" xfId="1" applyNumberFormat="1" applyFont="1" applyFill="1" applyBorder="1" applyAlignment="1" applyProtection="1">
      <alignment horizontal="center"/>
    </xf>
    <xf numFmtId="3" fontId="0" fillId="5" borderId="49" xfId="1" applyNumberFormat="1" applyFont="1" applyFill="1" applyBorder="1" applyAlignment="1" applyProtection="1">
      <alignment horizontal="center"/>
    </xf>
    <xf numFmtId="169" fontId="50" fillId="5" borderId="6" xfId="1" applyNumberFormat="1" applyFont="1" applyFill="1" applyBorder="1" applyAlignment="1" applyProtection="1"/>
    <xf numFmtId="170" fontId="0" fillId="5" borderId="6" xfId="1" applyNumberFormat="1" applyFont="1" applyFill="1" applyBorder="1" applyAlignment="1" applyProtection="1">
      <alignment horizontal="center"/>
    </xf>
    <xf numFmtId="169" fontId="50" fillId="3" borderId="6" xfId="1" applyNumberFormat="1" applyFont="1" applyFill="1" applyBorder="1" applyAlignment="1" applyProtection="1"/>
    <xf numFmtId="3" fontId="0" fillId="5" borderId="13" xfId="1" applyNumberFormat="1" applyFont="1" applyFill="1" applyBorder="1" applyAlignment="1" applyProtection="1">
      <alignment horizontal="center"/>
    </xf>
    <xf numFmtId="3" fontId="0" fillId="5" borderId="25" xfId="1" applyNumberFormat="1" applyFont="1" applyFill="1" applyBorder="1" applyAlignment="1" applyProtection="1">
      <alignment horizontal="center"/>
    </xf>
    <xf numFmtId="3" fontId="0" fillId="3" borderId="52" xfId="1" applyNumberFormat="1" applyFont="1" applyFill="1" applyBorder="1" applyAlignment="1" applyProtection="1">
      <alignment horizontal="center"/>
    </xf>
    <xf numFmtId="3" fontId="0" fillId="5" borderId="53" xfId="1" applyNumberFormat="1" applyFont="1" applyFill="1" applyBorder="1" applyAlignment="1" applyProtection="1">
      <alignment horizontal="center"/>
    </xf>
    <xf numFmtId="3" fontId="0" fillId="5" borderId="9" xfId="1" applyNumberFormat="1" applyFont="1" applyFill="1" applyBorder="1" applyAlignment="1" applyProtection="1">
      <alignment horizontal="center"/>
    </xf>
    <xf numFmtId="3" fontId="0" fillId="3" borderId="13" xfId="1" applyNumberFormat="1" applyFont="1" applyFill="1" applyBorder="1" applyAlignment="1" applyProtection="1">
      <alignment horizontal="center" vertical="center"/>
    </xf>
    <xf numFmtId="3" fontId="0" fillId="3" borderId="9" xfId="1" applyNumberFormat="1" applyFont="1" applyFill="1" applyBorder="1" applyAlignment="1" applyProtection="1">
      <alignment horizontal="center" vertical="center"/>
    </xf>
    <xf numFmtId="3" fontId="57" fillId="3" borderId="0" xfId="13" applyNumberFormat="1" applyFont="1" applyFill="1" applyAlignment="1">
      <alignment horizontal="right"/>
    </xf>
    <xf numFmtId="0" fontId="42" fillId="3" borderId="0" xfId="13" applyFont="1" applyFill="1"/>
    <xf numFmtId="0" fontId="4" fillId="3" borderId="0" xfId="13" applyFill="1"/>
    <xf numFmtId="0" fontId="27" fillId="3" borderId="0" xfId="13" applyFont="1" applyFill="1" applyAlignment="1">
      <alignment horizontal="left"/>
    </xf>
    <xf numFmtId="0" fontId="27" fillId="3" borderId="0" xfId="13" applyFont="1" applyFill="1" applyAlignment="1">
      <alignment horizontal="right"/>
    </xf>
    <xf numFmtId="0" fontId="28" fillId="3" borderId="0" xfId="13" applyFont="1" applyFill="1" applyAlignment="1">
      <alignment horizontal="left"/>
    </xf>
    <xf numFmtId="0" fontId="28" fillId="3" borderId="0" xfId="13" applyFont="1" applyFill="1" applyAlignment="1">
      <alignment horizontal="right"/>
    </xf>
    <xf numFmtId="37" fontId="27" fillId="3" borderId="24" xfId="13" applyNumberFormat="1" applyFont="1" applyFill="1" applyBorder="1" applyAlignment="1">
      <alignment horizontal="center"/>
    </xf>
    <xf numFmtId="37" fontId="27" fillId="3" borderId="6" xfId="13" applyNumberFormat="1" applyFont="1" applyFill="1" applyBorder="1" applyAlignment="1">
      <alignment horizontal="center"/>
    </xf>
    <xf numFmtId="37" fontId="27" fillId="3" borderId="23" xfId="13" applyNumberFormat="1" applyFont="1" applyFill="1" applyBorder="1" applyAlignment="1">
      <alignment horizontal="center"/>
    </xf>
    <xf numFmtId="37" fontId="27" fillId="3" borderId="0" xfId="13" applyNumberFormat="1" applyFont="1" applyFill="1" applyAlignment="1">
      <alignment horizontal="center"/>
    </xf>
    <xf numFmtId="37" fontId="50" fillId="3" borderId="6" xfId="13" applyNumberFormat="1" applyFont="1" applyFill="1" applyBorder="1" applyAlignment="1">
      <alignment horizontal="center"/>
    </xf>
    <xf numFmtId="0" fontId="53" fillId="3" borderId="6" xfId="13" applyFont="1" applyFill="1" applyBorder="1"/>
    <xf numFmtId="3" fontId="4" fillId="3" borderId="24" xfId="13" applyNumberFormat="1" applyFill="1" applyBorder="1" applyAlignment="1">
      <alignment horizontal="center"/>
    </xf>
    <xf numFmtId="3" fontId="4" fillId="3" borderId="23" xfId="13" applyNumberFormat="1" applyFill="1" applyBorder="1" applyAlignment="1">
      <alignment horizontal="center"/>
    </xf>
    <xf numFmtId="3" fontId="27" fillId="3" borderId="0" xfId="13" applyNumberFormat="1" applyFont="1" applyFill="1" applyAlignment="1">
      <alignment horizontal="right"/>
    </xf>
    <xf numFmtId="3" fontId="4" fillId="3" borderId="6" xfId="13" applyNumberFormat="1" applyFill="1" applyBorder="1" applyAlignment="1">
      <alignment horizontal="center"/>
    </xf>
    <xf numFmtId="3" fontId="4" fillId="3" borderId="0" xfId="13" applyNumberFormat="1" applyFill="1" applyAlignment="1">
      <alignment horizontal="center"/>
    </xf>
    <xf numFmtId="3" fontId="4" fillId="3" borderId="9" xfId="13" applyNumberFormat="1" applyFill="1" applyBorder="1" applyAlignment="1">
      <alignment horizontal="center"/>
    </xf>
    <xf numFmtId="3" fontId="4" fillId="3" borderId="13" xfId="13" applyNumberFormat="1" applyFill="1" applyBorder="1" applyAlignment="1">
      <alignment horizontal="center"/>
    </xf>
    <xf numFmtId="3" fontId="4" fillId="3" borderId="22" xfId="13" applyNumberFormat="1" applyFill="1" applyBorder="1" applyAlignment="1">
      <alignment horizontal="center"/>
    </xf>
    <xf numFmtId="3" fontId="4" fillId="3" borderId="25" xfId="13" applyNumberFormat="1" applyFill="1" applyBorder="1" applyAlignment="1">
      <alignment horizontal="center"/>
    </xf>
    <xf numFmtId="3" fontId="27" fillId="3" borderId="0" xfId="13" applyNumberFormat="1" applyFont="1" applyFill="1"/>
    <xf numFmtId="3" fontId="58" fillId="3" borderId="0" xfId="13" applyNumberFormat="1" applyFont="1" applyFill="1" applyAlignment="1">
      <alignment horizontal="right"/>
    </xf>
    <xf numFmtId="3" fontId="50" fillId="3" borderId="0" xfId="13" applyNumberFormat="1" applyFont="1" applyFill="1" applyAlignment="1">
      <alignment horizontal="center"/>
    </xf>
    <xf numFmtId="0" fontId="42" fillId="3" borderId="0" xfId="13" applyFont="1" applyFill="1" applyAlignment="1">
      <alignment horizontal="left"/>
    </xf>
    <xf numFmtId="3" fontId="53" fillId="3" borderId="0" xfId="13" applyNumberFormat="1" applyFont="1" applyFill="1" applyAlignment="1">
      <alignment horizontal="left" vertical="top" wrapText="1"/>
    </xf>
    <xf numFmtId="3" fontId="42" fillId="3" borderId="0" xfId="13" applyNumberFormat="1" applyFont="1" applyFill="1" applyAlignment="1">
      <alignment horizontal="left" vertical="top" wrapText="1"/>
    </xf>
    <xf numFmtId="165" fontId="50" fillId="3" borderId="0" xfId="2" applyNumberFormat="1" applyFont="1" applyFill="1" applyAlignment="1">
      <alignment horizontal="center"/>
    </xf>
    <xf numFmtId="0" fontId="26" fillId="3" borderId="0" xfId="13" applyFont="1" applyFill="1"/>
    <xf numFmtId="0" fontId="50" fillId="3" borderId="25" xfId="13" applyFont="1" applyFill="1" applyBorder="1"/>
    <xf numFmtId="171" fontId="4" fillId="3" borderId="24" xfId="13" applyNumberFormat="1" applyFill="1" applyBorder="1" applyAlignment="1">
      <alignment horizontal="center"/>
    </xf>
    <xf numFmtId="171" fontId="4" fillId="3" borderId="23" xfId="13" applyNumberFormat="1" applyFill="1" applyBorder="1" applyAlignment="1">
      <alignment horizontal="center"/>
    </xf>
    <xf numFmtId="166" fontId="50" fillId="3" borderId="0" xfId="13" applyNumberFormat="1" applyFont="1" applyFill="1"/>
    <xf numFmtId="0" fontId="42" fillId="3" borderId="0" xfId="17"/>
    <xf numFmtId="171" fontId="4" fillId="3" borderId="0" xfId="13" applyNumberFormat="1" applyFill="1" applyAlignment="1">
      <alignment horizontal="center"/>
    </xf>
    <xf numFmtId="171" fontId="50" fillId="3" borderId="0" xfId="13" applyNumberFormat="1" applyFont="1" applyFill="1"/>
    <xf numFmtId="172" fontId="50" fillId="3" borderId="0" xfId="1" applyNumberFormat="1" applyFont="1" applyFill="1"/>
    <xf numFmtId="171" fontId="4" fillId="3" borderId="9" xfId="13" applyNumberFormat="1" applyFill="1" applyBorder="1" applyAlignment="1">
      <alignment horizontal="center"/>
    </xf>
    <xf numFmtId="0" fontId="4" fillId="3" borderId="25" xfId="13" applyFill="1" applyBorder="1"/>
    <xf numFmtId="172" fontId="4" fillId="3" borderId="0" xfId="1" applyNumberFormat="1" applyFont="1" applyFill="1"/>
    <xf numFmtId="0" fontId="59" fillId="3" borderId="0" xfId="13" applyFont="1" applyFill="1" applyAlignment="1">
      <alignment horizontal="right"/>
    </xf>
    <xf numFmtId="0" fontId="50" fillId="3" borderId="0" xfId="13" applyFont="1" applyFill="1" applyAlignment="1">
      <alignment horizontal="right"/>
    </xf>
    <xf numFmtId="171" fontId="4" fillId="3" borderId="0" xfId="13" applyNumberFormat="1" applyFill="1"/>
    <xf numFmtId="164" fontId="4" fillId="3" borderId="0" xfId="13" applyNumberFormat="1" applyFill="1"/>
    <xf numFmtId="3" fontId="50" fillId="4" borderId="0" xfId="13" applyNumberFormat="1" applyFont="1" applyFill="1" applyAlignment="1">
      <alignment horizontal="center"/>
    </xf>
    <xf numFmtId="172" fontId="0" fillId="3" borderId="0" xfId="1" applyNumberFormat="1" applyFont="1" applyFill="1"/>
    <xf numFmtId="0" fontId="27" fillId="3" borderId="0" xfId="13" applyFont="1" applyFill="1" applyAlignment="1">
      <alignment horizontal="center"/>
    </xf>
    <xf numFmtId="2" fontId="27" fillId="3" borderId="0" xfId="13" applyNumberFormat="1" applyFont="1" applyFill="1" applyAlignment="1">
      <alignment horizontal="center"/>
    </xf>
    <xf numFmtId="0" fontId="27" fillId="3" borderId="0" xfId="13" applyFont="1" applyFill="1" applyAlignment="1">
      <alignment horizontal="center" vertical="center"/>
    </xf>
    <xf numFmtId="0" fontId="28" fillId="3" borderId="0" xfId="13" applyFont="1" applyFill="1" applyAlignment="1">
      <alignment horizontal="center"/>
    </xf>
    <xf numFmtId="0" fontId="28" fillId="3" borderId="0" xfId="13" applyFont="1" applyFill="1" applyAlignment="1">
      <alignment horizontal="center" vertical="center"/>
    </xf>
    <xf numFmtId="0" fontId="27" fillId="3" borderId="25" xfId="13" applyFont="1" applyFill="1" applyBorder="1" applyAlignment="1">
      <alignment horizontal="left"/>
    </xf>
    <xf numFmtId="0" fontId="60" fillId="3" borderId="25" xfId="13" applyFont="1" applyFill="1" applyBorder="1"/>
    <xf numFmtId="0" fontId="60" fillId="3" borderId="25" xfId="13" applyFont="1" applyFill="1" applyBorder="1" applyAlignment="1">
      <alignment horizontal="center"/>
    </xf>
    <xf numFmtId="0" fontId="27" fillId="3" borderId="25" xfId="13" applyFont="1" applyFill="1" applyBorder="1" applyAlignment="1">
      <alignment horizontal="center"/>
    </xf>
    <xf numFmtId="2" fontId="27" fillId="3" borderId="25" xfId="13" applyNumberFormat="1" applyFont="1" applyFill="1" applyBorder="1" applyAlignment="1">
      <alignment horizontal="center"/>
    </xf>
    <xf numFmtId="0" fontId="27" fillId="3" borderId="25" xfId="13" applyFont="1" applyFill="1" applyBorder="1"/>
    <xf numFmtId="0" fontId="27" fillId="3" borderId="25" xfId="13" applyFont="1" applyFill="1" applyBorder="1" applyAlignment="1">
      <alignment horizontal="right"/>
    </xf>
    <xf numFmtId="0" fontId="42" fillId="3" borderId="25" xfId="13" applyFont="1" applyFill="1" applyBorder="1" applyAlignment="1">
      <alignment horizontal="right"/>
    </xf>
    <xf numFmtId="0" fontId="50" fillId="3" borderId="24" xfId="13" applyFont="1" applyFill="1" applyBorder="1" applyAlignment="1">
      <alignment horizontal="center"/>
    </xf>
    <xf numFmtId="0" fontId="50" fillId="3" borderId="0" xfId="13" applyFont="1" applyFill="1" applyAlignment="1">
      <alignment horizontal="center"/>
    </xf>
    <xf numFmtId="0" fontId="50" fillId="3" borderId="0" xfId="13" applyFont="1" applyFill="1" applyAlignment="1">
      <alignment horizontal="center" vertical="center"/>
    </xf>
    <xf numFmtId="0" fontId="50" fillId="3" borderId="24" xfId="13" applyFont="1" applyFill="1" applyBorder="1" applyAlignment="1">
      <alignment horizontal="center" vertical="center"/>
    </xf>
    <xf numFmtId="2" fontId="50" fillId="3" borderId="11" xfId="13" applyNumberFormat="1" applyFont="1" applyFill="1" applyBorder="1" applyAlignment="1">
      <alignment horizontal="center" vertical="center" wrapText="1"/>
    </xf>
    <xf numFmtId="0" fontId="50" fillId="3" borderId="6" xfId="13" applyFont="1" applyFill="1" applyBorder="1" applyAlignment="1">
      <alignment horizontal="center" wrapText="1"/>
    </xf>
    <xf numFmtId="0" fontId="50" fillId="3" borderId="11" xfId="13" applyFont="1" applyFill="1" applyBorder="1" applyAlignment="1">
      <alignment horizontal="center" wrapText="1"/>
    </xf>
    <xf numFmtId="0" fontId="50" fillId="3" borderId="11" xfId="13" applyFont="1" applyFill="1" applyBorder="1" applyAlignment="1">
      <alignment horizontal="center"/>
    </xf>
    <xf numFmtId="0" fontId="50" fillId="3" borderId="11" xfId="13" applyFont="1" applyFill="1" applyBorder="1" applyAlignment="1">
      <alignment horizontal="center" vertical="center"/>
    </xf>
    <xf numFmtId="2" fontId="50" fillId="3" borderId="0" xfId="13" applyNumberFormat="1" applyFont="1" applyFill="1" applyAlignment="1">
      <alignment horizontal="center"/>
    </xf>
    <xf numFmtId="0" fontId="42" fillId="3" borderId="0" xfId="13" applyFont="1" applyFill="1" applyAlignment="1">
      <alignment horizontal="right"/>
    </xf>
    <xf numFmtId="2" fontId="4" fillId="3" borderId="24" xfId="13" applyNumberFormat="1" applyFill="1" applyBorder="1" applyAlignment="1">
      <alignment horizontal="center"/>
    </xf>
    <xf numFmtId="2" fontId="4" fillId="3" borderId="0" xfId="13" applyNumberFormat="1" applyFill="1" applyAlignment="1">
      <alignment horizontal="center"/>
    </xf>
    <xf numFmtId="2" fontId="4" fillId="3" borderId="0" xfId="13" quotePrefix="1" applyNumberFormat="1" applyFill="1" applyAlignment="1">
      <alignment horizontal="center"/>
    </xf>
    <xf numFmtId="2" fontId="4" fillId="3" borderId="24" xfId="13" applyNumberFormat="1" applyFill="1" applyBorder="1" applyAlignment="1">
      <alignment horizontal="center" vertical="center"/>
    </xf>
    <xf numFmtId="2" fontId="4" fillId="3" borderId="9" xfId="13" applyNumberFormat="1" applyFill="1" applyBorder="1" applyAlignment="1">
      <alignment horizontal="center"/>
    </xf>
    <xf numFmtId="2" fontId="4" fillId="3" borderId="25" xfId="13" applyNumberFormat="1" applyFill="1" applyBorder="1" applyAlignment="1">
      <alignment horizontal="center"/>
    </xf>
    <xf numFmtId="2" fontId="4" fillId="3" borderId="9" xfId="13" applyNumberFormat="1" applyFill="1" applyBorder="1" applyAlignment="1">
      <alignment horizontal="center" vertical="center"/>
    </xf>
    <xf numFmtId="2" fontId="50" fillId="3" borderId="0" xfId="13" applyNumberFormat="1" applyFont="1" applyFill="1" applyAlignment="1">
      <alignment horizontal="center" vertical="center"/>
    </xf>
    <xf numFmtId="2" fontId="50" fillId="3" borderId="0" xfId="13" applyNumberFormat="1" applyFont="1" applyFill="1"/>
    <xf numFmtId="2" fontId="27" fillId="3" borderId="0" xfId="13" applyNumberFormat="1" applyFont="1" applyFill="1"/>
    <xf numFmtId="2" fontId="27" fillId="3" borderId="0" xfId="13" applyNumberFormat="1" applyFont="1" applyFill="1" applyAlignment="1">
      <alignment horizontal="center" vertical="center"/>
    </xf>
    <xf numFmtId="0" fontId="27" fillId="3" borderId="0" xfId="18" applyFont="1" applyFill="1"/>
    <xf numFmtId="0" fontId="28" fillId="3" borderId="0" xfId="18" applyFont="1" applyFill="1" applyAlignment="1">
      <alignment horizontal="right"/>
    </xf>
    <xf numFmtId="164" fontId="27" fillId="3" borderId="0" xfId="18" applyNumberFormat="1" applyFont="1" applyFill="1" applyAlignment="1">
      <alignment horizontal="right"/>
    </xf>
    <xf numFmtId="164" fontId="27" fillId="3" borderId="0" xfId="18" applyNumberFormat="1" applyFont="1" applyFill="1" applyAlignment="1">
      <alignment horizontal="center"/>
    </xf>
    <xf numFmtId="0" fontId="42" fillId="3" borderId="35" xfId="18" applyFont="1" applyFill="1" applyBorder="1"/>
    <xf numFmtId="0" fontId="42" fillId="3" borderId="29" xfId="18" applyFont="1" applyFill="1" applyBorder="1"/>
    <xf numFmtId="0" fontId="50" fillId="3" borderId="18" xfId="18" applyFont="1" applyFill="1" applyBorder="1"/>
    <xf numFmtId="0" fontId="50" fillId="3" borderId="19" xfId="18" applyFont="1" applyFill="1" applyBorder="1"/>
    <xf numFmtId="0" fontId="50" fillId="3" borderId="37" xfId="18" applyFont="1" applyFill="1" applyBorder="1" applyAlignment="1">
      <alignment horizontal="center" vertical="center"/>
    </xf>
    <xf numFmtId="0" fontId="50" fillId="3" borderId="19" xfId="18" applyFont="1" applyFill="1" applyBorder="1" applyAlignment="1">
      <alignment horizontal="center" vertical="center"/>
    </xf>
    <xf numFmtId="0" fontId="50" fillId="3" borderId="38" xfId="18" applyFont="1" applyFill="1" applyBorder="1" applyAlignment="1">
      <alignment horizontal="center" vertical="center"/>
    </xf>
    <xf numFmtId="164" fontId="4" fillId="3" borderId="54" xfId="18" applyNumberFormat="1" applyFill="1" applyBorder="1" applyAlignment="1">
      <alignment horizontal="center" vertical="center"/>
    </xf>
    <xf numFmtId="164" fontId="4" fillId="3" borderId="44" xfId="18" applyNumberFormat="1" applyFill="1" applyBorder="1" applyAlignment="1">
      <alignment horizontal="center" vertical="center"/>
    </xf>
    <xf numFmtId="167" fontId="27" fillId="3" borderId="0" xfId="12" applyNumberFormat="1" applyFont="1" applyFill="1" applyAlignment="1">
      <alignment horizontal="right"/>
    </xf>
    <xf numFmtId="164" fontId="27" fillId="3" borderId="0" xfId="18" applyNumberFormat="1" applyFont="1" applyFill="1"/>
    <xf numFmtId="2" fontId="4" fillId="3" borderId="54" xfId="18" applyNumberFormat="1" applyFill="1" applyBorder="1" applyAlignment="1">
      <alignment horizontal="center" vertical="center"/>
    </xf>
    <xf numFmtId="2" fontId="4" fillId="3" borderId="44" xfId="18" applyNumberFormat="1" applyFill="1" applyBorder="1" applyAlignment="1">
      <alignment horizontal="center" vertical="center"/>
    </xf>
    <xf numFmtId="0" fontId="42" fillId="3" borderId="35" xfId="18" applyFont="1" applyFill="1" applyBorder="1" applyAlignment="1">
      <alignment wrapText="1"/>
    </xf>
    <xf numFmtId="0" fontId="42" fillId="3" borderId="35" xfId="18" applyFont="1" applyFill="1" applyBorder="1" applyAlignment="1">
      <alignment vertical="center" wrapText="1"/>
    </xf>
    <xf numFmtId="0" fontId="42" fillId="3" borderId="35" xfId="18" applyFont="1" applyFill="1" applyBorder="1" applyAlignment="1">
      <alignment vertical="center"/>
    </xf>
    <xf numFmtId="0" fontId="27" fillId="3" borderId="0" xfId="18" applyFont="1" applyFill="1" applyAlignment="1">
      <alignment vertical="center"/>
    </xf>
    <xf numFmtId="0" fontId="55" fillId="3" borderId="61" xfId="18" applyFont="1" applyFill="1" applyBorder="1" applyAlignment="1">
      <alignment horizontal="left"/>
    </xf>
    <xf numFmtId="164" fontId="5" fillId="3" borderId="1" xfId="18" applyNumberFormat="1" applyFont="1" applyFill="1" applyBorder="1" applyAlignment="1">
      <alignment horizontal="center" vertical="center"/>
    </xf>
    <xf numFmtId="164" fontId="5" fillId="3" borderId="63" xfId="18" applyNumberFormat="1" applyFont="1" applyFill="1" applyBorder="1" applyAlignment="1">
      <alignment horizontal="center" vertical="center"/>
    </xf>
    <xf numFmtId="0" fontId="55" fillId="3" borderId="13" xfId="18" applyFont="1" applyFill="1" applyBorder="1" applyAlignment="1">
      <alignment vertical="center"/>
    </xf>
    <xf numFmtId="0" fontId="42" fillId="3" borderId="0" xfId="18" applyFont="1" applyFill="1"/>
    <xf numFmtId="0" fontId="50" fillId="3" borderId="0" xfId="18" applyFont="1" applyFill="1"/>
    <xf numFmtId="37" fontId="59" fillId="3" borderId="0" xfId="18" applyNumberFormat="1" applyFont="1" applyFill="1" applyAlignment="1">
      <alignment horizontal="right"/>
    </xf>
    <xf numFmtId="0" fontId="28" fillId="3" borderId="0" xfId="18" applyFont="1" applyFill="1"/>
    <xf numFmtId="0" fontId="28" fillId="3" borderId="0" xfId="19" applyFont="1" applyFill="1"/>
    <xf numFmtId="0" fontId="45" fillId="3" borderId="0" xfId="18" applyFont="1" applyFill="1"/>
    <xf numFmtId="0" fontId="27" fillId="3" borderId="0" xfId="20" applyFont="1" applyFill="1"/>
    <xf numFmtId="169" fontId="27" fillId="3" borderId="0" xfId="20" applyNumberFormat="1" applyFont="1" applyFill="1" applyAlignment="1">
      <alignment horizontal="right"/>
    </xf>
    <xf numFmtId="0" fontId="27" fillId="3" borderId="0" xfId="20" applyFont="1" applyFill="1" applyAlignment="1">
      <alignment horizontal="right"/>
    </xf>
    <xf numFmtId="0" fontId="28" fillId="3" borderId="0" xfId="20" applyFont="1" applyFill="1" applyAlignment="1">
      <alignment horizontal="right"/>
    </xf>
    <xf numFmtId="0" fontId="28" fillId="3" borderId="0" xfId="20" applyFont="1" applyFill="1" applyAlignment="1">
      <alignment horizontal="center"/>
    </xf>
    <xf numFmtId="0" fontId="28" fillId="3" borderId="66" xfId="19" applyFont="1" applyFill="1" applyBorder="1"/>
    <xf numFmtId="0" fontId="63" fillId="3" borderId="66" xfId="19" applyFont="1" applyFill="1" applyBorder="1" applyAlignment="1">
      <alignment horizontal="right"/>
    </xf>
    <xf numFmtId="0" fontId="55" fillId="3" borderId="0" xfId="19" applyFont="1" applyFill="1" applyAlignment="1">
      <alignment horizontal="left" wrapText="1"/>
    </xf>
    <xf numFmtId="172" fontId="27" fillId="3" borderId="0" xfId="18" applyNumberFormat="1" applyFont="1" applyFill="1"/>
    <xf numFmtId="3" fontId="27" fillId="3" borderId="0" xfId="18" applyNumberFormat="1" applyFont="1" applyFill="1"/>
    <xf numFmtId="0" fontId="42" fillId="3" borderId="0" xfId="19" applyFont="1" applyFill="1" applyAlignment="1">
      <alignment horizontal="left" wrapText="1"/>
    </xf>
    <xf numFmtId="0" fontId="42" fillId="3" borderId="0" xfId="19" applyFont="1" applyFill="1" applyAlignment="1">
      <alignment horizontal="left" indent="3"/>
    </xf>
    <xf numFmtId="0" fontId="50" fillId="3" borderId="0" xfId="19" applyFont="1" applyFill="1" applyAlignment="1">
      <alignment horizontal="left"/>
    </xf>
    <xf numFmtId="0" fontId="55" fillId="3" borderId="0" xfId="19" applyFont="1" applyFill="1" applyAlignment="1">
      <alignment horizontal="left"/>
    </xf>
    <xf numFmtId="0" fontId="42" fillId="3" borderId="0" xfId="19" applyFont="1" applyFill="1" applyAlignment="1">
      <alignment horizontal="left" indent="4"/>
    </xf>
    <xf numFmtId="0" fontId="42" fillId="3" borderId="0" xfId="19" applyFont="1" applyFill="1" applyAlignment="1">
      <alignment horizontal="left" wrapText="1" indent="3"/>
    </xf>
    <xf numFmtId="0" fontId="42" fillId="3" borderId="0" xfId="19" quotePrefix="1" applyFont="1" applyFill="1" applyAlignment="1">
      <alignment horizontal="left" indent="4"/>
    </xf>
    <xf numFmtId="0" fontId="42" fillId="3" borderId="0" xfId="19" applyFont="1" applyFill="1" applyAlignment="1">
      <alignment horizontal="left" wrapText="1" indent="4"/>
    </xf>
    <xf numFmtId="0" fontId="54" fillId="3" borderId="66" xfId="19" applyFont="1" applyFill="1" applyBorder="1" applyAlignment="1">
      <alignment horizontal="left"/>
    </xf>
    <xf numFmtId="0" fontId="54" fillId="3" borderId="0" xfId="19" applyFont="1" applyFill="1" applyAlignment="1">
      <alignment horizontal="left"/>
    </xf>
    <xf numFmtId="3" fontId="54" fillId="3" borderId="0" xfId="19" applyNumberFormat="1" applyFont="1" applyFill="1"/>
    <xf numFmtId="171" fontId="54" fillId="3" borderId="0" xfId="19" applyNumberFormat="1" applyFont="1" applyFill="1"/>
    <xf numFmtId="3" fontId="50" fillId="3" borderId="0" xfId="19" applyNumberFormat="1" applyFont="1" applyFill="1"/>
    <xf numFmtId="0" fontId="69" fillId="3" borderId="0" xfId="19" applyFont="1" applyFill="1"/>
    <xf numFmtId="0" fontId="54" fillId="3" borderId="0" xfId="19" applyFont="1" applyFill="1"/>
    <xf numFmtId="0" fontId="50" fillId="3" borderId="0" xfId="19" applyFont="1" applyFill="1"/>
    <xf numFmtId="0" fontId="70" fillId="3" borderId="0" xfId="19" applyFont="1" applyFill="1"/>
    <xf numFmtId="0" fontId="72" fillId="3" borderId="0" xfId="19" applyFont="1" applyFill="1"/>
    <xf numFmtId="0" fontId="27" fillId="3" borderId="0" xfId="19" applyFont="1" applyFill="1"/>
    <xf numFmtId="165" fontId="27" fillId="3" borderId="0" xfId="19" applyNumberFormat="1" applyFont="1" applyFill="1"/>
    <xf numFmtId="0" fontId="64" fillId="3" borderId="0" xfId="19" applyFont="1" applyFill="1"/>
    <xf numFmtId="0" fontId="45" fillId="0" borderId="0" xfId="20" applyFont="1"/>
    <xf numFmtId="0" fontId="43" fillId="0" borderId="0" xfId="24" applyFont="1"/>
    <xf numFmtId="0" fontId="15" fillId="0" borderId="0" xfId="24" applyFont="1"/>
    <xf numFmtId="0" fontId="80" fillId="0" borderId="0" xfId="24" applyFont="1"/>
    <xf numFmtId="0" fontId="80" fillId="0" borderId="0" xfId="24" applyFont="1" applyAlignment="1">
      <alignment horizontal="right"/>
    </xf>
    <xf numFmtId="0" fontId="4" fillId="0" borderId="0" xfId="5" applyFont="1"/>
    <xf numFmtId="0" fontId="20" fillId="0" borderId="0" xfId="24" applyFont="1"/>
    <xf numFmtId="0" fontId="46" fillId="0" borderId="0" xfId="24" applyFont="1"/>
    <xf numFmtId="0" fontId="46" fillId="0" borderId="0" xfId="24" applyFont="1" applyAlignment="1">
      <alignment horizontal="right"/>
    </xf>
    <xf numFmtId="49" fontId="55" fillId="0" borderId="2" xfId="5" applyNumberFormat="1" applyFont="1" applyBorder="1" applyAlignment="1">
      <alignment horizontal="center" vertical="center"/>
    </xf>
    <xf numFmtId="0" fontId="20" fillId="0" borderId="0" xfId="24" applyFont="1" applyAlignment="1">
      <alignment vertical="center"/>
    </xf>
    <xf numFmtId="0" fontId="55" fillId="0" borderId="23" xfId="5" applyFont="1" applyBorder="1"/>
    <xf numFmtId="0" fontId="5" fillId="0" borderId="6" xfId="5" applyFont="1" applyBorder="1"/>
    <xf numFmtId="165" fontId="20" fillId="0" borderId="0" xfId="24" applyNumberFormat="1" applyFont="1"/>
    <xf numFmtId="0" fontId="5" fillId="0" borderId="23" xfId="5" applyFont="1" applyBorder="1"/>
    <xf numFmtId="0" fontId="5" fillId="0" borderId="23" xfId="5" quotePrefix="1" applyFont="1" applyBorder="1" applyAlignment="1">
      <alignment horizontal="center" vertical="center"/>
    </xf>
    <xf numFmtId="0" fontId="55" fillId="0" borderId="6" xfId="5" applyFont="1" applyBorder="1" applyAlignment="1">
      <alignment vertical="center"/>
    </xf>
    <xf numFmtId="0" fontId="4" fillId="0" borderId="23" xfId="5" applyFont="1" applyBorder="1" applyAlignment="1">
      <alignment horizontal="center"/>
    </xf>
    <xf numFmtId="0" fontId="42" fillId="0" borderId="6" xfId="5" applyFont="1" applyBorder="1" applyAlignment="1">
      <alignment horizontal="left" vertical="center" indent="1"/>
    </xf>
    <xf numFmtId="0" fontId="42" fillId="0" borderId="6" xfId="5" applyFont="1" applyBorder="1" applyAlignment="1">
      <alignment vertical="center"/>
    </xf>
    <xf numFmtId="0" fontId="42" fillId="0" borderId="6" xfId="5" applyFont="1" applyBorder="1" applyAlignment="1">
      <alignment horizontal="left" vertical="center" indent="2"/>
    </xf>
    <xf numFmtId="0" fontId="5" fillId="0" borderId="23" xfId="5" quotePrefix="1" applyFont="1" applyBorder="1" applyAlignment="1">
      <alignment horizontal="center"/>
    </xf>
    <xf numFmtId="0" fontId="5" fillId="0" borderId="23" xfId="5" applyFont="1" applyBorder="1" applyAlignment="1">
      <alignment horizontal="center" vertical="center"/>
    </xf>
    <xf numFmtId="0" fontId="4" fillId="0" borderId="23" xfId="5" applyFont="1" applyBorder="1" applyAlignment="1">
      <alignment horizontal="center" vertical="center"/>
    </xf>
    <xf numFmtId="0" fontId="81" fillId="0" borderId="0" xfId="24" applyFont="1" applyAlignment="1">
      <alignment vertical="center"/>
    </xf>
    <xf numFmtId="0" fontId="4" fillId="0" borderId="6" xfId="5" applyFont="1" applyBorder="1" applyAlignment="1">
      <alignment vertical="center"/>
    </xf>
    <xf numFmtId="0" fontId="55" fillId="0" borderId="23" xfId="5" applyFont="1" applyBorder="1" applyAlignment="1">
      <alignment horizontal="left"/>
    </xf>
    <xf numFmtId="0" fontId="55" fillId="0" borderId="23" xfId="5" applyFont="1" applyBorder="1" applyAlignment="1">
      <alignment horizontal="center"/>
    </xf>
    <xf numFmtId="0" fontId="55" fillId="0" borderId="23" xfId="5" quotePrefix="1" applyFont="1" applyBorder="1" applyAlignment="1">
      <alignment horizontal="center" vertical="center"/>
    </xf>
    <xf numFmtId="0" fontId="42" fillId="0" borderId="23" xfId="5" applyFont="1" applyBorder="1" applyAlignment="1">
      <alignment horizontal="center"/>
    </xf>
    <xf numFmtId="0" fontId="5" fillId="0" borderId="22" xfId="5" quotePrefix="1" applyFont="1" applyBorder="1" applyAlignment="1">
      <alignment horizontal="center"/>
    </xf>
    <xf numFmtId="0" fontId="55" fillId="0" borderId="13" xfId="5" applyFont="1" applyBorder="1" applyAlignment="1">
      <alignment vertical="center"/>
    </xf>
    <xf numFmtId="0" fontId="55" fillId="0" borderId="22" xfId="5" applyFont="1" applyBorder="1"/>
    <xf numFmtId="165" fontId="55" fillId="0" borderId="2" xfId="2" applyNumberFormat="1" applyFont="1" applyFill="1" applyBorder="1" applyAlignment="1">
      <alignment horizontal="right"/>
    </xf>
    <xf numFmtId="0" fontId="20" fillId="0" borderId="0" xfId="25" applyFont="1" applyAlignment="1">
      <alignment horizontal="right"/>
    </xf>
    <xf numFmtId="0" fontId="82" fillId="0" borderId="0" xfId="25" applyFont="1" applyAlignment="1">
      <alignment horizontal="right"/>
    </xf>
    <xf numFmtId="0" fontId="20" fillId="0" borderId="0" xfId="24" applyFont="1" applyAlignment="1">
      <alignment vertical="top" wrapText="1"/>
    </xf>
    <xf numFmtId="14" fontId="20" fillId="0" borderId="0" xfId="24" applyNumberFormat="1" applyFont="1" applyAlignment="1">
      <alignment horizontal="left"/>
    </xf>
    <xf numFmtId="0" fontId="83" fillId="0" borderId="0" xfId="24" applyFont="1"/>
    <xf numFmtId="0" fontId="45" fillId="3" borderId="0" xfId="26" applyFont="1" applyFill="1"/>
    <xf numFmtId="0" fontId="89" fillId="3" borderId="0" xfId="22" applyFont="1" applyFill="1"/>
    <xf numFmtId="0" fontId="89" fillId="3" borderId="0" xfId="22" applyFont="1" applyFill="1" applyAlignment="1">
      <alignment horizontal="center"/>
    </xf>
    <xf numFmtId="0" fontId="45" fillId="3" borderId="0" xfId="25" applyFont="1" applyFill="1" applyAlignment="1">
      <alignment horizontal="right"/>
    </xf>
    <xf numFmtId="0" fontId="90" fillId="3" borderId="0" xfId="22" applyFont="1" applyFill="1" applyAlignment="1">
      <alignment horizontal="right"/>
    </xf>
    <xf numFmtId="0" fontId="71" fillId="3" borderId="2" xfId="22" applyFont="1" applyFill="1" applyBorder="1" applyAlignment="1">
      <alignment horizontal="center"/>
    </xf>
    <xf numFmtId="0" fontId="91" fillId="3" borderId="0" xfId="22" applyFont="1" applyFill="1" applyAlignment="1">
      <alignment horizontal="center"/>
    </xf>
    <xf numFmtId="0" fontId="55" fillId="3" borderId="2" xfId="22" applyFont="1" applyFill="1" applyBorder="1"/>
    <xf numFmtId="0" fontId="90" fillId="3" borderId="2" xfId="22" applyFont="1" applyFill="1" applyBorder="1"/>
    <xf numFmtId="0" fontId="42" fillId="3" borderId="2" xfId="22" applyFont="1" applyFill="1" applyBorder="1" applyAlignment="1">
      <alignment wrapText="1"/>
    </xf>
    <xf numFmtId="0" fontId="42" fillId="3" borderId="2" xfId="22" applyFont="1" applyFill="1" applyBorder="1"/>
    <xf numFmtId="0" fontId="42" fillId="3" borderId="2" xfId="22" applyFont="1" applyFill="1" applyBorder="1" applyAlignment="1">
      <alignment horizontal="left" indent="3"/>
    </xf>
    <xf numFmtId="0" fontId="90" fillId="3" borderId="2" xfId="22" applyFont="1" applyFill="1" applyBorder="1" applyAlignment="1">
      <alignment horizontal="left" indent="3"/>
    </xf>
    <xf numFmtId="0" fontId="71" fillId="3" borderId="2" xfId="22" applyFont="1" applyFill="1" applyBorder="1"/>
    <xf numFmtId="0" fontId="67" fillId="3" borderId="0" xfId="22" applyFont="1" applyFill="1"/>
    <xf numFmtId="0" fontId="95" fillId="3" borderId="6" xfId="22" applyFont="1" applyFill="1" applyBorder="1" applyAlignment="1">
      <alignment horizontal="center" vertical="center"/>
    </xf>
    <xf numFmtId="0" fontId="53" fillId="3" borderId="6" xfId="13" applyFont="1" applyFill="1" applyBorder="1" applyAlignment="1">
      <alignment horizontal="center" vertical="center"/>
    </xf>
    <xf numFmtId="0" fontId="16" fillId="8" borderId="0" xfId="5" applyFont="1" applyFill="1" applyAlignment="1">
      <alignment horizontal="center"/>
    </xf>
    <xf numFmtId="0" fontId="16" fillId="0" borderId="0" xfId="5" applyFont="1" applyAlignment="1">
      <alignment horizontal="center"/>
    </xf>
    <xf numFmtId="37" fontId="20" fillId="3" borderId="84" xfId="0" applyNumberFormat="1" applyFont="1" applyFill="1" applyBorder="1" applyAlignment="1">
      <alignment horizontal="center"/>
    </xf>
    <xf numFmtId="3" fontId="0" fillId="4" borderId="84" xfId="0" applyNumberFormat="1" applyFill="1" applyBorder="1" applyAlignment="1">
      <alignment horizontal="center"/>
    </xf>
    <xf numFmtId="3" fontId="0" fillId="3" borderId="84" xfId="0" applyNumberFormat="1" applyFill="1" applyBorder="1" applyAlignment="1">
      <alignment horizontal="center"/>
    </xf>
    <xf numFmtId="0" fontId="46" fillId="3" borderId="0" xfId="0" applyFont="1" applyFill="1" applyAlignment="1">
      <alignment horizontal="right"/>
    </xf>
    <xf numFmtId="0" fontId="47" fillId="3" borderId="12" xfId="0" applyFont="1" applyFill="1" applyBorder="1"/>
    <xf numFmtId="0" fontId="42" fillId="3" borderId="0" xfId="5" applyFont="1" applyFill="1"/>
    <xf numFmtId="3" fontId="0" fillId="0" borderId="0" xfId="0" applyNumberFormat="1" applyAlignment="1">
      <alignment horizontal="center"/>
    </xf>
    <xf numFmtId="3" fontId="0" fillId="4" borderId="78" xfId="0" applyNumberFormat="1" applyFill="1" applyBorder="1" applyAlignment="1">
      <alignment horizontal="center"/>
    </xf>
    <xf numFmtId="0" fontId="42" fillId="3" borderId="0" xfId="0" applyFont="1" applyFill="1" applyAlignment="1">
      <alignment horizontal="left"/>
    </xf>
    <xf numFmtId="0" fontId="42" fillId="3" borderId="6" xfId="5" applyFont="1" applyFill="1" applyBorder="1"/>
    <xf numFmtId="0" fontId="42" fillId="3" borderId="13" xfId="5" applyFont="1" applyFill="1" applyBorder="1"/>
    <xf numFmtId="0" fontId="55" fillId="3" borderId="11" xfId="0" applyFont="1" applyFill="1" applyBorder="1"/>
    <xf numFmtId="0" fontId="55" fillId="3" borderId="8" xfId="0" applyFont="1" applyFill="1" applyBorder="1"/>
    <xf numFmtId="0" fontId="55" fillId="3" borderId="14" xfId="0" applyFont="1" applyFill="1" applyBorder="1"/>
    <xf numFmtId="0" fontId="54" fillId="3" borderId="0" xfId="0" applyFont="1" applyFill="1"/>
    <xf numFmtId="0" fontId="55" fillId="3" borderId="24" xfId="0" applyFont="1" applyFill="1" applyBorder="1" applyAlignment="1">
      <alignment horizontal="center"/>
    </xf>
    <xf numFmtId="0" fontId="55" fillId="3" borderId="22" xfId="0" applyFont="1" applyFill="1" applyBorder="1"/>
    <xf numFmtId="0" fontId="55" fillId="3" borderId="13" xfId="0" applyFont="1" applyFill="1" applyBorder="1"/>
    <xf numFmtId="0" fontId="55" fillId="3" borderId="11" xfId="0" applyFont="1" applyFill="1" applyBorder="1" applyAlignment="1">
      <alignment horizontal="center"/>
    </xf>
    <xf numFmtId="0" fontId="55" fillId="3" borderId="11" xfId="0" applyFont="1" applyFill="1" applyBorder="1" applyAlignment="1">
      <alignment horizontal="centerContinuous" vertical="center"/>
    </xf>
    <xf numFmtId="0" fontId="55" fillId="3" borderId="12" xfId="0" applyFont="1" applyFill="1" applyBorder="1" applyAlignment="1">
      <alignment horizontal="centerContinuous" vertical="center"/>
    </xf>
    <xf numFmtId="0" fontId="55" fillId="3" borderId="24" xfId="0" applyFont="1" applyFill="1" applyBorder="1" applyAlignment="1">
      <alignment horizontal="center" vertical="center"/>
    </xf>
    <xf numFmtId="0" fontId="55" fillId="3" borderId="8" xfId="0" applyFont="1" applyFill="1" applyBorder="1" applyAlignment="1">
      <alignment horizontal="center" vertical="center"/>
    </xf>
    <xf numFmtId="0" fontId="117" fillId="3" borderId="23" xfId="0" applyFont="1" applyFill="1" applyBorder="1" applyAlignment="1">
      <alignment horizontal="center" vertical="center"/>
    </xf>
    <xf numFmtId="0" fontId="117" fillId="3" borderId="24" xfId="0" applyFont="1" applyFill="1" applyBorder="1" applyAlignment="1">
      <alignment horizontal="center" vertical="center"/>
    </xf>
    <xf numFmtId="0" fontId="55" fillId="3" borderId="24" xfId="0" applyFont="1" applyFill="1" applyBorder="1" applyAlignment="1">
      <alignment horizontal="center" vertical="top" wrapText="1"/>
    </xf>
    <xf numFmtId="0" fontId="55" fillId="3" borderId="24" xfId="0" applyFont="1" applyFill="1" applyBorder="1"/>
    <xf numFmtId="0" fontId="55" fillId="3" borderId="0" xfId="0" applyFont="1" applyFill="1" applyAlignment="1">
      <alignment horizontal="center"/>
    </xf>
    <xf numFmtId="0" fontId="55" fillId="3" borderId="78" xfId="0" applyFont="1" applyFill="1" applyBorder="1"/>
    <xf numFmtId="0" fontId="55" fillId="3" borderId="13" xfId="0" applyFont="1" applyFill="1" applyBorder="1" applyAlignment="1">
      <alignment horizontal="center"/>
    </xf>
    <xf numFmtId="0" fontId="55" fillId="3" borderId="21" xfId="0" applyFont="1" applyFill="1" applyBorder="1" applyAlignment="1">
      <alignment horizontal="center"/>
    </xf>
    <xf numFmtId="0" fontId="55" fillId="3" borderId="27" xfId="0" applyFont="1" applyFill="1" applyBorder="1" applyAlignment="1">
      <alignment horizontal="center"/>
    </xf>
    <xf numFmtId="0" fontId="55" fillId="3" borderId="20" xfId="0" applyFont="1" applyFill="1" applyBorder="1" applyAlignment="1">
      <alignment horizontal="center"/>
    </xf>
    <xf numFmtId="0" fontId="55" fillId="3" borderId="26" xfId="0" applyFont="1" applyFill="1" applyBorder="1" applyAlignment="1">
      <alignment horizontal="center"/>
    </xf>
    <xf numFmtId="0" fontId="55" fillId="3" borderId="9" xfId="0" applyFont="1" applyFill="1" applyBorder="1" applyAlignment="1">
      <alignment horizontal="center"/>
    </xf>
    <xf numFmtId="0" fontId="55" fillId="3" borderId="27" xfId="0" applyFont="1" applyFill="1" applyBorder="1" applyAlignment="1">
      <alignment vertical="center"/>
    </xf>
    <xf numFmtId="0" fontId="54" fillId="3" borderId="12" xfId="13" applyFont="1" applyFill="1" applyBorder="1"/>
    <xf numFmtId="0" fontId="54" fillId="3" borderId="78" xfId="13" applyFont="1" applyFill="1" applyBorder="1"/>
    <xf numFmtId="0" fontId="55" fillId="3" borderId="6" xfId="13" applyFont="1" applyFill="1" applyBorder="1" applyAlignment="1">
      <alignment horizontal="center"/>
    </xf>
    <xf numFmtId="0" fontId="55" fillId="3" borderId="6" xfId="13" applyFont="1" applyFill="1" applyBorder="1"/>
    <xf numFmtId="0" fontId="54" fillId="3" borderId="26" xfId="13" applyFont="1" applyFill="1" applyBorder="1"/>
    <xf numFmtId="168" fontId="27" fillId="3" borderId="6" xfId="13" applyNumberFormat="1" applyFont="1" applyFill="1" applyBorder="1" applyAlignment="1">
      <alignment horizontal="center"/>
    </xf>
    <xf numFmtId="0" fontId="53" fillId="3" borderId="0" xfId="13" applyFont="1" applyFill="1" applyAlignment="1">
      <alignment horizontal="center" vertical="center"/>
    </xf>
    <xf numFmtId="0" fontId="53" fillId="3" borderId="0" xfId="13" applyFont="1" applyFill="1" applyAlignment="1">
      <alignment horizontal="left"/>
    </xf>
    <xf numFmtId="0" fontId="53" fillId="3" borderId="78" xfId="13" applyFont="1" applyFill="1" applyBorder="1" applyAlignment="1">
      <alignment horizontal="left"/>
    </xf>
    <xf numFmtId="0" fontId="55" fillId="3" borderId="3" xfId="13" applyFont="1" applyFill="1" applyBorder="1" applyAlignment="1">
      <alignment horizontal="center" wrapText="1"/>
    </xf>
    <xf numFmtId="0" fontId="55" fillId="3" borderId="11" xfId="13" applyFont="1" applyFill="1" applyBorder="1" applyAlignment="1">
      <alignment horizontal="center"/>
    </xf>
    <xf numFmtId="37" fontId="54" fillId="3" borderId="9" xfId="13" applyNumberFormat="1" applyFont="1" applyFill="1" applyBorder="1" applyAlignment="1">
      <alignment horizontal="center"/>
    </xf>
    <xf numFmtId="37" fontId="54" fillId="3" borderId="22" xfId="13" applyNumberFormat="1" applyFont="1" applyFill="1" applyBorder="1" applyAlignment="1">
      <alignment horizontal="center"/>
    </xf>
    <xf numFmtId="0" fontId="54" fillId="3" borderId="0" xfId="13" applyFont="1" applyFill="1" applyAlignment="1">
      <alignment horizontal="centerContinuous"/>
    </xf>
    <xf numFmtId="0" fontId="55" fillId="3" borderId="11" xfId="13" applyFont="1" applyFill="1" applyBorder="1" applyAlignment="1">
      <alignment horizontal="centerContinuous"/>
    </xf>
    <xf numFmtId="0" fontId="55" fillId="3" borderId="1" xfId="13" applyFont="1" applyFill="1" applyBorder="1" applyAlignment="1">
      <alignment horizontal="centerContinuous"/>
    </xf>
    <xf numFmtId="0" fontId="55" fillId="3" borderId="3" xfId="13" applyFont="1" applyFill="1" applyBorder="1" applyAlignment="1">
      <alignment horizontal="centerContinuous"/>
    </xf>
    <xf numFmtId="0" fontId="55" fillId="3" borderId="25" xfId="13" applyFont="1" applyFill="1" applyBorder="1" applyAlignment="1">
      <alignment horizontal="centerContinuous" wrapText="1"/>
    </xf>
    <xf numFmtId="0" fontId="55" fillId="3" borderId="25" xfId="13" applyFont="1" applyFill="1" applyBorder="1" applyAlignment="1">
      <alignment horizontal="centerContinuous"/>
    </xf>
    <xf numFmtId="168" fontId="54" fillId="3" borderId="13" xfId="13" applyNumberFormat="1" applyFont="1" applyFill="1" applyBorder="1" applyAlignment="1">
      <alignment horizontal="center"/>
    </xf>
    <xf numFmtId="37" fontId="54" fillId="3" borderId="27" xfId="13" applyNumberFormat="1" applyFont="1" applyFill="1" applyBorder="1" applyAlignment="1">
      <alignment horizontal="center"/>
    </xf>
    <xf numFmtId="37" fontId="54" fillId="3" borderId="26" xfId="13" applyNumberFormat="1" applyFont="1" applyFill="1" applyBorder="1" applyAlignment="1">
      <alignment horizontal="center"/>
    </xf>
    <xf numFmtId="37" fontId="54" fillId="3" borderId="20" xfId="13" applyNumberFormat="1" applyFont="1" applyFill="1" applyBorder="1" applyAlignment="1">
      <alignment horizontal="center"/>
    </xf>
    <xf numFmtId="37" fontId="54" fillId="3" borderId="25" xfId="13" applyNumberFormat="1" applyFont="1" applyFill="1" applyBorder="1" applyAlignment="1">
      <alignment horizontal="center"/>
    </xf>
    <xf numFmtId="0" fontId="4" fillId="3" borderId="0" xfId="0" applyFont="1" applyFill="1" applyAlignment="1">
      <alignment horizontal="left"/>
    </xf>
    <xf numFmtId="3" fontId="4" fillId="3" borderId="0" xfId="0" applyNumberFormat="1" applyFont="1" applyFill="1"/>
    <xf numFmtId="3" fontId="4" fillId="3" borderId="0" xfId="0" applyNumberFormat="1" applyFont="1" applyFill="1" applyAlignment="1">
      <alignment horizontal="center"/>
    </xf>
    <xf numFmtId="172" fontId="4" fillId="3" borderId="0" xfId="2" applyNumberFormat="1" applyFont="1" applyFill="1" applyAlignment="1">
      <alignment horizontal="center"/>
    </xf>
    <xf numFmtId="165" fontId="4" fillId="3" borderId="0" xfId="2" applyNumberFormat="1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46" fillId="3" borderId="0" xfId="13" applyFont="1" applyFill="1" applyAlignment="1">
      <alignment horizontal="right"/>
    </xf>
    <xf numFmtId="0" fontId="55" fillId="3" borderId="0" xfId="13" applyFont="1" applyFill="1" applyAlignment="1">
      <alignment horizontal="center" vertical="center" wrapText="1"/>
    </xf>
    <xf numFmtId="0" fontId="54" fillId="3" borderId="25" xfId="13" applyFont="1" applyFill="1" applyBorder="1"/>
    <xf numFmtId="0" fontId="55" fillId="3" borderId="2" xfId="13" applyFont="1" applyFill="1" applyBorder="1" applyAlignment="1">
      <alignment horizontal="center" vertical="center" wrapText="1"/>
    </xf>
    <xf numFmtId="0" fontId="54" fillId="3" borderId="12" xfId="13" applyFont="1" applyFill="1" applyBorder="1" applyAlignment="1">
      <alignment horizontal="center"/>
    </xf>
    <xf numFmtId="0" fontId="55" fillId="3" borderId="78" xfId="13" applyFont="1" applyFill="1" applyBorder="1" applyAlignment="1">
      <alignment horizontal="left" vertical="top"/>
    </xf>
    <xf numFmtId="0" fontId="42" fillId="3" borderId="78" xfId="13" applyFont="1" applyFill="1" applyBorder="1"/>
    <xf numFmtId="171" fontId="4" fillId="3" borderId="84" xfId="13" applyNumberFormat="1" applyFill="1" applyBorder="1" applyAlignment="1">
      <alignment horizontal="center"/>
    </xf>
    <xf numFmtId="171" fontId="4" fillId="3" borderId="6" xfId="13" applyNumberFormat="1" applyFill="1" applyBorder="1" applyAlignment="1">
      <alignment horizontal="center"/>
    </xf>
    <xf numFmtId="0" fontId="4" fillId="3" borderId="6" xfId="13" applyFill="1" applyBorder="1"/>
    <xf numFmtId="0" fontId="4" fillId="3" borderId="13" xfId="13" applyFill="1" applyBorder="1"/>
    <xf numFmtId="0" fontId="50" fillId="3" borderId="6" xfId="13" applyFont="1" applyFill="1" applyBorder="1" applyAlignment="1">
      <alignment horizontal="center"/>
    </xf>
    <xf numFmtId="2" fontId="4" fillId="3" borderId="6" xfId="13" applyNumberFormat="1" applyFill="1" applyBorder="1" applyAlignment="1">
      <alignment horizontal="center"/>
    </xf>
    <xf numFmtId="2" fontId="4" fillId="3" borderId="13" xfId="13" applyNumberFormat="1" applyFill="1" applyBorder="1" applyAlignment="1">
      <alignment horizontal="center"/>
    </xf>
    <xf numFmtId="0" fontId="50" fillId="3" borderId="14" xfId="13" applyFont="1" applyFill="1" applyBorder="1"/>
    <xf numFmtId="0" fontId="4" fillId="3" borderId="6" xfId="13" applyFill="1" applyBorder="1" applyAlignment="1">
      <alignment horizontal="left"/>
    </xf>
    <xf numFmtId="0" fontId="55" fillId="3" borderId="12" xfId="13" applyFont="1" applyFill="1" applyBorder="1" applyAlignment="1">
      <alignment horizontal="left"/>
    </xf>
    <xf numFmtId="0" fontId="55" fillId="3" borderId="14" xfId="13" applyFont="1" applyFill="1" applyBorder="1"/>
    <xf numFmtId="0" fontId="55" fillId="3" borderId="0" xfId="13" applyFont="1" applyFill="1" applyAlignment="1">
      <alignment horizontal="left"/>
    </xf>
    <xf numFmtId="0" fontId="55" fillId="3" borderId="8" xfId="13" applyFont="1" applyFill="1" applyBorder="1" applyAlignment="1">
      <alignment vertical="center" wrapText="1"/>
    </xf>
    <xf numFmtId="0" fontId="55" fillId="3" borderId="12" xfId="13" applyFont="1" applyFill="1" applyBorder="1" applyAlignment="1">
      <alignment vertical="center" wrapText="1"/>
    </xf>
    <xf numFmtId="0" fontId="55" fillId="3" borderId="14" xfId="13" applyFont="1" applyFill="1" applyBorder="1" applyAlignment="1">
      <alignment vertical="center" wrapText="1"/>
    </xf>
    <xf numFmtId="0" fontId="55" fillId="3" borderId="6" xfId="13" applyFont="1" applyFill="1" applyBorder="1" applyAlignment="1">
      <alignment horizontal="centerContinuous"/>
    </xf>
    <xf numFmtId="0" fontId="55" fillId="3" borderId="24" xfId="13" applyFont="1" applyFill="1" applyBorder="1" applyAlignment="1">
      <alignment horizontal="center"/>
    </xf>
    <xf numFmtId="0" fontId="54" fillId="3" borderId="13" xfId="13" applyFont="1" applyFill="1" applyBorder="1"/>
    <xf numFmtId="0" fontId="54" fillId="3" borderId="25" xfId="13" applyFont="1" applyFill="1" applyBorder="1" applyAlignment="1">
      <alignment horizontal="center"/>
    </xf>
    <xf numFmtId="0" fontId="94" fillId="3" borderId="1" xfId="13" applyFont="1" applyFill="1" applyBorder="1" applyAlignment="1">
      <alignment horizontal="center" vertical="center" wrapText="1"/>
    </xf>
    <xf numFmtId="0" fontId="94" fillId="3" borderId="2" xfId="13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54" fillId="3" borderId="29" xfId="18" applyFont="1" applyFill="1" applyBorder="1"/>
    <xf numFmtId="0" fontId="55" fillId="3" borderId="35" xfId="18" applyFont="1" applyFill="1" applyBorder="1" applyAlignment="1">
      <alignment horizontal="center"/>
    </xf>
    <xf numFmtId="0" fontId="55" fillId="3" borderId="35" xfId="18" applyFont="1" applyFill="1" applyBorder="1"/>
    <xf numFmtId="164" fontId="54" fillId="3" borderId="0" xfId="18" applyNumberFormat="1" applyFont="1" applyFill="1" applyAlignment="1">
      <alignment horizontal="center"/>
    </xf>
    <xf numFmtId="0" fontId="54" fillId="3" borderId="0" xfId="18" applyFont="1" applyFill="1"/>
    <xf numFmtId="0" fontId="73" fillId="3" borderId="0" xfId="22" applyFont="1" applyFill="1" applyAlignment="1">
      <alignment horizontal="right"/>
    </xf>
    <xf numFmtId="0" fontId="74" fillId="3" borderId="0" xfId="22" applyFont="1" applyFill="1"/>
    <xf numFmtId="0" fontId="76" fillId="3" borderId="0" xfId="22" applyFont="1" applyFill="1" applyAlignment="1">
      <alignment horizontal="right"/>
    </xf>
    <xf numFmtId="0" fontId="74" fillId="3" borderId="70" xfId="22" applyFont="1" applyFill="1" applyBorder="1"/>
    <xf numFmtId="0" fontId="74" fillId="3" borderId="55" xfId="22" applyFont="1" applyFill="1" applyBorder="1"/>
    <xf numFmtId="0" fontId="66" fillId="3" borderId="0" xfId="22" applyFont="1" applyFill="1" applyAlignment="1">
      <alignment vertical="top"/>
    </xf>
    <xf numFmtId="0" fontId="67" fillId="3" borderId="28" xfId="22" applyFont="1" applyFill="1" applyBorder="1" applyAlignment="1">
      <alignment wrapText="1"/>
    </xf>
    <xf numFmtId="172" fontId="74" fillId="3" borderId="55" xfId="23" applyNumberFormat="1" applyFont="1" applyFill="1" applyBorder="1"/>
    <xf numFmtId="0" fontId="66" fillId="3" borderId="0" xfId="22" applyFont="1" applyFill="1"/>
    <xf numFmtId="0" fontId="67" fillId="3" borderId="28" xfId="22" applyFont="1" applyFill="1" applyBorder="1"/>
    <xf numFmtId="0" fontId="74" fillId="3" borderId="23" xfId="22" applyFont="1" applyFill="1" applyBorder="1"/>
    <xf numFmtId="0" fontId="67" fillId="3" borderId="28" xfId="22" applyFont="1" applyFill="1" applyBorder="1" applyAlignment="1">
      <alignment vertical="top" wrapText="1"/>
    </xf>
    <xf numFmtId="3" fontId="74" fillId="3" borderId="0" xfId="22" applyNumberFormat="1" applyFont="1" applyFill="1"/>
    <xf numFmtId="2" fontId="66" fillId="3" borderId="0" xfId="22" applyNumberFormat="1" applyFont="1" applyFill="1" applyAlignment="1">
      <alignment vertical="top"/>
    </xf>
    <xf numFmtId="0" fontId="66" fillId="3" borderId="28" xfId="22" applyFont="1" applyFill="1" applyBorder="1"/>
    <xf numFmtId="164" fontId="66" fillId="3" borderId="0" xfId="22" applyNumberFormat="1" applyFont="1" applyFill="1"/>
    <xf numFmtId="2" fontId="66" fillId="3" borderId="0" xfId="22" applyNumberFormat="1" applyFont="1" applyFill="1"/>
    <xf numFmtId="0" fontId="74" fillId="3" borderId="28" xfId="22" applyFont="1" applyFill="1" applyBorder="1"/>
    <xf numFmtId="0" fontId="66" fillId="3" borderId="0" xfId="23" applyNumberFormat="1" applyFont="1" applyFill="1" applyBorder="1"/>
    <xf numFmtId="2" fontId="66" fillId="3" borderId="0" xfId="23" applyNumberFormat="1" applyFont="1" applyFill="1" applyBorder="1"/>
    <xf numFmtId="172" fontId="74" fillId="3" borderId="55" xfId="22" applyNumberFormat="1" applyFont="1" applyFill="1" applyBorder="1"/>
    <xf numFmtId="165" fontId="74" fillId="3" borderId="6" xfId="23" applyNumberFormat="1" applyFont="1" applyFill="1" applyBorder="1"/>
    <xf numFmtId="165" fontId="74" fillId="3" borderId="55" xfId="23" applyNumberFormat="1" applyFont="1" applyFill="1" applyBorder="1"/>
    <xf numFmtId="0" fontId="66" fillId="3" borderId="72" xfId="22" applyFont="1" applyFill="1" applyBorder="1"/>
    <xf numFmtId="0" fontId="67" fillId="3" borderId="73" xfId="22" applyFont="1" applyFill="1" applyBorder="1"/>
    <xf numFmtId="165" fontId="74" fillId="3" borderId="74" xfId="23" applyNumberFormat="1" applyFont="1" applyFill="1" applyBorder="1"/>
    <xf numFmtId="165" fontId="74" fillId="3" borderId="75" xfId="23" applyNumberFormat="1" applyFont="1" applyFill="1" applyBorder="1"/>
    <xf numFmtId="0" fontId="74" fillId="3" borderId="76" xfId="22" applyFont="1" applyFill="1" applyBorder="1"/>
    <xf numFmtId="0" fontId="77" fillId="3" borderId="76" xfId="22" applyFont="1" applyFill="1" applyBorder="1"/>
    <xf numFmtId="165" fontId="74" fillId="3" borderId="0" xfId="22" applyNumberFormat="1" applyFont="1" applyFill="1"/>
    <xf numFmtId="0" fontId="1" fillId="3" borderId="0" xfId="22" applyFill="1"/>
    <xf numFmtId="0" fontId="78" fillId="3" borderId="0" xfId="22" applyFont="1" applyFill="1" applyAlignment="1">
      <alignment horizontal="right"/>
    </xf>
    <xf numFmtId="0" fontId="1" fillId="3" borderId="70" xfId="22" applyFill="1" applyBorder="1"/>
    <xf numFmtId="0" fontId="1" fillId="3" borderId="55" xfId="22" applyFill="1" applyBorder="1"/>
    <xf numFmtId="0" fontId="1" fillId="3" borderId="0" xfId="22" applyFill="1" applyAlignment="1">
      <alignment vertical="top"/>
    </xf>
    <xf numFmtId="172" fontId="0" fillId="3" borderId="55" xfId="23" applyNumberFormat="1" applyFont="1" applyFill="1" applyBorder="1"/>
    <xf numFmtId="172" fontId="66" fillId="3" borderId="55" xfId="23" applyNumberFormat="1" applyFont="1" applyFill="1" applyBorder="1"/>
    <xf numFmtId="0" fontId="1" fillId="3" borderId="28" xfId="22" applyFill="1" applyBorder="1"/>
    <xf numFmtId="0" fontId="66" fillId="3" borderId="55" xfId="22" applyFont="1" applyFill="1" applyBorder="1"/>
    <xf numFmtId="3" fontId="1" fillId="3" borderId="0" xfId="22" applyNumberFormat="1" applyFill="1"/>
    <xf numFmtId="2" fontId="1" fillId="3" borderId="0" xfId="22" applyNumberFormat="1" applyFill="1" applyAlignment="1">
      <alignment vertical="top"/>
    </xf>
    <xf numFmtId="164" fontId="1" fillId="3" borderId="0" xfId="22" applyNumberFormat="1" applyFill="1"/>
    <xf numFmtId="2" fontId="1" fillId="3" borderId="0" xfId="22" applyNumberFormat="1" applyFill="1"/>
    <xf numFmtId="0" fontId="0" fillId="3" borderId="0" xfId="23" applyNumberFormat="1" applyFont="1" applyFill="1" applyBorder="1"/>
    <xf numFmtId="2" fontId="0" fillId="3" borderId="0" xfId="23" applyNumberFormat="1" applyFont="1" applyFill="1" applyBorder="1"/>
    <xf numFmtId="172" fontId="1" fillId="3" borderId="55" xfId="22" applyNumberFormat="1" applyFill="1" applyBorder="1"/>
    <xf numFmtId="172" fontId="66" fillId="3" borderId="55" xfId="22" applyNumberFormat="1" applyFont="1" applyFill="1" applyBorder="1"/>
    <xf numFmtId="0" fontId="1" fillId="3" borderId="6" xfId="22" applyFill="1" applyBorder="1"/>
    <xf numFmtId="0" fontId="77" fillId="3" borderId="0" xfId="22" applyFont="1" applyFill="1"/>
    <xf numFmtId="165" fontId="0" fillId="3" borderId="6" xfId="23" applyNumberFormat="1" applyFont="1" applyFill="1" applyBorder="1"/>
    <xf numFmtId="165" fontId="0" fillId="3" borderId="55" xfId="23" applyNumberFormat="1" applyFont="1" applyFill="1" applyBorder="1"/>
    <xf numFmtId="165" fontId="66" fillId="3" borderId="71" xfId="23" applyNumberFormat="1" applyFont="1" applyFill="1" applyBorder="1"/>
    <xf numFmtId="165" fontId="66" fillId="3" borderId="55" xfId="23" applyNumberFormat="1" applyFont="1" applyFill="1" applyBorder="1"/>
    <xf numFmtId="0" fontId="77" fillId="3" borderId="72" xfId="22" applyFont="1" applyFill="1" applyBorder="1"/>
    <xf numFmtId="165" fontId="0" fillId="3" borderId="75" xfId="23" applyNumberFormat="1" applyFont="1" applyFill="1" applyBorder="1"/>
    <xf numFmtId="165" fontId="66" fillId="3" borderId="75" xfId="23" applyNumberFormat="1" applyFont="1" applyFill="1" applyBorder="1"/>
    <xf numFmtId="165" fontId="1" fillId="3" borderId="0" xfId="22" applyNumberFormat="1" applyFill="1"/>
    <xf numFmtId="172" fontId="0" fillId="3" borderId="6" xfId="23" applyNumberFormat="1" applyFont="1" applyFill="1" applyBorder="1"/>
    <xf numFmtId="165" fontId="0" fillId="3" borderId="74" xfId="23" applyNumberFormat="1" applyFont="1" applyFill="1" applyBorder="1"/>
    <xf numFmtId="165" fontId="0" fillId="3" borderId="77" xfId="23" applyNumberFormat="1" applyFont="1" applyFill="1" applyBorder="1"/>
    <xf numFmtId="165" fontId="0" fillId="3" borderId="0" xfId="23" applyNumberFormat="1" applyFont="1" applyFill="1" applyBorder="1"/>
    <xf numFmtId="0" fontId="1" fillId="3" borderId="76" xfId="22" applyFill="1" applyBorder="1"/>
    <xf numFmtId="0" fontId="83" fillId="3" borderId="0" xfId="24" applyFont="1" applyFill="1"/>
    <xf numFmtId="0" fontId="53" fillId="3" borderId="0" xfId="25" applyFont="1" applyFill="1"/>
    <xf numFmtId="0" fontId="16" fillId="3" borderId="0" xfId="25" applyFont="1" applyFill="1"/>
    <xf numFmtId="0" fontId="9" fillId="3" borderId="0" xfId="25" applyFont="1" applyFill="1" applyAlignment="1">
      <alignment horizontal="right"/>
    </xf>
    <xf numFmtId="0" fontId="38" fillId="3" borderId="0" xfId="24" applyFont="1" applyFill="1"/>
    <xf numFmtId="0" fontId="85" fillId="3" borderId="0" xfId="27" applyFont="1" applyFill="1" applyAlignment="1">
      <alignment horizontal="left"/>
    </xf>
    <xf numFmtId="0" fontId="85" fillId="3" borderId="0" xfId="27" applyFont="1" applyFill="1" applyAlignment="1">
      <alignment horizontal="center"/>
    </xf>
    <xf numFmtId="0" fontId="86" fillId="3" borderId="0" xfId="25" applyFont="1" applyFill="1"/>
    <xf numFmtId="0" fontId="87" fillId="3" borderId="0" xfId="25" applyFont="1" applyFill="1" applyAlignment="1">
      <alignment horizontal="right"/>
    </xf>
    <xf numFmtId="0" fontId="1" fillId="3" borderId="0" xfId="24" applyFont="1" applyFill="1"/>
    <xf numFmtId="0" fontId="66" fillId="3" borderId="0" xfId="24" applyFont="1" applyFill="1"/>
    <xf numFmtId="164" fontId="71" fillId="3" borderId="8" xfId="27" applyNumberFormat="1" applyFont="1" applyFill="1" applyBorder="1"/>
    <xf numFmtId="164" fontId="71" fillId="3" borderId="14" xfId="27" applyNumberFormat="1" applyFont="1" applyFill="1" applyBorder="1"/>
    <xf numFmtId="171" fontId="68" fillId="3" borderId="11" xfId="27" applyNumberFormat="1" applyFont="1" applyFill="1" applyBorder="1" applyAlignment="1">
      <alignment horizontal="right" indent="1"/>
    </xf>
    <xf numFmtId="0" fontId="68" fillId="3" borderId="0" xfId="24" applyFont="1" applyFill="1"/>
    <xf numFmtId="171" fontId="68" fillId="3" borderId="0" xfId="24" applyNumberFormat="1" applyFont="1" applyFill="1"/>
    <xf numFmtId="164" fontId="71" fillId="3" borderId="23" xfId="27" applyNumberFormat="1" applyFont="1" applyFill="1" applyBorder="1"/>
    <xf numFmtId="164" fontId="67" fillId="3" borderId="6" xfId="27" applyNumberFormat="1" applyFont="1" applyFill="1" applyBorder="1"/>
    <xf numFmtId="171" fontId="66" fillId="3" borderId="55" xfId="27" applyNumberFormat="1" applyFont="1" applyFill="1" applyBorder="1" applyAlignment="1">
      <alignment horizontal="right" indent="1"/>
    </xf>
    <xf numFmtId="164" fontId="67" fillId="3" borderId="23" xfId="27" applyNumberFormat="1" applyFont="1" applyFill="1" applyBorder="1"/>
    <xf numFmtId="164" fontId="68" fillId="3" borderId="6" xfId="27" applyNumberFormat="1" applyFont="1" applyFill="1" applyBorder="1"/>
    <xf numFmtId="171" fontId="68" fillId="3" borderId="55" xfId="27" applyNumberFormat="1" applyFont="1" applyFill="1" applyBorder="1" applyAlignment="1">
      <alignment horizontal="right" indent="1"/>
    </xf>
    <xf numFmtId="164" fontId="66" fillId="3" borderId="23" xfId="27" applyNumberFormat="1" applyFont="1" applyFill="1" applyBorder="1"/>
    <xf numFmtId="164" fontId="66" fillId="3" borderId="22" xfId="27" applyNumberFormat="1" applyFont="1" applyFill="1" applyBorder="1"/>
    <xf numFmtId="164" fontId="67" fillId="3" borderId="13" xfId="27" applyNumberFormat="1" applyFont="1" applyFill="1" applyBorder="1"/>
    <xf numFmtId="171" fontId="66" fillId="3" borderId="9" xfId="27" applyNumberFormat="1" applyFont="1" applyFill="1" applyBorder="1" applyAlignment="1">
      <alignment horizontal="right" indent="1"/>
    </xf>
    <xf numFmtId="164" fontId="66" fillId="3" borderId="11" xfId="27" applyNumberFormat="1" applyFont="1" applyFill="1" applyBorder="1" applyAlignment="1">
      <alignment horizontal="right" indent="1"/>
    </xf>
    <xf numFmtId="0" fontId="42" fillId="3" borderId="23" xfId="27" applyFont="1" applyFill="1" applyBorder="1" applyAlignment="1">
      <alignment horizontal="left"/>
    </xf>
    <xf numFmtId="0" fontId="42" fillId="3" borderId="0" xfId="26" applyFont="1" applyFill="1" applyAlignment="1">
      <alignment horizontal="left" indent="1"/>
    </xf>
    <xf numFmtId="164" fontId="4" fillId="3" borderId="55" xfId="26" applyNumberFormat="1" applyFont="1" applyFill="1" applyBorder="1" applyAlignment="1">
      <alignment horizontal="right" indent="1"/>
    </xf>
    <xf numFmtId="164" fontId="66" fillId="3" borderId="0" xfId="24" applyNumberFormat="1" applyFont="1" applyFill="1"/>
    <xf numFmtId="0" fontId="42" fillId="3" borderId="6" xfId="26" applyFont="1" applyFill="1" applyBorder="1" applyAlignment="1">
      <alignment horizontal="left" indent="1"/>
    </xf>
    <xf numFmtId="0" fontId="4" fillId="3" borderId="23" xfId="27" applyFont="1" applyFill="1" applyBorder="1" applyAlignment="1">
      <alignment horizontal="left"/>
    </xf>
    <xf numFmtId="164" fontId="66" fillId="3" borderId="55" xfId="27" applyNumberFormat="1" applyFont="1" applyFill="1" applyBorder="1" applyAlignment="1">
      <alignment horizontal="right" indent="1"/>
    </xf>
    <xf numFmtId="0" fontId="42" fillId="3" borderId="6" xfId="26" applyFont="1" applyFill="1" applyBorder="1" applyAlignment="1">
      <alignment horizontal="left" wrapText="1" indent="1"/>
    </xf>
    <xf numFmtId="0" fontId="5" fillId="3" borderId="6" xfId="27" applyFont="1" applyFill="1" applyBorder="1" applyAlignment="1">
      <alignment horizontal="left"/>
    </xf>
    <xf numFmtId="0" fontId="67" fillId="3" borderId="6" xfId="26" applyFont="1" applyFill="1" applyBorder="1" applyAlignment="1">
      <alignment horizontal="left" indent="1"/>
    </xf>
    <xf numFmtId="0" fontId="55" fillId="3" borderId="8" xfId="27" applyFont="1" applyFill="1" applyBorder="1" applyAlignment="1">
      <alignment horizontal="left"/>
    </xf>
    <xf numFmtId="0" fontId="5" fillId="3" borderId="14" xfId="26" applyFont="1" applyFill="1" applyBorder="1" applyAlignment="1">
      <alignment horizontal="left" indent="1"/>
    </xf>
    <xf numFmtId="1" fontId="5" fillId="3" borderId="11" xfId="26" applyNumberFormat="1" applyFont="1" applyFill="1" applyBorder="1" applyAlignment="1">
      <alignment horizontal="right" indent="1"/>
    </xf>
    <xf numFmtId="0" fontId="55" fillId="3" borderId="23" xfId="27" applyFont="1" applyFill="1" applyBorder="1" applyAlignment="1">
      <alignment horizontal="left"/>
    </xf>
    <xf numFmtId="0" fontId="5" fillId="3" borderId="6" xfId="26" applyFont="1" applyFill="1" applyBorder="1" applyAlignment="1">
      <alignment horizontal="left" indent="1"/>
    </xf>
    <xf numFmtId="1" fontId="5" fillId="3" borderId="55" xfId="26" applyNumberFormat="1" applyFont="1" applyFill="1" applyBorder="1" applyAlignment="1">
      <alignment horizontal="right" indent="1"/>
    </xf>
    <xf numFmtId="1" fontId="4" fillId="3" borderId="55" xfId="26" applyNumberFormat="1" applyFont="1" applyFill="1" applyBorder="1" applyAlignment="1">
      <alignment horizontal="right" indent="1"/>
    </xf>
    <xf numFmtId="0" fontId="42" fillId="3" borderId="22" xfId="27" applyFont="1" applyFill="1" applyBorder="1" applyAlignment="1">
      <alignment horizontal="left"/>
    </xf>
    <xf numFmtId="0" fontId="42" fillId="3" borderId="13" xfId="26" applyFont="1" applyFill="1" applyBorder="1" applyAlignment="1">
      <alignment horizontal="left" indent="1"/>
    </xf>
    <xf numFmtId="1" fontId="4" fillId="3" borderId="9" xfId="26" applyNumberFormat="1" applyFont="1" applyFill="1" applyBorder="1" applyAlignment="1">
      <alignment horizontal="right" indent="1"/>
    </xf>
    <xf numFmtId="0" fontId="93" fillId="3" borderId="0" xfId="22" applyFont="1" applyFill="1"/>
    <xf numFmtId="0" fontId="94" fillId="3" borderId="55" xfId="22" applyFont="1" applyFill="1" applyBorder="1" applyAlignment="1">
      <alignment horizontal="left" vertical="center"/>
    </xf>
    <xf numFmtId="0" fontId="61" fillId="3" borderId="55" xfId="22" applyFont="1" applyFill="1" applyBorder="1" applyAlignment="1">
      <alignment horizontal="left" indent="1"/>
    </xf>
    <xf numFmtId="0" fontId="61" fillId="3" borderId="55" xfId="22" applyFont="1" applyFill="1" applyBorder="1"/>
    <xf numFmtId="0" fontId="97" fillId="3" borderId="55" xfId="22" applyFont="1" applyFill="1" applyBorder="1" applyAlignment="1">
      <alignment horizontal="left" vertical="center"/>
    </xf>
    <xf numFmtId="0" fontId="98" fillId="3" borderId="0" xfId="22" applyFont="1" applyFill="1"/>
    <xf numFmtId="0" fontId="99" fillId="3" borderId="0" xfId="22" applyFont="1" applyFill="1"/>
    <xf numFmtId="175" fontId="1" fillId="3" borderId="0" xfId="22" applyNumberFormat="1" applyFill="1"/>
    <xf numFmtId="174" fontId="1" fillId="3" borderId="0" xfId="22" applyNumberFormat="1" applyFill="1"/>
    <xf numFmtId="0" fontId="45" fillId="3" borderId="0" xfId="22" applyFont="1" applyFill="1"/>
    <xf numFmtId="0" fontId="100" fillId="3" borderId="0" xfId="22" applyFont="1" applyFill="1"/>
    <xf numFmtId="0" fontId="45" fillId="3" borderId="0" xfId="22" applyFont="1" applyFill="1" applyAlignment="1">
      <alignment horizontal="right"/>
    </xf>
    <xf numFmtId="0" fontId="11" fillId="3" borderId="21" xfId="22" applyFont="1" applyFill="1" applyBorder="1"/>
    <xf numFmtId="0" fontId="11" fillId="3" borderId="0" xfId="22" applyFont="1" applyFill="1"/>
    <xf numFmtId="0" fontId="11" fillId="3" borderId="0" xfId="22" applyFont="1" applyFill="1" applyAlignment="1">
      <alignment vertical="center"/>
    </xf>
    <xf numFmtId="0" fontId="61" fillId="3" borderId="79" xfId="22" applyFont="1" applyFill="1" applyBorder="1"/>
    <xf numFmtId="165" fontId="4" fillId="3" borderId="79" xfId="23" applyNumberFormat="1" applyFont="1" applyFill="1" applyBorder="1" applyAlignment="1">
      <alignment horizontal="right" vertical="center"/>
    </xf>
    <xf numFmtId="43" fontId="4" fillId="3" borderId="79" xfId="23" applyFont="1" applyFill="1" applyBorder="1" applyAlignment="1">
      <alignment horizontal="right" vertical="center"/>
    </xf>
    <xf numFmtId="0" fontId="61" fillId="3" borderId="0" xfId="22" applyFont="1" applyFill="1"/>
    <xf numFmtId="0" fontId="101" fillId="3" borderId="0" xfId="22" applyFont="1" applyFill="1"/>
    <xf numFmtId="0" fontId="103" fillId="3" borderId="0" xfId="22" applyFont="1" applyFill="1"/>
    <xf numFmtId="4" fontId="100" fillId="3" borderId="0" xfId="22" applyNumberFormat="1" applyFont="1" applyFill="1"/>
    <xf numFmtId="176" fontId="11" fillId="3" borderId="0" xfId="22" applyNumberFormat="1" applyFont="1" applyFill="1"/>
    <xf numFmtId="173" fontId="11" fillId="3" borderId="0" xfId="23" applyNumberFormat="1" applyFont="1" applyFill="1" applyBorder="1" applyAlignment="1" applyProtection="1"/>
    <xf numFmtId="4" fontId="11" fillId="3" borderId="0" xfId="22" applyNumberFormat="1" applyFont="1" applyFill="1"/>
    <xf numFmtId="0" fontId="42" fillId="3" borderId="79" xfId="22" applyFont="1" applyFill="1" applyBorder="1"/>
    <xf numFmtId="0" fontId="42" fillId="3" borderId="79" xfId="22" applyFont="1" applyFill="1" applyBorder="1" applyAlignment="1">
      <alignment horizontal="center" vertical="center" wrapText="1"/>
    </xf>
    <xf numFmtId="176" fontId="42" fillId="3" borderId="79" xfId="22" applyNumberFormat="1" applyFont="1" applyFill="1" applyBorder="1" applyAlignment="1">
      <alignment horizontal="center" vertical="center" wrapText="1"/>
    </xf>
    <xf numFmtId="173" fontId="42" fillId="3" borderId="79" xfId="23" applyNumberFormat="1" applyFont="1" applyFill="1" applyBorder="1" applyAlignment="1" applyProtection="1">
      <alignment horizontal="center" vertical="center" wrapText="1"/>
    </xf>
    <xf numFmtId="4" fontId="42" fillId="3" borderId="79" xfId="22" applyNumberFormat="1" applyFont="1" applyFill="1" applyBorder="1" applyAlignment="1">
      <alignment horizontal="center" vertical="center" wrapText="1"/>
    </xf>
    <xf numFmtId="173" fontId="4" fillId="3" borderId="79" xfId="23" applyNumberFormat="1" applyFont="1" applyFill="1" applyBorder="1" applyAlignment="1" applyProtection="1"/>
    <xf numFmtId="174" fontId="4" fillId="3" borderId="79" xfId="23" applyNumberFormat="1" applyFont="1" applyFill="1" applyBorder="1" applyAlignment="1"/>
    <xf numFmtId="0" fontId="42" fillId="3" borderId="0" xfId="22" applyFont="1" applyFill="1"/>
    <xf numFmtId="173" fontId="4" fillId="3" borderId="2" xfId="23" applyNumberFormat="1" applyFont="1" applyFill="1" applyBorder="1" applyAlignment="1" applyProtection="1">
      <alignment horizontal="right"/>
    </xf>
    <xf numFmtId="43" fontId="66" fillId="3" borderId="2" xfId="23" applyFont="1" applyFill="1" applyBorder="1" applyAlignment="1" applyProtection="1">
      <alignment horizontal="right"/>
    </xf>
    <xf numFmtId="173" fontId="4" fillId="3" borderId="36" xfId="23" applyNumberFormat="1" applyFont="1" applyFill="1" applyBorder="1" applyAlignment="1" applyProtection="1"/>
    <xf numFmtId="174" fontId="4" fillId="3" borderId="36" xfId="23" applyNumberFormat="1" applyFont="1" applyFill="1" applyBorder="1" applyAlignment="1"/>
    <xf numFmtId="43" fontId="66" fillId="3" borderId="11" xfId="23" applyFont="1" applyFill="1" applyBorder="1" applyAlignment="1" applyProtection="1">
      <alignment horizontal="right"/>
    </xf>
    <xf numFmtId="173" fontId="11" fillId="3" borderId="0" xfId="22" applyNumberFormat="1" applyFont="1" applyFill="1"/>
    <xf numFmtId="173" fontId="4" fillId="3" borderId="2" xfId="23" applyNumberFormat="1" applyFont="1" applyFill="1" applyBorder="1" applyAlignment="1" applyProtection="1"/>
    <xf numFmtId="43" fontId="4" fillId="3" borderId="2" xfId="23" applyFont="1" applyFill="1" applyBorder="1" applyAlignment="1">
      <alignment horizontal="center"/>
    </xf>
    <xf numFmtId="43" fontId="66" fillId="3" borderId="2" xfId="23" applyFont="1" applyFill="1" applyBorder="1" applyAlignment="1" applyProtection="1">
      <alignment horizontal="center"/>
    </xf>
    <xf numFmtId="43" fontId="4" fillId="3" borderId="2" xfId="23" applyFont="1" applyFill="1" applyBorder="1" applyAlignment="1" applyProtection="1">
      <alignment horizontal="center"/>
    </xf>
    <xf numFmtId="0" fontId="4" fillId="3" borderId="0" xfId="22" applyFont="1" applyFill="1"/>
    <xf numFmtId="173" fontId="4" fillId="3" borderId="0" xfId="23" applyNumberFormat="1" applyFont="1" applyFill="1" applyBorder="1" applyAlignment="1" applyProtection="1"/>
    <xf numFmtId="4" fontId="4" fillId="3" borderId="0" xfId="22" applyNumberFormat="1" applyFont="1" applyFill="1"/>
    <xf numFmtId="0" fontId="106" fillId="3" borderId="0" xfId="22" applyFont="1" applyFill="1"/>
    <xf numFmtId="176" fontId="4" fillId="3" borderId="0" xfId="22" applyNumberFormat="1" applyFont="1" applyFill="1"/>
    <xf numFmtId="0" fontId="107" fillId="3" borderId="0" xfId="22" applyFont="1" applyFill="1"/>
    <xf numFmtId="0" fontId="108" fillId="3" borderId="21" xfId="22" applyFont="1" applyFill="1" applyBorder="1"/>
    <xf numFmtId="0" fontId="109" fillId="3" borderId="21" xfId="22" applyFont="1" applyFill="1" applyBorder="1" applyAlignment="1">
      <alignment horizontal="right"/>
    </xf>
    <xf numFmtId="0" fontId="109" fillId="3" borderId="21" xfId="22" applyFont="1" applyFill="1" applyBorder="1"/>
    <xf numFmtId="3" fontId="109" fillId="3" borderId="21" xfId="22" applyNumberFormat="1" applyFont="1" applyFill="1" applyBorder="1"/>
    <xf numFmtId="0" fontId="109" fillId="3" borderId="0" xfId="22" applyFont="1" applyFill="1"/>
    <xf numFmtId="0" fontId="109" fillId="3" borderId="0" xfId="22" applyFont="1" applyFill="1" applyAlignment="1">
      <alignment horizontal="center"/>
    </xf>
    <xf numFmtId="173" fontId="4" fillId="3" borderId="79" xfId="23" applyNumberFormat="1" applyFont="1" applyFill="1" applyBorder="1" applyAlignment="1">
      <alignment horizontal="right"/>
    </xf>
    <xf numFmtId="43" fontId="4" fillId="3" borderId="33" xfId="23" applyFont="1" applyFill="1" applyBorder="1" applyAlignment="1">
      <alignment horizontal="right"/>
    </xf>
    <xf numFmtId="43" fontId="4" fillId="3" borderId="32" xfId="23" applyFont="1" applyFill="1" applyBorder="1" applyAlignment="1">
      <alignment horizontal="right"/>
    </xf>
    <xf numFmtId="43" fontId="4" fillId="3" borderId="79" xfId="23" applyFont="1" applyFill="1" applyBorder="1" applyAlignment="1">
      <alignment horizontal="right"/>
    </xf>
    <xf numFmtId="43" fontId="4" fillId="3" borderId="79" xfId="23" applyFont="1" applyFill="1" applyBorder="1"/>
    <xf numFmtId="173" fontId="4" fillId="3" borderId="79" xfId="23" applyNumberFormat="1" applyFont="1" applyFill="1" applyBorder="1"/>
    <xf numFmtId="43" fontId="4" fillId="3" borderId="32" xfId="23" applyFont="1" applyFill="1" applyBorder="1" applyAlignment="1">
      <alignment horizontal="center"/>
    </xf>
    <xf numFmtId="0" fontId="110" fillId="3" borderId="0" xfId="22" applyFont="1" applyFill="1"/>
    <xf numFmtId="0" fontId="109" fillId="3" borderId="0" xfId="22" applyFont="1" applyFill="1" applyAlignment="1">
      <alignment horizontal="right"/>
    </xf>
    <xf numFmtId="3" fontId="109" fillId="3" borderId="0" xfId="22" applyNumberFormat="1" applyFont="1" applyFill="1"/>
    <xf numFmtId="2" fontId="109" fillId="3" borderId="0" xfId="22" applyNumberFormat="1" applyFont="1" applyFill="1"/>
    <xf numFmtId="0" fontId="111" fillId="3" borderId="0" xfId="22" applyFont="1" applyFill="1"/>
    <xf numFmtId="3" fontId="109" fillId="3" borderId="0" xfId="22" applyNumberFormat="1" applyFont="1" applyFill="1" applyAlignment="1">
      <alignment horizontal="right"/>
    </xf>
    <xf numFmtId="0" fontId="112" fillId="3" borderId="21" xfId="22" applyFont="1" applyFill="1" applyBorder="1"/>
    <xf numFmtId="3" fontId="112" fillId="3" borderId="21" xfId="22" applyNumberFormat="1" applyFont="1" applyFill="1" applyBorder="1"/>
    <xf numFmtId="3" fontId="112" fillId="3" borderId="21" xfId="22" applyNumberFormat="1" applyFont="1" applyFill="1" applyBorder="1" applyAlignment="1">
      <alignment horizontal="right"/>
    </xf>
    <xf numFmtId="3" fontId="112" fillId="3" borderId="0" xfId="22" applyNumberFormat="1" applyFont="1" applyFill="1" applyAlignment="1">
      <alignment horizontal="right"/>
    </xf>
    <xf numFmtId="0" fontId="109" fillId="3" borderId="0" xfId="22" applyFont="1" applyFill="1" applyAlignment="1">
      <alignment horizontal="center" vertical="center"/>
    </xf>
    <xf numFmtId="173" fontId="66" fillId="3" borderId="79" xfId="21" applyNumberFormat="1" applyFont="1" applyFill="1" applyBorder="1" applyAlignment="1">
      <alignment horizontal="right"/>
    </xf>
    <xf numFmtId="173" fontId="66" fillId="3" borderId="79" xfId="21" applyNumberFormat="1" applyFont="1" applyFill="1" applyBorder="1" applyAlignment="1" applyProtection="1">
      <alignment horizontal="right"/>
    </xf>
    <xf numFmtId="173" fontId="4" fillId="3" borderId="79" xfId="23" applyNumberFormat="1" applyFont="1" applyFill="1" applyBorder="1" applyAlignment="1" applyProtection="1">
      <alignment horizontal="right"/>
    </xf>
    <xf numFmtId="0" fontId="42" fillId="3" borderId="36" xfId="22" applyFont="1" applyFill="1" applyBorder="1"/>
    <xf numFmtId="173" fontId="4" fillId="3" borderId="36" xfId="23" applyNumberFormat="1" applyFont="1" applyFill="1" applyBorder="1" applyAlignment="1">
      <alignment horizontal="right"/>
    </xf>
    <xf numFmtId="173" fontId="4" fillId="3" borderId="36" xfId="23" applyNumberFormat="1" applyFont="1" applyFill="1" applyBorder="1" applyAlignment="1" applyProtection="1">
      <alignment horizontal="right"/>
    </xf>
    <xf numFmtId="173" fontId="4" fillId="3" borderId="2" xfId="23" applyNumberFormat="1" applyFont="1" applyFill="1" applyBorder="1" applyAlignment="1">
      <alignment horizontal="right"/>
    </xf>
    <xf numFmtId="0" fontId="110" fillId="3" borderId="40" xfId="22" applyFont="1" applyFill="1" applyBorder="1"/>
    <xf numFmtId="173" fontId="109" fillId="3" borderId="16" xfId="23" applyNumberFormat="1" applyFont="1" applyFill="1" applyBorder="1" applyAlignment="1">
      <alignment horizontal="right"/>
    </xf>
    <xf numFmtId="173" fontId="109" fillId="3" borderId="16" xfId="23" applyNumberFormat="1" applyFont="1" applyFill="1" applyBorder="1"/>
    <xf numFmtId="173" fontId="109" fillId="3" borderId="29" xfId="23" applyNumberFormat="1" applyFont="1" applyFill="1" applyBorder="1" applyAlignment="1">
      <alignment horizontal="right"/>
    </xf>
    <xf numFmtId="0" fontId="55" fillId="3" borderId="41" xfId="22" applyFont="1" applyFill="1" applyBorder="1"/>
    <xf numFmtId="173" fontId="109" fillId="3" borderId="21" xfId="23" applyNumberFormat="1" applyFont="1" applyFill="1" applyBorder="1" applyAlignment="1">
      <alignment horizontal="right"/>
    </xf>
    <xf numFmtId="173" fontId="109" fillId="3" borderId="21" xfId="23" applyNumberFormat="1" applyFont="1" applyFill="1" applyBorder="1" applyAlignment="1" applyProtection="1">
      <alignment horizontal="right"/>
    </xf>
    <xf numFmtId="173" fontId="109" fillId="3" borderId="42" xfId="23" applyNumberFormat="1" applyFont="1" applyFill="1" applyBorder="1" applyAlignment="1" applyProtection="1">
      <alignment horizontal="right"/>
    </xf>
    <xf numFmtId="4" fontId="42" fillId="3" borderId="33" xfId="22" applyNumberFormat="1" applyFont="1" applyFill="1" applyBorder="1"/>
    <xf numFmtId="173" fontId="4" fillId="3" borderId="33" xfId="23" applyNumberFormat="1" applyFont="1" applyFill="1" applyBorder="1" applyAlignment="1" applyProtection="1">
      <alignment horizontal="right"/>
    </xf>
    <xf numFmtId="173" fontId="4" fillId="3" borderId="50" xfId="23" applyNumberFormat="1" applyFont="1" applyFill="1" applyBorder="1" applyAlignment="1" applyProtection="1">
      <alignment horizontal="right"/>
    </xf>
    <xf numFmtId="173" fontId="4" fillId="3" borderId="79" xfId="23" applyNumberFormat="1" applyFont="1" applyFill="1" applyBorder="1" applyAlignment="1">
      <alignment horizontal="right" vertical="center"/>
    </xf>
    <xf numFmtId="173" fontId="4" fillId="3" borderId="0" xfId="23" applyNumberFormat="1" applyFont="1" applyFill="1"/>
    <xf numFmtId="173" fontId="4" fillId="3" borderId="36" xfId="23" applyNumberFormat="1" applyFont="1" applyFill="1" applyBorder="1"/>
    <xf numFmtId="0" fontId="55" fillId="3" borderId="79" xfId="22" applyFont="1" applyFill="1" applyBorder="1"/>
    <xf numFmtId="0" fontId="111" fillId="3" borderId="0" xfId="22" applyFont="1" applyFill="1" applyAlignment="1">
      <alignment horizontal="center"/>
    </xf>
    <xf numFmtId="3" fontId="111" fillId="3" borderId="0" xfId="22" applyNumberFormat="1" applyFont="1" applyFill="1" applyAlignment="1">
      <alignment horizontal="center"/>
    </xf>
    <xf numFmtId="3" fontId="111" fillId="3" borderId="0" xfId="23" applyNumberFormat="1" applyFont="1" applyFill="1" applyBorder="1" applyAlignment="1" applyProtection="1">
      <alignment horizontal="right"/>
    </xf>
    <xf numFmtId="3" fontId="111" fillId="3" borderId="0" xfId="23" applyNumberFormat="1" applyFont="1" applyFill="1" applyBorder="1" applyAlignment="1" applyProtection="1">
      <alignment horizontal="center"/>
    </xf>
    <xf numFmtId="3" fontId="113" fillId="3" borderId="0" xfId="22" applyNumberFormat="1" applyFont="1" applyFill="1"/>
    <xf numFmtId="3" fontId="113" fillId="3" borderId="0" xfId="23" applyNumberFormat="1" applyFont="1" applyFill="1" applyBorder="1" applyAlignment="1" applyProtection="1">
      <alignment horizontal="right"/>
    </xf>
    <xf numFmtId="3" fontId="113" fillId="3" borderId="0" xfId="23" applyNumberFormat="1" applyFont="1" applyFill="1" applyBorder="1" applyAlignment="1" applyProtection="1">
      <alignment horizontal="center"/>
    </xf>
    <xf numFmtId="3" fontId="102" fillId="3" borderId="0" xfId="23" applyNumberFormat="1" applyFont="1" applyFill="1" applyBorder="1" applyAlignment="1" applyProtection="1">
      <alignment horizontal="right"/>
    </xf>
    <xf numFmtId="3" fontId="113" fillId="3" borderId="0" xfId="23" applyNumberFormat="1" applyFont="1" applyFill="1" applyBorder="1" applyAlignment="1" applyProtection="1">
      <alignment horizontal="left"/>
    </xf>
    <xf numFmtId="0" fontId="113" fillId="3" borderId="0" xfId="22" applyFont="1" applyFill="1"/>
    <xf numFmtId="3" fontId="109" fillId="3" borderId="0" xfId="23" applyNumberFormat="1" applyFont="1" applyFill="1" applyBorder="1" applyAlignment="1" applyProtection="1">
      <alignment horizontal="right"/>
    </xf>
    <xf numFmtId="3" fontId="109" fillId="3" borderId="0" xfId="23" applyNumberFormat="1" applyFont="1" applyFill="1" applyBorder="1" applyAlignment="1" applyProtection="1">
      <alignment horizontal="center"/>
    </xf>
    <xf numFmtId="0" fontId="109" fillId="3" borderId="80" xfId="22" applyFont="1" applyFill="1" applyBorder="1"/>
    <xf numFmtId="3" fontId="109" fillId="3" borderId="21" xfId="22" applyNumberFormat="1" applyFont="1" applyFill="1" applyBorder="1" applyAlignment="1">
      <alignment horizontal="center"/>
    </xf>
    <xf numFmtId="171" fontId="109" fillId="3" borderId="21" xfId="22" applyNumberFormat="1" applyFont="1" applyFill="1" applyBorder="1" applyAlignment="1">
      <alignment horizontal="center"/>
    </xf>
    <xf numFmtId="177" fontId="109" fillId="3" borderId="21" xfId="22" applyNumberFormat="1" applyFont="1" applyFill="1" applyBorder="1" applyAlignment="1">
      <alignment horizontal="center"/>
    </xf>
    <xf numFmtId="0" fontId="42" fillId="3" borderId="2" xfId="22" applyFont="1" applyFill="1" applyBorder="1" applyAlignment="1">
      <alignment horizontal="center"/>
    </xf>
    <xf numFmtId="0" fontId="42" fillId="3" borderId="80" xfId="22" applyFont="1" applyFill="1" applyBorder="1"/>
    <xf numFmtId="0" fontId="106" fillId="3" borderId="0" xfId="22" applyFont="1" applyFill="1" applyAlignment="1">
      <alignment horizontal="center"/>
    </xf>
    <xf numFmtId="3" fontId="106" fillId="3" borderId="0" xfId="22" applyNumberFormat="1" applyFont="1" applyFill="1" applyAlignment="1">
      <alignment horizontal="center"/>
    </xf>
    <xf numFmtId="171" fontId="106" fillId="3" borderId="0" xfId="22" applyNumberFormat="1" applyFont="1" applyFill="1" applyAlignment="1">
      <alignment horizontal="center"/>
    </xf>
    <xf numFmtId="177" fontId="106" fillId="3" borderId="0" xfId="22" applyNumberFormat="1" applyFont="1" applyFill="1" applyAlignment="1">
      <alignment horizontal="center"/>
    </xf>
    <xf numFmtId="178" fontId="106" fillId="3" borderId="35" xfId="23" applyNumberFormat="1" applyFont="1" applyFill="1" applyBorder="1" applyAlignment="1" applyProtection="1">
      <alignment horizontal="right" vertical="center" wrapText="1"/>
    </xf>
    <xf numFmtId="171" fontId="106" fillId="3" borderId="0" xfId="23" applyNumberFormat="1" applyFont="1" applyFill="1" applyBorder="1" applyAlignment="1" applyProtection="1">
      <alignment horizontal="center"/>
    </xf>
    <xf numFmtId="177" fontId="106" fillId="3" borderId="0" xfId="23" applyNumberFormat="1" applyFont="1" applyFill="1" applyBorder="1" applyAlignment="1" applyProtection="1">
      <alignment horizontal="center"/>
    </xf>
    <xf numFmtId="178" fontId="106" fillId="3" borderId="42" xfId="22" applyNumberFormat="1" applyFont="1" applyFill="1" applyBorder="1" applyAlignment="1">
      <alignment horizontal="right"/>
    </xf>
    <xf numFmtId="4" fontId="109" fillId="3" borderId="0" xfId="22" applyNumberFormat="1" applyFont="1" applyFill="1"/>
    <xf numFmtId="3" fontId="109" fillId="3" borderId="0" xfId="22" applyNumberFormat="1" applyFont="1" applyFill="1" applyAlignment="1">
      <alignment horizontal="center"/>
    </xf>
    <xf numFmtId="171" fontId="109" fillId="3" borderId="0" xfId="22" applyNumberFormat="1" applyFont="1" applyFill="1" applyAlignment="1">
      <alignment horizontal="center"/>
    </xf>
    <xf numFmtId="177" fontId="109" fillId="3" borderId="0" xfId="22" applyNumberFormat="1" applyFont="1" applyFill="1" applyAlignment="1">
      <alignment horizontal="center"/>
    </xf>
    <xf numFmtId="177" fontId="113" fillId="3" borderId="0" xfId="23" applyNumberFormat="1" applyFont="1" applyFill="1" applyBorder="1" applyAlignment="1" applyProtection="1">
      <alignment horizontal="left"/>
    </xf>
    <xf numFmtId="168" fontId="42" fillId="3" borderId="0" xfId="1" applyNumberFormat="1" applyFont="1" applyFill="1" applyBorder="1" applyAlignment="1" applyProtection="1">
      <alignment horizontal="left"/>
    </xf>
    <xf numFmtId="0" fontId="42" fillId="3" borderId="6" xfId="13" applyFont="1" applyFill="1" applyBorder="1"/>
    <xf numFmtId="0" fontId="65" fillId="3" borderId="0" xfId="22" applyFont="1" applyFill="1"/>
    <xf numFmtId="0" fontId="27" fillId="3" borderId="0" xfId="18" applyFont="1" applyFill="1" applyAlignment="1">
      <alignment horizontal="left"/>
    </xf>
    <xf numFmtId="0" fontId="45" fillId="3" borderId="0" xfId="18" applyFont="1" applyFill="1" applyAlignment="1">
      <alignment horizontal="right"/>
    </xf>
    <xf numFmtId="0" fontId="28" fillId="3" borderId="0" xfId="18" applyFont="1" applyFill="1" applyAlignment="1">
      <alignment horizontal="left"/>
    </xf>
    <xf numFmtId="0" fontId="43" fillId="3" borderId="0" xfId="18" applyFont="1" applyFill="1" applyAlignment="1">
      <alignment horizontal="right"/>
    </xf>
    <xf numFmtId="0" fontId="46" fillId="3" borderId="0" xfId="18" applyFont="1" applyFill="1" applyAlignment="1">
      <alignment horizontal="right"/>
    </xf>
    <xf numFmtId="0" fontId="42" fillId="3" borderId="0" xfId="18" applyFont="1" applyFill="1" applyAlignment="1">
      <alignment horizontal="left"/>
    </xf>
    <xf numFmtId="0" fontId="27" fillId="3" borderId="0" xfId="18" applyFont="1" applyFill="1" applyAlignment="1">
      <alignment horizontal="center"/>
    </xf>
    <xf numFmtId="171" fontId="122" fillId="3" borderId="0" xfId="18" applyNumberFormat="1" applyFont="1" applyFill="1"/>
    <xf numFmtId="164" fontId="122" fillId="3" borderId="0" xfId="18" applyNumberFormat="1" applyFont="1" applyFill="1"/>
    <xf numFmtId="3" fontId="122" fillId="3" borderId="0" xfId="18" applyNumberFormat="1" applyFont="1" applyFill="1"/>
    <xf numFmtId="0" fontId="27" fillId="3" borderId="84" xfId="18" applyFont="1" applyFill="1" applyBorder="1" applyAlignment="1">
      <alignment horizontal="center"/>
    </xf>
    <xf numFmtId="0" fontId="27" fillId="3" borderId="85" xfId="18" applyFont="1" applyFill="1" applyBorder="1" applyAlignment="1">
      <alignment horizontal="center"/>
    </xf>
    <xf numFmtId="0" fontId="27" fillId="3" borderId="6" xfId="18" applyFont="1" applyFill="1" applyBorder="1"/>
    <xf numFmtId="0" fontId="27" fillId="3" borderId="6" xfId="18" applyFont="1" applyFill="1" applyBorder="1" applyAlignment="1">
      <alignment horizontal="center"/>
    </xf>
    <xf numFmtId="0" fontId="53" fillId="3" borderId="6" xfId="18" applyFont="1" applyFill="1" applyBorder="1"/>
    <xf numFmtId="171" fontId="27" fillId="3" borderId="0" xfId="18" applyNumberFormat="1" applyFont="1" applyFill="1" applyAlignment="1">
      <alignment horizontal="right"/>
    </xf>
    <xf numFmtId="164" fontId="122" fillId="3" borderId="0" xfId="18" applyNumberFormat="1" applyFont="1" applyFill="1" applyAlignment="1">
      <alignment horizontal="right"/>
    </xf>
    <xf numFmtId="171" fontId="50" fillId="3" borderId="0" xfId="18" applyNumberFormat="1" applyFont="1" applyFill="1" applyAlignment="1">
      <alignment horizontal="left"/>
    </xf>
    <xf numFmtId="171" fontId="50" fillId="3" borderId="0" xfId="18" applyNumberFormat="1" applyFont="1" applyFill="1" applyAlignment="1">
      <alignment horizontal="right"/>
    </xf>
    <xf numFmtId="1" fontId="27" fillId="3" borderId="0" xfId="18" applyNumberFormat="1" applyFont="1" applyFill="1"/>
    <xf numFmtId="3" fontId="50" fillId="3" borderId="0" xfId="18" applyNumberFormat="1" applyFont="1" applyFill="1"/>
    <xf numFmtId="0" fontId="50" fillId="3" borderId="0" xfId="18" applyFont="1" applyFill="1" applyAlignment="1">
      <alignment horizontal="left"/>
    </xf>
    <xf numFmtId="171" fontId="50" fillId="3" borderId="0" xfId="18" applyNumberFormat="1" applyFont="1" applyFill="1"/>
    <xf numFmtId="165" fontId="27" fillId="3" borderId="0" xfId="18" applyNumberFormat="1" applyFont="1" applyFill="1"/>
    <xf numFmtId="0" fontId="42" fillId="3" borderId="20" xfId="18" applyFont="1" applyFill="1" applyBorder="1"/>
    <xf numFmtId="0" fontId="42" fillId="3" borderId="0" xfId="18" applyFont="1" applyFill="1" applyAlignment="1">
      <alignment horizontal="right"/>
    </xf>
    <xf numFmtId="0" fontId="27" fillId="3" borderId="82" xfId="18" applyFont="1" applyFill="1" applyBorder="1"/>
    <xf numFmtId="0" fontId="27" fillId="3" borderId="35" xfId="18" applyFont="1" applyFill="1" applyBorder="1"/>
    <xf numFmtId="37" fontId="27" fillId="3" borderId="0" xfId="18" applyNumberFormat="1" applyFont="1" applyFill="1" applyAlignment="1">
      <alignment horizontal="center"/>
    </xf>
    <xf numFmtId="37" fontId="27" fillId="3" borderId="0" xfId="18" applyNumberFormat="1" applyFont="1" applyFill="1"/>
    <xf numFmtId="0" fontId="123" fillId="3" borderId="0" xfId="18" applyFont="1" applyFill="1" applyAlignment="1">
      <alignment horizontal="right"/>
    </xf>
    <xf numFmtId="0" fontId="27" fillId="3" borderId="0" xfId="18" applyFont="1" applyFill="1" applyAlignment="1">
      <alignment horizontal="right"/>
    </xf>
    <xf numFmtId="37" fontId="29" fillId="3" borderId="0" xfId="18" applyNumberFormat="1" applyFont="1" applyFill="1"/>
    <xf numFmtId="0" fontId="27" fillId="3" borderId="0" xfId="18" applyFont="1" applyFill="1" applyAlignment="1">
      <alignment vertical="top"/>
    </xf>
    <xf numFmtId="179" fontId="27" fillId="3" borderId="0" xfId="18" applyNumberFormat="1" applyFont="1" applyFill="1"/>
    <xf numFmtId="0" fontId="27" fillId="3" borderId="0" xfId="18" applyFont="1" applyFill="1" applyAlignment="1">
      <alignment horizontal="right" vertical="top"/>
    </xf>
    <xf numFmtId="0" fontId="4" fillId="3" borderId="0" xfId="18" applyFill="1"/>
    <xf numFmtId="0" fontId="53" fillId="3" borderId="90" xfId="18" applyFont="1" applyFill="1" applyBorder="1" applyAlignment="1">
      <alignment horizontal="left"/>
    </xf>
    <xf numFmtId="0" fontId="53" fillId="3" borderId="0" xfId="18" applyFont="1" applyFill="1"/>
    <xf numFmtId="0" fontId="53" fillId="3" borderId="0" xfId="18" applyFont="1" applyFill="1" applyAlignment="1">
      <alignment horizontal="center"/>
    </xf>
    <xf numFmtId="0" fontId="50" fillId="3" borderId="84" xfId="18" applyFont="1" applyFill="1" applyBorder="1" applyAlignment="1">
      <alignment horizontal="center"/>
    </xf>
    <xf numFmtId="0" fontId="50" fillId="3" borderId="0" xfId="18" applyFont="1" applyFill="1" applyAlignment="1">
      <alignment horizontal="center"/>
    </xf>
    <xf numFmtId="165" fontId="50" fillId="3" borderId="84" xfId="1" applyNumberFormat="1" applyFont="1" applyFill="1" applyBorder="1" applyAlignment="1">
      <alignment horizontal="center"/>
    </xf>
    <xf numFmtId="165" fontId="50" fillId="3" borderId="0" xfId="1" applyNumberFormat="1" applyFont="1" applyFill="1" applyBorder="1" applyAlignment="1">
      <alignment horizontal="center"/>
    </xf>
    <xf numFmtId="165" fontId="27" fillId="3" borderId="0" xfId="18" applyNumberFormat="1" applyFont="1" applyFill="1" applyAlignment="1">
      <alignment vertical="top"/>
    </xf>
    <xf numFmtId="0" fontId="50" fillId="3" borderId="90" xfId="18" applyFont="1" applyFill="1" applyBorder="1" applyAlignment="1">
      <alignment horizontal="left" vertical="top"/>
    </xf>
    <xf numFmtId="0" fontId="27" fillId="3" borderId="0" xfId="0" applyFont="1" applyFill="1" applyAlignment="1">
      <alignment horizontal="centerContinuous" vertical="center"/>
    </xf>
    <xf numFmtId="0" fontId="32" fillId="3" borderId="0" xfId="0" applyFont="1" applyFill="1" applyAlignment="1">
      <alignment horizontal="centerContinuous"/>
    </xf>
    <xf numFmtId="0" fontId="124" fillId="3" borderId="0" xfId="0" applyFont="1" applyFill="1" applyAlignment="1">
      <alignment horizontal="centerContinuous"/>
    </xf>
    <xf numFmtId="0" fontId="27" fillId="10" borderId="0" xfId="0" applyFont="1" applyFill="1"/>
    <xf numFmtId="0" fontId="29" fillId="3" borderId="0" xfId="0" applyFont="1" applyFill="1" applyAlignment="1">
      <alignment horizontal="centerContinuous"/>
    </xf>
    <xf numFmtId="0" fontId="47" fillId="3" borderId="82" xfId="0" applyFont="1" applyFill="1" applyBorder="1" applyAlignment="1">
      <alignment horizontal="center"/>
    </xf>
    <xf numFmtId="0" fontId="47" fillId="3" borderId="82" xfId="0" applyFont="1" applyFill="1" applyBorder="1" applyAlignment="1">
      <alignment horizontal="center" vertical="center"/>
    </xf>
    <xf numFmtId="0" fontId="47" fillId="3" borderId="36" xfId="0" applyFont="1" applyFill="1" applyBorder="1" applyAlignment="1">
      <alignment horizontal="center"/>
    </xf>
    <xf numFmtId="0" fontId="47" fillId="3" borderId="82" xfId="0" applyFont="1" applyFill="1" applyBorder="1" applyAlignment="1">
      <alignment horizontal="center" vertical="center" wrapText="1"/>
    </xf>
    <xf numFmtId="0" fontId="47" fillId="3" borderId="80" xfId="0" applyFont="1" applyFill="1" applyBorder="1" applyAlignment="1">
      <alignment horizontal="center" vertical="center" wrapText="1"/>
    </xf>
    <xf numFmtId="0" fontId="27" fillId="3" borderId="85" xfId="0" applyFont="1" applyFill="1" applyBorder="1"/>
    <xf numFmtId="37" fontId="29" fillId="3" borderId="0" xfId="0" applyNumberFormat="1" applyFont="1" applyFill="1" applyAlignment="1">
      <alignment horizontal="center"/>
    </xf>
    <xf numFmtId="37" fontId="47" fillId="3" borderId="0" xfId="0" applyNumberFormat="1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37" fontId="50" fillId="3" borderId="0" xfId="0" applyNumberFormat="1" applyFont="1" applyFill="1" applyAlignment="1">
      <alignment horizontal="center"/>
    </xf>
    <xf numFmtId="37" fontId="47" fillId="3" borderId="0" xfId="0" applyNumberFormat="1" applyFont="1" applyFill="1" applyAlignment="1">
      <alignment horizontal="right"/>
    </xf>
    <xf numFmtId="37" fontId="29" fillId="3" borderId="0" xfId="0" applyNumberFormat="1" applyFont="1" applyFill="1" applyAlignment="1">
      <alignment horizontal="right"/>
    </xf>
    <xf numFmtId="0" fontId="53" fillId="3" borderId="0" xfId="0" applyFont="1" applyFill="1"/>
    <xf numFmtId="37" fontId="27" fillId="3" borderId="0" xfId="0" applyNumberFormat="1" applyFont="1" applyFill="1"/>
    <xf numFmtId="0" fontId="53" fillId="10" borderId="0" xfId="0" applyFont="1" applyFill="1"/>
    <xf numFmtId="37" fontId="27" fillId="10" borderId="0" xfId="0" applyNumberFormat="1" applyFont="1" applyFill="1"/>
    <xf numFmtId="169" fontId="27" fillId="3" borderId="0" xfId="20" applyNumberFormat="1" applyFont="1" applyFill="1"/>
    <xf numFmtId="0" fontId="27" fillId="3" borderId="94" xfId="20" applyFont="1" applyFill="1" applyBorder="1" applyAlignment="1">
      <alignment horizontal="center"/>
    </xf>
    <xf numFmtId="0" fontId="27" fillId="3" borderId="94" xfId="20" applyFont="1" applyFill="1" applyBorder="1"/>
    <xf numFmtId="0" fontId="27" fillId="3" borderId="0" xfId="20" applyFont="1" applyFill="1" applyAlignment="1">
      <alignment horizontal="center"/>
    </xf>
    <xf numFmtId="3" fontId="50" fillId="3" borderId="82" xfId="20" applyNumberFormat="1" applyFont="1" applyFill="1" applyBorder="1" applyAlignment="1">
      <alignment horizontal="center"/>
    </xf>
    <xf numFmtId="0" fontId="50" fillId="3" borderId="82" xfId="20" applyFont="1" applyFill="1" applyBorder="1" applyAlignment="1">
      <alignment horizontal="center"/>
    </xf>
    <xf numFmtId="4" fontId="50" fillId="3" borderId="82" xfId="0" applyNumberFormat="1" applyFont="1" applyFill="1" applyBorder="1" applyAlignment="1">
      <alignment horizontal="center" wrapText="1"/>
    </xf>
    <xf numFmtId="4" fontId="50" fillId="3" borderId="82" xfId="0" applyNumberFormat="1" applyFont="1" applyFill="1" applyBorder="1" applyAlignment="1">
      <alignment horizontal="center" vertical="center" wrapText="1"/>
    </xf>
    <xf numFmtId="0" fontId="50" fillId="3" borderId="58" xfId="20" applyFont="1" applyFill="1" applyBorder="1" applyAlignment="1">
      <alignment horizontal="center" vertical="center" textRotation="90" wrapText="1"/>
    </xf>
    <xf numFmtId="4" fontId="50" fillId="3" borderId="14" xfId="20" applyNumberFormat="1" applyFont="1" applyFill="1" applyBorder="1" applyAlignment="1">
      <alignment horizontal="center" vertical="center" textRotation="90" wrapText="1"/>
    </xf>
    <xf numFmtId="169" fontId="50" fillId="3" borderId="0" xfId="14" applyNumberFormat="1" applyFont="1" applyFill="1" applyBorder="1" applyAlignment="1" applyProtection="1"/>
    <xf numFmtId="0" fontId="50" fillId="3" borderId="0" xfId="20" applyFont="1" applyFill="1"/>
    <xf numFmtId="164" fontId="50" fillId="3" borderId="0" xfId="20" applyNumberFormat="1" applyFont="1" applyFill="1"/>
    <xf numFmtId="164" fontId="50" fillId="3" borderId="0" xfId="20" applyNumberFormat="1" applyFont="1" applyFill="1" applyAlignment="1">
      <alignment horizontal="right"/>
    </xf>
    <xf numFmtId="171" fontId="50" fillId="3" borderId="0" xfId="20" applyNumberFormat="1" applyFont="1" applyFill="1"/>
    <xf numFmtId="43" fontId="50" fillId="3" borderId="0" xfId="14" applyFont="1" applyFill="1" applyBorder="1" applyAlignment="1" applyProtection="1"/>
    <xf numFmtId="0" fontId="50" fillId="3" borderId="6" xfId="18" applyFont="1" applyFill="1" applyBorder="1"/>
    <xf numFmtId="0" fontId="53" fillId="3" borderId="0" xfId="18" applyFont="1" applyFill="1" applyAlignment="1">
      <alignment horizontal="left"/>
    </xf>
    <xf numFmtId="0" fontId="42" fillId="3" borderId="109" xfId="5" applyFont="1" applyFill="1" applyBorder="1"/>
    <xf numFmtId="0" fontId="55" fillId="3" borderId="12" xfId="18" applyFont="1" applyFill="1" applyBorder="1" applyAlignment="1">
      <alignment horizontal="left"/>
    </xf>
    <xf numFmtId="0" fontId="55" fillId="3" borderId="14" xfId="18" applyFont="1" applyFill="1" applyBorder="1"/>
    <xf numFmtId="0" fontId="55" fillId="3" borderId="4" xfId="18" applyFont="1" applyFill="1" applyBorder="1"/>
    <xf numFmtId="0" fontId="55" fillId="3" borderId="11" xfId="18" applyFont="1" applyFill="1" applyBorder="1"/>
    <xf numFmtId="0" fontId="55" fillId="3" borderId="6" xfId="18" applyFont="1" applyFill="1" applyBorder="1"/>
    <xf numFmtId="0" fontId="55" fillId="3" borderId="8" xfId="18" applyFont="1" applyFill="1" applyBorder="1" applyAlignment="1">
      <alignment horizontal="center" vertical="center"/>
    </xf>
    <xf numFmtId="0" fontId="55" fillId="3" borderId="84" xfId="18" applyFont="1" applyFill="1" applyBorder="1" applyAlignment="1">
      <alignment horizontal="center" vertical="center" wrapText="1"/>
    </xf>
    <xf numFmtId="0" fontId="55" fillId="3" borderId="85" xfId="18" applyFont="1" applyFill="1" applyBorder="1" applyAlignment="1">
      <alignment horizontal="centerContinuous"/>
    </xf>
    <xf numFmtId="0" fontId="55" fillId="3" borderId="6" xfId="18" applyFont="1" applyFill="1" applyBorder="1" applyAlignment="1">
      <alignment horizontal="centerContinuous"/>
    </xf>
    <xf numFmtId="0" fontId="55" fillId="3" borderId="0" xfId="18" applyFont="1" applyFill="1"/>
    <xf numFmtId="0" fontId="55" fillId="3" borderId="84" xfId="18" applyFont="1" applyFill="1" applyBorder="1" applyAlignment="1">
      <alignment horizontal="center" vertical="center"/>
    </xf>
    <xf numFmtId="0" fontId="55" fillId="3" borderId="11" xfId="18" applyFont="1" applyFill="1" applyBorder="1" applyAlignment="1">
      <alignment horizontal="center"/>
    </xf>
    <xf numFmtId="0" fontId="55" fillId="3" borderId="84" xfId="18" applyFont="1" applyFill="1" applyBorder="1" applyAlignment="1">
      <alignment horizontal="center"/>
    </xf>
    <xf numFmtId="0" fontId="55" fillId="3" borderId="16" xfId="18" applyFont="1" applyFill="1" applyBorder="1" applyAlignment="1">
      <alignment horizontal="center"/>
    </xf>
    <xf numFmtId="0" fontId="28" fillId="3" borderId="0" xfId="18" applyFont="1" applyFill="1" applyAlignment="1">
      <alignment horizontal="center"/>
    </xf>
    <xf numFmtId="0" fontId="55" fillId="3" borderId="84" xfId="18" applyFont="1" applyFill="1" applyBorder="1"/>
    <xf numFmtId="0" fontId="55" fillId="3" borderId="11" xfId="18" applyFont="1" applyFill="1" applyBorder="1" applyAlignment="1">
      <alignment horizontal="center" vertical="center"/>
    </xf>
    <xf numFmtId="0" fontId="55" fillId="3" borderId="85" xfId="18" applyFont="1" applyFill="1" applyBorder="1" applyAlignment="1">
      <alignment horizontal="center"/>
    </xf>
    <xf numFmtId="0" fontId="55" fillId="3" borderId="22" xfId="18" applyFont="1" applyFill="1" applyBorder="1"/>
    <xf numFmtId="0" fontId="55" fillId="3" borderId="9" xfId="18" applyFont="1" applyFill="1" applyBorder="1"/>
    <xf numFmtId="0" fontId="55" fillId="3" borderId="105" xfId="18" applyFont="1" applyFill="1" applyBorder="1"/>
    <xf numFmtId="171" fontId="125" fillId="3" borderId="0" xfId="18" applyNumberFormat="1" applyFont="1" applyFill="1"/>
    <xf numFmtId="164" fontId="125" fillId="3" borderId="0" xfId="18" applyNumberFormat="1" applyFont="1" applyFill="1"/>
    <xf numFmtId="3" fontId="125" fillId="3" borderId="0" xfId="18" applyNumberFormat="1" applyFont="1" applyFill="1"/>
    <xf numFmtId="0" fontId="55" fillId="3" borderId="16" xfId="18" applyFont="1" applyFill="1" applyBorder="1"/>
    <xf numFmtId="0" fontId="55" fillId="3" borderId="17" xfId="18" applyFont="1" applyFill="1" applyBorder="1"/>
    <xf numFmtId="0" fontId="55" fillId="3" borderId="40" xfId="18" applyFont="1" applyFill="1" applyBorder="1" applyAlignment="1">
      <alignment horizontal="centerContinuous" vertical="center"/>
    </xf>
    <xf numFmtId="0" fontId="55" fillId="3" borderId="16" xfId="18" applyFont="1" applyFill="1" applyBorder="1" applyAlignment="1">
      <alignment horizontal="centerContinuous" vertical="center"/>
    </xf>
    <xf numFmtId="0" fontId="55" fillId="3" borderId="29" xfId="18" applyFont="1" applyFill="1" applyBorder="1" applyAlignment="1">
      <alignment horizontal="centerContinuous" vertical="center"/>
    </xf>
    <xf numFmtId="0" fontId="55" fillId="3" borderId="86" xfId="18" applyFont="1" applyFill="1" applyBorder="1" applyAlignment="1">
      <alignment horizontal="centerContinuous" vertical="center"/>
    </xf>
    <xf numFmtId="0" fontId="55" fillId="3" borderId="0" xfId="18" applyFont="1" applyFill="1" applyAlignment="1">
      <alignment horizontal="centerContinuous" vertical="center"/>
    </xf>
    <xf numFmtId="0" fontId="55" fillId="3" borderId="35" xfId="18" applyFont="1" applyFill="1" applyBorder="1" applyAlignment="1">
      <alignment horizontal="center" vertical="center" wrapText="1"/>
    </xf>
    <xf numFmtId="0" fontId="55" fillId="3" borderId="1" xfId="18" applyFont="1" applyFill="1" applyBorder="1" applyAlignment="1">
      <alignment horizontal="centerContinuous"/>
    </xf>
    <xf numFmtId="0" fontId="55" fillId="3" borderId="4" xfId="18" applyFont="1" applyFill="1" applyBorder="1" applyAlignment="1">
      <alignment horizontal="centerContinuous"/>
    </xf>
    <xf numFmtId="0" fontId="55" fillId="3" borderId="3" xfId="18" applyFont="1" applyFill="1" applyBorder="1" applyAlignment="1">
      <alignment horizontal="centerContinuous"/>
    </xf>
    <xf numFmtId="0" fontId="55" fillId="3" borderId="87" xfId="18" applyFont="1" applyFill="1" applyBorder="1"/>
    <xf numFmtId="0" fontId="55" fillId="3" borderId="11" xfId="18" applyFont="1" applyFill="1" applyBorder="1" applyAlignment="1">
      <alignment vertical="center"/>
    </xf>
    <xf numFmtId="0" fontId="55" fillId="3" borderId="87" xfId="18" applyFont="1" applyFill="1" applyBorder="1" applyAlignment="1">
      <alignment vertical="center"/>
    </xf>
    <xf numFmtId="0" fontId="55" fillId="3" borderId="35" xfId="18" applyFont="1" applyFill="1" applyBorder="1" applyAlignment="1">
      <alignment horizontal="center" vertical="center"/>
    </xf>
    <xf numFmtId="0" fontId="55" fillId="3" borderId="21" xfId="18" applyFont="1" applyFill="1" applyBorder="1"/>
    <xf numFmtId="0" fontId="55" fillId="3" borderId="110" xfId="18" applyFont="1" applyFill="1" applyBorder="1"/>
    <xf numFmtId="0" fontId="55" fillId="3" borderId="50" xfId="18" applyFont="1" applyFill="1" applyBorder="1"/>
    <xf numFmtId="0" fontId="50" fillId="3" borderId="6" xfId="18" applyFont="1" applyFill="1" applyBorder="1" applyAlignment="1">
      <alignment horizontal="center"/>
    </xf>
    <xf numFmtId="165" fontId="50" fillId="3" borderId="6" xfId="1" applyNumberFormat="1" applyFont="1" applyFill="1" applyBorder="1" applyAlignment="1">
      <alignment horizontal="center"/>
    </xf>
    <xf numFmtId="0" fontId="50" fillId="3" borderId="0" xfId="18" applyFont="1" applyFill="1" applyAlignment="1">
      <alignment horizontal="center" vertical="center" wrapText="1"/>
    </xf>
    <xf numFmtId="0" fontId="50" fillId="3" borderId="6" xfId="18" applyFont="1" applyFill="1" applyBorder="1" applyAlignment="1">
      <alignment horizontal="center" vertical="center" wrapText="1"/>
    </xf>
    <xf numFmtId="0" fontId="42" fillId="3" borderId="0" xfId="18" applyFont="1" applyFill="1" applyAlignment="1">
      <alignment horizontal="left" vertical="top"/>
    </xf>
    <xf numFmtId="0" fontId="47" fillId="3" borderId="35" xfId="0" applyFont="1" applyFill="1" applyBorder="1" applyAlignment="1">
      <alignment horizontal="center"/>
    </xf>
    <xf numFmtId="0" fontId="47" fillId="3" borderId="11" xfId="0" applyFont="1" applyFill="1" applyBorder="1"/>
    <xf numFmtId="0" fontId="47" fillId="3" borderId="84" xfId="0" applyFont="1" applyFill="1" applyBorder="1" applyAlignment="1">
      <alignment horizontal="left"/>
    </xf>
    <xf numFmtId="0" fontId="46" fillId="3" borderId="84" xfId="0" applyFont="1" applyFill="1" applyBorder="1"/>
    <xf numFmtId="0" fontId="42" fillId="3" borderId="6" xfId="5" applyFont="1" applyFill="1" applyBorder="1" applyAlignment="1">
      <alignment horizontal="left" indent="6"/>
    </xf>
    <xf numFmtId="0" fontId="47" fillId="3" borderId="84" xfId="0" applyFont="1" applyFill="1" applyBorder="1"/>
    <xf numFmtId="0" fontId="42" fillId="3" borderId="109" xfId="5" applyFont="1" applyFill="1" applyBorder="1" applyAlignment="1">
      <alignment horizontal="left" indent="6"/>
    </xf>
    <xf numFmtId="0" fontId="28" fillId="3" borderId="0" xfId="20" applyFont="1" applyFill="1"/>
    <xf numFmtId="0" fontId="55" fillId="3" borderId="36" xfId="20" applyFont="1" applyFill="1" applyBorder="1" applyAlignment="1">
      <alignment horizontal="center" wrapText="1"/>
    </xf>
    <xf numFmtId="0" fontId="55" fillId="3" borderId="82" xfId="20" applyFont="1" applyFill="1" applyBorder="1" applyAlignment="1">
      <alignment horizontal="center" wrapText="1"/>
    </xf>
    <xf numFmtId="0" fontId="55" fillId="3" borderId="52" xfId="20" applyFont="1" applyFill="1" applyBorder="1" applyAlignment="1">
      <alignment horizontal="center"/>
    </xf>
    <xf numFmtId="0" fontId="55" fillId="3" borderId="52" xfId="0" applyFont="1" applyFill="1" applyBorder="1" applyAlignment="1">
      <alignment horizontal="center" wrapText="1"/>
    </xf>
    <xf numFmtId="0" fontId="12" fillId="3" borderId="0" xfId="22" applyFont="1" applyFill="1" applyAlignment="1">
      <alignment vertical="center"/>
    </xf>
    <xf numFmtId="0" fontId="94" fillId="3" borderId="42" xfId="22" applyFont="1" applyFill="1" applyBorder="1" applyAlignment="1">
      <alignment horizontal="center" vertical="center"/>
    </xf>
    <xf numFmtId="0" fontId="55" fillId="3" borderId="0" xfId="18" applyFont="1" applyFill="1" applyAlignment="1">
      <alignment horizontal="left"/>
    </xf>
    <xf numFmtId="0" fontId="55" fillId="3" borderId="90" xfId="18" applyFont="1" applyFill="1" applyBorder="1" applyAlignment="1">
      <alignment horizontal="left"/>
    </xf>
    <xf numFmtId="0" fontId="55" fillId="3" borderId="109" xfId="18" applyFont="1" applyFill="1" applyBorder="1"/>
    <xf numFmtId="37" fontId="53" fillId="3" borderId="0" xfId="18" applyNumberFormat="1" applyFont="1" applyFill="1" applyAlignment="1">
      <alignment horizontal="center"/>
    </xf>
    <xf numFmtId="37" fontId="53" fillId="3" borderId="0" xfId="18" applyNumberFormat="1" applyFont="1" applyFill="1"/>
    <xf numFmtId="37" fontId="42" fillId="3" borderId="0" xfId="18" applyNumberFormat="1" applyFont="1" applyFill="1" applyAlignment="1">
      <alignment horizontal="center"/>
    </xf>
    <xf numFmtId="37" fontId="42" fillId="3" borderId="0" xfId="18" applyNumberFormat="1" applyFont="1" applyFill="1"/>
    <xf numFmtId="0" fontId="55" fillId="3" borderId="0" xfId="18" applyFont="1" applyFill="1" applyAlignment="1">
      <alignment horizontal="center"/>
    </xf>
    <xf numFmtId="0" fontId="55" fillId="3" borderId="6" xfId="18" applyFont="1" applyFill="1" applyBorder="1" applyAlignment="1">
      <alignment horizontal="center"/>
    </xf>
    <xf numFmtId="0" fontId="65" fillId="3" borderId="0" xfId="22" applyFont="1" applyFill="1" applyAlignment="1">
      <alignment horizontal="right"/>
    </xf>
    <xf numFmtId="0" fontId="129" fillId="3" borderId="11" xfId="0" applyFont="1" applyFill="1" applyBorder="1"/>
    <xf numFmtId="0" fontId="129" fillId="3" borderId="16" xfId="0" applyFont="1" applyFill="1" applyBorder="1"/>
    <xf numFmtId="0" fontId="129" fillId="3" borderId="19" xfId="0" applyFont="1" applyFill="1" applyBorder="1"/>
    <xf numFmtId="0" fontId="129" fillId="3" borderId="17" xfId="0" applyFont="1" applyFill="1" applyBorder="1"/>
    <xf numFmtId="0" fontId="129" fillId="3" borderId="100" xfId="0" applyFont="1" applyFill="1" applyBorder="1" applyAlignment="1">
      <alignment horizontal="center"/>
    </xf>
    <xf numFmtId="0" fontId="129" fillId="3" borderId="6" xfId="0" applyFont="1" applyFill="1" applyBorder="1" applyAlignment="1">
      <alignment horizontal="center"/>
    </xf>
    <xf numFmtId="0" fontId="129" fillId="3" borderId="85" xfId="0" applyFont="1" applyFill="1" applyBorder="1" applyAlignment="1">
      <alignment horizontal="center"/>
    </xf>
    <xf numFmtId="0" fontId="129" fillId="3" borderId="0" xfId="0" applyFont="1" applyFill="1" applyAlignment="1">
      <alignment horizontal="center"/>
    </xf>
    <xf numFmtId="1" fontId="129" fillId="3" borderId="100" xfId="0" applyNumberFormat="1" applyFont="1" applyFill="1" applyBorder="1" applyAlignment="1">
      <alignment horizontal="center"/>
    </xf>
    <xf numFmtId="0" fontId="81" fillId="3" borderId="6" xfId="0" applyFont="1" applyFill="1" applyBorder="1" applyAlignment="1">
      <alignment horizontal="center"/>
    </xf>
    <xf numFmtId="0" fontId="81" fillId="3" borderId="100" xfId="0" applyFont="1" applyFill="1" applyBorder="1" applyAlignment="1">
      <alignment horizontal="center"/>
    </xf>
    <xf numFmtId="37" fontId="129" fillId="3" borderId="85" xfId="0" applyNumberFormat="1" applyFont="1" applyFill="1" applyBorder="1" applyAlignment="1">
      <alignment horizontal="center"/>
    </xf>
    <xf numFmtId="37" fontId="129" fillId="3" borderId="100" xfId="0" applyNumberFormat="1" applyFont="1" applyFill="1" applyBorder="1" applyAlignment="1">
      <alignment horizontal="center"/>
    </xf>
    <xf numFmtId="37" fontId="129" fillId="3" borderId="0" xfId="0" applyNumberFormat="1" applyFont="1" applyFill="1" applyAlignment="1">
      <alignment horizontal="center"/>
    </xf>
    <xf numFmtId="37" fontId="129" fillId="3" borderId="6" xfId="0" applyNumberFormat="1" applyFont="1" applyFill="1" applyBorder="1" applyAlignment="1">
      <alignment horizontal="center"/>
    </xf>
    <xf numFmtId="0" fontId="47" fillId="3" borderId="17" xfId="0" applyFont="1" applyFill="1" applyBorder="1"/>
    <xf numFmtId="0" fontId="46" fillId="3" borderId="0" xfId="0" applyFont="1" applyFill="1"/>
    <xf numFmtId="37" fontId="20" fillId="3" borderId="100" xfId="0" applyNumberFormat="1" applyFont="1" applyFill="1" applyBorder="1" applyAlignment="1">
      <alignment horizontal="center"/>
    </xf>
    <xf numFmtId="37" fontId="20" fillId="3" borderId="85" xfId="0" applyNumberFormat="1" applyFont="1" applyFill="1" applyBorder="1" applyAlignment="1">
      <alignment horizontal="center"/>
    </xf>
    <xf numFmtId="37" fontId="20" fillId="3" borderId="6" xfId="0" applyNumberFormat="1" applyFont="1" applyFill="1" applyBorder="1" applyAlignment="1">
      <alignment horizontal="center"/>
    </xf>
    <xf numFmtId="37" fontId="0" fillId="3" borderId="100" xfId="0" applyNumberFormat="1" applyFill="1" applyBorder="1" applyAlignment="1">
      <alignment horizontal="center"/>
    </xf>
    <xf numFmtId="37" fontId="0" fillId="3" borderId="6" xfId="0" applyNumberFormat="1" applyFill="1" applyBorder="1" applyAlignment="1">
      <alignment horizontal="center"/>
    </xf>
    <xf numFmtId="0" fontId="47" fillId="4" borderId="0" xfId="0" applyFont="1" applyFill="1"/>
    <xf numFmtId="0" fontId="46" fillId="3" borderId="105" xfId="0" applyFont="1" applyFill="1" applyBorder="1"/>
    <xf numFmtId="0" fontId="42" fillId="3" borderId="105" xfId="5" applyFont="1" applyFill="1" applyBorder="1"/>
    <xf numFmtId="37" fontId="20" fillId="3" borderId="105" xfId="0" applyNumberFormat="1" applyFont="1" applyFill="1" applyBorder="1" applyAlignment="1">
      <alignment horizontal="center"/>
    </xf>
    <xf numFmtId="37" fontId="0" fillId="3" borderId="109" xfId="0" applyNumberFormat="1" applyFill="1" applyBorder="1" applyAlignment="1">
      <alignment horizontal="center"/>
    </xf>
    <xf numFmtId="0" fontId="133" fillId="3" borderId="0" xfId="0" applyFont="1" applyFill="1"/>
    <xf numFmtId="1" fontId="133" fillId="3" borderId="0" xfId="0" applyNumberFormat="1" applyFont="1" applyFill="1"/>
    <xf numFmtId="40" fontId="133" fillId="3" borderId="0" xfId="8" applyFont="1" applyFill="1">
      <alignment horizontal="right"/>
    </xf>
    <xf numFmtId="164" fontId="133" fillId="3" borderId="0" xfId="0" applyNumberFormat="1" applyFont="1" applyFill="1"/>
    <xf numFmtId="0" fontId="133" fillId="3" borderId="0" xfId="0" applyFont="1" applyFill="1" applyAlignment="1">
      <alignment horizontal="left" vertical="top" wrapText="1"/>
    </xf>
    <xf numFmtId="37" fontId="135" fillId="3" borderId="0" xfId="0" applyNumberFormat="1" applyFont="1" applyFill="1"/>
    <xf numFmtId="37" fontId="133" fillId="3" borderId="0" xfId="0" applyNumberFormat="1" applyFont="1" applyFill="1" applyAlignment="1">
      <alignment horizontal="right"/>
    </xf>
    <xf numFmtId="0" fontId="61" fillId="3" borderId="0" xfId="0" applyFont="1" applyFill="1"/>
    <xf numFmtId="3" fontId="61" fillId="3" borderId="0" xfId="0" applyNumberFormat="1" applyFont="1" applyFill="1"/>
    <xf numFmtId="3" fontId="137" fillId="3" borderId="0" xfId="0" applyNumberFormat="1" applyFont="1" applyFill="1"/>
    <xf numFmtId="0" fontId="137" fillId="3" borderId="0" xfId="0" applyFont="1" applyFill="1"/>
    <xf numFmtId="0" fontId="137" fillId="3" borderId="0" xfId="13" applyFont="1" applyFill="1"/>
    <xf numFmtId="169" fontId="137" fillId="3" borderId="0" xfId="1" applyNumberFormat="1" applyFont="1" applyFill="1" applyBorder="1" applyAlignment="1" applyProtection="1"/>
    <xf numFmtId="0" fontId="61" fillId="3" borderId="0" xfId="13" applyFont="1" applyFill="1" applyAlignment="1">
      <alignment horizontal="left" vertical="top" wrapText="1"/>
    </xf>
    <xf numFmtId="0" fontId="61" fillId="3" borderId="0" xfId="13" applyFont="1" applyFill="1"/>
    <xf numFmtId="0" fontId="137" fillId="3" borderId="0" xfId="13" applyFont="1" applyFill="1" applyAlignment="1">
      <alignment vertical="top" wrapText="1"/>
    </xf>
    <xf numFmtId="0" fontId="141" fillId="6" borderId="0" xfId="13" applyFont="1" applyFill="1" applyAlignment="1">
      <alignment vertical="center"/>
    </xf>
    <xf numFmtId="0" fontId="96" fillId="3" borderId="0" xfId="13" applyFont="1" applyFill="1" applyAlignment="1">
      <alignment vertical="center" wrapText="1"/>
    </xf>
    <xf numFmtId="0" fontId="140" fillId="6" borderId="0" xfId="13" applyFont="1" applyFill="1" applyAlignment="1">
      <alignment vertical="center"/>
    </xf>
    <xf numFmtId="0" fontId="11" fillId="3" borderId="0" xfId="13" applyFont="1" applyFill="1"/>
    <xf numFmtId="0" fontId="96" fillId="3" borderId="0" xfId="13" applyFont="1" applyFill="1"/>
    <xf numFmtId="0" fontId="133" fillId="3" borderId="0" xfId="0" applyFont="1" applyFill="1" applyAlignment="1">
      <alignment vertical="top"/>
    </xf>
    <xf numFmtId="0" fontId="55" fillId="3" borderId="84" xfId="13" applyFont="1" applyFill="1" applyBorder="1" applyAlignment="1">
      <alignment horizontal="center"/>
    </xf>
    <xf numFmtId="0" fontId="54" fillId="3" borderId="85" xfId="13" applyFont="1" applyFill="1" applyBorder="1" applyAlignment="1">
      <alignment horizontal="center"/>
    </xf>
    <xf numFmtId="0" fontId="55" fillId="3" borderId="114" xfId="13" applyFont="1" applyFill="1" applyBorder="1" applyAlignment="1">
      <alignment horizontal="center" wrapText="1"/>
    </xf>
    <xf numFmtId="0" fontId="54" fillId="3" borderId="85" xfId="13" applyFont="1" applyFill="1" applyBorder="1" applyAlignment="1">
      <alignment horizontal="center" vertical="top"/>
    </xf>
    <xf numFmtId="0" fontId="55" fillId="3" borderId="114" xfId="13" applyFont="1" applyFill="1" applyBorder="1" applyAlignment="1">
      <alignment horizontal="center" vertical="top" wrapText="1"/>
    </xf>
    <xf numFmtId="0" fontId="54" fillId="3" borderId="114" xfId="13" applyFont="1" applyFill="1" applyBorder="1" applyAlignment="1">
      <alignment horizontal="center" vertical="top"/>
    </xf>
    <xf numFmtId="37" fontId="54" fillId="3" borderId="109" xfId="13" applyNumberFormat="1" applyFont="1" applyFill="1" applyBorder="1" applyAlignment="1">
      <alignment horizontal="center"/>
    </xf>
    <xf numFmtId="37" fontId="50" fillId="3" borderId="84" xfId="13" applyNumberFormat="1" applyFont="1" applyFill="1" applyBorder="1" applyAlignment="1">
      <alignment horizontal="center"/>
    </xf>
    <xf numFmtId="37" fontId="50" fillId="3" borderId="85" xfId="13" applyNumberFormat="1" applyFont="1" applyFill="1" applyBorder="1" applyAlignment="1">
      <alignment horizontal="center"/>
    </xf>
    <xf numFmtId="37" fontId="50" fillId="3" borderId="114" xfId="13" applyNumberFormat="1" applyFont="1" applyFill="1" applyBorder="1" applyAlignment="1">
      <alignment horizontal="center"/>
    </xf>
    <xf numFmtId="3" fontId="4" fillId="3" borderId="114" xfId="13" applyNumberFormat="1" applyFill="1" applyBorder="1" applyAlignment="1">
      <alignment horizontal="center"/>
    </xf>
    <xf numFmtId="3" fontId="4" fillId="3" borderId="85" xfId="13" applyNumberFormat="1" applyFill="1" applyBorder="1" applyAlignment="1">
      <alignment horizontal="center"/>
    </xf>
    <xf numFmtId="3" fontId="4" fillId="3" borderId="105" xfId="13" applyNumberFormat="1" applyFill="1" applyBorder="1" applyAlignment="1">
      <alignment horizontal="center"/>
    </xf>
    <xf numFmtId="0" fontId="61" fillId="3" borderId="0" xfId="13" applyFont="1" applyFill="1" applyAlignment="1">
      <alignment horizontal="left"/>
    </xf>
    <xf numFmtId="3" fontId="61" fillId="3" borderId="0" xfId="13" applyNumberFormat="1" applyFont="1" applyFill="1"/>
    <xf numFmtId="0" fontId="53" fillId="3" borderId="0" xfId="13" applyFont="1" applyFill="1"/>
    <xf numFmtId="0" fontId="42" fillId="3" borderId="25" xfId="13" applyFont="1" applyFill="1" applyBorder="1" applyAlignment="1">
      <alignment horizontal="left"/>
    </xf>
    <xf numFmtId="0" fontId="61" fillId="3" borderId="0" xfId="13" quotePrefix="1" applyFont="1" applyFill="1" applyAlignment="1">
      <alignment horizontal="right"/>
    </xf>
    <xf numFmtId="0" fontId="137" fillId="3" borderId="0" xfId="13" applyFont="1" applyFill="1" applyAlignment="1">
      <alignment horizontal="center"/>
    </xf>
    <xf numFmtId="2" fontId="137" fillId="3" borderId="0" xfId="13" applyNumberFormat="1" applyFont="1" applyFill="1" applyAlignment="1">
      <alignment horizontal="center"/>
    </xf>
    <xf numFmtId="0" fontId="137" fillId="3" borderId="0" xfId="13" applyFont="1" applyFill="1" applyAlignment="1">
      <alignment horizontal="center" vertical="center"/>
    </xf>
    <xf numFmtId="0" fontId="61" fillId="3" borderId="0" xfId="13" applyFont="1" applyFill="1" applyAlignment="1">
      <alignment horizontal="right"/>
    </xf>
    <xf numFmtId="0" fontId="61" fillId="3" borderId="0" xfId="13" applyFont="1" applyFill="1" applyAlignment="1">
      <alignment horizontal="center"/>
    </xf>
    <xf numFmtId="2" fontId="61" fillId="3" borderId="0" xfId="13" applyNumberFormat="1" applyFont="1" applyFill="1" applyAlignment="1">
      <alignment horizontal="center"/>
    </xf>
    <xf numFmtId="0" fontId="61" fillId="3" borderId="0" xfId="13" applyFont="1" applyFill="1" applyAlignment="1">
      <alignment horizontal="center" vertical="center"/>
    </xf>
    <xf numFmtId="0" fontId="137" fillId="3" borderId="0" xfId="13" quotePrefix="1" applyFont="1" applyFill="1" applyAlignment="1">
      <alignment horizontal="right"/>
    </xf>
    <xf numFmtId="0" fontId="61" fillId="0" borderId="0" xfId="0" applyFont="1"/>
    <xf numFmtId="0" fontId="61" fillId="3" borderId="0" xfId="13" quotePrefix="1" applyFont="1" applyFill="1" applyAlignment="1">
      <alignment horizontal="right" vertical="top"/>
    </xf>
    <xf numFmtId="0" fontId="61" fillId="3" borderId="0" xfId="18" applyFont="1" applyFill="1"/>
    <xf numFmtId="0" fontId="61" fillId="3" borderId="0" xfId="18" applyFont="1" applyFill="1" applyAlignment="1">
      <alignment horizontal="left" indent="8"/>
    </xf>
    <xf numFmtId="37" fontId="104" fillId="3" borderId="0" xfId="18" applyNumberFormat="1" applyFont="1" applyFill="1" applyAlignment="1">
      <alignment horizontal="right"/>
    </xf>
    <xf numFmtId="0" fontId="65" fillId="3" borderId="0" xfId="20" applyFont="1" applyFill="1" applyAlignment="1">
      <alignment horizontal="left" indent="6"/>
    </xf>
    <xf numFmtId="3" fontId="137" fillId="3" borderId="0" xfId="19" applyNumberFormat="1" applyFont="1" applyFill="1"/>
    <xf numFmtId="37" fontId="104" fillId="3" borderId="0" xfId="18" applyNumberFormat="1" applyFont="1" applyFill="1" applyAlignment="1">
      <alignment horizontal="right" vertical="top"/>
    </xf>
    <xf numFmtId="3" fontId="137" fillId="3" borderId="0" xfId="19" applyNumberFormat="1" applyFont="1" applyFill="1" applyAlignment="1">
      <alignment horizontal="right"/>
    </xf>
    <xf numFmtId="0" fontId="143" fillId="3" borderId="0" xfId="19" applyFont="1" applyFill="1"/>
    <xf numFmtId="0" fontId="94" fillId="3" borderId="0" xfId="19" applyFont="1" applyFill="1"/>
    <xf numFmtId="0" fontId="144" fillId="3" borderId="0" xfId="19" applyFont="1" applyFill="1"/>
    <xf numFmtId="0" fontId="61" fillId="3" borderId="0" xfId="19" applyFont="1" applyFill="1" applyAlignment="1">
      <alignment horizontal="left"/>
    </xf>
    <xf numFmtId="0" fontId="55" fillId="3" borderId="0" xfId="18" applyFont="1" applyFill="1" applyAlignment="1">
      <alignment horizontal="centerContinuous"/>
    </xf>
    <xf numFmtId="0" fontId="55" fillId="3" borderId="114" xfId="18" applyFont="1" applyFill="1" applyBorder="1"/>
    <xf numFmtId="0" fontId="55" fillId="3" borderId="114" xfId="18" applyFont="1" applyFill="1" applyBorder="1" applyAlignment="1">
      <alignment horizontal="center"/>
    </xf>
    <xf numFmtId="0" fontId="27" fillId="3" borderId="114" xfId="18" applyFont="1" applyFill="1" applyBorder="1" applyAlignment="1">
      <alignment horizontal="center"/>
    </xf>
    <xf numFmtId="0" fontId="61" fillId="3" borderId="0" xfId="18" applyFont="1" applyFill="1" applyAlignment="1">
      <alignment horizontal="left"/>
    </xf>
    <xf numFmtId="0" fontId="145" fillId="0" borderId="0" xfId="0" applyFont="1" applyAlignment="1">
      <alignment vertical="center"/>
    </xf>
    <xf numFmtId="171" fontId="104" fillId="3" borderId="0" xfId="18" applyNumberFormat="1" applyFont="1" applyFill="1" applyAlignment="1">
      <alignment horizontal="right"/>
    </xf>
    <xf numFmtId="0" fontId="42" fillId="3" borderId="90" xfId="18" applyFont="1" applyFill="1" applyBorder="1" applyAlignment="1">
      <alignment horizontal="left"/>
    </xf>
    <xf numFmtId="3" fontId="4" fillId="3" borderId="6" xfId="18" applyNumberFormat="1" applyFill="1" applyBorder="1" applyAlignment="1">
      <alignment horizontal="center" vertical="center"/>
    </xf>
    <xf numFmtId="3" fontId="4" fillId="3" borderId="84" xfId="18" applyNumberFormat="1" applyFill="1" applyBorder="1" applyAlignment="1">
      <alignment horizontal="center" vertical="center"/>
    </xf>
    <xf numFmtId="3" fontId="4" fillId="3" borderId="85" xfId="18" applyNumberFormat="1" applyFill="1" applyBorder="1" applyAlignment="1">
      <alignment horizontal="center" vertical="center"/>
    </xf>
    <xf numFmtId="3" fontId="4" fillId="3" borderId="114" xfId="18" applyNumberFormat="1" applyFill="1" applyBorder="1" applyAlignment="1">
      <alignment horizontal="center" vertical="center"/>
    </xf>
    <xf numFmtId="3" fontId="4" fillId="3" borderId="84" xfId="2" applyNumberFormat="1" applyFont="1" applyFill="1" applyBorder="1" applyAlignment="1">
      <alignment horizontal="center" vertical="center"/>
    </xf>
    <xf numFmtId="3" fontId="4" fillId="3" borderId="109" xfId="18" applyNumberFormat="1" applyFill="1" applyBorder="1" applyAlignment="1">
      <alignment horizontal="center" vertical="center"/>
    </xf>
    <xf numFmtId="3" fontId="4" fillId="3" borderId="9" xfId="18" applyNumberFormat="1" applyFill="1" applyBorder="1" applyAlignment="1">
      <alignment horizontal="center" vertical="center"/>
    </xf>
    <xf numFmtId="3" fontId="4" fillId="3" borderId="9" xfId="2" applyNumberFormat="1" applyFont="1" applyFill="1" applyBorder="1" applyAlignment="1">
      <alignment horizontal="center" vertical="center"/>
    </xf>
    <xf numFmtId="3" fontId="4" fillId="3" borderId="22" xfId="18" applyNumberFormat="1" applyFill="1" applyBorder="1" applyAlignment="1">
      <alignment horizontal="center" vertical="center"/>
    </xf>
    <xf numFmtId="0" fontId="55" fillId="3" borderId="36" xfId="18" applyFont="1" applyFill="1" applyBorder="1" applyAlignment="1">
      <alignment vertical="center"/>
    </xf>
    <xf numFmtId="37" fontId="4" fillId="3" borderId="43" xfId="18" applyNumberFormat="1" applyFill="1" applyBorder="1" applyAlignment="1">
      <alignment horizontal="center" vertical="center"/>
    </xf>
    <xf numFmtId="37" fontId="5" fillId="3" borderId="62" xfId="18" applyNumberFormat="1" applyFont="1" applyFill="1" applyBorder="1" applyAlignment="1">
      <alignment horizontal="center" vertical="center"/>
    </xf>
    <xf numFmtId="165" fontId="5" fillId="3" borderId="11" xfId="1" applyNumberFormat="1" applyFont="1" applyFill="1" applyBorder="1" applyAlignment="1">
      <alignment horizontal="center"/>
    </xf>
    <xf numFmtId="171" fontId="5" fillId="3" borderId="11" xfId="19" applyNumberFormat="1" applyFont="1" applyFill="1" applyBorder="1" applyAlignment="1">
      <alignment horizontal="center"/>
    </xf>
    <xf numFmtId="165" fontId="5" fillId="3" borderId="8" xfId="1" applyNumberFormat="1" applyFont="1" applyFill="1" applyBorder="1" applyAlignment="1">
      <alignment horizontal="center"/>
    </xf>
    <xf numFmtId="171" fontId="5" fillId="3" borderId="8" xfId="19" applyNumberFormat="1" applyFont="1" applyFill="1" applyBorder="1" applyAlignment="1">
      <alignment horizontal="center"/>
    </xf>
    <xf numFmtId="165" fontId="5" fillId="3" borderId="49" xfId="1" applyNumberFormat="1" applyFont="1" applyFill="1" applyBorder="1" applyAlignment="1">
      <alignment horizontal="center"/>
    </xf>
    <xf numFmtId="171" fontId="5" fillId="3" borderId="49" xfId="19" applyNumberFormat="1" applyFont="1" applyFill="1" applyBorder="1" applyAlignment="1">
      <alignment horizontal="center"/>
    </xf>
    <xf numFmtId="165" fontId="5" fillId="3" borderId="54" xfId="1" applyNumberFormat="1" applyFont="1" applyFill="1" applyBorder="1" applyAlignment="1">
      <alignment horizontal="center"/>
    </xf>
    <xf numFmtId="171" fontId="68" fillId="3" borderId="49" xfId="19" applyNumberFormat="1" applyFont="1" applyFill="1" applyBorder="1" applyAlignment="1">
      <alignment horizontal="center"/>
    </xf>
    <xf numFmtId="3" fontId="4" fillId="3" borderId="49" xfId="19" applyNumberFormat="1" applyFont="1" applyFill="1" applyBorder="1" applyAlignment="1">
      <alignment horizontal="center"/>
    </xf>
    <xf numFmtId="171" fontId="4" fillId="3" borderId="49" xfId="19" applyNumberFormat="1" applyFont="1" applyFill="1" applyBorder="1" applyAlignment="1">
      <alignment horizontal="center"/>
    </xf>
    <xf numFmtId="3" fontId="4" fillId="3" borderId="54" xfId="19" applyNumberFormat="1" applyFont="1" applyFill="1" applyBorder="1" applyAlignment="1">
      <alignment horizontal="center"/>
    </xf>
    <xf numFmtId="171" fontId="66" fillId="3" borderId="49" xfId="19" applyNumberFormat="1" applyFont="1" applyFill="1" applyBorder="1" applyAlignment="1">
      <alignment horizontal="center"/>
    </xf>
    <xf numFmtId="3" fontId="5" fillId="3" borderId="49" xfId="19" applyNumberFormat="1" applyFont="1" applyFill="1" applyBorder="1" applyAlignment="1">
      <alignment horizontal="center"/>
    </xf>
    <xf numFmtId="3" fontId="5" fillId="3" borderId="54" xfId="19" applyNumberFormat="1" applyFont="1" applyFill="1" applyBorder="1" applyAlignment="1">
      <alignment horizontal="center"/>
    </xf>
    <xf numFmtId="0" fontId="50" fillId="3" borderId="9" xfId="19" applyFont="1" applyFill="1" applyBorder="1" applyAlignment="1">
      <alignment horizontal="center"/>
    </xf>
    <xf numFmtId="0" fontId="50" fillId="3" borderId="22" xfId="19" applyFont="1" applyFill="1" applyBorder="1" applyAlignment="1">
      <alignment horizontal="center"/>
    </xf>
    <xf numFmtId="2" fontId="54" fillId="3" borderId="9" xfId="12" applyNumberFormat="1" applyFont="1" applyFill="1" applyBorder="1" applyAlignment="1">
      <alignment horizontal="center"/>
    </xf>
    <xf numFmtId="2" fontId="69" fillId="3" borderId="9" xfId="12" applyNumberFormat="1" applyFont="1" applyFill="1" applyBorder="1" applyAlignment="1">
      <alignment horizontal="center"/>
    </xf>
    <xf numFmtId="165" fontId="5" fillId="3" borderId="11" xfId="1" applyNumberFormat="1" applyFont="1" applyFill="1" applyBorder="1" applyAlignment="1">
      <alignment horizontal="left" indent="4"/>
    </xf>
    <xf numFmtId="0" fontId="55" fillId="3" borderId="112" xfId="18" applyFont="1" applyFill="1" applyBorder="1" applyAlignment="1">
      <alignment horizontal="centerContinuous"/>
    </xf>
    <xf numFmtId="0" fontId="55" fillId="3" borderId="112" xfId="18" applyFont="1" applyFill="1" applyBorder="1" applyAlignment="1">
      <alignment vertical="center"/>
    </xf>
    <xf numFmtId="0" fontId="55" fillId="3" borderId="115" xfId="18" applyFont="1" applyFill="1" applyBorder="1" applyAlignment="1">
      <alignment horizontal="center" vertical="center"/>
    </xf>
    <xf numFmtId="0" fontId="55" fillId="3" borderId="112" xfId="18" applyFont="1" applyFill="1" applyBorder="1" applyAlignment="1">
      <alignment horizontal="center" vertical="center"/>
    </xf>
    <xf numFmtId="0" fontId="55" fillId="3" borderId="107" xfId="18" applyFont="1" applyFill="1" applyBorder="1" applyAlignment="1">
      <alignment vertical="center"/>
    </xf>
    <xf numFmtId="0" fontId="55" fillId="3" borderId="110" xfId="18" applyFont="1" applyFill="1" applyBorder="1" applyAlignment="1">
      <alignment vertical="center"/>
    </xf>
    <xf numFmtId="0" fontId="27" fillId="3" borderId="115" xfId="18" applyFont="1" applyFill="1" applyBorder="1"/>
    <xf numFmtId="0" fontId="145" fillId="6" borderId="0" xfId="0" applyFont="1" applyFill="1" applyAlignment="1">
      <alignment vertical="center"/>
    </xf>
    <xf numFmtId="0" fontId="45" fillId="3" borderId="0" xfId="18" applyFont="1" applyFill="1" applyAlignment="1">
      <alignment horizontal="left" indent="6"/>
    </xf>
    <xf numFmtId="37" fontId="4" fillId="3" borderId="35" xfId="18" applyNumberFormat="1" applyFill="1" applyBorder="1" applyAlignment="1">
      <alignment horizontal="center"/>
    </xf>
    <xf numFmtId="37" fontId="4" fillId="3" borderId="82" xfId="18" applyNumberFormat="1" applyFill="1" applyBorder="1" applyAlignment="1">
      <alignment horizontal="center"/>
    </xf>
    <xf numFmtId="37" fontId="4" fillId="3" borderId="115" xfId="18" applyNumberFormat="1" applyFill="1" applyBorder="1" applyAlignment="1">
      <alignment horizontal="center"/>
    </xf>
    <xf numFmtId="37" fontId="4" fillId="3" borderId="112" xfId="18" applyNumberFormat="1" applyFill="1" applyBorder="1" applyAlignment="1">
      <alignment horizontal="center"/>
    </xf>
    <xf numFmtId="37" fontId="4" fillId="3" borderId="6" xfId="18" applyNumberFormat="1" applyFill="1" applyBorder="1" applyAlignment="1">
      <alignment horizontal="center"/>
    </xf>
    <xf numFmtId="37" fontId="4" fillId="3" borderId="84" xfId="18" applyNumberFormat="1" applyFill="1" applyBorder="1" applyAlignment="1">
      <alignment horizontal="center"/>
    </xf>
    <xf numFmtId="37" fontId="4" fillId="3" borderId="106" xfId="18" applyNumberFormat="1" applyFill="1" applyBorder="1" applyAlignment="1">
      <alignment horizontal="center"/>
    </xf>
    <xf numFmtId="37" fontId="4" fillId="3" borderId="52" xfId="18" applyNumberFormat="1" applyFill="1" applyBorder="1" applyAlignment="1">
      <alignment horizontal="center"/>
    </xf>
    <xf numFmtId="37" fontId="4" fillId="3" borderId="53" xfId="18" applyNumberFormat="1" applyFill="1" applyBorder="1" applyAlignment="1">
      <alignment horizontal="center"/>
    </xf>
    <xf numFmtId="37" fontId="4" fillId="3" borderId="116" xfId="18" applyNumberFormat="1" applyFill="1" applyBorder="1" applyAlignment="1">
      <alignment horizontal="center"/>
    </xf>
    <xf numFmtId="37" fontId="20" fillId="3" borderId="6" xfId="18" applyNumberFormat="1" applyFont="1" applyFill="1" applyBorder="1" applyAlignment="1">
      <alignment horizontal="center"/>
    </xf>
    <xf numFmtId="37" fontId="4" fillId="3" borderId="0" xfId="18" applyNumberFormat="1" applyFill="1" applyAlignment="1">
      <alignment horizontal="center"/>
    </xf>
    <xf numFmtId="0" fontId="27" fillId="3" borderId="116" xfId="18" applyFont="1" applyFill="1" applyBorder="1"/>
    <xf numFmtId="37" fontId="4" fillId="3" borderId="56" xfId="18" applyNumberFormat="1" applyFill="1" applyBorder="1" applyAlignment="1">
      <alignment horizontal="center"/>
    </xf>
    <xf numFmtId="0" fontId="27" fillId="3" borderId="38" xfId="18" applyFont="1" applyFill="1" applyBorder="1"/>
    <xf numFmtId="37" fontId="4" fillId="3" borderId="113" xfId="18" applyNumberFormat="1" applyFill="1" applyBorder="1" applyAlignment="1">
      <alignment horizontal="center"/>
    </xf>
    <xf numFmtId="37" fontId="4" fillId="3" borderId="96" xfId="18" applyNumberFormat="1" applyFill="1" applyBorder="1" applyAlignment="1">
      <alignment horizontal="center"/>
    </xf>
    <xf numFmtId="0" fontId="27" fillId="3" borderId="40" xfId="18" applyFont="1" applyFill="1" applyBorder="1"/>
    <xf numFmtId="0" fontId="27" fillId="3" borderId="11" xfId="18" applyFont="1" applyFill="1" applyBorder="1"/>
    <xf numFmtId="37" fontId="4" fillId="3" borderId="9" xfId="18" applyNumberFormat="1" applyFill="1" applyBorder="1" applyAlignment="1">
      <alignment horizontal="center"/>
    </xf>
    <xf numFmtId="0" fontId="27" fillId="3" borderId="16" xfId="18" applyFont="1" applyFill="1" applyBorder="1"/>
    <xf numFmtId="37" fontId="4" fillId="3" borderId="105" xfId="18" applyNumberFormat="1" applyFill="1" applyBorder="1" applyAlignment="1">
      <alignment horizontal="center"/>
    </xf>
    <xf numFmtId="0" fontId="55" fillId="3" borderId="115" xfId="18" applyFont="1" applyFill="1" applyBorder="1"/>
    <xf numFmtId="0" fontId="27" fillId="3" borderId="17" xfId="18" applyFont="1" applyFill="1" applyBorder="1"/>
    <xf numFmtId="37" fontId="20" fillId="3" borderId="110" xfId="18" applyNumberFormat="1" applyFont="1" applyFill="1" applyBorder="1" applyAlignment="1">
      <alignment horizontal="center"/>
    </xf>
    <xf numFmtId="0" fontId="57" fillId="3" borderId="0" xfId="18" applyFont="1" applyFill="1" applyAlignment="1">
      <alignment horizontal="right"/>
    </xf>
    <xf numFmtId="165" fontId="55" fillId="3" borderId="84" xfId="1" applyNumberFormat="1" applyFont="1" applyFill="1" applyBorder="1" applyAlignment="1">
      <alignment horizontal="center"/>
    </xf>
    <xf numFmtId="0" fontId="55" fillId="3" borderId="6" xfId="18" applyFont="1" applyFill="1" applyBorder="1" applyAlignment="1">
      <alignment horizontal="center" wrapText="1"/>
    </xf>
    <xf numFmtId="165" fontId="55" fillId="3" borderId="84" xfId="1" applyNumberFormat="1" applyFont="1" applyFill="1" applyBorder="1"/>
    <xf numFmtId="0" fontId="55" fillId="3" borderId="109" xfId="18" applyFont="1" applyFill="1" applyBorder="1" applyAlignment="1">
      <alignment horizontal="center"/>
    </xf>
    <xf numFmtId="0" fontId="55" fillId="3" borderId="9" xfId="18" applyFont="1" applyFill="1" applyBorder="1" applyAlignment="1">
      <alignment horizontal="center"/>
    </xf>
    <xf numFmtId="165" fontId="55" fillId="3" borderId="9" xfId="1" applyNumberFormat="1" applyFont="1" applyFill="1" applyBorder="1" applyAlignment="1">
      <alignment horizontal="center"/>
    </xf>
    <xf numFmtId="0" fontId="55" fillId="3" borderId="14" xfId="18" applyFont="1" applyFill="1" applyBorder="1" applyAlignment="1">
      <alignment horizontal="center"/>
    </xf>
    <xf numFmtId="165" fontId="4" fillId="3" borderId="6" xfId="1" applyNumberFormat="1" applyFont="1" applyFill="1" applyBorder="1" applyAlignment="1">
      <alignment horizontal="center"/>
    </xf>
    <xf numFmtId="165" fontId="4" fillId="3" borderId="84" xfId="1" applyNumberFormat="1" applyFont="1" applyFill="1" applyBorder="1" applyAlignment="1">
      <alignment horizontal="center"/>
    </xf>
    <xf numFmtId="165" fontId="4" fillId="3" borderId="0" xfId="1" applyNumberFormat="1" applyFont="1" applyFill="1" applyBorder="1" applyAlignment="1">
      <alignment horizontal="center"/>
    </xf>
    <xf numFmtId="165" fontId="4" fillId="3" borderId="6" xfId="1" applyNumberFormat="1" applyFont="1" applyFill="1" applyBorder="1" applyAlignment="1">
      <alignment horizontal="center" vertical="top"/>
    </xf>
    <xf numFmtId="165" fontId="4" fillId="3" borderId="0" xfId="1" applyNumberFormat="1" applyFont="1" applyFill="1" applyBorder="1" applyAlignment="1">
      <alignment horizontal="center" vertical="top"/>
    </xf>
    <xf numFmtId="165" fontId="4" fillId="3" borderId="84" xfId="1" applyNumberFormat="1" applyFont="1" applyFill="1" applyBorder="1" applyAlignment="1">
      <alignment horizontal="center" vertical="top"/>
    </xf>
    <xf numFmtId="165" fontId="4" fillId="3" borderId="109" xfId="1" applyNumberFormat="1" applyFont="1" applyFill="1" applyBorder="1" applyAlignment="1">
      <alignment horizontal="center" vertical="top"/>
    </xf>
    <xf numFmtId="165" fontId="4" fillId="3" borderId="90" xfId="1" applyNumberFormat="1" applyFont="1" applyFill="1" applyBorder="1" applyAlignment="1">
      <alignment horizontal="center" vertical="top"/>
    </xf>
    <xf numFmtId="165" fontId="4" fillId="3" borderId="9" xfId="1" applyNumberFormat="1" applyFont="1" applyFill="1" applyBorder="1" applyAlignment="1">
      <alignment horizontal="center" vertical="top"/>
    </xf>
    <xf numFmtId="0" fontId="68" fillId="3" borderId="69" xfId="22" applyFont="1" applyFill="1" applyBorder="1" applyAlignment="1">
      <alignment horizontal="center"/>
    </xf>
    <xf numFmtId="0" fontId="71" fillId="3" borderId="69" xfId="22" applyFont="1" applyFill="1" applyBorder="1" applyAlignment="1">
      <alignment horizontal="center"/>
    </xf>
    <xf numFmtId="0" fontId="66" fillId="3" borderId="71" xfId="22" applyFont="1" applyFill="1" applyBorder="1"/>
    <xf numFmtId="0" fontId="147" fillId="3" borderId="0" xfId="22" applyFont="1" applyFill="1"/>
    <xf numFmtId="0" fontId="147" fillId="3" borderId="76" xfId="22" applyFont="1" applyFill="1" applyBorder="1" applyAlignment="1">
      <alignment horizontal="left" vertical="top" indent="8"/>
    </xf>
    <xf numFmtId="0" fontId="150" fillId="3" borderId="0" xfId="22" applyFont="1" applyFill="1" applyAlignment="1">
      <alignment horizontal="right"/>
    </xf>
    <xf numFmtId="0" fontId="151" fillId="3" borderId="0" xfId="22" applyFont="1" applyFill="1"/>
    <xf numFmtId="0" fontId="149" fillId="3" borderId="69" xfId="22" applyFont="1" applyFill="1" applyBorder="1" applyAlignment="1">
      <alignment horizontal="center"/>
    </xf>
    <xf numFmtId="172" fontId="66" fillId="3" borderId="55" xfId="23" applyNumberFormat="1" applyFont="1" applyFill="1" applyBorder="1" applyAlignment="1">
      <alignment horizontal="center"/>
    </xf>
    <xf numFmtId="0" fontId="66" fillId="3" borderId="55" xfId="22" applyFont="1" applyFill="1" applyBorder="1" applyAlignment="1">
      <alignment horizontal="center"/>
    </xf>
    <xf numFmtId="172" fontId="66" fillId="3" borderId="55" xfId="22" applyNumberFormat="1" applyFont="1" applyFill="1" applyBorder="1" applyAlignment="1">
      <alignment horizontal="center"/>
    </xf>
    <xf numFmtId="165" fontId="66" fillId="3" borderId="55" xfId="23" applyNumberFormat="1" applyFont="1" applyFill="1" applyBorder="1" applyAlignment="1">
      <alignment horizontal="center"/>
    </xf>
    <xf numFmtId="165" fontId="66" fillId="3" borderId="75" xfId="23" applyNumberFormat="1" applyFont="1" applyFill="1" applyBorder="1" applyAlignment="1">
      <alignment horizontal="center"/>
    </xf>
    <xf numFmtId="0" fontId="147" fillId="3" borderId="0" xfId="22" applyFont="1" applyFill="1" applyAlignment="1">
      <alignment horizontal="left"/>
    </xf>
    <xf numFmtId="0" fontId="147" fillId="3" borderId="0" xfId="22" applyFont="1" applyFill="1" applyAlignment="1">
      <alignment horizontal="left" vertical="top" indent="10"/>
    </xf>
    <xf numFmtId="165" fontId="5" fillId="0" borderId="55" xfId="2" applyNumberFormat="1" applyFont="1" applyFill="1" applyBorder="1" applyAlignment="1">
      <alignment horizontal="right"/>
    </xf>
    <xf numFmtId="165" fontId="4" fillId="0" borderId="55" xfId="2" applyNumberFormat="1" applyFont="1" applyFill="1" applyBorder="1" applyAlignment="1">
      <alignment horizontal="right"/>
    </xf>
    <xf numFmtId="165" fontId="5" fillId="0" borderId="55" xfId="2" applyNumberFormat="1" applyFont="1" applyFill="1" applyBorder="1" applyAlignment="1">
      <alignment horizontal="right" vertical="center"/>
    </xf>
    <xf numFmtId="165" fontId="5" fillId="0" borderId="55" xfId="5" applyNumberFormat="1" applyFont="1" applyBorder="1" applyAlignment="1">
      <alignment horizontal="right" vertical="center"/>
    </xf>
    <xf numFmtId="165" fontId="4" fillId="0" borderId="55" xfId="2" applyNumberFormat="1" applyFont="1" applyFill="1" applyBorder="1" applyAlignment="1">
      <alignment horizontal="right" vertical="center"/>
    </xf>
    <xf numFmtId="0" fontId="133" fillId="0" borderId="0" xfId="24" applyFont="1" applyAlignment="1">
      <alignment vertical="top" wrapText="1"/>
    </xf>
    <xf numFmtId="0" fontId="133" fillId="0" borderId="0" xfId="24" applyFont="1"/>
    <xf numFmtId="0" fontId="61" fillId="0" borderId="0" xfId="5" applyFont="1" applyAlignment="1">
      <alignment horizontal="left"/>
    </xf>
    <xf numFmtId="0" fontId="11" fillId="0" borderId="0" xfId="5" applyFont="1" applyAlignment="1">
      <alignment horizontal="left"/>
    </xf>
    <xf numFmtId="0" fontId="140" fillId="0" borderId="0" xfId="24" applyFont="1"/>
    <xf numFmtId="0" fontId="152" fillId="0" borderId="0" xfId="25" applyFont="1" applyAlignment="1">
      <alignment horizontal="right"/>
    </xf>
    <xf numFmtId="0" fontId="61" fillId="3" borderId="0" xfId="25" applyFont="1" applyFill="1"/>
    <xf numFmtId="0" fontId="61" fillId="3" borderId="0" xfId="25" applyFont="1" applyFill="1" applyAlignment="1">
      <alignment wrapText="1"/>
    </xf>
    <xf numFmtId="0" fontId="11" fillId="3" borderId="0" xfId="25" applyFont="1" applyFill="1" applyAlignment="1">
      <alignment wrapText="1"/>
    </xf>
    <xf numFmtId="0" fontId="152" fillId="3" borderId="0" xfId="25" applyFont="1" applyFill="1" applyAlignment="1">
      <alignment horizontal="right"/>
    </xf>
    <xf numFmtId="0" fontId="11" fillId="3" borderId="0" xfId="25" applyFont="1" applyFill="1"/>
    <xf numFmtId="0" fontId="11" fillId="3" borderId="0" xfId="25" applyFont="1" applyFill="1" applyAlignment="1">
      <alignment vertical="top" wrapText="1"/>
    </xf>
    <xf numFmtId="164" fontId="11" fillId="3" borderId="0" xfId="25" applyNumberFormat="1" applyFont="1" applyFill="1"/>
    <xf numFmtId="0" fontId="40" fillId="3" borderId="0" xfId="24" applyFont="1" applyFill="1"/>
    <xf numFmtId="0" fontId="11" fillId="3" borderId="0" xfId="25" applyFont="1" applyFill="1" applyAlignment="1">
      <alignment horizontal="left" vertical="top" wrapText="1"/>
    </xf>
    <xf numFmtId="0" fontId="153" fillId="3" borderId="91" xfId="0" applyFont="1" applyFill="1" applyBorder="1"/>
    <xf numFmtId="0" fontId="129" fillId="3" borderId="36" xfId="0" applyFont="1" applyFill="1" applyBorder="1" applyAlignment="1">
      <alignment horizontal="center" vertical="center" wrapText="1"/>
    </xf>
    <xf numFmtId="0" fontId="129" fillId="3" borderId="40" xfId="0" applyFont="1" applyFill="1" applyBorder="1" applyAlignment="1">
      <alignment horizontal="center" vertical="center"/>
    </xf>
    <xf numFmtId="0" fontId="129" fillId="3" borderId="11" xfId="0" applyFont="1" applyFill="1" applyBorder="1" applyAlignment="1">
      <alignment horizontal="center"/>
    </xf>
    <xf numFmtId="0" fontId="129" fillId="3" borderId="16" xfId="0" applyFont="1" applyFill="1" applyBorder="1" applyAlignment="1">
      <alignment horizontal="center"/>
    </xf>
    <xf numFmtId="0" fontId="129" fillId="3" borderId="36" xfId="0" applyFont="1" applyFill="1" applyBorder="1" applyAlignment="1">
      <alignment horizontal="center"/>
    </xf>
    <xf numFmtId="37" fontId="55" fillId="3" borderId="82" xfId="0" applyNumberFormat="1" applyFont="1" applyFill="1" applyBorder="1" applyAlignment="1">
      <alignment horizontal="center"/>
    </xf>
    <xf numFmtId="0" fontId="129" fillId="3" borderId="82" xfId="0" applyFont="1" applyFill="1" applyBorder="1" applyAlignment="1">
      <alignment horizontal="center" vertical="center" wrapText="1"/>
    </xf>
    <xf numFmtId="0" fontId="129" fillId="3" borderId="80" xfId="0" applyFont="1" applyFill="1" applyBorder="1" applyAlignment="1">
      <alignment horizontal="center" vertical="center"/>
    </xf>
    <xf numFmtId="0" fontId="129" fillId="3" borderId="84" xfId="0" applyFont="1" applyFill="1" applyBorder="1" applyAlignment="1">
      <alignment horizontal="center"/>
    </xf>
    <xf numFmtId="0" fontId="129" fillId="3" borderId="35" xfId="0" applyFont="1" applyFill="1" applyBorder="1" applyAlignment="1">
      <alignment horizontal="center"/>
    </xf>
    <xf numFmtId="0" fontId="129" fillId="3" borderId="82" xfId="0" applyFont="1" applyFill="1" applyBorder="1" applyAlignment="1">
      <alignment horizontal="center"/>
    </xf>
    <xf numFmtId="0" fontId="153" fillId="3" borderId="44" xfId="0" applyFont="1" applyFill="1" applyBorder="1"/>
    <xf numFmtId="0" fontId="153" fillId="3" borderId="96" xfId="0" applyFont="1" applyFill="1" applyBorder="1"/>
    <xf numFmtId="0" fontId="129" fillId="3" borderId="52" xfId="0" applyFont="1" applyFill="1" applyBorder="1" applyAlignment="1">
      <alignment horizontal="center"/>
    </xf>
    <xf numFmtId="0" fontId="129" fillId="3" borderId="97" xfId="0" applyFont="1" applyFill="1" applyBorder="1" applyAlignment="1">
      <alignment horizontal="center"/>
    </xf>
    <xf numFmtId="0" fontId="129" fillId="3" borderId="9" xfId="0" applyFont="1" applyFill="1" applyBorder="1" applyAlignment="1">
      <alignment horizontal="center"/>
    </xf>
    <xf numFmtId="0" fontId="129" fillId="3" borderId="90" xfId="0" applyFont="1" applyFill="1" applyBorder="1" applyAlignment="1">
      <alignment horizontal="center"/>
    </xf>
    <xf numFmtId="0" fontId="129" fillId="3" borderId="80" xfId="0" applyFont="1" applyFill="1" applyBorder="1" applyAlignment="1">
      <alignment horizontal="left" vertical="center" indent="4"/>
    </xf>
    <xf numFmtId="0" fontId="46" fillId="3" borderId="84" xfId="0" applyFont="1" applyFill="1" applyBorder="1" applyAlignment="1">
      <alignment horizontal="left"/>
    </xf>
    <xf numFmtId="37" fontId="20" fillId="3" borderId="35" xfId="0" applyNumberFormat="1" applyFont="1" applyFill="1" applyBorder="1" applyAlignment="1">
      <alignment horizontal="center"/>
    </xf>
    <xf numFmtId="37" fontId="20" fillId="3" borderId="82" xfId="0" applyNumberFormat="1" applyFont="1" applyFill="1" applyBorder="1" applyAlignment="1">
      <alignment horizontal="center"/>
    </xf>
    <xf numFmtId="37" fontId="20" fillId="3" borderId="80" xfId="0" applyNumberFormat="1" applyFont="1" applyFill="1" applyBorder="1" applyAlignment="1">
      <alignment horizontal="center"/>
    </xf>
    <xf numFmtId="37" fontId="20" fillId="3" borderId="88" xfId="0" applyNumberFormat="1" applyFont="1" applyFill="1" applyBorder="1" applyAlignment="1">
      <alignment horizontal="center"/>
    </xf>
    <xf numFmtId="37" fontId="4" fillId="3" borderId="6" xfId="0" applyNumberFormat="1" applyFont="1" applyFill="1" applyBorder="1" applyAlignment="1">
      <alignment horizontal="center"/>
    </xf>
    <xf numFmtId="37" fontId="4" fillId="3" borderId="84" xfId="0" applyNumberFormat="1" applyFont="1" applyFill="1" applyBorder="1" applyAlignment="1">
      <alignment horizontal="center"/>
    </xf>
    <xf numFmtId="37" fontId="20" fillId="3" borderId="44" xfId="0" applyNumberFormat="1" applyFont="1" applyFill="1" applyBorder="1" applyAlignment="1">
      <alignment horizontal="center"/>
    </xf>
    <xf numFmtId="37" fontId="4" fillId="3" borderId="88" xfId="0" applyNumberFormat="1" applyFont="1" applyFill="1" applyBorder="1" applyAlignment="1">
      <alignment horizontal="center"/>
    </xf>
    <xf numFmtId="37" fontId="4" fillId="3" borderId="24" xfId="0" applyNumberFormat="1" applyFont="1" applyFill="1" applyBorder="1" applyAlignment="1">
      <alignment horizontal="center"/>
    </xf>
    <xf numFmtId="37" fontId="20" fillId="3" borderId="99" xfId="0" applyNumberFormat="1" applyFont="1" applyFill="1" applyBorder="1" applyAlignment="1">
      <alignment horizontal="center"/>
    </xf>
    <xf numFmtId="37" fontId="4" fillId="3" borderId="100" xfId="0" applyNumberFormat="1" applyFont="1" applyFill="1" applyBorder="1" applyAlignment="1">
      <alignment horizontal="center"/>
    </xf>
    <xf numFmtId="37" fontId="4" fillId="3" borderId="109" xfId="0" applyNumberFormat="1" applyFont="1" applyFill="1" applyBorder="1" applyAlignment="1">
      <alignment horizontal="center"/>
    </xf>
    <xf numFmtId="37" fontId="20" fillId="3" borderId="101" xfId="0" applyNumberFormat="1" applyFont="1" applyFill="1" applyBorder="1" applyAlignment="1">
      <alignment horizontal="center"/>
    </xf>
    <xf numFmtId="37" fontId="4" fillId="3" borderId="101" xfId="0" applyNumberFormat="1" applyFont="1" applyFill="1" applyBorder="1" applyAlignment="1">
      <alignment horizontal="center"/>
    </xf>
    <xf numFmtId="37" fontId="20" fillId="3" borderId="96" xfId="0" applyNumberFormat="1" applyFont="1" applyFill="1" applyBorder="1" applyAlignment="1">
      <alignment horizontal="center"/>
    </xf>
    <xf numFmtId="37" fontId="20" fillId="3" borderId="102" xfId="0" applyNumberFormat="1" applyFont="1" applyFill="1" applyBorder="1" applyAlignment="1">
      <alignment horizontal="center"/>
    </xf>
    <xf numFmtId="0" fontId="133" fillId="3" borderId="0" xfId="0" applyFont="1" applyFill="1" applyAlignment="1">
      <alignment horizontal="left"/>
    </xf>
    <xf numFmtId="37" fontId="133" fillId="3" borderId="0" xfId="0" applyNumberFormat="1" applyFont="1" applyFill="1" applyAlignment="1">
      <alignment horizontal="center"/>
    </xf>
    <xf numFmtId="0" fontId="133" fillId="3" borderId="0" xfId="0" applyFont="1" applyFill="1" applyAlignment="1">
      <alignment horizontal="center"/>
    </xf>
    <xf numFmtId="37" fontId="133" fillId="3" borderId="0" xfId="0" applyNumberFormat="1" applyFont="1" applyFill="1"/>
    <xf numFmtId="171" fontId="104" fillId="3" borderId="0" xfId="0" applyNumberFormat="1" applyFont="1" applyFill="1" applyAlignment="1">
      <alignment horizontal="right"/>
    </xf>
    <xf numFmtId="165" fontId="66" fillId="3" borderId="2" xfId="23" applyNumberFormat="1" applyFont="1" applyFill="1" applyBorder="1"/>
    <xf numFmtId="165" fontId="66" fillId="3" borderId="2" xfId="23" applyNumberFormat="1" applyFont="1" applyFill="1" applyBorder="1" applyAlignment="1">
      <alignment horizontal="center"/>
    </xf>
    <xf numFmtId="165" fontId="4" fillId="3" borderId="2" xfId="23" applyNumberFormat="1" applyFont="1" applyFill="1" applyBorder="1"/>
    <xf numFmtId="0" fontId="144" fillId="3" borderId="0" xfId="22" applyFont="1" applyFill="1"/>
    <xf numFmtId="0" fontId="147" fillId="3" borderId="0" xfId="22" applyFont="1" applyFill="1" applyAlignment="1">
      <alignment horizontal="left" indent="1"/>
    </xf>
    <xf numFmtId="174" fontId="4" fillId="3" borderId="6" xfId="23" applyNumberFormat="1" applyFont="1" applyFill="1" applyBorder="1" applyAlignment="1" applyProtection="1">
      <alignment horizontal="center"/>
    </xf>
    <xf numFmtId="173" fontId="4" fillId="3" borderId="6" xfId="23" applyNumberFormat="1" applyFont="1" applyFill="1" applyBorder="1" applyAlignment="1" applyProtection="1">
      <alignment horizontal="center"/>
    </xf>
    <xf numFmtId="0" fontId="12" fillId="3" borderId="2" xfId="22" applyFont="1" applyFill="1" applyBorder="1" applyAlignment="1">
      <alignment horizontal="center" vertical="center"/>
    </xf>
    <xf numFmtId="43" fontId="96" fillId="9" borderId="84" xfId="23" applyFont="1" applyFill="1" applyBorder="1" applyAlignment="1" applyProtection="1">
      <alignment horizontal="center"/>
    </xf>
    <xf numFmtId="43" fontId="4" fillId="9" borderId="84" xfId="23" applyFont="1" applyFill="1" applyBorder="1" applyAlignment="1" applyProtection="1">
      <alignment horizontal="center"/>
    </xf>
    <xf numFmtId="173" fontId="4" fillId="3" borderId="84" xfId="23" applyNumberFormat="1" applyFont="1" applyFill="1" applyBorder="1" applyAlignment="1" applyProtection="1">
      <alignment horizontal="center"/>
    </xf>
    <xf numFmtId="43" fontId="42" fillId="9" borderId="84" xfId="23" applyFont="1" applyFill="1" applyBorder="1" applyAlignment="1" applyProtection="1">
      <alignment horizontal="center"/>
    </xf>
    <xf numFmtId="43" fontId="42" fillId="9" borderId="9" xfId="23" applyFont="1" applyFill="1" applyBorder="1" applyAlignment="1" applyProtection="1">
      <alignment horizontal="center"/>
    </xf>
    <xf numFmtId="0" fontId="61" fillId="3" borderId="9" xfId="22" applyFont="1" applyFill="1" applyBorder="1" applyAlignment="1">
      <alignment horizontal="left" indent="1"/>
    </xf>
    <xf numFmtId="173" fontId="4" fillId="3" borderId="109" xfId="23" applyNumberFormat="1" applyFont="1" applyFill="1" applyBorder="1" applyAlignment="1" applyProtection="1">
      <alignment horizontal="center"/>
    </xf>
    <xf numFmtId="4" fontId="50" fillId="3" borderId="116" xfId="0" applyNumberFormat="1" applyFont="1" applyFill="1" applyBorder="1" applyAlignment="1">
      <alignment horizontal="center" vertical="center" wrapText="1"/>
    </xf>
    <xf numFmtId="4" fontId="50" fillId="3" borderId="99" xfId="20" applyNumberFormat="1" applyFont="1" applyFill="1" applyBorder="1" applyAlignment="1">
      <alignment horizontal="center" vertical="center" textRotation="90" wrapText="1"/>
    </xf>
    <xf numFmtId="4" fontId="50" fillId="3" borderId="115" xfId="20" applyNumberFormat="1" applyFont="1" applyFill="1" applyBorder="1" applyAlignment="1">
      <alignment horizontal="center" vertical="center" textRotation="90" wrapText="1"/>
    </xf>
    <xf numFmtId="0" fontId="50" fillId="3" borderId="115" xfId="20" applyFont="1" applyFill="1" applyBorder="1" applyAlignment="1">
      <alignment horizontal="center" vertical="center" textRotation="90" wrapText="1"/>
    </xf>
    <xf numFmtId="0" fontId="55" fillId="3" borderId="106" xfId="20" applyFont="1" applyFill="1" applyBorder="1" applyAlignment="1">
      <alignment horizontal="center"/>
    </xf>
    <xf numFmtId="3" fontId="50" fillId="3" borderId="35" xfId="20" applyNumberFormat="1" applyFont="1" applyFill="1" applyBorder="1" applyAlignment="1">
      <alignment horizontal="center"/>
    </xf>
    <xf numFmtId="0" fontId="50" fillId="3" borderId="85" xfId="20" applyFont="1" applyFill="1" applyBorder="1" applyAlignment="1">
      <alignment horizontal="center" vertical="center" wrapText="1"/>
    </xf>
    <xf numFmtId="0" fontId="50" fillId="3" borderId="6" xfId="20" applyFont="1" applyFill="1" applyBorder="1" applyAlignment="1">
      <alignment horizontal="center" vertical="center" wrapText="1"/>
    </xf>
    <xf numFmtId="0" fontId="42" fillId="3" borderId="85" xfId="0" applyFont="1" applyFill="1" applyBorder="1" applyAlignment="1">
      <alignment horizontal="right"/>
    </xf>
    <xf numFmtId="0" fontId="50" fillId="3" borderId="6" xfId="20" applyFont="1" applyFill="1" applyBorder="1"/>
    <xf numFmtId="0" fontId="42" fillId="3" borderId="85" xfId="20" applyFont="1" applyFill="1" applyBorder="1"/>
    <xf numFmtId="0" fontId="50" fillId="3" borderId="85" xfId="20" applyFont="1" applyFill="1" applyBorder="1"/>
    <xf numFmtId="0" fontId="50" fillId="3" borderId="22" xfId="20" applyFont="1" applyFill="1" applyBorder="1"/>
    <xf numFmtId="0" fontId="61" fillId="3" borderId="0" xfId="20" applyFont="1" applyFill="1"/>
    <xf numFmtId="169" fontId="61" fillId="3" borderId="0" xfId="14" applyNumberFormat="1" applyFont="1" applyFill="1" applyBorder="1" applyAlignment="1" applyProtection="1"/>
    <xf numFmtId="164" fontId="61" fillId="3" borderId="0" xfId="20" applyNumberFormat="1" applyFont="1" applyFill="1"/>
    <xf numFmtId="164" fontId="61" fillId="3" borderId="0" xfId="20" applyNumberFormat="1" applyFont="1" applyFill="1" applyAlignment="1">
      <alignment horizontal="right"/>
    </xf>
    <xf numFmtId="171" fontId="61" fillId="3" borderId="0" xfId="20" applyNumberFormat="1" applyFont="1" applyFill="1"/>
    <xf numFmtId="37" fontId="152" fillId="3" borderId="0" xfId="0" applyNumberFormat="1" applyFont="1" applyFill="1" applyAlignment="1">
      <alignment horizontal="right"/>
    </xf>
    <xf numFmtId="0" fontId="16" fillId="3" borderId="0" xfId="22" applyFont="1" applyFill="1"/>
    <xf numFmtId="0" fontId="16" fillId="3" borderId="0" xfId="22" applyFont="1" applyFill="1" applyAlignment="1">
      <alignment horizontal="right"/>
    </xf>
    <xf numFmtId="0" fontId="94" fillId="3" borderId="42" xfId="22" applyFont="1" applyFill="1" applyBorder="1" applyAlignment="1">
      <alignment horizontal="center" vertical="center" wrapText="1"/>
    </xf>
    <xf numFmtId="0" fontId="94" fillId="3" borderId="79" xfId="22" applyFont="1" applyFill="1" applyBorder="1" applyAlignment="1">
      <alignment horizontal="center" vertical="center" wrapText="1"/>
    </xf>
    <xf numFmtId="0" fontId="104" fillId="3" borderId="0" xfId="22" applyFont="1" applyFill="1" applyAlignment="1">
      <alignment horizontal="right"/>
    </xf>
    <xf numFmtId="169" fontId="4" fillId="3" borderId="35" xfId="14" applyNumberFormat="1" applyFont="1" applyFill="1" applyBorder="1" applyAlignment="1" applyProtection="1"/>
    <xf numFmtId="169" fontId="4" fillId="3" borderId="82" xfId="14" applyNumberFormat="1" applyFont="1" applyFill="1" applyBorder="1" applyAlignment="1" applyProtection="1"/>
    <xf numFmtId="169" fontId="4" fillId="3" borderId="0" xfId="14" applyNumberFormat="1" applyFont="1" applyFill="1" applyBorder="1" applyAlignment="1" applyProtection="1"/>
    <xf numFmtId="180" fontId="4" fillId="3" borderId="82" xfId="14" applyNumberFormat="1" applyFont="1" applyFill="1" applyBorder="1" applyAlignment="1" applyProtection="1"/>
    <xf numFmtId="180" fontId="4" fillId="3" borderId="116" xfId="14" applyNumberFormat="1" applyFont="1" applyFill="1" applyBorder="1" applyAlignment="1" applyProtection="1">
      <alignment horizontal="right"/>
    </xf>
    <xf numFmtId="180" fontId="4" fillId="3" borderId="113" xfId="14" applyNumberFormat="1" applyFont="1" applyFill="1" applyBorder="1" applyAlignment="1" applyProtection="1"/>
    <xf numFmtId="180" fontId="4" fillId="3" borderId="115" xfId="14" applyNumberFormat="1" applyFont="1" applyFill="1" applyBorder="1" applyAlignment="1" applyProtection="1"/>
    <xf numFmtId="180" fontId="4" fillId="3" borderId="112" xfId="14" applyNumberFormat="1" applyFont="1" applyFill="1" applyBorder="1" applyAlignment="1" applyProtection="1"/>
    <xf numFmtId="180" fontId="4" fillId="3" borderId="115" xfId="14" applyNumberFormat="1" applyFont="1" applyFill="1" applyBorder="1" applyAlignment="1" applyProtection="1">
      <alignment horizontal="center" vertical="center"/>
    </xf>
    <xf numFmtId="169" fontId="4" fillId="3" borderId="6" xfId="2" applyNumberFormat="1" applyFont="1" applyFill="1" applyBorder="1" applyAlignment="1" applyProtection="1"/>
    <xf numFmtId="169" fontId="4" fillId="3" borderId="84" xfId="2" applyNumberFormat="1" applyFont="1" applyFill="1" applyBorder="1" applyAlignment="1" applyProtection="1"/>
    <xf numFmtId="169" fontId="4" fillId="3" borderId="84" xfId="2" applyNumberFormat="1" applyFont="1" applyFill="1" applyBorder="1" applyAlignment="1" applyProtection="1">
      <alignment horizontal="center"/>
    </xf>
    <xf numFmtId="180" fontId="4" fillId="3" borderId="84" xfId="2" applyNumberFormat="1" applyFont="1" applyFill="1" applyBorder="1" applyAlignment="1" applyProtection="1"/>
    <xf numFmtId="180" fontId="4" fillId="3" borderId="117" xfId="2" applyNumberFormat="1" applyFont="1" applyFill="1" applyBorder="1" applyAlignment="1" applyProtection="1">
      <alignment horizontal="right"/>
    </xf>
    <xf numFmtId="180" fontId="4" fillId="3" borderId="84" xfId="2" applyNumberFormat="1" applyFont="1" applyFill="1" applyBorder="1" applyAlignment="1" applyProtection="1">
      <alignment horizontal="center" vertical="center"/>
    </xf>
    <xf numFmtId="169" fontId="4" fillId="3" borderId="6" xfId="2" applyNumberFormat="1" applyFont="1" applyFill="1" applyBorder="1" applyAlignment="1" applyProtection="1">
      <alignment horizontal="right"/>
    </xf>
    <xf numFmtId="169" fontId="4" fillId="3" borderId="84" xfId="2" applyNumberFormat="1" applyFont="1" applyFill="1" applyBorder="1" applyAlignment="1" applyProtection="1">
      <alignment horizontal="right"/>
    </xf>
    <xf numFmtId="180" fontId="4" fillId="3" borderId="84" xfId="2" applyNumberFormat="1" applyFont="1" applyFill="1" applyBorder="1" applyAlignment="1" applyProtection="1">
      <alignment horizontal="right"/>
    </xf>
    <xf numFmtId="0" fontId="4" fillId="3" borderId="84" xfId="20" applyFill="1" applyBorder="1"/>
    <xf numFmtId="169" fontId="4" fillId="3" borderId="109" xfId="2" applyNumberFormat="1" applyFont="1" applyFill="1" applyBorder="1" applyAlignment="1" applyProtection="1">
      <alignment horizontal="right"/>
    </xf>
    <xf numFmtId="169" fontId="4" fillId="3" borderId="9" xfId="2" applyNumberFormat="1" applyFont="1" applyFill="1" applyBorder="1" applyAlignment="1" applyProtection="1">
      <alignment horizontal="right"/>
    </xf>
    <xf numFmtId="180" fontId="4" fillId="3" borderId="9" xfId="2" applyNumberFormat="1" applyFont="1" applyFill="1" applyBorder="1" applyAlignment="1" applyProtection="1">
      <alignment horizontal="right"/>
    </xf>
    <xf numFmtId="180" fontId="4" fillId="3" borderId="22" xfId="2" applyNumberFormat="1" applyFont="1" applyFill="1" applyBorder="1" applyAlignment="1" applyProtection="1">
      <alignment horizontal="right"/>
    </xf>
    <xf numFmtId="0" fontId="4" fillId="3" borderId="9" xfId="20" applyFill="1" applyBorder="1"/>
    <xf numFmtId="0" fontId="109" fillId="3" borderId="0" xfId="22" applyFont="1" applyFill="1" applyAlignment="1">
      <alignment horizontal="left" indent="6"/>
    </xf>
    <xf numFmtId="0" fontId="104" fillId="3" borderId="0" xfId="22" applyFont="1" applyFill="1" applyAlignment="1">
      <alignment horizontal="left" indent="8"/>
    </xf>
    <xf numFmtId="0" fontId="61" fillId="3" borderId="0" xfId="22" applyFont="1" applyFill="1" applyAlignment="1">
      <alignment horizontal="left" indent="8"/>
    </xf>
    <xf numFmtId="0" fontId="109" fillId="3" borderId="0" xfId="22" applyFont="1" applyFill="1" applyAlignment="1">
      <alignment horizontal="left" indent="8"/>
    </xf>
    <xf numFmtId="0" fontId="112" fillId="3" borderId="0" xfId="22" applyFont="1" applyFill="1" applyAlignment="1">
      <alignment horizontal="right"/>
    </xf>
    <xf numFmtId="0" fontId="112" fillId="3" borderId="0" xfId="22" applyFont="1" applyFill="1"/>
    <xf numFmtId="3" fontId="112" fillId="3" borderId="0" xfId="22" applyNumberFormat="1" applyFont="1" applyFill="1"/>
    <xf numFmtId="0" fontId="94" fillId="3" borderId="36" xfId="22" applyFont="1" applyFill="1" applyBorder="1" applyAlignment="1">
      <alignment horizontal="center" vertical="center" wrapText="1"/>
    </xf>
    <xf numFmtId="0" fontId="111" fillId="3" borderId="63" xfId="22" quotePrefix="1" applyFont="1" applyFill="1" applyBorder="1" applyAlignment="1">
      <alignment horizontal="center" vertical="center" wrapText="1"/>
    </xf>
    <xf numFmtId="0" fontId="111" fillId="3" borderId="50" xfId="22" quotePrefix="1" applyFont="1" applyFill="1" applyBorder="1" applyAlignment="1">
      <alignment horizontal="center" vertical="center" wrapText="1"/>
    </xf>
    <xf numFmtId="0" fontId="94" fillId="3" borderId="41" xfId="22" applyFont="1" applyFill="1" applyBorder="1" applyAlignment="1">
      <alignment horizontal="center" wrapText="1"/>
    </xf>
    <xf numFmtId="0" fontId="94" fillId="3" borderId="83" xfId="22" applyFont="1" applyFill="1" applyBorder="1" applyAlignment="1">
      <alignment horizontal="center"/>
    </xf>
    <xf numFmtId="0" fontId="94" fillId="3" borderId="50" xfId="22" applyFont="1" applyFill="1" applyBorder="1" applyAlignment="1">
      <alignment horizontal="center" wrapText="1"/>
    </xf>
    <xf numFmtId="0" fontId="104" fillId="3" borderId="0" xfId="22" applyFont="1" applyFill="1" applyAlignment="1">
      <alignment horizontal="left" vertical="top" indent="6"/>
    </xf>
    <xf numFmtId="173" fontId="42" fillId="3" borderId="32" xfId="23" applyNumberFormat="1" applyFont="1" applyFill="1" applyBorder="1" applyAlignment="1">
      <alignment horizontal="right"/>
    </xf>
    <xf numFmtId="0" fontId="154" fillId="3" borderId="0" xfId="22" applyFont="1" applyFill="1"/>
    <xf numFmtId="3" fontId="94" fillId="3" borderId="31" xfId="22" applyNumberFormat="1" applyFont="1" applyFill="1" applyBorder="1" applyAlignment="1">
      <alignment horizontal="center" vertical="center" wrapText="1"/>
    </xf>
    <xf numFmtId="3" fontId="94" fillId="3" borderId="79" xfId="22" applyNumberFormat="1" applyFont="1" applyFill="1" applyBorder="1" applyAlignment="1">
      <alignment horizontal="center" vertical="center" wrapText="1"/>
    </xf>
    <xf numFmtId="173" fontId="5" fillId="3" borderId="81" xfId="23" applyNumberFormat="1" applyFont="1" applyFill="1" applyBorder="1" applyAlignment="1">
      <alignment horizontal="right"/>
    </xf>
    <xf numFmtId="173" fontId="5" fillId="3" borderId="62" xfId="23" applyNumberFormat="1" applyFont="1" applyFill="1" applyBorder="1" applyAlignment="1">
      <alignment horizontal="right"/>
    </xf>
    <xf numFmtId="171" fontId="61" fillId="3" borderId="0" xfId="23" applyNumberFormat="1" applyFont="1" applyFill="1" applyBorder="1" applyAlignment="1" applyProtection="1">
      <alignment horizontal="right"/>
    </xf>
    <xf numFmtId="0" fontId="112" fillId="3" borderId="0" xfId="22" applyFont="1" applyFill="1" applyAlignment="1">
      <alignment horizontal="center"/>
    </xf>
    <xf numFmtId="3" fontId="112" fillId="3" borderId="0" xfId="22" applyNumberFormat="1" applyFont="1" applyFill="1" applyAlignment="1">
      <alignment horizontal="center"/>
    </xf>
    <xf numFmtId="171" fontId="112" fillId="3" borderId="0" xfId="22" applyNumberFormat="1" applyFont="1" applyFill="1" applyAlignment="1">
      <alignment horizontal="center"/>
    </xf>
    <xf numFmtId="177" fontId="112" fillId="3" borderId="0" xfId="22" applyNumberFormat="1" applyFont="1" applyFill="1" applyAlignment="1">
      <alignment horizontal="center"/>
    </xf>
    <xf numFmtId="177" fontId="55" fillId="3" borderId="31" xfId="22" applyNumberFormat="1" applyFont="1" applyFill="1" applyBorder="1" applyAlignment="1">
      <alignment horizontal="center"/>
    </xf>
    <xf numFmtId="3" fontId="55" fillId="3" borderId="16" xfId="22" applyNumberFormat="1" applyFont="1" applyFill="1" applyBorder="1" applyAlignment="1">
      <alignment horizontal="center" vertical="center" wrapText="1"/>
    </xf>
    <xf numFmtId="171" fontId="55" fillId="3" borderId="36" xfId="22" applyNumberFormat="1" applyFont="1" applyFill="1" applyBorder="1" applyAlignment="1">
      <alignment horizontal="center" vertical="center" wrapText="1"/>
    </xf>
    <xf numFmtId="177" fontId="55" fillId="3" borderId="36" xfId="22" applyNumberFormat="1" applyFont="1" applyFill="1" applyBorder="1" applyAlignment="1">
      <alignment horizontal="center" vertical="center" wrapText="1"/>
    </xf>
    <xf numFmtId="0" fontId="5" fillId="3" borderId="63" xfId="22" applyFont="1" applyFill="1" applyBorder="1" applyAlignment="1">
      <alignment horizontal="center" vertical="center" wrapText="1"/>
    </xf>
    <xf numFmtId="3" fontId="5" fillId="3" borderId="4" xfId="22" applyNumberFormat="1" applyFont="1" applyFill="1" applyBorder="1" applyAlignment="1">
      <alignment horizontal="center" vertical="center" wrapText="1"/>
    </xf>
    <xf numFmtId="171" fontId="5" fillId="3" borderId="81" xfId="22" applyNumberFormat="1" applyFont="1" applyFill="1" applyBorder="1" applyAlignment="1">
      <alignment horizontal="center" vertical="center" wrapText="1"/>
    </xf>
    <xf numFmtId="177" fontId="5" fillId="3" borderId="4" xfId="22" applyNumberFormat="1" applyFont="1" applyFill="1" applyBorder="1" applyAlignment="1">
      <alignment horizontal="center" vertical="center" wrapText="1"/>
    </xf>
    <xf numFmtId="0" fontId="5" fillId="3" borderId="62" xfId="22" applyFont="1" applyFill="1" applyBorder="1" applyAlignment="1">
      <alignment horizontal="center" vertical="center" wrapText="1"/>
    </xf>
    <xf numFmtId="0" fontId="4" fillId="3" borderId="79" xfId="22" applyFont="1" applyFill="1" applyBorder="1" applyAlignment="1">
      <alignment horizontal="center"/>
    </xf>
    <xf numFmtId="3" fontId="4" fillId="3" borderId="79" xfId="22" applyNumberFormat="1" applyFont="1" applyFill="1" applyBorder="1" applyAlignment="1">
      <alignment horizontal="center"/>
    </xf>
    <xf numFmtId="178" fontId="4" fillId="3" borderId="79" xfId="23" applyNumberFormat="1" applyFont="1" applyFill="1" applyBorder="1" applyAlignment="1">
      <alignment horizontal="right"/>
    </xf>
    <xf numFmtId="0" fontId="4" fillId="3" borderId="36" xfId="22" applyFont="1" applyFill="1" applyBorder="1" applyAlignment="1">
      <alignment horizontal="center"/>
    </xf>
    <xf numFmtId="3" fontId="4" fillId="3" borderId="36" xfId="22" applyNumberFormat="1" applyFont="1" applyFill="1" applyBorder="1" applyAlignment="1">
      <alignment horizontal="center"/>
    </xf>
    <xf numFmtId="178" fontId="4" fillId="3" borderId="36" xfId="23" applyNumberFormat="1" applyFont="1" applyFill="1" applyBorder="1" applyAlignment="1">
      <alignment horizontal="right"/>
    </xf>
    <xf numFmtId="173" fontId="4" fillId="3" borderId="79" xfId="23" applyNumberFormat="1" applyFont="1" applyFill="1" applyBorder="1" applyAlignment="1">
      <alignment horizontal="center"/>
    </xf>
    <xf numFmtId="1" fontId="66" fillId="3" borderId="2" xfId="28" applyNumberFormat="1" applyFont="1" applyFill="1" applyBorder="1" applyAlignment="1">
      <alignment horizontal="center" vertical="center"/>
    </xf>
    <xf numFmtId="173" fontId="4" fillId="3" borderId="79" xfId="23" applyNumberFormat="1" applyFont="1" applyFill="1" applyBorder="1" applyAlignment="1">
      <alignment horizontal="center" vertical="center"/>
    </xf>
    <xf numFmtId="178" fontId="4" fillId="3" borderId="79" xfId="23" applyNumberFormat="1" applyFont="1" applyFill="1" applyBorder="1" applyAlignment="1">
      <alignment horizontal="right" vertical="center"/>
    </xf>
    <xf numFmtId="173" fontId="5" fillId="3" borderId="79" xfId="23" applyNumberFormat="1" applyFont="1" applyFill="1" applyBorder="1" applyAlignment="1">
      <alignment horizontal="center"/>
    </xf>
    <xf numFmtId="178" fontId="5" fillId="3" borderId="79" xfId="23" applyNumberFormat="1" applyFont="1" applyFill="1" applyBorder="1" applyAlignment="1">
      <alignment horizontal="right"/>
    </xf>
    <xf numFmtId="171" fontId="104" fillId="3" borderId="0" xfId="23" applyNumberFormat="1" applyFont="1" applyFill="1" applyBorder="1" applyAlignment="1" applyProtection="1">
      <alignment horizontal="right"/>
    </xf>
    <xf numFmtId="0" fontId="65" fillId="3" borderId="0" xfId="22" applyFont="1" applyFill="1" applyAlignment="1">
      <alignment horizontal="left"/>
    </xf>
    <xf numFmtId="0" fontId="155" fillId="3" borderId="0" xfId="29" applyFont="1" applyFill="1" applyAlignment="1">
      <alignment vertical="center"/>
    </xf>
    <xf numFmtId="0" fontId="156" fillId="8" borderId="0" xfId="29" applyFont="1" applyFill="1" applyAlignment="1">
      <alignment vertical="center"/>
    </xf>
    <xf numFmtId="0" fontId="156" fillId="0" borderId="0" xfId="29" applyFont="1" applyAlignment="1">
      <alignment vertical="center"/>
    </xf>
    <xf numFmtId="0" fontId="156" fillId="8" borderId="0" xfId="29" applyFont="1" applyFill="1" applyAlignment="1">
      <alignment vertical="center" wrapText="1"/>
    </xf>
    <xf numFmtId="0" fontId="156" fillId="0" borderId="0" xfId="29" applyFont="1" applyAlignment="1">
      <alignment vertical="center" wrapText="1"/>
    </xf>
    <xf numFmtId="0" fontId="45" fillId="3" borderId="0" xfId="5" applyFont="1" applyFill="1" applyAlignment="1">
      <alignment horizontal="center"/>
    </xf>
    <xf numFmtId="0" fontId="45" fillId="3" borderId="0" xfId="5" applyFont="1" applyFill="1" applyAlignment="1">
      <alignment horizontal="center" wrapText="1"/>
    </xf>
    <xf numFmtId="0" fontId="16" fillId="3" borderId="0" xfId="5" applyFont="1" applyFill="1"/>
    <xf numFmtId="0" fontId="9" fillId="3" borderId="0" xfId="5" applyFont="1" applyFill="1" applyAlignment="1">
      <alignment horizontal="left" vertical="center" indent="15"/>
    </xf>
    <xf numFmtId="0" fontId="45" fillId="3" borderId="0" xfId="13" applyFont="1" applyFill="1" applyAlignment="1">
      <alignment horizontal="right"/>
    </xf>
    <xf numFmtId="0" fontId="65" fillId="3" borderId="0" xfId="22" applyFont="1" applyFill="1" applyAlignment="1">
      <alignment horizontal="left"/>
    </xf>
    <xf numFmtId="0" fontId="45" fillId="11" borderId="0" xfId="0" applyFont="1" applyFill="1" applyAlignment="1">
      <alignment horizontal="center" vertical="center" wrapText="1"/>
    </xf>
    <xf numFmtId="0" fontId="45" fillId="11" borderId="0" xfId="0" applyFont="1" applyFill="1" applyAlignment="1">
      <alignment horizontal="center" vertical="center"/>
    </xf>
    <xf numFmtId="0" fontId="128" fillId="0" borderId="0" xfId="5" applyFont="1" applyAlignment="1">
      <alignment horizontal="center"/>
    </xf>
    <xf numFmtId="0" fontId="45" fillId="3" borderId="0" xfId="0" applyFont="1" applyFill="1" applyAlignment="1">
      <alignment horizontal="center"/>
    </xf>
    <xf numFmtId="0" fontId="127" fillId="12" borderId="0" xfId="0" applyFont="1" applyFill="1" applyAlignment="1">
      <alignment horizontal="center"/>
    </xf>
    <xf numFmtId="0" fontId="129" fillId="3" borderId="8" xfId="0" applyFont="1" applyFill="1" applyBorder="1" applyAlignment="1">
      <alignment horizontal="center" vertical="center"/>
    </xf>
    <xf numFmtId="0" fontId="129" fillId="3" borderId="12" xfId="0" applyFont="1" applyFill="1" applyBorder="1" applyAlignment="1">
      <alignment horizontal="center" vertical="center"/>
    </xf>
    <xf numFmtId="0" fontId="129" fillId="3" borderId="14" xfId="0" applyFont="1" applyFill="1" applyBorder="1" applyAlignment="1">
      <alignment horizontal="center" vertical="center"/>
    </xf>
    <xf numFmtId="0" fontId="129" fillId="3" borderId="111" xfId="0" applyFont="1" applyFill="1" applyBorder="1" applyAlignment="1">
      <alignment horizontal="center" vertical="center"/>
    </xf>
    <xf numFmtId="0" fontId="129" fillId="3" borderId="0" xfId="0" applyFont="1" applyFill="1" applyAlignment="1">
      <alignment horizontal="center" vertical="center"/>
    </xf>
    <xf numFmtId="0" fontId="129" fillId="3" borderId="94" xfId="0" applyFont="1" applyFill="1" applyBorder="1" applyAlignment="1">
      <alignment horizontal="center" vertical="center"/>
    </xf>
    <xf numFmtId="0" fontId="129" fillId="3" borderId="6" xfId="0" applyFont="1" applyFill="1" applyBorder="1" applyAlignment="1">
      <alignment horizontal="center" vertical="center"/>
    </xf>
    <xf numFmtId="0" fontId="129" fillId="3" borderId="16" xfId="0" applyFont="1" applyFill="1" applyBorder="1" applyAlignment="1">
      <alignment horizontal="center" vertical="center"/>
    </xf>
    <xf numFmtId="0" fontId="129" fillId="3" borderId="17" xfId="0" applyFont="1" applyFill="1" applyBorder="1" applyAlignment="1">
      <alignment horizontal="center" vertical="center"/>
    </xf>
    <xf numFmtId="0" fontId="47" fillId="3" borderId="0" xfId="0" applyFont="1" applyFill="1" applyAlignment="1">
      <alignment horizontal="left" wrapText="1"/>
    </xf>
    <xf numFmtId="0" fontId="133" fillId="3" borderId="0" xfId="0" applyFont="1" applyFill="1" applyAlignment="1">
      <alignment horizontal="left" vertical="top" wrapText="1"/>
    </xf>
    <xf numFmtId="0" fontId="61" fillId="3" borderId="0" xfId="0" applyFont="1" applyFill="1" applyAlignment="1">
      <alignment horizontal="left"/>
    </xf>
    <xf numFmtId="0" fontId="55" fillId="3" borderId="11" xfId="0" applyFont="1" applyFill="1" applyBorder="1" applyAlignment="1">
      <alignment horizontal="center" vertical="center" wrapText="1"/>
    </xf>
    <xf numFmtId="0" fontId="55" fillId="3" borderId="24" xfId="0" applyFont="1" applyFill="1" applyBorder="1" applyAlignment="1">
      <alignment horizontal="center" vertical="center" wrapText="1"/>
    </xf>
    <xf numFmtId="0" fontId="61" fillId="3" borderId="0" xfId="0" applyFont="1" applyFill="1" applyAlignment="1">
      <alignment horizontal="left" vertical="top" wrapText="1"/>
    </xf>
    <xf numFmtId="0" fontId="11" fillId="3" borderId="0" xfId="0" applyFont="1" applyFill="1" applyAlignment="1">
      <alignment horizontal="left" vertical="top"/>
    </xf>
    <xf numFmtId="0" fontId="55" fillId="3" borderId="24" xfId="0" applyFont="1" applyFill="1" applyBorder="1" applyAlignment="1">
      <alignment horizontal="center" vertical="center"/>
    </xf>
    <xf numFmtId="0" fontId="55" fillId="3" borderId="24" xfId="0" applyFont="1" applyFill="1" applyBorder="1" applyAlignment="1">
      <alignment horizontal="center" wrapText="1"/>
    </xf>
    <xf numFmtId="0" fontId="55" fillId="3" borderId="24" xfId="0" applyFont="1" applyFill="1" applyBorder="1" applyAlignment="1">
      <alignment horizontal="center" vertical="top" wrapText="1"/>
    </xf>
    <xf numFmtId="0" fontId="55" fillId="3" borderId="27" xfId="0" applyFont="1" applyFill="1" applyBorder="1" applyAlignment="1">
      <alignment horizontal="center" vertical="top" wrapText="1"/>
    </xf>
    <xf numFmtId="0" fontId="45" fillId="3" borderId="0" xfId="0" applyFont="1" applyFill="1" applyAlignment="1">
      <alignment horizontal="center" vertical="center"/>
    </xf>
    <xf numFmtId="0" fontId="55" fillId="3" borderId="12" xfId="0" applyFont="1" applyFill="1" applyBorder="1" applyAlignment="1">
      <alignment horizontal="center" vertical="center"/>
    </xf>
    <xf numFmtId="0" fontId="55" fillId="3" borderId="14" xfId="0" applyFont="1" applyFill="1" applyBorder="1" applyAlignment="1">
      <alignment horizontal="center" vertical="center"/>
    </xf>
    <xf numFmtId="0" fontId="55" fillId="3" borderId="0" xfId="0" applyFont="1" applyFill="1" applyAlignment="1">
      <alignment horizontal="center" vertical="center"/>
    </xf>
    <xf numFmtId="0" fontId="55" fillId="3" borderId="6" xfId="0" applyFont="1" applyFill="1" applyBorder="1" applyAlignment="1">
      <alignment horizontal="center" vertical="center"/>
    </xf>
    <xf numFmtId="0" fontId="55" fillId="3" borderId="12" xfId="0" applyFont="1" applyFill="1" applyBorder="1" applyAlignment="1">
      <alignment horizontal="center" vertical="center" wrapText="1"/>
    </xf>
    <xf numFmtId="0" fontId="55" fillId="3" borderId="14" xfId="0" applyFont="1" applyFill="1" applyBorder="1" applyAlignment="1">
      <alignment horizontal="center" vertical="center" wrapText="1"/>
    </xf>
    <xf numFmtId="0" fontId="55" fillId="3" borderId="0" xfId="0" applyFont="1" applyFill="1" applyAlignment="1">
      <alignment horizontal="center" vertical="center" wrapText="1"/>
    </xf>
    <xf numFmtId="0" fontId="55" fillId="3" borderId="6" xfId="0" applyFont="1" applyFill="1" applyBorder="1" applyAlignment="1">
      <alignment horizontal="center" vertical="center" wrapText="1"/>
    </xf>
    <xf numFmtId="0" fontId="55" fillId="3" borderId="78" xfId="0" applyFont="1" applyFill="1" applyBorder="1" applyAlignment="1">
      <alignment horizontal="center" vertical="center" wrapText="1"/>
    </xf>
    <xf numFmtId="0" fontId="55" fillId="3" borderId="13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 wrapText="1"/>
    </xf>
    <xf numFmtId="0" fontId="55" fillId="3" borderId="23" xfId="0" applyFont="1" applyFill="1" applyBorder="1" applyAlignment="1">
      <alignment horizontal="center" vertical="center" wrapText="1"/>
    </xf>
    <xf numFmtId="0" fontId="55" fillId="3" borderId="22" xfId="0" applyFont="1" applyFill="1" applyBorder="1" applyAlignment="1">
      <alignment horizontal="center" vertical="center" wrapText="1"/>
    </xf>
    <xf numFmtId="0" fontId="55" fillId="3" borderId="25" xfId="0" applyFont="1" applyFill="1" applyBorder="1" applyAlignment="1">
      <alignment horizontal="center" vertical="center" wrapText="1"/>
    </xf>
    <xf numFmtId="0" fontId="55" fillId="3" borderId="8" xfId="0" applyFont="1" applyFill="1" applyBorder="1" applyAlignment="1">
      <alignment horizontal="center" vertical="center"/>
    </xf>
    <xf numFmtId="0" fontId="55" fillId="3" borderId="22" xfId="0" applyFont="1" applyFill="1" applyBorder="1" applyAlignment="1">
      <alignment horizontal="center" vertical="center"/>
    </xf>
    <xf numFmtId="0" fontId="55" fillId="3" borderId="25" xfId="0" applyFont="1" applyFill="1" applyBorder="1" applyAlignment="1">
      <alignment horizontal="center" vertical="center"/>
    </xf>
    <xf numFmtId="0" fontId="55" fillId="3" borderId="13" xfId="0" applyFont="1" applyFill="1" applyBorder="1" applyAlignment="1">
      <alignment horizontal="center" vertical="center"/>
    </xf>
    <xf numFmtId="0" fontId="55" fillId="3" borderId="23" xfId="0" applyFont="1" applyFill="1" applyBorder="1" applyAlignment="1">
      <alignment horizontal="center" vertical="center"/>
    </xf>
    <xf numFmtId="0" fontId="55" fillId="3" borderId="1" xfId="0" applyFont="1" applyFill="1" applyBorder="1" applyAlignment="1">
      <alignment horizontal="center"/>
    </xf>
    <xf numFmtId="0" fontId="55" fillId="3" borderId="4" xfId="0" applyFont="1" applyFill="1" applyBorder="1" applyAlignment="1">
      <alignment horizontal="center"/>
    </xf>
    <xf numFmtId="0" fontId="55" fillId="3" borderId="3" xfId="0" applyFont="1" applyFill="1" applyBorder="1" applyAlignment="1">
      <alignment horizontal="center"/>
    </xf>
    <xf numFmtId="0" fontId="139" fillId="3" borderId="0" xfId="13" applyFont="1" applyFill="1" applyAlignment="1">
      <alignment horizontal="left" vertical="top" wrapText="1"/>
    </xf>
    <xf numFmtId="0" fontId="61" fillId="3" borderId="0" xfId="13" applyFont="1" applyFill="1" applyAlignment="1">
      <alignment horizontal="left" vertical="top" wrapText="1"/>
    </xf>
    <xf numFmtId="0" fontId="140" fillId="6" borderId="0" xfId="13" applyFont="1" applyFill="1" applyAlignment="1">
      <alignment vertical="center"/>
    </xf>
    <xf numFmtId="0" fontId="142" fillId="0" borderId="0" xfId="13" applyFont="1" applyAlignment="1">
      <alignment vertical="center" wrapText="1"/>
    </xf>
    <xf numFmtId="0" fontId="141" fillId="0" borderId="0" xfId="13" applyFont="1" applyAlignment="1">
      <alignment vertical="center" wrapText="1"/>
    </xf>
    <xf numFmtId="0" fontId="61" fillId="3" borderId="0" xfId="13" applyFont="1" applyFill="1" applyAlignment="1">
      <alignment horizontal="left" wrapText="1"/>
    </xf>
    <xf numFmtId="0" fontId="137" fillId="0" borderId="0" xfId="13" applyFont="1" applyAlignment="1">
      <alignment horizontal="left" vertical="top" wrapText="1"/>
    </xf>
    <xf numFmtId="0" fontId="61" fillId="3" borderId="0" xfId="13" applyFont="1" applyFill="1" applyAlignment="1">
      <alignment horizontal="left"/>
    </xf>
    <xf numFmtId="0" fontId="55" fillId="3" borderId="36" xfId="13" applyFont="1" applyFill="1" applyBorder="1" applyAlignment="1">
      <alignment horizontal="center" vertical="center" wrapText="1"/>
    </xf>
    <xf numFmtId="0" fontId="55" fillId="3" borderId="39" xfId="13" applyFont="1" applyFill="1" applyBorder="1" applyAlignment="1">
      <alignment horizontal="center" vertical="center"/>
    </xf>
    <xf numFmtId="0" fontId="55" fillId="3" borderId="39" xfId="13" applyFont="1" applyFill="1" applyBorder="1" applyAlignment="1">
      <alignment horizontal="center" vertical="center" wrapText="1"/>
    </xf>
    <xf numFmtId="0" fontId="104" fillId="3" borderId="12" xfId="13" applyFont="1" applyFill="1" applyBorder="1" applyAlignment="1">
      <alignment horizontal="right"/>
    </xf>
    <xf numFmtId="0" fontId="61" fillId="3" borderId="12" xfId="13" applyFont="1" applyFill="1" applyBorder="1" applyAlignment="1">
      <alignment horizontal="right"/>
    </xf>
    <xf numFmtId="0" fontId="55" fillId="3" borderId="37" xfId="13" applyFont="1" applyFill="1" applyBorder="1" applyAlignment="1">
      <alignment horizontal="center" vertical="center" wrapText="1"/>
    </xf>
    <xf numFmtId="0" fontId="55" fillId="3" borderId="43" xfId="13" applyFont="1" applyFill="1" applyBorder="1" applyAlignment="1">
      <alignment horizontal="center" vertical="center"/>
    </xf>
    <xf numFmtId="0" fontId="55" fillId="3" borderId="46" xfId="13" applyFont="1" applyFill="1" applyBorder="1" applyAlignment="1">
      <alignment horizontal="center"/>
    </xf>
    <xf numFmtId="0" fontId="55" fillId="3" borderId="47" xfId="13" applyFont="1" applyFill="1" applyBorder="1" applyAlignment="1">
      <alignment horizontal="center"/>
    </xf>
    <xf numFmtId="0" fontId="55" fillId="3" borderId="48" xfId="13" applyFont="1" applyFill="1" applyBorder="1" applyAlignment="1">
      <alignment horizontal="center"/>
    </xf>
    <xf numFmtId="0" fontId="55" fillId="3" borderId="43" xfId="13" applyFont="1" applyFill="1" applyBorder="1" applyAlignment="1">
      <alignment horizontal="center" vertical="center" wrapText="1"/>
    </xf>
    <xf numFmtId="0" fontId="55" fillId="3" borderId="49" xfId="13" applyFont="1" applyFill="1" applyBorder="1" applyAlignment="1">
      <alignment horizontal="center" vertical="center" wrapText="1"/>
    </xf>
    <xf numFmtId="0" fontId="55" fillId="3" borderId="49" xfId="13" applyFont="1" applyFill="1" applyBorder="1" applyAlignment="1">
      <alignment horizontal="center" vertical="center"/>
    </xf>
    <xf numFmtId="0" fontId="55" fillId="3" borderId="40" xfId="13" applyFont="1" applyFill="1" applyBorder="1" applyAlignment="1">
      <alignment horizontal="center" wrapText="1"/>
    </xf>
    <xf numFmtId="0" fontId="55" fillId="3" borderId="45" xfId="13" applyFont="1" applyFill="1" applyBorder="1" applyAlignment="1">
      <alignment horizontal="center" wrapText="1"/>
    </xf>
    <xf numFmtId="0" fontId="28" fillId="3" borderId="0" xfId="13" applyFont="1" applyFill="1" applyAlignment="1">
      <alignment horizontal="center"/>
    </xf>
    <xf numFmtId="0" fontId="42" fillId="3" borderId="21" xfId="13" applyFont="1" applyFill="1" applyBorder="1" applyAlignment="1">
      <alignment horizontal="right"/>
    </xf>
    <xf numFmtId="0" fontId="54" fillId="3" borderId="30" xfId="13" applyFont="1" applyFill="1" applyBorder="1" applyAlignment="1">
      <alignment horizontal="center"/>
    </xf>
    <xf numFmtId="0" fontId="54" fillId="3" borderId="31" xfId="13" applyFont="1" applyFill="1" applyBorder="1" applyAlignment="1">
      <alignment horizontal="center"/>
    </xf>
    <xf numFmtId="0" fontId="54" fillId="3" borderId="32" xfId="13" applyFont="1" applyFill="1" applyBorder="1" applyAlignment="1">
      <alignment horizontal="center"/>
    </xf>
    <xf numFmtId="0" fontId="55" fillId="3" borderId="33" xfId="13" applyFont="1" applyFill="1" applyBorder="1" applyAlignment="1">
      <alignment horizontal="center"/>
    </xf>
    <xf numFmtId="0" fontId="55" fillId="3" borderId="31" xfId="13" applyFont="1" applyFill="1" applyBorder="1" applyAlignment="1">
      <alignment horizontal="center"/>
    </xf>
    <xf numFmtId="0" fontId="55" fillId="3" borderId="32" xfId="13" applyFont="1" applyFill="1" applyBorder="1" applyAlignment="1">
      <alignment horizontal="center"/>
    </xf>
    <xf numFmtId="0" fontId="55" fillId="3" borderId="36" xfId="13" applyFont="1" applyFill="1" applyBorder="1" applyAlignment="1">
      <alignment horizontal="center" wrapText="1"/>
    </xf>
    <xf numFmtId="0" fontId="55" fillId="3" borderId="39" xfId="13" applyFont="1" applyFill="1" applyBorder="1" applyAlignment="1">
      <alignment horizontal="center" wrapText="1"/>
    </xf>
    <xf numFmtId="0" fontId="55" fillId="3" borderId="16" xfId="13" applyFont="1" applyFill="1" applyBorder="1" applyAlignment="1">
      <alignment horizontal="center" wrapText="1"/>
    </xf>
    <xf numFmtId="0" fontId="55" fillId="3" borderId="0" xfId="13" applyFont="1" applyFill="1" applyAlignment="1">
      <alignment horizontal="center" wrapText="1"/>
    </xf>
    <xf numFmtId="0" fontId="55" fillId="3" borderId="29" xfId="13" applyFont="1" applyFill="1" applyBorder="1" applyAlignment="1">
      <alignment horizontal="center" vertical="center"/>
    </xf>
    <xf numFmtId="0" fontId="55" fillId="3" borderId="35" xfId="13" applyFont="1" applyFill="1" applyBorder="1" applyAlignment="1">
      <alignment horizontal="center" vertical="center"/>
    </xf>
    <xf numFmtId="0" fontId="55" fillId="3" borderId="39" xfId="13" applyFont="1" applyFill="1" applyBorder="1" applyAlignment="1">
      <alignment horizontal="center"/>
    </xf>
    <xf numFmtId="3" fontId="61" fillId="3" borderId="0" xfId="13" applyNumberFormat="1" applyFont="1" applyFill="1" applyAlignment="1">
      <alignment horizontal="left" vertical="top" wrapText="1"/>
    </xf>
    <xf numFmtId="0" fontId="137" fillId="3" borderId="0" xfId="13" applyFont="1" applyFill="1" applyAlignment="1">
      <alignment horizontal="left" vertical="top" wrapText="1"/>
    </xf>
    <xf numFmtId="0" fontId="55" fillId="3" borderId="11" xfId="13" applyFont="1" applyFill="1" applyBorder="1" applyAlignment="1">
      <alignment horizontal="center" vertical="center"/>
    </xf>
    <xf numFmtId="0" fontId="55" fillId="3" borderId="114" xfId="13" applyFont="1" applyFill="1" applyBorder="1" applyAlignment="1">
      <alignment horizontal="center" vertical="center"/>
    </xf>
    <xf numFmtId="0" fontId="55" fillId="3" borderId="11" xfId="13" applyFont="1" applyFill="1" applyBorder="1" applyAlignment="1">
      <alignment horizontal="center" vertical="center" wrapText="1"/>
    </xf>
    <xf numFmtId="0" fontId="55" fillId="3" borderId="55" xfId="13" applyFont="1" applyFill="1" applyBorder="1" applyAlignment="1">
      <alignment horizontal="center" vertical="center"/>
    </xf>
    <xf numFmtId="0" fontId="55" fillId="3" borderId="24" xfId="13" applyFont="1" applyFill="1" applyBorder="1" applyAlignment="1">
      <alignment horizontal="center" vertical="center"/>
    </xf>
    <xf numFmtId="0" fontId="55" fillId="3" borderId="55" xfId="13" applyFont="1" applyFill="1" applyBorder="1" applyAlignment="1">
      <alignment horizontal="center" vertical="center" wrapText="1"/>
    </xf>
    <xf numFmtId="0" fontId="55" fillId="3" borderId="24" xfId="13" applyFont="1" applyFill="1" applyBorder="1" applyAlignment="1">
      <alignment horizontal="center" vertical="center" wrapText="1"/>
    </xf>
    <xf numFmtId="0" fontId="55" fillId="3" borderId="38" xfId="13" applyFont="1" applyFill="1" applyBorder="1" applyAlignment="1">
      <alignment horizontal="center" vertical="center" wrapText="1"/>
    </xf>
    <xf numFmtId="0" fontId="55" fillId="3" borderId="99" xfId="13" applyFont="1" applyFill="1" applyBorder="1" applyAlignment="1">
      <alignment horizontal="center" vertical="center" wrapText="1"/>
    </xf>
    <xf numFmtId="0" fontId="55" fillId="3" borderId="113" xfId="13" applyFont="1" applyFill="1" applyBorder="1" applyAlignment="1">
      <alignment horizontal="center" vertical="center" wrapText="1"/>
    </xf>
    <xf numFmtId="0" fontId="54" fillId="3" borderId="11" xfId="13" applyFont="1" applyFill="1" applyBorder="1" applyAlignment="1">
      <alignment horizontal="center" vertical="center" wrapText="1"/>
    </xf>
    <xf numFmtId="0" fontId="54" fillId="3" borderId="84" xfId="13" applyFont="1" applyFill="1" applyBorder="1" applyAlignment="1">
      <alignment horizontal="center" vertical="center" wrapText="1"/>
    </xf>
    <xf numFmtId="0" fontId="55" fillId="3" borderId="114" xfId="13" applyFont="1" applyFill="1" applyBorder="1" applyAlignment="1">
      <alignment horizontal="center" vertical="center" wrapText="1"/>
    </xf>
    <xf numFmtId="0" fontId="55" fillId="3" borderId="8" xfId="13" applyFont="1" applyFill="1" applyBorder="1" applyAlignment="1">
      <alignment horizontal="center" vertical="center" wrapText="1"/>
    </xf>
    <xf numFmtId="0" fontId="55" fillId="3" borderId="14" xfId="13" applyFont="1" applyFill="1" applyBorder="1" applyAlignment="1">
      <alignment horizontal="center" vertical="center" wrapText="1"/>
    </xf>
    <xf numFmtId="0" fontId="55" fillId="3" borderId="22" xfId="13" applyFont="1" applyFill="1" applyBorder="1" applyAlignment="1">
      <alignment horizontal="center" vertical="center" wrapText="1"/>
    </xf>
    <xf numFmtId="0" fontId="55" fillId="3" borderId="109" xfId="13" applyFont="1" applyFill="1" applyBorder="1" applyAlignment="1">
      <alignment horizontal="center" vertical="center" wrapText="1"/>
    </xf>
    <xf numFmtId="0" fontId="61" fillId="3" borderId="0" xfId="13" applyFont="1" applyFill="1" applyAlignment="1">
      <alignment horizontal="left" vertical="top"/>
    </xf>
    <xf numFmtId="0" fontId="55" fillId="3" borderId="1" xfId="13" applyFont="1" applyFill="1" applyBorder="1" applyAlignment="1">
      <alignment horizontal="center"/>
    </xf>
    <xf numFmtId="0" fontId="55" fillId="3" borderId="3" xfId="13" applyFont="1" applyFill="1" applyBorder="1" applyAlignment="1">
      <alignment horizontal="center"/>
    </xf>
    <xf numFmtId="3" fontId="104" fillId="3" borderId="0" xfId="13" applyNumberFormat="1" applyFont="1" applyFill="1" applyAlignment="1">
      <alignment horizontal="center"/>
    </xf>
    <xf numFmtId="0" fontId="55" fillId="3" borderId="112" xfId="13" applyFont="1" applyFill="1" applyBorder="1" applyAlignment="1">
      <alignment horizontal="center" vertical="center" wrapText="1"/>
    </xf>
    <xf numFmtId="0" fontId="55" fillId="3" borderId="112" xfId="13" applyFont="1" applyFill="1" applyBorder="1" applyAlignment="1">
      <alignment horizontal="center" vertical="center"/>
    </xf>
    <xf numFmtId="0" fontId="55" fillId="3" borderId="22" xfId="13" applyFont="1" applyFill="1" applyBorder="1" applyAlignment="1">
      <alignment horizontal="center"/>
    </xf>
    <xf numFmtId="0" fontId="55" fillId="3" borderId="109" xfId="13" applyFont="1" applyFill="1" applyBorder="1" applyAlignment="1">
      <alignment horizontal="center"/>
    </xf>
    <xf numFmtId="0" fontId="54" fillId="3" borderId="100" xfId="13" applyFont="1" applyFill="1" applyBorder="1" applyAlignment="1">
      <alignment horizontal="center" vertical="center" wrapText="1"/>
    </xf>
    <xf numFmtId="0" fontId="54" fillId="3" borderId="114" xfId="13" applyFont="1" applyFill="1" applyBorder="1" applyAlignment="1">
      <alignment horizontal="center" vertical="center" wrapText="1"/>
    </xf>
    <xf numFmtId="0" fontId="54" fillId="3" borderId="55" xfId="13" applyFont="1" applyFill="1" applyBorder="1" applyAlignment="1">
      <alignment horizontal="center" vertical="center" wrapText="1"/>
    </xf>
    <xf numFmtId="0" fontId="54" fillId="3" borderId="24" xfId="13" applyFont="1" applyFill="1" applyBorder="1" applyAlignment="1">
      <alignment horizontal="center" vertical="center" wrapText="1"/>
    </xf>
    <xf numFmtId="0" fontId="55" fillId="3" borderId="4" xfId="13" applyFont="1" applyFill="1" applyBorder="1"/>
    <xf numFmtId="0" fontId="55" fillId="3" borderId="3" xfId="13" applyFont="1" applyFill="1" applyBorder="1"/>
    <xf numFmtId="0" fontId="55" fillId="3" borderId="4" xfId="13" applyFont="1" applyFill="1" applyBorder="1" applyAlignment="1">
      <alignment horizontal="center"/>
    </xf>
    <xf numFmtId="0" fontId="54" fillId="3" borderId="49" xfId="13" applyFont="1" applyFill="1" applyBorder="1" applyAlignment="1">
      <alignment horizontal="center" vertical="center" wrapText="1"/>
    </xf>
    <xf numFmtId="0" fontId="55" fillId="3" borderId="84" xfId="13" applyFont="1" applyFill="1" applyBorder="1" applyAlignment="1">
      <alignment horizontal="center" vertical="center" wrapText="1"/>
    </xf>
    <xf numFmtId="0" fontId="55" fillId="3" borderId="8" xfId="13" applyFont="1" applyFill="1" applyBorder="1" applyAlignment="1">
      <alignment horizontal="center"/>
    </xf>
    <xf numFmtId="0" fontId="55" fillId="3" borderId="14" xfId="13" applyFont="1" applyFill="1" applyBorder="1" applyAlignment="1">
      <alignment horizontal="center"/>
    </xf>
    <xf numFmtId="0" fontId="55" fillId="3" borderId="1" xfId="13" applyFont="1" applyFill="1" applyBorder="1" applyAlignment="1">
      <alignment horizontal="center" wrapText="1"/>
    </xf>
    <xf numFmtId="0" fontId="55" fillId="3" borderId="3" xfId="13" applyFont="1" applyFill="1" applyBorder="1" applyAlignment="1">
      <alignment horizontal="center" wrapText="1"/>
    </xf>
    <xf numFmtId="0" fontId="4" fillId="3" borderId="0" xfId="0" applyFont="1" applyFill="1" applyAlignment="1">
      <alignment horizontal="left" vertical="top" wrapText="1"/>
    </xf>
    <xf numFmtId="0" fontId="45" fillId="3" borderId="0" xfId="13" applyFont="1" applyFill="1" applyAlignment="1">
      <alignment horizontal="right"/>
    </xf>
    <xf numFmtId="0" fontId="28" fillId="3" borderId="0" xfId="13" applyFont="1" applyFill="1" applyAlignment="1">
      <alignment horizontal="center" vertical="center"/>
    </xf>
    <xf numFmtId="0" fontId="45" fillId="3" borderId="0" xfId="13" applyFont="1" applyFill="1" applyAlignment="1">
      <alignment horizontal="center"/>
    </xf>
    <xf numFmtId="0" fontId="55" fillId="3" borderId="12" xfId="13" applyFont="1" applyFill="1" applyBorder="1" applyAlignment="1">
      <alignment horizontal="center" vertical="center" wrapText="1"/>
    </xf>
    <xf numFmtId="0" fontId="55" fillId="3" borderId="14" xfId="13" applyFont="1" applyFill="1" applyBorder="1" applyAlignment="1">
      <alignment horizontal="center" vertical="center"/>
    </xf>
    <xf numFmtId="0" fontId="55" fillId="3" borderId="0" xfId="13" applyFont="1" applyFill="1" applyAlignment="1">
      <alignment horizontal="center" vertical="center"/>
    </xf>
    <xf numFmtId="0" fontId="55" fillId="3" borderId="6" xfId="13" applyFont="1" applyFill="1" applyBorder="1" applyAlignment="1">
      <alignment horizontal="center" vertical="center"/>
    </xf>
    <xf numFmtId="0" fontId="55" fillId="3" borderId="78" xfId="13" applyFont="1" applyFill="1" applyBorder="1" applyAlignment="1">
      <alignment horizontal="center" vertical="center"/>
    </xf>
    <xf numFmtId="0" fontId="55" fillId="3" borderId="13" xfId="13" applyFont="1" applyFill="1" applyBorder="1" applyAlignment="1">
      <alignment horizontal="center" vertical="center"/>
    </xf>
    <xf numFmtId="0" fontId="54" fillId="3" borderId="4" xfId="13" applyFont="1" applyFill="1" applyBorder="1" applyAlignment="1">
      <alignment horizontal="center"/>
    </xf>
    <xf numFmtId="0" fontId="55" fillId="3" borderId="6" xfId="13" applyFont="1" applyFill="1" applyBorder="1" applyAlignment="1">
      <alignment horizontal="center" vertical="center" wrapText="1"/>
    </xf>
    <xf numFmtId="0" fontId="55" fillId="3" borderId="11" xfId="13" applyFont="1" applyFill="1" applyBorder="1" applyAlignment="1">
      <alignment horizontal="center" wrapText="1"/>
    </xf>
    <xf numFmtId="0" fontId="55" fillId="3" borderId="84" xfId="13" applyFont="1" applyFill="1" applyBorder="1" applyAlignment="1">
      <alignment horizontal="center" wrapText="1"/>
    </xf>
    <xf numFmtId="0" fontId="55" fillId="3" borderId="84" xfId="13" applyFont="1" applyFill="1" applyBorder="1" applyAlignment="1">
      <alignment horizontal="center" vertical="center"/>
    </xf>
    <xf numFmtId="0" fontId="55" fillId="3" borderId="9" xfId="13" applyFont="1" applyFill="1" applyBorder="1" applyAlignment="1">
      <alignment horizontal="center" vertical="center" wrapText="1"/>
    </xf>
    <xf numFmtId="9" fontId="55" fillId="3" borderId="1" xfId="12" applyFont="1" applyFill="1" applyBorder="1" applyAlignment="1">
      <alignment horizontal="center" vertical="center"/>
    </xf>
    <xf numFmtId="9" fontId="55" fillId="3" borderId="3" xfId="12" applyFont="1" applyFill="1" applyBorder="1" applyAlignment="1">
      <alignment horizontal="center" vertical="center"/>
    </xf>
    <xf numFmtId="0" fontId="104" fillId="3" borderId="0" xfId="13" applyFont="1" applyFill="1" applyAlignment="1">
      <alignment horizontal="right"/>
    </xf>
    <xf numFmtId="0" fontId="61" fillId="3" borderId="0" xfId="13" applyFont="1" applyFill="1" applyAlignment="1">
      <alignment horizontal="right"/>
    </xf>
    <xf numFmtId="0" fontId="45" fillId="3" borderId="0" xfId="17" applyFont="1" applyAlignment="1">
      <alignment horizontal="center"/>
    </xf>
    <xf numFmtId="0" fontId="54" fillId="3" borderId="1" xfId="13" applyFont="1" applyFill="1" applyBorder="1" applyAlignment="1">
      <alignment horizontal="center" vertical="center"/>
    </xf>
    <xf numFmtId="0" fontId="54" fillId="3" borderId="4" xfId="13" applyFont="1" applyFill="1" applyBorder="1" applyAlignment="1">
      <alignment horizontal="center" vertical="center"/>
    </xf>
    <xf numFmtId="0" fontId="54" fillId="3" borderId="3" xfId="13" applyFont="1" applyFill="1" applyBorder="1" applyAlignment="1">
      <alignment horizontal="center" vertical="center"/>
    </xf>
    <xf numFmtId="0" fontId="54" fillId="3" borderId="2" xfId="13" applyFont="1" applyFill="1" applyBorder="1" applyAlignment="1">
      <alignment horizontal="center" vertical="center"/>
    </xf>
    <xf numFmtId="0" fontId="54" fillId="3" borderId="1" xfId="13" applyFont="1" applyFill="1" applyBorder="1" applyAlignment="1">
      <alignment horizontal="center"/>
    </xf>
    <xf numFmtId="0" fontId="54" fillId="3" borderId="3" xfId="13" applyFont="1" applyFill="1" applyBorder="1" applyAlignment="1">
      <alignment horizontal="center"/>
    </xf>
    <xf numFmtId="0" fontId="104" fillId="3" borderId="0" xfId="13" applyFont="1" applyFill="1" applyAlignment="1">
      <alignment horizontal="right" indent="6"/>
    </xf>
    <xf numFmtId="0" fontId="61" fillId="3" borderId="0" xfId="13" applyFont="1" applyFill="1" applyAlignment="1">
      <alignment horizontal="right" indent="6"/>
    </xf>
    <xf numFmtId="0" fontId="0" fillId="3" borderId="0" xfId="0" applyFill="1" applyAlignment="1">
      <alignment horizontal="left" vertical="top" wrapText="1"/>
    </xf>
    <xf numFmtId="0" fontId="55" fillId="3" borderId="23" xfId="13" applyFont="1" applyFill="1" applyBorder="1" applyAlignment="1">
      <alignment horizontal="center" vertical="center" wrapText="1"/>
    </xf>
    <xf numFmtId="0" fontId="55" fillId="3" borderId="23" xfId="13" applyFont="1" applyFill="1" applyBorder="1" applyAlignment="1">
      <alignment horizontal="center" vertical="center"/>
    </xf>
    <xf numFmtId="0" fontId="55" fillId="3" borderId="22" xfId="13" applyFont="1" applyFill="1" applyBorder="1" applyAlignment="1">
      <alignment horizontal="center" vertical="center"/>
    </xf>
    <xf numFmtId="0" fontId="55" fillId="3" borderId="0" xfId="13" applyFont="1" applyFill="1" applyAlignment="1">
      <alignment horizontal="center"/>
    </xf>
    <xf numFmtId="0" fontId="55" fillId="3" borderId="6" xfId="13" applyFont="1" applyFill="1" applyBorder="1" applyAlignment="1">
      <alignment horizontal="center"/>
    </xf>
    <xf numFmtId="0" fontId="55" fillId="3" borderId="8" xfId="13" applyFont="1" applyFill="1" applyBorder="1" applyAlignment="1">
      <alignment horizontal="center" vertical="center"/>
    </xf>
    <xf numFmtId="2" fontId="55" fillId="3" borderId="11" xfId="13" applyNumberFormat="1" applyFont="1" applyFill="1" applyBorder="1" applyAlignment="1">
      <alignment horizontal="center" vertical="center" wrapText="1"/>
    </xf>
    <xf numFmtId="2" fontId="55" fillId="3" borderId="24" xfId="13" applyNumberFormat="1" applyFont="1" applyFill="1" applyBorder="1" applyAlignment="1">
      <alignment horizontal="center" vertical="center" wrapText="1"/>
    </xf>
    <xf numFmtId="2" fontId="55" fillId="3" borderId="9" xfId="13" applyNumberFormat="1" applyFont="1" applyFill="1" applyBorder="1" applyAlignment="1">
      <alignment horizontal="center" vertical="center" wrapText="1"/>
    </xf>
    <xf numFmtId="0" fontId="55" fillId="3" borderId="12" xfId="13" applyFont="1" applyFill="1" applyBorder="1" applyAlignment="1">
      <alignment horizontal="center" vertical="center"/>
    </xf>
    <xf numFmtId="0" fontId="55" fillId="3" borderId="0" xfId="13" applyFont="1" applyFill="1" applyAlignment="1">
      <alignment horizontal="center" vertical="center" wrapText="1"/>
    </xf>
    <xf numFmtId="0" fontId="55" fillId="3" borderId="25" xfId="13" applyFont="1" applyFill="1" applyBorder="1" applyAlignment="1">
      <alignment horizontal="center" vertical="center" wrapText="1"/>
    </xf>
    <xf numFmtId="0" fontId="55" fillId="3" borderId="13" xfId="13" applyFont="1" applyFill="1" applyBorder="1" applyAlignment="1">
      <alignment horizontal="center" vertical="center" wrapText="1"/>
    </xf>
    <xf numFmtId="0" fontId="55" fillId="3" borderId="25" xfId="13" applyFont="1" applyFill="1" applyBorder="1" applyAlignment="1">
      <alignment horizontal="center" vertical="center"/>
    </xf>
    <xf numFmtId="2" fontId="55" fillId="3" borderId="1" xfId="13" applyNumberFormat="1" applyFont="1" applyFill="1" applyBorder="1" applyAlignment="1">
      <alignment horizontal="center"/>
    </xf>
    <xf numFmtId="2" fontId="55" fillId="3" borderId="4" xfId="13" applyNumberFormat="1" applyFont="1" applyFill="1" applyBorder="1" applyAlignment="1">
      <alignment horizontal="center"/>
    </xf>
    <xf numFmtId="2" fontId="55" fillId="3" borderId="12" xfId="13" applyNumberFormat="1" applyFont="1" applyFill="1" applyBorder="1" applyAlignment="1">
      <alignment horizontal="center"/>
    </xf>
    <xf numFmtId="0" fontId="55" fillId="3" borderId="12" xfId="13" applyFont="1" applyFill="1" applyBorder="1" applyAlignment="1">
      <alignment horizontal="center"/>
    </xf>
    <xf numFmtId="0" fontId="55" fillId="3" borderId="23" xfId="13" applyFont="1" applyFill="1" applyBorder="1" applyAlignment="1">
      <alignment horizontal="center"/>
    </xf>
    <xf numFmtId="2" fontId="5" fillId="3" borderId="64" xfId="18" applyNumberFormat="1" applyFont="1" applyFill="1" applyBorder="1" applyAlignment="1">
      <alignment horizontal="center" vertical="center"/>
    </xf>
    <xf numFmtId="2" fontId="5" fillId="3" borderId="61" xfId="18" applyNumberFormat="1" applyFont="1" applyFill="1" applyBorder="1" applyAlignment="1">
      <alignment horizontal="center" vertical="center"/>
    </xf>
    <xf numFmtId="2" fontId="5" fillId="3" borderId="56" xfId="18" applyNumberFormat="1" applyFont="1" applyFill="1" applyBorder="1" applyAlignment="1">
      <alignment horizontal="center" vertical="center"/>
    </xf>
    <xf numFmtId="2" fontId="5" fillId="3" borderId="65" xfId="18" applyNumberFormat="1" applyFont="1" applyFill="1" applyBorder="1" applyAlignment="1">
      <alignment horizontal="center" vertical="center"/>
    </xf>
    <xf numFmtId="0" fontId="55" fillId="3" borderId="58" xfId="18" applyFont="1" applyFill="1" applyBorder="1" applyAlignment="1">
      <alignment horizontal="center" vertical="center" wrapText="1"/>
    </xf>
    <xf numFmtId="0" fontId="55" fillId="3" borderId="59" xfId="18" applyFont="1" applyFill="1" applyBorder="1" applyAlignment="1">
      <alignment horizontal="center" vertical="center" wrapText="1"/>
    </xf>
    <xf numFmtId="0" fontId="55" fillId="3" borderId="11" xfId="18" applyFont="1" applyFill="1" applyBorder="1" applyAlignment="1">
      <alignment horizontal="center" vertical="center" wrapText="1"/>
    </xf>
    <xf numFmtId="0" fontId="55" fillId="3" borderId="60" xfId="18" applyFont="1" applyFill="1" applyBorder="1" applyAlignment="1">
      <alignment horizontal="center" vertical="center" wrapText="1"/>
    </xf>
    <xf numFmtId="0" fontId="45" fillId="3" borderId="0" xfId="18" applyFont="1" applyFill="1" applyAlignment="1">
      <alignment horizontal="center" wrapText="1"/>
    </xf>
    <xf numFmtId="0" fontId="54" fillId="3" borderId="40" xfId="18" applyFont="1" applyFill="1" applyBorder="1" applyAlignment="1">
      <alignment horizontal="center" vertical="center"/>
    </xf>
    <xf numFmtId="0" fontId="54" fillId="3" borderId="29" xfId="18" applyFont="1" applyFill="1" applyBorder="1" applyAlignment="1">
      <alignment horizontal="center" vertical="center"/>
    </xf>
    <xf numFmtId="0" fontId="54" fillId="3" borderId="56" xfId="18" applyFont="1" applyFill="1" applyBorder="1" applyAlignment="1">
      <alignment horizontal="center" vertical="center"/>
    </xf>
    <xf numFmtId="0" fontId="54" fillId="3" borderId="57" xfId="18" applyFont="1" applyFill="1" applyBorder="1" applyAlignment="1">
      <alignment horizontal="center" vertical="center"/>
    </xf>
    <xf numFmtId="0" fontId="61" fillId="3" borderId="0" xfId="19" applyFont="1" applyFill="1" applyAlignment="1">
      <alignment horizontal="left" vertical="center"/>
    </xf>
    <xf numFmtId="0" fontId="61" fillId="3" borderId="0" xfId="19" applyFont="1" applyFill="1" applyAlignment="1">
      <alignment horizontal="left" vertical="top" wrapText="1"/>
    </xf>
    <xf numFmtId="0" fontId="50" fillId="3" borderId="0" xfId="19" applyFont="1" applyFill="1" applyAlignment="1">
      <alignment horizontal="left" vertical="top" wrapText="1"/>
    </xf>
    <xf numFmtId="0" fontId="55" fillId="3" borderId="11" xfId="19" applyFont="1" applyFill="1" applyBorder="1" applyAlignment="1">
      <alignment horizontal="center" vertical="center" wrapText="1"/>
    </xf>
    <xf numFmtId="0" fontId="55" fillId="3" borderId="9" xfId="19" applyFont="1" applyFill="1" applyBorder="1" applyAlignment="1">
      <alignment horizontal="center" vertical="center" wrapText="1"/>
    </xf>
    <xf numFmtId="0" fontId="121" fillId="3" borderId="49" xfId="18" applyFont="1" applyFill="1" applyBorder="1" applyAlignment="1">
      <alignment horizontal="center" vertical="center" wrapText="1"/>
    </xf>
    <xf numFmtId="0" fontId="71" fillId="3" borderId="49" xfId="18" applyFont="1" applyFill="1" applyBorder="1" applyAlignment="1">
      <alignment horizontal="center" vertical="center" wrapText="1"/>
    </xf>
    <xf numFmtId="0" fontId="61" fillId="3" borderId="0" xfId="19" applyFont="1" applyFill="1" applyAlignment="1">
      <alignment horizontal="left" wrapText="1" readingOrder="1"/>
    </xf>
    <xf numFmtId="0" fontId="28" fillId="3" borderId="0" xfId="20" applyFont="1" applyFill="1" applyAlignment="1">
      <alignment horizontal="right"/>
    </xf>
    <xf numFmtId="0" fontId="45" fillId="3" borderId="0" xfId="19" applyFont="1" applyFill="1" applyAlignment="1">
      <alignment horizontal="center"/>
    </xf>
    <xf numFmtId="0" fontId="55" fillId="3" borderId="14" xfId="19" applyFont="1" applyFill="1" applyBorder="1" applyAlignment="1">
      <alignment horizontal="center" vertical="center"/>
    </xf>
    <xf numFmtId="0" fontId="55" fillId="3" borderId="6" xfId="19" applyFont="1" applyFill="1" applyBorder="1" applyAlignment="1">
      <alignment horizontal="center" vertical="center"/>
    </xf>
    <xf numFmtId="0" fontId="55" fillId="3" borderId="13" xfId="19" applyFont="1" applyFill="1" applyBorder="1" applyAlignment="1">
      <alignment horizontal="center" vertical="center"/>
    </xf>
    <xf numFmtId="49" fontId="55" fillId="3" borderId="1" xfId="19" applyNumberFormat="1" applyFont="1" applyFill="1" applyBorder="1" applyAlignment="1">
      <alignment horizontal="center"/>
    </xf>
    <xf numFmtId="49" fontId="55" fillId="3" borderId="3" xfId="19" applyNumberFormat="1" applyFont="1" applyFill="1" applyBorder="1" applyAlignment="1">
      <alignment horizontal="center"/>
    </xf>
    <xf numFmtId="49" fontId="55" fillId="3" borderId="1" xfId="19" applyNumberFormat="1" applyFont="1" applyFill="1" applyBorder="1" applyAlignment="1">
      <alignment horizontal="left" vertical="center" indent="1"/>
    </xf>
    <xf numFmtId="49" fontId="55" fillId="3" borderId="3" xfId="19" applyNumberFormat="1" applyFont="1" applyFill="1" applyBorder="1" applyAlignment="1">
      <alignment horizontal="left" vertical="center" indent="1"/>
    </xf>
    <xf numFmtId="49" fontId="55" fillId="3" borderId="1" xfId="19" applyNumberFormat="1" applyFont="1" applyFill="1" applyBorder="1" applyAlignment="1">
      <alignment horizontal="center" vertical="center"/>
    </xf>
    <xf numFmtId="49" fontId="55" fillId="3" borderId="4" xfId="19" applyNumberFormat="1" applyFont="1" applyFill="1" applyBorder="1" applyAlignment="1">
      <alignment horizontal="center" vertical="center"/>
    </xf>
    <xf numFmtId="49" fontId="55" fillId="3" borderId="3" xfId="19" applyNumberFormat="1" applyFont="1" applyFill="1" applyBorder="1" applyAlignment="1">
      <alignment horizontal="center" vertical="center"/>
    </xf>
    <xf numFmtId="0" fontId="45" fillId="3" borderId="0" xfId="18" applyFont="1" applyFill="1" applyAlignment="1">
      <alignment horizontal="center"/>
    </xf>
    <xf numFmtId="0" fontId="55" fillId="3" borderId="8" xfId="18" applyFont="1" applyFill="1" applyBorder="1" applyAlignment="1">
      <alignment horizontal="center" vertical="center" wrapText="1"/>
    </xf>
    <xf numFmtId="0" fontId="55" fillId="3" borderId="85" xfId="18" applyFont="1" applyFill="1" applyBorder="1" applyAlignment="1">
      <alignment horizontal="center" vertical="center"/>
    </xf>
    <xf numFmtId="0" fontId="55" fillId="3" borderId="22" xfId="18" applyFont="1" applyFill="1" applyBorder="1" applyAlignment="1">
      <alignment horizontal="center" vertical="center"/>
    </xf>
    <xf numFmtId="0" fontId="55" fillId="3" borderId="1" xfId="18" applyFont="1" applyFill="1" applyBorder="1" applyAlignment="1">
      <alignment horizontal="center" vertical="center"/>
    </xf>
    <xf numFmtId="0" fontId="55" fillId="3" borderId="4" xfId="18" applyFont="1" applyFill="1" applyBorder="1" applyAlignment="1">
      <alignment horizontal="center" vertical="center"/>
    </xf>
    <xf numFmtId="0" fontId="55" fillId="3" borderId="3" xfId="18" applyFont="1" applyFill="1" applyBorder="1" applyAlignment="1">
      <alignment horizontal="center" vertical="center"/>
    </xf>
    <xf numFmtId="0" fontId="55" fillId="3" borderId="12" xfId="18" applyFont="1" applyFill="1" applyBorder="1" applyAlignment="1">
      <alignment horizontal="center" vertical="center"/>
    </xf>
    <xf numFmtId="0" fontId="55" fillId="3" borderId="14" xfId="18" applyFont="1" applyFill="1" applyBorder="1" applyAlignment="1">
      <alignment horizontal="center" vertical="center"/>
    </xf>
    <xf numFmtId="0" fontId="55" fillId="3" borderId="84" xfId="18" applyFont="1" applyFill="1" applyBorder="1" applyAlignment="1">
      <alignment horizontal="center" vertical="center" wrapText="1"/>
    </xf>
    <xf numFmtId="0" fontId="55" fillId="3" borderId="84" xfId="18" applyFont="1" applyFill="1" applyBorder="1" applyAlignment="1">
      <alignment horizontal="center" vertical="center"/>
    </xf>
    <xf numFmtId="0" fontId="55" fillId="3" borderId="9" xfId="18" applyFont="1" applyFill="1" applyBorder="1" applyAlignment="1">
      <alignment horizontal="center" vertical="center"/>
    </xf>
    <xf numFmtId="0" fontId="55" fillId="3" borderId="8" xfId="18" applyFont="1" applyFill="1" applyBorder="1" applyAlignment="1">
      <alignment horizontal="center"/>
    </xf>
    <xf numFmtId="0" fontId="55" fillId="3" borderId="12" xfId="18" applyFont="1" applyFill="1" applyBorder="1"/>
    <xf numFmtId="0" fontId="55" fillId="3" borderId="14" xfId="18" applyFont="1" applyFill="1" applyBorder="1"/>
    <xf numFmtId="0" fontId="55" fillId="3" borderId="14" xfId="18" applyFont="1" applyFill="1" applyBorder="1" applyAlignment="1">
      <alignment horizontal="center" vertical="center" wrapText="1"/>
    </xf>
    <xf numFmtId="0" fontId="55" fillId="3" borderId="6" xfId="18" applyFont="1" applyFill="1" applyBorder="1" applyAlignment="1">
      <alignment horizontal="center" vertical="center"/>
    </xf>
    <xf numFmtId="0" fontId="55" fillId="3" borderId="109" xfId="18" applyFont="1" applyFill="1" applyBorder="1" applyAlignment="1">
      <alignment horizontal="center" vertical="center"/>
    </xf>
    <xf numFmtId="0" fontId="55" fillId="3" borderId="114" xfId="18" applyFont="1" applyFill="1" applyBorder="1" applyAlignment="1">
      <alignment horizontal="center" vertical="center" wrapText="1"/>
    </xf>
    <xf numFmtId="0" fontId="55" fillId="3" borderId="114" xfId="18" applyFont="1" applyFill="1" applyBorder="1" applyAlignment="1">
      <alignment horizontal="center" vertical="center"/>
    </xf>
    <xf numFmtId="0" fontId="55" fillId="3" borderId="0" xfId="18" applyFont="1" applyFill="1" applyAlignment="1">
      <alignment horizontal="center"/>
    </xf>
    <xf numFmtId="0" fontId="55" fillId="3" borderId="6" xfId="18" applyFont="1" applyFill="1" applyBorder="1" applyAlignment="1">
      <alignment horizontal="center"/>
    </xf>
    <xf numFmtId="0" fontId="55" fillId="3" borderId="114" xfId="18" applyFont="1" applyFill="1" applyBorder="1" applyAlignment="1">
      <alignment horizontal="center" vertical="top" wrapText="1"/>
    </xf>
    <xf numFmtId="0" fontId="55" fillId="3" borderId="9" xfId="18" applyFont="1" applyFill="1" applyBorder="1" applyAlignment="1">
      <alignment horizontal="center" vertical="center" wrapText="1"/>
    </xf>
    <xf numFmtId="0" fontId="55" fillId="3" borderId="18" xfId="18" applyFont="1" applyFill="1" applyBorder="1" applyAlignment="1">
      <alignment horizontal="center" vertical="center"/>
    </xf>
    <xf numFmtId="0" fontId="55" fillId="3" borderId="8" xfId="18" applyFont="1" applyFill="1" applyBorder="1" applyAlignment="1">
      <alignment horizontal="center" vertical="center"/>
    </xf>
    <xf numFmtId="0" fontId="55" fillId="3" borderId="13" xfId="18" applyFont="1" applyFill="1" applyBorder="1" applyAlignment="1">
      <alignment horizontal="center" vertical="center"/>
    </xf>
    <xf numFmtId="0" fontId="55" fillId="3" borderId="33" xfId="18" applyFont="1" applyFill="1" applyBorder="1" applyAlignment="1">
      <alignment horizontal="center" vertical="center"/>
    </xf>
    <xf numFmtId="0" fontId="55" fillId="3" borderId="31" xfId="18" applyFont="1" applyFill="1" applyBorder="1" applyAlignment="1">
      <alignment horizontal="center" vertical="center"/>
    </xf>
    <xf numFmtId="0" fontId="55" fillId="3" borderId="32" xfId="18" applyFont="1" applyFill="1" applyBorder="1" applyAlignment="1">
      <alignment horizontal="center" vertical="center"/>
    </xf>
    <xf numFmtId="0" fontId="55" fillId="3" borderId="30" xfId="18" applyFont="1" applyFill="1" applyBorder="1" applyAlignment="1">
      <alignment horizontal="center" vertical="center"/>
    </xf>
    <xf numFmtId="0" fontId="55" fillId="3" borderId="16" xfId="18" applyFont="1" applyFill="1" applyBorder="1" applyAlignment="1">
      <alignment horizontal="center" vertical="center"/>
    </xf>
    <xf numFmtId="0" fontId="55" fillId="3" borderId="40" xfId="18" applyFont="1" applyFill="1" applyBorder="1" applyAlignment="1">
      <alignment horizontal="center" vertical="center" wrapText="1"/>
    </xf>
    <xf numFmtId="0" fontId="55" fillId="3" borderId="45" xfId="18" applyFont="1" applyFill="1" applyBorder="1" applyAlignment="1">
      <alignment horizontal="center" vertical="center" wrapText="1"/>
    </xf>
    <xf numFmtId="0" fontId="55" fillId="3" borderId="41" xfId="18" applyFont="1" applyFill="1" applyBorder="1" applyAlignment="1">
      <alignment horizontal="center" vertical="center" wrapText="1"/>
    </xf>
    <xf numFmtId="0" fontId="55" fillId="3" borderId="34" xfId="18" applyFont="1" applyFill="1" applyBorder="1" applyAlignment="1">
      <alignment horizontal="center" vertical="center"/>
    </xf>
    <xf numFmtId="0" fontId="55" fillId="3" borderId="29" xfId="18" applyFont="1" applyFill="1" applyBorder="1" applyAlignment="1">
      <alignment horizontal="center" vertical="center" wrapText="1"/>
    </xf>
    <xf numFmtId="0" fontId="55" fillId="3" borderId="35" xfId="18" applyFont="1" applyFill="1" applyBorder="1" applyAlignment="1">
      <alignment horizontal="center" vertical="center" wrapText="1"/>
    </xf>
    <xf numFmtId="0" fontId="55" fillId="3" borderId="104" xfId="18" applyFont="1" applyFill="1" applyBorder="1" applyAlignment="1">
      <alignment horizontal="center" vertical="center" wrapText="1"/>
    </xf>
    <xf numFmtId="0" fontId="55" fillId="3" borderId="36" xfId="18" applyFont="1" applyFill="1" applyBorder="1" applyAlignment="1">
      <alignment horizontal="center" vertical="center" wrapText="1"/>
    </xf>
    <xf numFmtId="0" fontId="55" fillId="3" borderId="82" xfId="18" applyFont="1" applyFill="1" applyBorder="1" applyAlignment="1">
      <alignment horizontal="center" vertical="center" wrapText="1"/>
    </xf>
    <xf numFmtId="0" fontId="55" fillId="3" borderId="50" xfId="18" applyFont="1" applyFill="1" applyBorder="1" applyAlignment="1">
      <alignment horizontal="center" vertical="center" wrapText="1"/>
    </xf>
    <xf numFmtId="0" fontId="55" fillId="3" borderId="40" xfId="18" applyFont="1" applyFill="1" applyBorder="1" applyAlignment="1">
      <alignment horizontal="center" wrapText="1"/>
    </xf>
    <xf numFmtId="0" fontId="55" fillId="3" borderId="45" xfId="18" applyFont="1" applyFill="1" applyBorder="1" applyAlignment="1">
      <alignment horizontal="center" wrapText="1"/>
    </xf>
    <xf numFmtId="0" fontId="55" fillId="3" borderId="41" xfId="18" applyFont="1" applyFill="1" applyBorder="1" applyAlignment="1">
      <alignment horizontal="center" wrapText="1"/>
    </xf>
    <xf numFmtId="0" fontId="55" fillId="3" borderId="16" xfId="18" applyFont="1" applyFill="1" applyBorder="1" applyAlignment="1">
      <alignment horizontal="center" vertical="center" wrapText="1"/>
    </xf>
    <xf numFmtId="0" fontId="55" fillId="3" borderId="0" xfId="18" applyFont="1" applyFill="1" applyAlignment="1">
      <alignment horizontal="center" vertical="center" wrapText="1"/>
    </xf>
    <xf numFmtId="0" fontId="55" fillId="3" borderId="21" xfId="18" applyFont="1" applyFill="1" applyBorder="1" applyAlignment="1">
      <alignment horizontal="center" vertical="center" wrapText="1"/>
    </xf>
    <xf numFmtId="0" fontId="55" fillId="3" borderId="78" xfId="18" applyFont="1" applyFill="1" applyBorder="1" applyAlignment="1">
      <alignment horizontal="center" vertical="center"/>
    </xf>
    <xf numFmtId="0" fontId="55" fillId="3" borderId="12" xfId="18" applyFont="1" applyFill="1" applyBorder="1" applyAlignment="1">
      <alignment horizontal="center" vertical="center" wrapText="1"/>
    </xf>
    <xf numFmtId="0" fontId="55" fillId="3" borderId="40" xfId="18" applyFont="1" applyFill="1" applyBorder="1" applyAlignment="1">
      <alignment horizontal="center" vertical="center"/>
    </xf>
    <xf numFmtId="0" fontId="55" fillId="3" borderId="29" xfId="18" applyFont="1" applyFill="1" applyBorder="1" applyAlignment="1">
      <alignment horizontal="center" vertical="center"/>
    </xf>
    <xf numFmtId="0" fontId="55" fillId="3" borderId="103" xfId="18" applyFont="1" applyFill="1" applyBorder="1" applyAlignment="1">
      <alignment horizontal="center" vertical="center"/>
    </xf>
    <xf numFmtId="0" fontId="55" fillId="3" borderId="104" xfId="18" applyFont="1" applyFill="1" applyBorder="1" applyAlignment="1">
      <alignment horizontal="center" vertical="center"/>
    </xf>
    <xf numFmtId="0" fontId="55" fillId="3" borderId="115" xfId="18" applyFont="1" applyFill="1" applyBorder="1" applyAlignment="1">
      <alignment horizontal="center" vertical="center"/>
    </xf>
    <xf numFmtId="0" fontId="55" fillId="3" borderId="107" xfId="18" applyFont="1" applyFill="1" applyBorder="1" applyAlignment="1">
      <alignment horizontal="center" vertical="center"/>
    </xf>
    <xf numFmtId="0" fontId="55" fillId="3" borderId="88" xfId="18" applyFont="1" applyFill="1" applyBorder="1" applyAlignment="1">
      <alignment horizontal="center" vertical="center" wrapText="1"/>
    </xf>
    <xf numFmtId="0" fontId="55" fillId="3" borderId="87" xfId="18" applyFont="1" applyFill="1" applyBorder="1" applyAlignment="1">
      <alignment horizontal="center" vertical="center" wrapText="1"/>
    </xf>
    <xf numFmtId="0" fontId="55" fillId="3" borderId="42" xfId="18" applyFont="1" applyFill="1" applyBorder="1" applyAlignment="1">
      <alignment horizontal="center" vertical="center" wrapText="1"/>
    </xf>
    <xf numFmtId="0" fontId="55" fillId="3" borderId="112" xfId="18" applyFont="1" applyFill="1" applyBorder="1" applyAlignment="1">
      <alignment horizontal="center" vertical="center" wrapText="1"/>
    </xf>
    <xf numFmtId="0" fontId="55" fillId="3" borderId="89" xfId="18" applyFont="1" applyFill="1" applyBorder="1" applyAlignment="1">
      <alignment horizontal="center" vertical="center" wrapText="1"/>
    </xf>
    <xf numFmtId="0" fontId="55" fillId="3" borderId="116" xfId="18" applyFont="1" applyFill="1" applyBorder="1" applyAlignment="1">
      <alignment horizontal="center" vertical="center" wrapText="1"/>
    </xf>
    <xf numFmtId="0" fontId="55" fillId="3" borderId="115" xfId="18" applyFont="1" applyFill="1" applyBorder="1" applyAlignment="1">
      <alignment horizontal="center" vertical="center" wrapText="1"/>
    </xf>
    <xf numFmtId="0" fontId="55" fillId="3" borderId="107" xfId="18" applyFont="1" applyFill="1" applyBorder="1" applyAlignment="1">
      <alignment horizontal="center" vertical="center" wrapText="1"/>
    </xf>
    <xf numFmtId="0" fontId="55" fillId="3" borderId="36" xfId="18" applyFont="1" applyFill="1" applyBorder="1" applyAlignment="1">
      <alignment horizontal="center" vertical="center"/>
    </xf>
    <xf numFmtId="0" fontId="50" fillId="3" borderId="0" xfId="18" applyFont="1" applyFill="1" applyAlignment="1">
      <alignment horizontal="left" wrapText="1"/>
    </xf>
    <xf numFmtId="0" fontId="53" fillId="3" borderId="0" xfId="18" applyFont="1" applyFill="1"/>
    <xf numFmtId="0" fontId="55" fillId="3" borderId="6" xfId="18" applyFont="1" applyFill="1" applyBorder="1" applyAlignment="1">
      <alignment horizontal="center" vertical="center" wrapText="1"/>
    </xf>
    <xf numFmtId="0" fontId="55" fillId="3" borderId="90" xfId="18" applyFont="1" applyFill="1" applyBorder="1" applyAlignment="1">
      <alignment horizontal="center" vertical="center" wrapText="1"/>
    </xf>
    <xf numFmtId="0" fontId="55" fillId="3" borderId="109" xfId="18" applyFont="1" applyFill="1" applyBorder="1" applyAlignment="1">
      <alignment horizontal="center" vertical="center" wrapText="1"/>
    </xf>
    <xf numFmtId="0" fontId="55" fillId="3" borderId="1" xfId="18" applyFont="1" applyFill="1" applyBorder="1"/>
    <xf numFmtId="0" fontId="55" fillId="3" borderId="4" xfId="18" applyFont="1" applyFill="1" applyBorder="1"/>
    <xf numFmtId="0" fontId="55" fillId="3" borderId="3" xfId="18" applyFont="1" applyFill="1" applyBorder="1"/>
    <xf numFmtId="0" fontId="68" fillId="3" borderId="0" xfId="22" applyFont="1" applyFill="1" applyAlignment="1">
      <alignment horizontal="left"/>
    </xf>
    <xf numFmtId="0" fontId="68" fillId="3" borderId="28" xfId="22" applyFont="1" applyFill="1" applyBorder="1" applyAlignment="1">
      <alignment horizontal="left"/>
    </xf>
    <xf numFmtId="0" fontId="65" fillId="3" borderId="0" xfId="22" applyFont="1" applyFill="1" applyAlignment="1">
      <alignment horizontal="left"/>
    </xf>
    <xf numFmtId="0" fontId="146" fillId="3" borderId="0" xfId="22" applyFont="1" applyFill="1" applyAlignment="1">
      <alignment horizontal="center"/>
    </xf>
    <xf numFmtId="0" fontId="71" fillId="3" borderId="67" xfId="22" applyFont="1" applyFill="1" applyBorder="1" applyAlignment="1">
      <alignment horizontal="center"/>
    </xf>
    <xf numFmtId="0" fontId="71" fillId="3" borderId="68" xfId="22" applyFont="1" applyFill="1" applyBorder="1" applyAlignment="1">
      <alignment horizontal="center"/>
    </xf>
    <xf numFmtId="0" fontId="73" fillId="3" borderId="0" xfId="22" applyFont="1" applyFill="1" applyAlignment="1">
      <alignment horizontal="left"/>
    </xf>
    <xf numFmtId="0" fontId="73" fillId="3" borderId="28" xfId="22" applyFont="1" applyFill="1" applyBorder="1" applyAlignment="1">
      <alignment horizontal="left"/>
    </xf>
    <xf numFmtId="0" fontId="147" fillId="3" borderId="0" xfId="22" applyFont="1" applyFill="1" applyAlignment="1">
      <alignment horizontal="left" vertical="top" wrapText="1"/>
    </xf>
    <xf numFmtId="0" fontId="147" fillId="3" borderId="0" xfId="22" applyFont="1" applyFill="1" applyAlignment="1">
      <alignment horizontal="left"/>
    </xf>
    <xf numFmtId="0" fontId="65" fillId="3" borderId="0" xfId="22" applyFont="1" applyFill="1" applyAlignment="1">
      <alignment horizontal="center"/>
    </xf>
    <xf numFmtId="0" fontId="147" fillId="3" borderId="76" xfId="22" applyFont="1" applyFill="1" applyBorder="1" applyAlignment="1">
      <alignment horizontal="right" vertical="top"/>
    </xf>
    <xf numFmtId="0" fontId="45" fillId="0" borderId="0" xfId="5" applyFont="1" applyAlignment="1">
      <alignment horizontal="center" vertical="center"/>
    </xf>
    <xf numFmtId="0" fontId="55" fillId="0" borderId="1" xfId="5" applyFont="1" applyBorder="1" applyAlignment="1">
      <alignment horizontal="center" vertical="center"/>
    </xf>
    <xf numFmtId="0" fontId="55" fillId="0" borderId="3" xfId="5" applyFont="1" applyBorder="1" applyAlignment="1">
      <alignment horizontal="center" vertical="center"/>
    </xf>
    <xf numFmtId="14" fontId="20" fillId="0" borderId="0" xfId="24" applyNumberFormat="1" applyFont="1" applyAlignment="1">
      <alignment horizontal="left"/>
    </xf>
    <xf numFmtId="0" fontId="55" fillId="3" borderId="23" xfId="27" applyFont="1" applyFill="1" applyBorder="1" applyAlignment="1">
      <alignment horizontal="left" vertical="top"/>
    </xf>
    <xf numFmtId="0" fontId="55" fillId="3" borderId="6" xfId="27" applyFont="1" applyFill="1" applyBorder="1" applyAlignment="1">
      <alignment horizontal="left" vertical="top"/>
    </xf>
    <xf numFmtId="0" fontId="45" fillId="3" borderId="0" xfId="27" applyFont="1" applyFill="1" applyAlignment="1">
      <alignment horizontal="center"/>
    </xf>
    <xf numFmtId="0" fontId="84" fillId="3" borderId="0" xfId="27" applyFont="1" applyFill="1" applyAlignment="1">
      <alignment horizontal="center"/>
    </xf>
    <xf numFmtId="0" fontId="88" fillId="3" borderId="2" xfId="27" applyFont="1" applyFill="1" applyBorder="1" applyAlignment="1">
      <alignment horizontal="center"/>
    </xf>
    <xf numFmtId="0" fontId="71" fillId="3" borderId="2" xfId="27" applyFont="1" applyFill="1" applyBorder="1" applyAlignment="1">
      <alignment horizontal="center" vertical="center" wrapText="1"/>
    </xf>
    <xf numFmtId="164" fontId="71" fillId="3" borderId="2" xfId="27" applyNumberFormat="1" applyFont="1" applyFill="1" applyBorder="1" applyAlignment="1">
      <alignment horizontal="center"/>
    </xf>
    <xf numFmtId="164" fontId="71" fillId="3" borderId="11" xfId="27" applyNumberFormat="1" applyFont="1" applyFill="1" applyBorder="1" applyAlignment="1">
      <alignment horizontal="center"/>
    </xf>
    <xf numFmtId="0" fontId="55" fillId="3" borderId="8" xfId="27" applyFont="1" applyFill="1" applyBorder="1" applyAlignment="1">
      <alignment horizontal="left"/>
    </xf>
    <xf numFmtId="0" fontId="55" fillId="3" borderId="14" xfId="27" applyFont="1" applyFill="1" applyBorder="1" applyAlignment="1">
      <alignment horizontal="left"/>
    </xf>
    <xf numFmtId="0" fontId="11" fillId="3" borderId="0" xfId="25" applyFont="1" applyFill="1" applyAlignment="1">
      <alignment horizontal="left" vertical="top" wrapText="1"/>
    </xf>
    <xf numFmtId="0" fontId="61" fillId="3" borderId="0" xfId="25" applyFont="1" applyFill="1" applyAlignment="1">
      <alignment horizontal="left" vertical="top" wrapText="1"/>
    </xf>
    <xf numFmtId="0" fontId="55" fillId="3" borderId="23" xfId="27" applyFont="1" applyFill="1" applyBorder="1" applyAlignment="1">
      <alignment horizontal="left" vertical="center"/>
    </xf>
    <xf numFmtId="0" fontId="55" fillId="3" borderId="6" xfId="27" applyFont="1" applyFill="1" applyBorder="1" applyAlignment="1">
      <alignment horizontal="left" vertical="center"/>
    </xf>
    <xf numFmtId="0" fontId="55" fillId="3" borderId="23" xfId="27" applyFont="1" applyFill="1" applyBorder="1" applyAlignment="1">
      <alignment horizontal="left"/>
    </xf>
    <xf numFmtId="0" fontId="55" fillId="3" borderId="6" xfId="27" applyFont="1" applyFill="1" applyBorder="1" applyAlignment="1">
      <alignment horizontal="left"/>
    </xf>
    <xf numFmtId="0" fontId="55" fillId="3" borderId="2" xfId="27" applyFont="1" applyFill="1" applyBorder="1" applyAlignment="1">
      <alignment horizontal="center"/>
    </xf>
    <xf numFmtId="0" fontId="5" fillId="3" borderId="2" xfId="27" applyFont="1" applyFill="1" applyBorder="1" applyAlignment="1">
      <alignment horizontal="center"/>
    </xf>
    <xf numFmtId="0" fontId="61" fillId="3" borderId="0" xfId="25" applyFont="1" applyFill="1" applyAlignment="1">
      <alignment horizontal="justify" wrapText="1"/>
    </xf>
    <xf numFmtId="0" fontId="61" fillId="3" borderId="0" xfId="25" applyFont="1" applyFill="1"/>
    <xf numFmtId="0" fontId="61" fillId="3" borderId="0" xfId="25" applyFont="1" applyFill="1" applyAlignment="1">
      <alignment horizontal="justify" vertical="top"/>
    </xf>
    <xf numFmtId="0" fontId="124" fillId="3" borderId="0" xfId="0" applyFont="1" applyFill="1" applyAlignment="1">
      <alignment horizontal="center"/>
    </xf>
    <xf numFmtId="0" fontId="129" fillId="3" borderId="89" xfId="0" applyFont="1" applyFill="1" applyBorder="1" applyAlignment="1">
      <alignment horizontal="center" vertical="center"/>
    </xf>
    <xf numFmtId="0" fontId="129" fillId="3" borderId="87" xfId="0" applyFont="1" applyFill="1" applyBorder="1" applyAlignment="1">
      <alignment horizontal="center" vertical="center"/>
    </xf>
    <xf numFmtId="0" fontId="129" fillId="3" borderId="93" xfId="0" applyFont="1" applyFill="1" applyBorder="1" applyAlignment="1">
      <alignment horizontal="center" vertical="center"/>
    </xf>
    <xf numFmtId="0" fontId="129" fillId="3" borderId="95" xfId="0" applyFont="1" applyFill="1" applyBorder="1" applyAlignment="1">
      <alignment horizontal="center" vertical="center"/>
    </xf>
    <xf numFmtId="0" fontId="129" fillId="3" borderId="58" xfId="0" applyFont="1" applyFill="1" applyBorder="1" applyAlignment="1">
      <alignment horizontal="center" vertical="center" wrapText="1"/>
    </xf>
    <xf numFmtId="0" fontId="129" fillId="3" borderId="88" xfId="0" applyFont="1" applyFill="1" applyBorder="1" applyAlignment="1">
      <alignment horizontal="center" vertical="center" wrapText="1"/>
    </xf>
    <xf numFmtId="0" fontId="129" fillId="3" borderId="98" xfId="0" applyFont="1" applyFill="1" applyBorder="1" applyAlignment="1">
      <alignment horizontal="center" vertical="center" wrapText="1"/>
    </xf>
    <xf numFmtId="0" fontId="129" fillId="3" borderId="92" xfId="0" applyFont="1" applyFill="1" applyBorder="1" applyAlignment="1">
      <alignment horizontal="center" vertical="center"/>
    </xf>
    <xf numFmtId="0" fontId="129" fillId="3" borderId="36" xfId="0" applyFont="1" applyFill="1" applyBorder="1" applyAlignment="1">
      <alignment horizontal="center" vertical="center"/>
    </xf>
    <xf numFmtId="0" fontId="129" fillId="3" borderId="82" xfId="0" applyFont="1" applyFill="1" applyBorder="1" applyAlignment="1">
      <alignment horizontal="center" vertical="center"/>
    </xf>
    <xf numFmtId="0" fontId="129" fillId="3" borderId="52" xfId="0" applyFont="1" applyFill="1" applyBorder="1" applyAlignment="1">
      <alignment horizontal="center" vertical="center"/>
    </xf>
    <xf numFmtId="0" fontId="75" fillId="3" borderId="0" xfId="22" applyFont="1" applyFill="1" applyAlignment="1">
      <alignment horizontal="center"/>
    </xf>
    <xf numFmtId="0" fontId="61" fillId="3" borderId="0" xfId="22" applyFont="1" applyFill="1" applyAlignment="1">
      <alignment horizontal="right"/>
    </xf>
    <xf numFmtId="0" fontId="65" fillId="3" borderId="0" xfId="22" applyFont="1" applyFill="1" applyAlignment="1">
      <alignment horizontal="right"/>
    </xf>
    <xf numFmtId="0" fontId="92" fillId="3" borderId="0" xfId="22" applyFont="1" applyFill="1" applyAlignment="1">
      <alignment horizontal="center"/>
    </xf>
    <xf numFmtId="0" fontId="45" fillId="3" borderId="0" xfId="22" applyFont="1" applyFill="1" applyAlignment="1">
      <alignment horizontal="center"/>
    </xf>
    <xf numFmtId="0" fontId="94" fillId="3" borderId="2" xfId="22" applyFont="1" applyFill="1" applyBorder="1" applyAlignment="1">
      <alignment horizontal="center" vertical="center"/>
    </xf>
    <xf numFmtId="0" fontId="95" fillId="3" borderId="8" xfId="22" applyFont="1" applyFill="1" applyBorder="1" applyAlignment="1">
      <alignment horizontal="center" vertical="center" wrapText="1"/>
    </xf>
    <xf numFmtId="0" fontId="95" fillId="3" borderId="12" xfId="22" applyFont="1" applyFill="1" applyBorder="1" applyAlignment="1">
      <alignment horizontal="center" vertical="center"/>
    </xf>
    <xf numFmtId="0" fontId="95" fillId="3" borderId="14" xfId="22" applyFont="1" applyFill="1" applyBorder="1" applyAlignment="1">
      <alignment horizontal="center" vertical="center"/>
    </xf>
    <xf numFmtId="0" fontId="95" fillId="3" borderId="22" xfId="22" applyFont="1" applyFill="1" applyBorder="1" applyAlignment="1">
      <alignment horizontal="center" vertical="center"/>
    </xf>
    <xf numFmtId="0" fontId="95" fillId="3" borderId="105" xfId="22" applyFont="1" applyFill="1" applyBorder="1" applyAlignment="1">
      <alignment horizontal="center" vertical="center"/>
    </xf>
    <xf numFmtId="0" fontId="95" fillId="3" borderId="109" xfId="22" applyFont="1" applyFill="1" applyBorder="1" applyAlignment="1">
      <alignment horizontal="center" vertical="center"/>
    </xf>
    <xf numFmtId="0" fontId="55" fillId="3" borderId="18" xfId="20" applyFont="1" applyFill="1" applyBorder="1" applyAlignment="1">
      <alignment horizontal="center" vertical="center" textRotation="90" wrapText="1"/>
    </xf>
    <xf numFmtId="0" fontId="55" fillId="3" borderId="114" xfId="20" applyFont="1" applyFill="1" applyBorder="1" applyAlignment="1">
      <alignment horizontal="center" vertical="center" textRotation="90" wrapText="1"/>
    </xf>
    <xf numFmtId="0" fontId="55" fillId="3" borderId="9" xfId="20" applyFont="1" applyFill="1" applyBorder="1" applyAlignment="1">
      <alignment horizontal="center" vertical="center" textRotation="90" wrapText="1"/>
    </xf>
    <xf numFmtId="0" fontId="61" fillId="3" borderId="0" xfId="20" applyFont="1" applyFill="1" applyAlignment="1">
      <alignment horizontal="left" vertical="center" wrapText="1"/>
    </xf>
    <xf numFmtId="0" fontId="55" fillId="3" borderId="36" xfId="20" applyFont="1" applyFill="1" applyBorder="1" applyAlignment="1">
      <alignment horizontal="center" vertical="center" textRotation="90" wrapText="1"/>
    </xf>
    <xf numFmtId="0" fontId="55" fillId="3" borderId="115" xfId="20" applyFont="1" applyFill="1" applyBorder="1" applyAlignment="1">
      <alignment horizontal="center" vertical="center" textRotation="90" wrapText="1"/>
    </xf>
    <xf numFmtId="0" fontId="55" fillId="3" borderId="107" xfId="20" applyFont="1" applyFill="1" applyBorder="1" applyAlignment="1">
      <alignment horizontal="center" vertical="center" textRotation="90" wrapText="1"/>
    </xf>
    <xf numFmtId="0" fontId="55" fillId="3" borderId="38" xfId="20" applyFont="1" applyFill="1" applyBorder="1" applyAlignment="1">
      <alignment horizontal="center" vertical="center" textRotation="90" wrapText="1"/>
    </xf>
    <xf numFmtId="0" fontId="55" fillId="3" borderId="113" xfId="20" applyFont="1" applyFill="1" applyBorder="1" applyAlignment="1">
      <alignment horizontal="center" vertical="center" textRotation="90" wrapText="1"/>
    </xf>
    <xf numFmtId="0" fontId="55" fillId="3" borderId="118" xfId="20" applyFont="1" applyFill="1" applyBorder="1" applyAlignment="1">
      <alignment horizontal="center" vertical="center" textRotation="90" wrapText="1"/>
    </xf>
    <xf numFmtId="0" fontId="45" fillId="3" borderId="0" xfId="20" applyFont="1" applyFill="1" applyAlignment="1">
      <alignment horizontal="right"/>
    </xf>
    <xf numFmtId="0" fontId="45" fillId="3" borderId="0" xfId="20" applyFont="1" applyFill="1" applyAlignment="1">
      <alignment horizontal="center"/>
    </xf>
    <xf numFmtId="0" fontId="55" fillId="3" borderId="8" xfId="20" applyFont="1" applyFill="1" applyBorder="1" applyAlignment="1">
      <alignment horizontal="center" vertical="center" wrapText="1"/>
    </xf>
    <xf numFmtId="0" fontId="55" fillId="3" borderId="14" xfId="20" applyFont="1" applyFill="1" applyBorder="1" applyAlignment="1">
      <alignment horizontal="center" vertical="center" wrapText="1"/>
    </xf>
    <xf numFmtId="0" fontId="55" fillId="3" borderId="85" xfId="20" applyFont="1" applyFill="1" applyBorder="1" applyAlignment="1">
      <alignment horizontal="center" vertical="center" wrapText="1"/>
    </xf>
    <xf numFmtId="0" fontId="55" fillId="3" borderId="6" xfId="20" applyFont="1" applyFill="1" applyBorder="1" applyAlignment="1">
      <alignment horizontal="center" vertical="center" wrapText="1"/>
    </xf>
    <xf numFmtId="0" fontId="55" fillId="3" borderId="22" xfId="20" applyFont="1" applyFill="1" applyBorder="1" applyAlignment="1">
      <alignment horizontal="center" vertical="center" wrapText="1"/>
    </xf>
    <xf numFmtId="0" fontId="55" fillId="3" borderId="109" xfId="20" applyFont="1" applyFill="1" applyBorder="1" applyAlignment="1">
      <alignment horizontal="center" vertical="center" wrapText="1"/>
    </xf>
    <xf numFmtId="0" fontId="55" fillId="3" borderId="29" xfId="20" applyFont="1" applyFill="1" applyBorder="1" applyAlignment="1">
      <alignment horizontal="center" vertical="center" wrapText="1"/>
    </xf>
    <xf numFmtId="0" fontId="55" fillId="3" borderId="35" xfId="20" applyFont="1" applyFill="1" applyBorder="1" applyAlignment="1">
      <alignment horizontal="center" vertical="center" wrapText="1"/>
    </xf>
    <xf numFmtId="0" fontId="55" fillId="3" borderId="36" xfId="20" applyFont="1" applyFill="1" applyBorder="1" applyAlignment="1">
      <alignment horizontal="center" vertical="center" wrapText="1"/>
    </xf>
    <xf numFmtId="0" fontId="55" fillId="3" borderId="82" xfId="20" applyFont="1" applyFill="1" applyBorder="1" applyAlignment="1">
      <alignment horizontal="center" vertical="center" wrapText="1"/>
    </xf>
    <xf numFmtId="0" fontId="55" fillId="3" borderId="40" xfId="20" applyFont="1" applyFill="1" applyBorder="1" applyAlignment="1">
      <alignment horizontal="center" vertical="center" wrapText="1"/>
    </xf>
    <xf numFmtId="0" fontId="55" fillId="3" borderId="103" xfId="20" applyFont="1" applyFill="1" applyBorder="1" applyAlignment="1">
      <alignment horizontal="center" vertical="center" wrapText="1"/>
    </xf>
    <xf numFmtId="0" fontId="55" fillId="3" borderId="104" xfId="20" applyFont="1" applyFill="1" applyBorder="1" applyAlignment="1">
      <alignment horizontal="center" vertical="center" wrapText="1"/>
    </xf>
    <xf numFmtId="0" fontId="55" fillId="3" borderId="36" xfId="0" applyFont="1" applyFill="1" applyBorder="1" applyAlignment="1">
      <alignment horizontal="center" vertical="center" wrapText="1"/>
    </xf>
    <xf numFmtId="0" fontId="55" fillId="3" borderId="82" xfId="0" applyFont="1" applyFill="1" applyBorder="1" applyAlignment="1">
      <alignment horizontal="center" vertical="center" wrapText="1"/>
    </xf>
    <xf numFmtId="0" fontId="54" fillId="3" borderId="36" xfId="20" applyFont="1" applyFill="1" applyBorder="1" applyAlignment="1">
      <alignment horizontal="center" vertical="center" wrapText="1"/>
    </xf>
    <xf numFmtId="0" fontId="54" fillId="3" borderId="82" xfId="0" applyFont="1" applyFill="1" applyBorder="1" applyAlignment="1">
      <alignment horizontal="center" vertical="center" wrapText="1"/>
    </xf>
    <xf numFmtId="0" fontId="54" fillId="3" borderId="52" xfId="0" applyFont="1" applyFill="1" applyBorder="1" applyAlignment="1">
      <alignment horizontal="center" vertical="center" wrapText="1"/>
    </xf>
    <xf numFmtId="0" fontId="54" fillId="3" borderId="40" xfId="20" applyFont="1" applyFill="1" applyBorder="1" applyAlignment="1">
      <alignment horizontal="center" vertical="center" wrapText="1"/>
    </xf>
    <xf numFmtId="0" fontId="54" fillId="3" borderId="116" xfId="0" applyFont="1" applyFill="1" applyBorder="1" applyAlignment="1">
      <alignment horizontal="center" vertical="center" wrapText="1"/>
    </xf>
    <xf numFmtId="0" fontId="54" fillId="3" borderId="56" xfId="0" applyFont="1" applyFill="1" applyBorder="1" applyAlignment="1">
      <alignment horizontal="center" vertical="center" wrapText="1"/>
    </xf>
    <xf numFmtId="0" fontId="45" fillId="3" borderId="8" xfId="20" applyFont="1" applyFill="1" applyBorder="1" applyAlignment="1">
      <alignment horizontal="center" vertical="center"/>
    </xf>
    <xf numFmtId="0" fontId="126" fillId="3" borderId="12" xfId="20" applyFont="1" applyFill="1" applyBorder="1" applyAlignment="1">
      <alignment horizontal="center" vertical="center"/>
    </xf>
    <xf numFmtId="0" fontId="126" fillId="3" borderId="14" xfId="20" applyFont="1" applyFill="1" applyBorder="1" applyAlignment="1">
      <alignment horizontal="center" vertical="center"/>
    </xf>
    <xf numFmtId="0" fontId="55" fillId="3" borderId="37" xfId="20" applyFont="1" applyFill="1" applyBorder="1" applyAlignment="1">
      <alignment horizontal="center" vertical="center" textRotation="90" wrapText="1"/>
    </xf>
    <xf numFmtId="0" fontId="55" fillId="3" borderId="112" xfId="20" applyFont="1" applyFill="1" applyBorder="1" applyAlignment="1">
      <alignment horizontal="center" vertical="center" textRotation="90" wrapText="1"/>
    </xf>
    <xf numFmtId="0" fontId="55" fillId="3" borderId="108" xfId="20" applyFont="1" applyFill="1" applyBorder="1" applyAlignment="1">
      <alignment horizontal="center" vertical="center" textRotation="90" wrapText="1"/>
    </xf>
    <xf numFmtId="0" fontId="94" fillId="3" borderId="36" xfId="22" applyFont="1" applyFill="1" applyBorder="1" applyAlignment="1">
      <alignment horizontal="center" vertical="center" wrapText="1"/>
    </xf>
    <xf numFmtId="0" fontId="94" fillId="3" borderId="50" xfId="22" applyFont="1" applyFill="1" applyBorder="1" applyAlignment="1">
      <alignment horizontal="center" vertical="center" wrapText="1"/>
    </xf>
    <xf numFmtId="0" fontId="94" fillId="3" borderId="79" xfId="22" applyFont="1" applyFill="1" applyBorder="1" applyAlignment="1">
      <alignment horizontal="center" vertical="center"/>
    </xf>
    <xf numFmtId="0" fontId="42" fillId="3" borderId="79" xfId="22" applyFont="1" applyFill="1" applyBorder="1" applyAlignment="1">
      <alignment horizontal="center"/>
    </xf>
    <xf numFmtId="0" fontId="94" fillId="3" borderId="80" xfId="22" applyFont="1" applyFill="1" applyBorder="1" applyAlignment="1">
      <alignment horizontal="center" vertical="center" wrapText="1"/>
    </xf>
    <xf numFmtId="0" fontId="94" fillId="3" borderId="82" xfId="22" applyFont="1" applyFill="1" applyBorder="1" applyAlignment="1">
      <alignment horizontal="center" vertical="center" wrapText="1"/>
    </xf>
    <xf numFmtId="0" fontId="111" fillId="3" borderId="81" xfId="22" applyFont="1" applyFill="1" applyBorder="1" applyAlignment="1">
      <alignment horizontal="center" vertical="center" wrapText="1"/>
    </xf>
    <xf numFmtId="0" fontId="61" fillId="3" borderId="0" xfId="22" applyFont="1" applyFill="1" applyAlignment="1">
      <alignment horizontal="left" vertical="top" wrapText="1" indent="6"/>
    </xf>
    <xf numFmtId="0" fontId="111" fillId="3" borderId="62" xfId="22" applyFont="1" applyFill="1" applyBorder="1" applyAlignment="1">
      <alignment horizontal="center" vertical="center" wrapText="1"/>
    </xf>
    <xf numFmtId="173" fontId="4" fillId="3" borderId="33" xfId="23" applyNumberFormat="1" applyFont="1" applyFill="1" applyBorder="1" applyAlignment="1" applyProtection="1">
      <alignment horizontal="center"/>
    </xf>
    <xf numFmtId="173" fontId="4" fillId="3" borderId="32" xfId="23" applyNumberFormat="1" applyFont="1" applyFill="1" applyBorder="1" applyAlignment="1" applyProtection="1">
      <alignment horizontal="center"/>
    </xf>
    <xf numFmtId="0" fontId="61" fillId="3" borderId="16" xfId="22" applyFont="1" applyFill="1" applyBorder="1" applyAlignment="1">
      <alignment horizontal="left" vertical="top" wrapText="1"/>
    </xf>
    <xf numFmtId="3" fontId="94" fillId="3" borderId="36" xfId="22" applyNumberFormat="1" applyFont="1" applyFill="1" applyBorder="1" applyAlignment="1">
      <alignment horizontal="center" vertical="center" wrapText="1"/>
    </xf>
    <xf numFmtId="3" fontId="94" fillId="3" borderId="50" xfId="22" applyNumberFormat="1" applyFont="1" applyFill="1" applyBorder="1" applyAlignment="1">
      <alignment horizontal="center" vertical="center" wrapText="1"/>
    </xf>
    <xf numFmtId="3" fontId="94" fillId="3" borderId="33" xfId="22" applyNumberFormat="1" applyFont="1" applyFill="1" applyBorder="1" applyAlignment="1">
      <alignment horizontal="center" vertical="center"/>
    </xf>
    <xf numFmtId="3" fontId="94" fillId="3" borderId="31" xfId="22" applyNumberFormat="1" applyFont="1" applyFill="1" applyBorder="1" applyAlignment="1">
      <alignment horizontal="center" vertical="center"/>
    </xf>
    <xf numFmtId="3" fontId="94" fillId="3" borderId="32" xfId="22" applyNumberFormat="1" applyFont="1" applyFill="1" applyBorder="1" applyAlignment="1">
      <alignment horizontal="center" vertical="center"/>
    </xf>
    <xf numFmtId="0" fontId="94" fillId="3" borderId="52" xfId="22" applyFont="1" applyFill="1" applyBorder="1" applyAlignment="1">
      <alignment horizontal="center" vertical="center" wrapText="1"/>
    </xf>
    <xf numFmtId="1" fontId="66" fillId="3" borderId="11" xfId="28" applyNumberFormat="1" applyFont="1" applyFill="1" applyBorder="1" applyAlignment="1">
      <alignment horizontal="center" vertical="center"/>
    </xf>
    <xf numFmtId="1" fontId="66" fillId="3" borderId="84" xfId="28" applyNumberFormat="1" applyFont="1" applyFill="1" applyBorder="1" applyAlignment="1">
      <alignment horizontal="center" vertical="center"/>
    </xf>
    <xf numFmtId="1" fontId="66" fillId="3" borderId="9" xfId="28" applyNumberFormat="1" applyFont="1" applyFill="1" applyBorder="1" applyAlignment="1">
      <alignment horizontal="center" vertical="center"/>
    </xf>
    <xf numFmtId="178" fontId="4" fillId="3" borderId="36" xfId="23" applyNumberFormat="1" applyFont="1" applyFill="1" applyBorder="1" applyAlignment="1">
      <alignment horizontal="right" vertical="center"/>
    </xf>
    <xf numFmtId="178" fontId="4" fillId="3" borderId="82" xfId="23" applyNumberFormat="1" applyFont="1" applyFill="1" applyBorder="1" applyAlignment="1">
      <alignment horizontal="right" vertical="center"/>
    </xf>
    <xf numFmtId="178" fontId="4" fillId="3" borderId="50" xfId="23" applyNumberFormat="1" applyFont="1" applyFill="1" applyBorder="1" applyAlignment="1">
      <alignment horizontal="right" vertical="center"/>
    </xf>
    <xf numFmtId="0" fontId="45" fillId="3" borderId="0" xfId="22" applyFont="1" applyFill="1" applyAlignment="1">
      <alignment horizontal="center" wrapText="1"/>
    </xf>
    <xf numFmtId="0" fontId="55" fillId="3" borderId="11" xfId="22" applyFont="1" applyFill="1" applyBorder="1" applyAlignment="1">
      <alignment horizontal="center" vertical="center" wrapText="1"/>
    </xf>
    <xf numFmtId="0" fontId="55" fillId="3" borderId="84" xfId="22" applyFont="1" applyFill="1" applyBorder="1" applyAlignment="1">
      <alignment horizontal="center" vertical="center" wrapText="1"/>
    </xf>
    <xf numFmtId="0" fontId="55" fillId="3" borderId="9" xfId="22" applyFont="1" applyFill="1" applyBorder="1" applyAlignment="1">
      <alignment horizontal="center" vertical="center" wrapText="1"/>
    </xf>
    <xf numFmtId="3" fontId="55" fillId="3" borderId="30" xfId="22" applyNumberFormat="1" applyFont="1" applyFill="1" applyBorder="1" applyAlignment="1">
      <alignment horizontal="center"/>
    </xf>
    <xf numFmtId="3" fontId="55" fillId="3" borderId="32" xfId="22" applyNumberFormat="1" applyFont="1" applyFill="1" applyBorder="1" applyAlignment="1">
      <alignment horizontal="center"/>
    </xf>
    <xf numFmtId="0" fontId="55" fillId="3" borderId="36" xfId="22" applyFont="1" applyFill="1" applyBorder="1" applyAlignment="1">
      <alignment horizontal="center" vertical="center" wrapText="1"/>
    </xf>
    <xf numFmtId="0" fontId="55" fillId="3" borderId="52" xfId="22" applyFont="1" applyFill="1" applyBorder="1" applyAlignment="1">
      <alignment horizontal="center" vertical="center" wrapText="1"/>
    </xf>
    <xf numFmtId="173" fontId="4" fillId="3" borderId="36" xfId="23" applyNumberFormat="1" applyFont="1" applyFill="1" applyBorder="1" applyAlignment="1">
      <alignment horizontal="center" vertical="center"/>
    </xf>
    <xf numFmtId="173" fontId="4" fillId="3" borderId="50" xfId="23" applyNumberFormat="1" applyFont="1" applyFill="1" applyBorder="1" applyAlignment="1">
      <alignment horizontal="center" vertical="center"/>
    </xf>
    <xf numFmtId="178" fontId="4" fillId="3" borderId="36" xfId="23" applyNumberFormat="1" applyFont="1" applyFill="1" applyBorder="1" applyAlignment="1">
      <alignment vertical="center"/>
    </xf>
    <xf numFmtId="178" fontId="4" fillId="3" borderId="50" xfId="23" applyNumberFormat="1" applyFont="1" applyFill="1" applyBorder="1" applyAlignment="1">
      <alignment vertical="center"/>
    </xf>
    <xf numFmtId="0" fontId="16" fillId="3" borderId="11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6" fillId="3" borderId="9" xfId="0" applyFont="1" applyFill="1" applyBorder="1" applyAlignment="1">
      <alignment horizontal="center" vertical="center" wrapText="1"/>
    </xf>
    <xf numFmtId="3" fontId="16" fillId="3" borderId="11" xfId="0" applyNumberFormat="1" applyFont="1" applyFill="1" applyBorder="1" applyAlignment="1">
      <alignment horizontal="center" vertical="center" wrapText="1"/>
    </xf>
    <xf numFmtId="3" fontId="16" fillId="3" borderId="5" xfId="0" applyNumberFormat="1" applyFont="1" applyFill="1" applyBorder="1" applyAlignment="1">
      <alignment horizontal="center" vertical="center" wrapText="1"/>
    </xf>
    <xf numFmtId="3" fontId="16" fillId="3" borderId="9" xfId="0" applyNumberFormat="1" applyFont="1" applyFill="1" applyBorder="1" applyAlignment="1">
      <alignment horizontal="center" vertical="center" wrapText="1"/>
    </xf>
    <xf numFmtId="3" fontId="16" fillId="3" borderId="8" xfId="0" applyNumberFormat="1" applyFont="1" applyFill="1" applyBorder="1" applyAlignment="1">
      <alignment horizontal="center" vertical="center" wrapText="1"/>
    </xf>
    <xf numFmtId="3" fontId="16" fillId="3" borderId="7" xfId="0" applyNumberFormat="1" applyFont="1" applyFill="1" applyBorder="1" applyAlignment="1">
      <alignment horizontal="center" vertical="center" wrapText="1"/>
    </xf>
    <xf numFmtId="3" fontId="16" fillId="3" borderId="15" xfId="0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6" fillId="3" borderId="14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38" fillId="3" borderId="11" xfId="0" applyFont="1" applyFill="1" applyBorder="1" applyAlignment="1">
      <alignment horizontal="center" vertical="center" wrapText="1"/>
    </xf>
    <xf numFmtId="0" fontId="38" fillId="3" borderId="5" xfId="0" applyFont="1" applyFill="1" applyBorder="1" applyAlignment="1">
      <alignment horizontal="center" vertical="center" wrapText="1"/>
    </xf>
    <xf numFmtId="0" fontId="38" fillId="3" borderId="9" xfId="0" applyFont="1" applyFill="1" applyBorder="1" applyAlignment="1">
      <alignment horizontal="center" vertical="center" wrapText="1"/>
    </xf>
    <xf numFmtId="2" fontId="16" fillId="3" borderId="11" xfId="0" applyNumberFormat="1" applyFont="1" applyFill="1" applyBorder="1" applyAlignment="1">
      <alignment horizontal="center" vertical="center" wrapText="1"/>
    </xf>
    <xf numFmtId="2" fontId="16" fillId="3" borderId="5" xfId="0" applyNumberFormat="1" applyFont="1" applyFill="1" applyBorder="1" applyAlignment="1">
      <alignment horizontal="center" vertical="center" wrapText="1"/>
    </xf>
    <xf numFmtId="2" fontId="16" fillId="3" borderId="9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0" fontId="159" fillId="3" borderId="0" xfId="29" applyFont="1" applyFill="1" applyAlignment="1">
      <alignment horizontal="right" vertical="center"/>
    </xf>
    <xf numFmtId="0" fontId="159" fillId="3" borderId="0" xfId="29" applyFont="1" applyFill="1" applyAlignment="1">
      <alignment vertical="center"/>
    </xf>
    <xf numFmtId="0" fontId="159" fillId="3" borderId="0" xfId="29" applyFont="1" applyFill="1" applyAlignment="1">
      <alignment horizontal="left" vertical="center"/>
    </xf>
  </cellXfs>
  <cellStyles count="30">
    <cellStyle name="40% - Accent2" xfId="21" builtinId="35"/>
    <cellStyle name="Baamini" xfId="17"/>
    <cellStyle name="Comma" xfId="1" builtinId="3"/>
    <cellStyle name="Comma 2" xfId="2"/>
    <cellStyle name="Comma 3" xfId="3"/>
    <cellStyle name="Comma 3 2" xfId="14"/>
    <cellStyle name="Comma 4" xfId="4"/>
    <cellStyle name="Comma 4 2" xfId="9"/>
    <cellStyle name="Comma 5" xfId="23"/>
    <cellStyle name="Hyperlink" xfId="29" builtinId="8"/>
    <cellStyle name="Normal" xfId="0" builtinId="0"/>
    <cellStyle name="Normal 2" xfId="5"/>
    <cellStyle name="Normal 2 2" xfId="28"/>
    <cellStyle name="Normal 2 2 2" xfId="25"/>
    <cellStyle name="Normal 2_Annual Report - Appendix tables 122, 123A and 123B" xfId="18"/>
    <cellStyle name="Normal 3" xfId="6"/>
    <cellStyle name="Normal 4" xfId="7"/>
    <cellStyle name="Normal 4 2" xfId="15"/>
    <cellStyle name="Normal 5" xfId="10"/>
    <cellStyle name="Normal 6" xfId="13"/>
    <cellStyle name="Normal 7" xfId="22"/>
    <cellStyle name="Normal 8" xfId="24"/>
    <cellStyle name="Normal 9" xfId="11"/>
    <cellStyle name="Normal 9 2" xfId="16"/>
    <cellStyle name="Normal_Annual Report - Appendix tables 122, 123A and 123B" xfId="19"/>
    <cellStyle name="Normal_Sheet1 2" xfId="20"/>
    <cellStyle name="Normal_Sheet1 2 2" xfId="26"/>
    <cellStyle name="Normal_Sheet8 2" xfId="27"/>
    <cellStyle name="Output Amounts" xfId="8"/>
    <cellStyle name="Percent 2" xfId="1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4678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21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abSelected="1" zoomScaleNormal="100" workbookViewId="0">
      <selection sqref="A1:B1"/>
    </sheetView>
  </sheetViews>
  <sheetFormatPr defaultRowHeight="15.75"/>
  <cols>
    <col min="1" max="1" width="220" style="1330" customWidth="1"/>
    <col min="2" max="2" width="22.6640625" style="1330" customWidth="1"/>
    <col min="3" max="16384" width="9.33203125" style="1330"/>
  </cols>
  <sheetData>
    <row r="1" spans="1:6" ht="31.5" customHeight="1">
      <c r="A1" s="1334" t="s">
        <v>1136</v>
      </c>
      <c r="B1" s="1335"/>
    </row>
    <row r="2" spans="1:6" ht="20.25">
      <c r="A2" s="1336" t="s">
        <v>1139</v>
      </c>
      <c r="B2" s="1336"/>
    </row>
    <row r="3" spans="1:6">
      <c r="A3" s="1337" t="s">
        <v>1140</v>
      </c>
      <c r="B3" s="1337"/>
    </row>
    <row r="4" spans="1:6" ht="18">
      <c r="A4" s="1338" t="s">
        <v>1137</v>
      </c>
      <c r="B4" s="1338"/>
    </row>
    <row r="5" spans="1:6">
      <c r="A5" s="1328"/>
      <c r="B5" s="1328"/>
    </row>
    <row r="6" spans="1:6">
      <c r="A6" s="1329" t="s">
        <v>1135</v>
      </c>
      <c r="B6" s="1329" t="s">
        <v>1138</v>
      </c>
    </row>
    <row r="7" spans="1:6" ht="20.100000000000001" customHeight="1">
      <c r="A7" s="1324" t="s">
        <v>1201</v>
      </c>
      <c r="B7" s="460">
        <v>118</v>
      </c>
    </row>
    <row r="8" spans="1:6" ht="20.100000000000001" customHeight="1">
      <c r="A8" s="1325" t="s">
        <v>1202</v>
      </c>
      <c r="B8" s="461">
        <v>119</v>
      </c>
    </row>
    <row r="9" spans="1:6" ht="20.100000000000001" customHeight="1">
      <c r="A9" s="1324" t="s">
        <v>1203</v>
      </c>
      <c r="B9" s="460">
        <v>120</v>
      </c>
    </row>
    <row r="10" spans="1:6" ht="20.100000000000001" customHeight="1">
      <c r="A10" s="1325" t="s">
        <v>1204</v>
      </c>
      <c r="B10" s="461">
        <v>121</v>
      </c>
    </row>
    <row r="11" spans="1:6" ht="20.100000000000001" customHeight="1">
      <c r="A11" s="1324" t="s">
        <v>344</v>
      </c>
      <c r="B11" s="460">
        <v>122</v>
      </c>
    </row>
    <row r="12" spans="1:6" ht="20.100000000000001" customHeight="1">
      <c r="A12" s="1325" t="s">
        <v>1125</v>
      </c>
      <c r="B12" s="461">
        <v>123</v>
      </c>
    </row>
    <row r="13" spans="1:6" ht="20.100000000000001" customHeight="1">
      <c r="A13" s="1324" t="s">
        <v>1126</v>
      </c>
      <c r="B13" s="460">
        <v>124</v>
      </c>
    </row>
    <row r="14" spans="1:6" ht="20.100000000000001" customHeight="1">
      <c r="A14" s="1325" t="s">
        <v>1127</v>
      </c>
      <c r="B14" s="461">
        <v>125</v>
      </c>
    </row>
    <row r="15" spans="1:6" ht="20.100000000000001" customHeight="1">
      <c r="A15" s="1324" t="s">
        <v>963</v>
      </c>
      <c r="B15" s="460">
        <v>126</v>
      </c>
      <c r="F15" s="1331"/>
    </row>
    <row r="16" spans="1:6" ht="20.100000000000001" customHeight="1">
      <c r="A16" s="1325" t="s">
        <v>1128</v>
      </c>
      <c r="B16" s="461">
        <v>127</v>
      </c>
    </row>
    <row r="17" spans="1:2" ht="20.100000000000001" customHeight="1">
      <c r="A17" s="1324" t="s">
        <v>1129</v>
      </c>
      <c r="B17" s="460">
        <v>128</v>
      </c>
    </row>
    <row r="18" spans="1:2" ht="20.100000000000001" customHeight="1">
      <c r="A18" s="1325" t="s">
        <v>1130</v>
      </c>
      <c r="B18" s="461">
        <v>129</v>
      </c>
    </row>
    <row r="19" spans="1:2" ht="20.100000000000001" customHeight="1">
      <c r="A19" s="1324" t="s">
        <v>534</v>
      </c>
      <c r="B19" s="460">
        <v>130</v>
      </c>
    </row>
    <row r="20" spans="1:2" ht="20.100000000000001" customHeight="1">
      <c r="A20" s="1325" t="s">
        <v>538</v>
      </c>
      <c r="B20" s="461">
        <v>131</v>
      </c>
    </row>
    <row r="21" spans="1:2" ht="20.100000000000001" customHeight="1">
      <c r="A21" s="1324" t="s">
        <v>541</v>
      </c>
      <c r="B21" s="460">
        <v>132</v>
      </c>
    </row>
    <row r="22" spans="1:2" ht="20.100000000000001" customHeight="1">
      <c r="A22" s="1325" t="s">
        <v>600</v>
      </c>
      <c r="B22" s="461">
        <v>133</v>
      </c>
    </row>
    <row r="23" spans="1:2" ht="20.100000000000001" customHeight="1">
      <c r="A23" s="1326" t="s">
        <v>1057</v>
      </c>
      <c r="B23" s="460">
        <v>134</v>
      </c>
    </row>
    <row r="24" spans="1:2" ht="20.100000000000001" customHeight="1">
      <c r="A24" s="1327" t="s">
        <v>667</v>
      </c>
      <c r="B24" s="461">
        <v>135</v>
      </c>
    </row>
    <row r="25" spans="1:2" ht="20.100000000000001" customHeight="1">
      <c r="A25" s="1326" t="s">
        <v>710</v>
      </c>
      <c r="B25" s="460">
        <v>136</v>
      </c>
    </row>
    <row r="26" spans="1:2" ht="20.100000000000001" customHeight="1">
      <c r="A26" s="1327" t="s">
        <v>1086</v>
      </c>
      <c r="B26" s="461">
        <v>137</v>
      </c>
    </row>
    <row r="27" spans="1:2" ht="20.100000000000001" customHeight="1">
      <c r="A27" s="1326" t="s">
        <v>1131</v>
      </c>
      <c r="B27" s="460">
        <v>138</v>
      </c>
    </row>
    <row r="28" spans="1:2" ht="20.100000000000001" customHeight="1">
      <c r="A28" s="1327" t="s">
        <v>1132</v>
      </c>
      <c r="B28" s="461">
        <v>139</v>
      </c>
    </row>
    <row r="29" spans="1:2" ht="20.100000000000001" customHeight="1">
      <c r="A29" s="1326" t="s">
        <v>1133</v>
      </c>
      <c r="B29" s="460">
        <v>140</v>
      </c>
    </row>
    <row r="30" spans="1:2" ht="20.100000000000001" customHeight="1">
      <c r="A30" s="1327" t="s">
        <v>1134</v>
      </c>
      <c r="B30" s="461">
        <v>141</v>
      </c>
    </row>
    <row r="31" spans="1:2" ht="20.100000000000001" customHeight="1">
      <c r="A31" s="1326" t="s">
        <v>911</v>
      </c>
      <c r="B31" s="460">
        <v>142</v>
      </c>
    </row>
    <row r="32" spans="1:2" ht="20.100000000000001" customHeight="1"/>
  </sheetData>
  <mergeCells count="4">
    <mergeCell ref="A1:B1"/>
    <mergeCell ref="A2:B2"/>
    <mergeCell ref="A3:B3"/>
    <mergeCell ref="A4:B4"/>
  </mergeCells>
  <hyperlinks>
    <hyperlink ref="A7" location="'118'!A1" display="ehzaf; $l;Lf;fs; - M1 kw;Wk; M2"/>
    <hyperlink ref="A8" location="'119'!A1" display="ehza mstPL - M2 "/>
    <hyperlink ref="A9" location="'120'!A1" display="xd;W jpul;lg;gl;l ehza mstPL - M2b"/>
    <hyperlink ref="A10" location="'121'!A1" display="epjpapay; mstPL - M4"/>
    <hyperlink ref="A11" location="'122'!A1" display="ehzaf;$l;Lf;fs; - RUf;fk;"/>
    <hyperlink ref="A12" location="'123'!A1" display="gz tPjq;fs;: kj;jpa tq;fp kw;Wk; th;j;jf tq;fpfs; "/>
    <hyperlink ref="A13" location="'124'!A1" display="gpizaq;fspd; tifg;gb th;j;jf tq;fpfspd; fld;fSk; Kw;gzq;fSk; (fhy Kbtpy;)"/>
    <hyperlink ref="A14" location="'125'!A1" display="th;j;jf tq;fpapdhy; jdpahh;Jiwf;F toq;fg;gl;l fld;fSk; Kw;gzq;fSk;"/>
    <hyperlink ref="A15" location="'126'!A1" display="kj;jpa tq;fpapd; nrhj;Jf;fSk; nghWg;Gf;fSk;"/>
    <hyperlink ref="A16" location="'127'!A1" display="th;j;jf tq;fpfspd; cs;ehl;L tq;fpj; njhopy; gphpTfspd; nrhj;Jf;fSk; nghWg;Gf;fSk; "/>
    <hyperlink ref="A17" location="'128'!A1" display="th;j;jf tq;fpfspd; fiufle;j tq;fpj; njhopy; (f.f.t.) gphpTfspd; nrhj;Jf;fSk; nghWg;Gf;fSk;"/>
    <hyperlink ref="A18" location="'129'!A1" display=" epjpapay; Mw;wy; Fwpfhl;bfs; - tq;fpj;njhopy; Jiw"/>
    <hyperlink ref="A19" location="'130'!A1" display="epjpapay; Mw;wy; Fwpfhl;bfs; - chpkk;ngw;w th;j;jf tq;fpfs;"/>
    <hyperlink ref="A20" location="'131'!A1" display="epjpapay; Mw;wy; Fwpfhl;bfs; - chpkk;ngw;w rpwg;gpay;Gtha;e;j tq;fpfs;"/>
    <hyperlink ref="A21" location="'132'!A1" display="chpkk;ngw;w epjpf; fk;gdpfspd; nrhj;Jf;fSk; nghWg;Gf;fSk;"/>
    <hyperlink ref="A22" location="'133'!A1" display="chpkkspf;fg;gl;l epjpf; fk;gdpfspd; jfty;fs;"/>
    <hyperlink ref="A23" location="'134'!A1" display="itg;Gf;fis Vw;Fk; epWtdq;fspd; Nrkpg;G kw;Wk; epiyahd itg;Gf;fs;"/>
    <hyperlink ref="A24" location="'135'!A1" display="fhg;GWjpf; fk;gdpfspd; jfty;fs;"/>
    <hyperlink ref="A25" location="'136'!A1" display="gzr;re;ij nfhLf;fy;thq;fy;fs;"/>
    <hyperlink ref="A26" location="'137'!A1" display="gq;Fr; re;ij nrayhw;wk;"/>
    <hyperlink ref="A27" location="'138'!A1" display="fld;toq;Fk; tq;fpfspdhy; toq;fg;gl;l nkhj;jg; gaph;r;nra;iff; fld;fs; (2023 jpnrk;gh; 31,y; cs;s epiyik)"/>
    <hyperlink ref="A28" location="'139'!A1" display="Gjpa midj;ijAk; cs;slf;fpa fpuhkpaf; nfhLfld; jpl;lk; Jiz czTg; gaph;fSf;F fld;toq;Fk; tq;fpfspdhy; toq;fg;gl;l fld;fs; (2023 jpnrk;gh; 31,y; cs;s epiyik)"/>
    <hyperlink ref="A29" location="'140'!A1" display="gaph;f; fhg;GWjp epfo;r;rpj;jpl;lj;jpd; njhopw;ghLfs; - ney; Jiw (2023 jpnrk;gh; 31,y; cs;s epiyik)"/>
    <hyperlink ref="A30" location="'141'!A1" display="khtl;l $l;LwT fpuhkpa tq;fpfspdJ itg;Gf;fSk; Kw;gzq;fSk; (2013-2023) kw;Wk; 2023Mk; Mz;bw;fhd khtl;l mbg;gilapyhd tifg;gLj;jy;"/>
    <hyperlink ref="A31" location="'142'!A1" display="khtl;l $l;LwT fpuhkpa tq;fpfspdJ rq;fq;fspd; itg;Gf;fSk; Kw;gzq;fSk; kw;Wk; 2023Mk; Mz;bw;fhd khtl;l mbg;gilapyhd tifg;gLj;jy;fs; (2015-2023)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62"/>
  <sheetViews>
    <sheetView topLeftCell="R1" zoomScaleNormal="100" zoomScaleSheetLayoutView="85" workbookViewId="0">
      <selection activeCell="AA3" sqref="AA3:AB3"/>
    </sheetView>
  </sheetViews>
  <sheetFormatPr defaultColWidth="9.33203125" defaultRowHeight="15.75"/>
  <cols>
    <col min="1" max="1" width="10.1640625" style="801" customWidth="1"/>
    <col min="2" max="2" width="17.33203125" style="342" customWidth="1"/>
    <col min="3" max="3" width="19.1640625" style="342" customWidth="1"/>
    <col min="4" max="4" width="24.5" style="342" customWidth="1"/>
    <col min="5" max="5" width="18.1640625" style="342" customWidth="1"/>
    <col min="6" max="6" width="16" style="342" customWidth="1"/>
    <col min="7" max="7" width="16.83203125" style="342" customWidth="1"/>
    <col min="8" max="8" width="18.5" style="342" customWidth="1"/>
    <col min="9" max="10" width="16.5" style="342" customWidth="1"/>
    <col min="11" max="11" width="20" style="342" customWidth="1"/>
    <col min="12" max="12" width="16.5" style="342" customWidth="1"/>
    <col min="13" max="13" width="17" style="342" customWidth="1"/>
    <col min="14" max="14" width="18.33203125" style="342" customWidth="1"/>
    <col min="15" max="15" width="12.1640625" style="342" customWidth="1"/>
    <col min="16" max="16" width="10" style="342" customWidth="1"/>
    <col min="17" max="17" width="15.83203125" style="342" customWidth="1"/>
    <col min="18" max="19" width="20.6640625" style="342" bestFit="1" customWidth="1"/>
    <col min="20" max="20" width="17.33203125" style="342" customWidth="1"/>
    <col min="21" max="21" width="16.5" style="342" customWidth="1"/>
    <col min="22" max="22" width="16.6640625" style="342" customWidth="1"/>
    <col min="23" max="23" width="17.83203125" style="342" customWidth="1"/>
    <col min="24" max="24" width="15.5" style="342" customWidth="1"/>
    <col min="25" max="25" width="26.33203125" style="342" customWidth="1"/>
    <col min="26" max="26" width="12" style="342" bestFit="1" customWidth="1"/>
    <col min="27" max="27" width="15" style="342" customWidth="1"/>
    <col min="28" max="28" width="17.1640625" style="342" customWidth="1"/>
    <col min="29" max="16384" width="9.33203125" style="342"/>
  </cols>
  <sheetData>
    <row r="1" spans="1:37">
      <c r="A1" s="146" t="s">
        <v>189</v>
      </c>
    </row>
    <row r="2" spans="1:37" s="370" customFormat="1" ht="16.5">
      <c r="A2" s="801"/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80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  <c r="Z2" s="342"/>
      <c r="AB2" s="802" t="s">
        <v>1116</v>
      </c>
    </row>
    <row r="3" spans="1:37" s="370" customFormat="1" ht="16.5">
      <c r="A3" s="801"/>
      <c r="B3" s="342"/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802"/>
      <c r="O3" s="342"/>
      <c r="P3" s="342"/>
      <c r="Q3" s="342"/>
      <c r="R3" s="342"/>
      <c r="S3" s="342"/>
      <c r="T3" s="342"/>
      <c r="U3" s="342"/>
      <c r="V3" s="342"/>
      <c r="W3" s="342"/>
      <c r="X3" s="342"/>
      <c r="Y3" s="342"/>
      <c r="Z3" s="342"/>
      <c r="AA3" s="1772" t="s">
        <v>1200</v>
      </c>
      <c r="AB3" s="1772"/>
    </row>
    <row r="4" spans="1:37" ht="16.5" customHeight="1">
      <c r="A4" s="1542" t="s">
        <v>963</v>
      </c>
      <c r="B4" s="1542"/>
      <c r="C4" s="1542"/>
      <c r="D4" s="1542"/>
      <c r="E4" s="1542"/>
      <c r="F4" s="1542"/>
      <c r="G4" s="1542"/>
      <c r="H4" s="1542"/>
      <c r="I4" s="1542"/>
      <c r="J4" s="1542"/>
      <c r="K4" s="1542"/>
      <c r="L4" s="1542"/>
      <c r="M4" s="1542"/>
      <c r="N4" s="1542"/>
      <c r="O4" s="1542"/>
      <c r="P4" s="1542"/>
      <c r="Q4" s="1542"/>
      <c r="R4" s="1542"/>
      <c r="S4" s="1542"/>
      <c r="T4" s="1542"/>
      <c r="U4" s="1542"/>
      <c r="V4" s="1542"/>
      <c r="W4" s="1542"/>
      <c r="X4" s="1542"/>
      <c r="Y4" s="1542"/>
      <c r="Z4" s="1542"/>
      <c r="AA4" s="1542"/>
      <c r="AB4" s="1542"/>
    </row>
    <row r="5" spans="1:37" ht="16.5">
      <c r="A5" s="803"/>
      <c r="B5" s="370"/>
      <c r="C5" s="370"/>
      <c r="D5" s="370"/>
      <c r="E5" s="370"/>
      <c r="F5" s="370"/>
      <c r="G5" s="370"/>
      <c r="H5" s="370"/>
      <c r="I5" s="370"/>
      <c r="J5" s="370"/>
      <c r="K5" s="370"/>
      <c r="L5" s="370"/>
      <c r="M5" s="370"/>
      <c r="N5" s="804"/>
      <c r="O5" s="370"/>
      <c r="P5" s="370"/>
      <c r="Q5" s="370"/>
      <c r="R5" s="370"/>
      <c r="S5" s="370"/>
      <c r="T5" s="370"/>
      <c r="U5" s="370"/>
      <c r="V5" s="370"/>
      <c r="W5" s="370"/>
      <c r="X5" s="370"/>
      <c r="Y5" s="370"/>
      <c r="Z5" s="370"/>
      <c r="AA5" s="370"/>
      <c r="AB5" s="805" t="s">
        <v>160</v>
      </c>
    </row>
    <row r="6" spans="1:37" s="370" customFormat="1" ht="16.5">
      <c r="A6" s="887"/>
      <c r="B6" s="888"/>
      <c r="C6" s="889"/>
      <c r="D6" s="889"/>
      <c r="E6" s="889"/>
      <c r="F6" s="889" t="s">
        <v>550</v>
      </c>
      <c r="G6" s="889"/>
      <c r="H6" s="889"/>
      <c r="I6" s="889"/>
      <c r="J6" s="889"/>
      <c r="K6" s="889"/>
      <c r="L6" s="889"/>
      <c r="M6" s="890"/>
      <c r="N6" s="1543" t="s">
        <v>964</v>
      </c>
      <c r="O6" s="1546" t="s">
        <v>965</v>
      </c>
      <c r="P6" s="1547"/>
      <c r="Q6" s="1547"/>
      <c r="R6" s="1547"/>
      <c r="S6" s="1547"/>
      <c r="T6" s="1547"/>
      <c r="U6" s="1547"/>
      <c r="V6" s="1547"/>
      <c r="W6" s="1547"/>
      <c r="X6" s="1547"/>
      <c r="Y6" s="1547"/>
      <c r="Z6" s="1547"/>
      <c r="AA6" s="1547"/>
      <c r="AB6" s="1548"/>
    </row>
    <row r="7" spans="1:37" s="370" customFormat="1" ht="16.5">
      <c r="A7" s="948"/>
      <c r="B7" s="891"/>
      <c r="C7" s="1549" t="s">
        <v>966</v>
      </c>
      <c r="D7" s="1549"/>
      <c r="E7" s="1549"/>
      <c r="F7" s="1549"/>
      <c r="G7" s="1549"/>
      <c r="H7" s="1550"/>
      <c r="I7" s="1546" t="s">
        <v>197</v>
      </c>
      <c r="J7" s="1547"/>
      <c r="K7" s="1547"/>
      <c r="L7" s="1548"/>
      <c r="M7" s="1551" t="s">
        <v>967</v>
      </c>
      <c r="N7" s="1544"/>
      <c r="O7" s="894" t="s">
        <v>968</v>
      </c>
      <c r="P7" s="1046"/>
      <c r="Q7" s="895"/>
      <c r="R7" s="894" t="s">
        <v>969</v>
      </c>
      <c r="S7" s="1046"/>
      <c r="T7" s="895"/>
      <c r="U7" s="890"/>
      <c r="V7" s="1554" t="s">
        <v>178</v>
      </c>
      <c r="W7" s="1555"/>
      <c r="X7" s="1555"/>
      <c r="Y7" s="1555"/>
      <c r="Z7" s="1555"/>
      <c r="AA7" s="1556"/>
      <c r="AB7" s="1047"/>
    </row>
    <row r="8" spans="1:37" s="370" customFormat="1" ht="16.5">
      <c r="A8" s="948"/>
      <c r="B8" s="891" t="s">
        <v>233</v>
      </c>
      <c r="C8" s="1557" t="s">
        <v>970</v>
      </c>
      <c r="D8" s="1515" t="s">
        <v>971</v>
      </c>
      <c r="E8" s="1515" t="s">
        <v>972</v>
      </c>
      <c r="F8" s="1515" t="s">
        <v>973</v>
      </c>
      <c r="G8" s="890"/>
      <c r="H8" s="1566" t="s">
        <v>169</v>
      </c>
      <c r="I8" s="1567" t="s">
        <v>974</v>
      </c>
      <c r="J8" s="1550"/>
      <c r="K8" s="1515" t="s">
        <v>975</v>
      </c>
      <c r="L8" s="1515" t="s">
        <v>976</v>
      </c>
      <c r="M8" s="1552"/>
      <c r="N8" s="1544"/>
      <c r="O8" s="898"/>
      <c r="P8" s="898"/>
      <c r="Q8" s="898"/>
      <c r="R8" s="1515" t="s">
        <v>1171</v>
      </c>
      <c r="S8" s="1515" t="s">
        <v>1172</v>
      </c>
      <c r="T8" s="898"/>
      <c r="U8" s="1048"/>
      <c r="V8" s="898"/>
      <c r="W8" s="1515" t="s">
        <v>977</v>
      </c>
      <c r="X8" s="898"/>
      <c r="Y8" s="1515" t="s">
        <v>978</v>
      </c>
      <c r="Z8" s="898"/>
      <c r="AA8" s="900"/>
      <c r="AB8" s="1560" t="s">
        <v>1161</v>
      </c>
      <c r="AD8" s="901"/>
    </row>
    <row r="9" spans="1:37" s="370" customFormat="1" ht="16.5">
      <c r="A9" s="1562" t="s">
        <v>979</v>
      </c>
      <c r="B9" s="1563"/>
      <c r="C9" s="1558"/>
      <c r="D9" s="1552"/>
      <c r="E9" s="1552"/>
      <c r="F9" s="1552"/>
      <c r="G9" s="1551" t="s">
        <v>980</v>
      </c>
      <c r="H9" s="1552"/>
      <c r="I9" s="1544"/>
      <c r="J9" s="1558"/>
      <c r="K9" s="1552"/>
      <c r="L9" s="1552"/>
      <c r="M9" s="1552"/>
      <c r="N9" s="1544"/>
      <c r="O9" s="1047"/>
      <c r="P9" s="1048"/>
      <c r="Q9" s="1048"/>
      <c r="R9" s="1560"/>
      <c r="S9" s="1561"/>
      <c r="T9" s="1048"/>
      <c r="U9" s="1560" t="s">
        <v>1173</v>
      </c>
      <c r="V9" s="896"/>
      <c r="W9" s="1561"/>
      <c r="X9" s="1560" t="s">
        <v>203</v>
      </c>
      <c r="Y9" s="1561"/>
      <c r="Z9" s="1048" t="s">
        <v>321</v>
      </c>
      <c r="AA9" s="1564" t="s">
        <v>169</v>
      </c>
      <c r="AB9" s="1561"/>
      <c r="AD9" s="901"/>
    </row>
    <row r="10" spans="1:37" s="370" customFormat="1" ht="16.5">
      <c r="A10" s="1562"/>
      <c r="B10" s="1563"/>
      <c r="C10" s="1558"/>
      <c r="D10" s="1552"/>
      <c r="E10" s="1552"/>
      <c r="F10" s="1552"/>
      <c r="G10" s="1552"/>
      <c r="H10" s="1552"/>
      <c r="I10" s="1545"/>
      <c r="J10" s="1568"/>
      <c r="K10" s="1552"/>
      <c r="L10" s="1552"/>
      <c r="M10" s="1552"/>
      <c r="N10" s="1544"/>
      <c r="O10" s="1048" t="s">
        <v>981</v>
      </c>
      <c r="P10" s="1048" t="s">
        <v>982</v>
      </c>
      <c r="Q10" s="1564" t="s">
        <v>169</v>
      </c>
      <c r="R10" s="1560"/>
      <c r="S10" s="1561"/>
      <c r="T10" s="1564" t="s">
        <v>169</v>
      </c>
      <c r="U10" s="1561"/>
      <c r="V10" s="1048" t="s">
        <v>983</v>
      </c>
      <c r="W10" s="1561"/>
      <c r="X10" s="1561"/>
      <c r="Y10" s="1561"/>
      <c r="Z10" s="1048"/>
      <c r="AA10" s="1564"/>
      <c r="AB10" s="1561"/>
      <c r="AD10" s="901"/>
    </row>
    <row r="11" spans="1:37" s="370" customFormat="1" ht="16.5">
      <c r="A11" s="1562"/>
      <c r="B11" s="1563"/>
      <c r="C11" s="1558"/>
      <c r="D11" s="1552"/>
      <c r="E11" s="1552"/>
      <c r="F11" s="1552"/>
      <c r="G11" s="1552"/>
      <c r="H11" s="1552"/>
      <c r="I11" s="892" t="s">
        <v>983</v>
      </c>
      <c r="J11" s="903" t="s">
        <v>984</v>
      </c>
      <c r="K11" s="1552"/>
      <c r="L11" s="1552"/>
      <c r="M11" s="1552"/>
      <c r="N11" s="1544"/>
      <c r="O11" s="1047"/>
      <c r="P11" s="1048"/>
      <c r="Q11" s="1564"/>
      <c r="R11" s="1560"/>
      <c r="S11" s="1561"/>
      <c r="T11" s="1564"/>
      <c r="U11" s="1561"/>
      <c r="V11" s="896"/>
      <c r="W11" s="1561"/>
      <c r="X11" s="1048"/>
      <c r="Y11" s="1561"/>
      <c r="Z11" s="1048"/>
      <c r="AA11" s="955"/>
      <c r="AB11" s="1561"/>
      <c r="AD11" s="901"/>
    </row>
    <row r="12" spans="1:37" s="370" customFormat="1" ht="16.5">
      <c r="A12" s="1562"/>
      <c r="B12" s="1563"/>
      <c r="C12" s="1558"/>
      <c r="D12" s="1552"/>
      <c r="E12" s="1552"/>
      <c r="F12" s="1552"/>
      <c r="G12" s="1552"/>
      <c r="H12" s="1552"/>
      <c r="I12" s="904"/>
      <c r="J12" s="899" t="s">
        <v>985</v>
      </c>
      <c r="K12" s="1552"/>
      <c r="L12" s="1552"/>
      <c r="M12" s="1552"/>
      <c r="N12" s="1544"/>
      <c r="O12" s="1047"/>
      <c r="P12" s="1048"/>
      <c r="Q12" s="1048"/>
      <c r="R12" s="1560"/>
      <c r="S12" s="1561"/>
      <c r="T12" s="1048"/>
      <c r="U12" s="1561"/>
      <c r="V12" s="1048"/>
      <c r="W12" s="1561"/>
      <c r="X12" s="1048"/>
      <c r="Y12" s="1561"/>
      <c r="Z12" s="1048"/>
      <c r="AA12" s="955"/>
      <c r="AB12" s="1561"/>
      <c r="AD12" s="901"/>
    </row>
    <row r="13" spans="1:37" s="370" customFormat="1" ht="16.5">
      <c r="A13" s="949"/>
      <c r="B13" s="950"/>
      <c r="C13" s="1559"/>
      <c r="D13" s="1553"/>
      <c r="E13" s="1553"/>
      <c r="F13" s="1553"/>
      <c r="G13" s="1553"/>
      <c r="H13" s="1553"/>
      <c r="I13" s="905"/>
      <c r="J13" s="906"/>
      <c r="K13" s="1553"/>
      <c r="L13" s="1553"/>
      <c r="M13" s="1553"/>
      <c r="N13" s="1545"/>
      <c r="O13" s="906"/>
      <c r="P13" s="906"/>
      <c r="Q13" s="906"/>
      <c r="R13" s="1565"/>
      <c r="S13" s="1553"/>
      <c r="T13" s="906"/>
      <c r="U13" s="906"/>
      <c r="V13" s="906"/>
      <c r="W13" s="1553"/>
      <c r="X13" s="906"/>
      <c r="Y13" s="1553"/>
      <c r="Z13" s="906"/>
      <c r="AA13" s="907"/>
      <c r="AB13" s="906"/>
      <c r="AE13" s="908"/>
      <c r="AF13" s="909"/>
      <c r="AG13" s="908"/>
      <c r="AH13" s="910"/>
    </row>
    <row r="14" spans="1:37">
      <c r="B14" s="813"/>
      <c r="C14" s="814"/>
      <c r="D14" s="811"/>
      <c r="E14" s="811"/>
      <c r="F14" s="811"/>
      <c r="G14" s="811"/>
      <c r="H14" s="807"/>
      <c r="I14" s="812"/>
      <c r="J14" s="811"/>
      <c r="K14" s="807"/>
      <c r="L14" s="811"/>
      <c r="M14" s="811"/>
      <c r="N14" s="807"/>
      <c r="O14" s="1049"/>
      <c r="P14" s="1049"/>
      <c r="Q14" s="1049"/>
      <c r="R14" s="1049"/>
      <c r="S14" s="1049"/>
      <c r="T14" s="1049"/>
      <c r="U14" s="1049"/>
      <c r="V14" s="1049"/>
      <c r="W14" s="1049"/>
      <c r="X14" s="1049"/>
      <c r="Y14" s="1049"/>
      <c r="Z14" s="1049"/>
      <c r="AA14" s="807"/>
      <c r="AB14" s="1049"/>
      <c r="AE14" s="808"/>
      <c r="AF14" s="809"/>
      <c r="AG14" s="808"/>
      <c r="AH14" s="810"/>
    </row>
    <row r="15" spans="1:37">
      <c r="A15" s="806">
        <v>2018</v>
      </c>
      <c r="B15" s="815"/>
      <c r="C15" s="1054">
        <f>C33</f>
        <v>521809.99178505182</v>
      </c>
      <c r="D15" s="1055">
        <f t="shared" ref="D15:N15" si="0">D33</f>
        <v>732343.63327272586</v>
      </c>
      <c r="E15" s="1055">
        <f t="shared" si="0"/>
        <v>217.12645135</v>
      </c>
      <c r="F15" s="1055">
        <f t="shared" si="0"/>
        <v>147200.65910215001</v>
      </c>
      <c r="G15" s="1055">
        <f t="shared" si="0"/>
        <v>1019.5748033799027</v>
      </c>
      <c r="H15" s="1055">
        <f t="shared" si="0"/>
        <v>1402590.9854146575</v>
      </c>
      <c r="I15" s="1055">
        <f t="shared" si="0"/>
        <v>198632.57139999999</v>
      </c>
      <c r="J15" s="1055">
        <f t="shared" si="0"/>
        <v>95.962749819999999</v>
      </c>
      <c r="K15" s="1055">
        <f t="shared" si="0"/>
        <v>274485.56560010999</v>
      </c>
      <c r="L15" s="1055">
        <f t="shared" si="0"/>
        <v>41633.649060519878</v>
      </c>
      <c r="M15" s="1055">
        <f t="shared" si="0"/>
        <v>1917438.7342251074</v>
      </c>
      <c r="N15" s="1056">
        <f t="shared" si="0"/>
        <v>86.928719080077059</v>
      </c>
      <c r="O15" s="1057">
        <f t="shared" ref="O15:AB15" si="1">O33</f>
        <v>50000</v>
      </c>
      <c r="P15" s="1057">
        <f t="shared" si="1"/>
        <v>0</v>
      </c>
      <c r="Q15" s="1057">
        <f t="shared" si="1"/>
        <v>50000</v>
      </c>
      <c r="R15" s="1057">
        <f t="shared" si="1"/>
        <v>627120.25335300004</v>
      </c>
      <c r="S15" s="1057">
        <f t="shared" si="1"/>
        <v>13822.256442</v>
      </c>
      <c r="T15" s="1057">
        <f t="shared" si="1"/>
        <v>640942.50979500008</v>
      </c>
      <c r="U15" s="1057">
        <f t="shared" si="1"/>
        <v>0</v>
      </c>
      <c r="V15" s="1057">
        <f t="shared" si="1"/>
        <v>301.09859265</v>
      </c>
      <c r="W15" s="1057">
        <f t="shared" si="1"/>
        <v>47.61990935</v>
      </c>
      <c r="X15" s="1057">
        <f t="shared" si="1"/>
        <v>320106.18291799998</v>
      </c>
      <c r="Y15" s="1057">
        <f t="shared" si="1"/>
        <v>652079.77248293068</v>
      </c>
      <c r="Z15" s="1057">
        <f t="shared" si="1"/>
        <v>18.333385</v>
      </c>
      <c r="AA15" s="1057">
        <f t="shared" si="1"/>
        <v>972553.0072879307</v>
      </c>
      <c r="AB15" s="1057">
        <f t="shared" si="1"/>
        <v>253943.21714217658</v>
      </c>
      <c r="AC15" s="816"/>
      <c r="AD15" s="816"/>
      <c r="AE15" s="816"/>
      <c r="AF15" s="817"/>
      <c r="AG15" s="817"/>
      <c r="AH15" s="817"/>
      <c r="AI15" s="816"/>
      <c r="AJ15" s="816"/>
      <c r="AK15" s="816"/>
    </row>
    <row r="16" spans="1:37">
      <c r="A16" s="806">
        <v>2019</v>
      </c>
      <c r="B16" s="815"/>
      <c r="C16" s="1054">
        <f>C46</f>
        <v>594094.64365379524</v>
      </c>
      <c r="D16" s="1055">
        <f t="shared" ref="D16:N16" si="2">D46</f>
        <v>768469.68946167268</v>
      </c>
      <c r="E16" s="1055">
        <f t="shared" si="2"/>
        <v>1319.5760667300001</v>
      </c>
      <c r="F16" s="1055">
        <f t="shared" si="2"/>
        <v>145830.88659297995</v>
      </c>
      <c r="G16" s="1055">
        <f t="shared" si="2"/>
        <v>61.966414950000001</v>
      </c>
      <c r="H16" s="1055">
        <f t="shared" si="2"/>
        <v>1509776.762190128</v>
      </c>
      <c r="I16" s="1055">
        <f t="shared" si="2"/>
        <v>236608.97140000001</v>
      </c>
      <c r="J16" s="1055">
        <f t="shared" si="2"/>
        <v>39.288834999999999</v>
      </c>
      <c r="K16" s="1055">
        <f t="shared" si="2"/>
        <v>126866.76207700001</v>
      </c>
      <c r="L16" s="1055">
        <f t="shared" si="2"/>
        <v>46125.654617656721</v>
      </c>
      <c r="M16" s="1055">
        <f t="shared" si="2"/>
        <v>1919417.4391197846</v>
      </c>
      <c r="N16" s="1056">
        <f t="shared" si="2"/>
        <v>97.602111374945807</v>
      </c>
      <c r="O16" s="1057">
        <f t="shared" ref="O16:AB16" si="3">O46</f>
        <v>50000</v>
      </c>
      <c r="P16" s="1057">
        <f t="shared" si="3"/>
        <v>0</v>
      </c>
      <c r="Q16" s="1057">
        <f t="shared" si="3"/>
        <v>50000</v>
      </c>
      <c r="R16" s="1057">
        <f t="shared" si="3"/>
        <v>663139.40957919997</v>
      </c>
      <c r="S16" s="1057">
        <f t="shared" si="3"/>
        <v>14827.74072677</v>
      </c>
      <c r="T16" s="1057">
        <f t="shared" si="3"/>
        <v>677967.15030596999</v>
      </c>
      <c r="U16" s="1057">
        <f t="shared" si="3"/>
        <v>0</v>
      </c>
      <c r="V16" s="1057">
        <f t="shared" si="3"/>
        <v>443.95033440999998</v>
      </c>
      <c r="W16" s="1057">
        <f t="shared" si="3"/>
        <v>55.688539589999998</v>
      </c>
      <c r="X16" s="1057">
        <f t="shared" si="3"/>
        <v>254581.619737</v>
      </c>
      <c r="Y16" s="1057">
        <f t="shared" si="3"/>
        <v>613812.94933543808</v>
      </c>
      <c r="Z16" s="1057">
        <f t="shared" si="3"/>
        <v>7.5987010000000001</v>
      </c>
      <c r="AA16" s="1057">
        <f t="shared" si="3"/>
        <v>868901.80664743809</v>
      </c>
      <c r="AB16" s="1057">
        <f t="shared" si="3"/>
        <v>322548.48216637643</v>
      </c>
      <c r="AC16" s="816"/>
      <c r="AD16" s="816"/>
      <c r="AE16" s="816"/>
      <c r="AF16" s="817"/>
      <c r="AG16" s="817"/>
      <c r="AH16" s="817"/>
      <c r="AI16" s="816"/>
      <c r="AJ16" s="816"/>
      <c r="AK16" s="816"/>
    </row>
    <row r="17" spans="1:37">
      <c r="A17" s="806">
        <v>2020</v>
      </c>
      <c r="B17" s="815"/>
      <c r="C17" s="1054">
        <f>C59</f>
        <v>479514.27447681234</v>
      </c>
      <c r="D17" s="1055">
        <f t="shared" ref="D17:N17" si="4">D59</f>
        <v>743999.78648952779</v>
      </c>
      <c r="E17" s="1055">
        <f t="shared" si="4"/>
        <v>491.87428948000002</v>
      </c>
      <c r="F17" s="1055">
        <f t="shared" si="4"/>
        <v>158465.39690245996</v>
      </c>
      <c r="G17" s="1055">
        <f t="shared" si="4"/>
        <v>1716.2453169903392</v>
      </c>
      <c r="H17" s="1055">
        <f t="shared" si="4"/>
        <v>1384187.5774752705</v>
      </c>
      <c r="I17" s="1055">
        <f t="shared" si="4"/>
        <v>153061.90040000001</v>
      </c>
      <c r="J17" s="1055">
        <f t="shared" si="4"/>
        <v>111232.46450872999</v>
      </c>
      <c r="K17" s="1055">
        <f t="shared" si="4"/>
        <v>717259.93868000002</v>
      </c>
      <c r="L17" s="1055">
        <f t="shared" si="4"/>
        <v>55855.286130932625</v>
      </c>
      <c r="M17" s="1055">
        <f t="shared" si="4"/>
        <v>2421597.1671949332</v>
      </c>
      <c r="N17" s="1056">
        <f t="shared" si="4"/>
        <v>75.915508025961131</v>
      </c>
      <c r="O17" s="1057">
        <f t="shared" ref="O17:AB17" si="5">O59</f>
        <v>50000</v>
      </c>
      <c r="P17" s="1057">
        <f t="shared" si="5"/>
        <v>0</v>
      </c>
      <c r="Q17" s="1057">
        <f t="shared" si="5"/>
        <v>50000</v>
      </c>
      <c r="R17" s="1057">
        <f t="shared" si="5"/>
        <v>819298.45440519997</v>
      </c>
      <c r="S17" s="1057">
        <f t="shared" si="5"/>
        <v>15509.404884959999</v>
      </c>
      <c r="T17" s="1057">
        <f t="shared" si="5"/>
        <v>834807.85929016001</v>
      </c>
      <c r="U17" s="1057">
        <f t="shared" si="5"/>
        <v>0</v>
      </c>
      <c r="V17" s="1057">
        <f t="shared" si="5"/>
        <v>1430.15896206</v>
      </c>
      <c r="W17" s="1057">
        <f t="shared" si="5"/>
        <v>30.353017940000001</v>
      </c>
      <c r="X17" s="1057">
        <f t="shared" si="5"/>
        <v>129601.52093</v>
      </c>
      <c r="Y17" s="1057">
        <f t="shared" si="5"/>
        <v>857447.42118261871</v>
      </c>
      <c r="Z17" s="1057">
        <f t="shared" si="5"/>
        <v>9.1892890000000005</v>
      </c>
      <c r="AA17" s="1057">
        <f t="shared" si="5"/>
        <v>988518.64338161866</v>
      </c>
      <c r="AB17" s="1057">
        <f t="shared" si="5"/>
        <v>548270.6645231545</v>
      </c>
      <c r="AC17" s="816"/>
      <c r="AD17" s="816"/>
      <c r="AE17" s="816"/>
      <c r="AF17" s="817"/>
      <c r="AG17" s="817"/>
      <c r="AH17" s="817"/>
      <c r="AI17" s="816"/>
      <c r="AJ17" s="816"/>
      <c r="AK17" s="816"/>
    </row>
    <row r="18" spans="1:37">
      <c r="A18" s="806">
        <v>2021</v>
      </c>
      <c r="B18" s="815"/>
      <c r="C18" s="1054">
        <f>C72</f>
        <v>547895.34930522996</v>
      </c>
      <c r="D18" s="1055">
        <f t="shared" ref="D18:N18" si="6">D72</f>
        <v>8874.0973356247614</v>
      </c>
      <c r="E18" s="1055">
        <f t="shared" si="6"/>
        <v>24800.56242432</v>
      </c>
      <c r="F18" s="1055">
        <f t="shared" si="6"/>
        <v>163244.72312179001</v>
      </c>
      <c r="G18" s="1055">
        <f t="shared" si="6"/>
        <v>19.634990680000001</v>
      </c>
      <c r="H18" s="1055">
        <f t="shared" si="6"/>
        <v>744834.36717764474</v>
      </c>
      <c r="I18" s="1055">
        <f t="shared" si="6"/>
        <v>150128.80040000001</v>
      </c>
      <c r="J18" s="1055">
        <f t="shared" si="6"/>
        <v>90358.292041580004</v>
      </c>
      <c r="K18" s="1055">
        <f t="shared" si="6"/>
        <v>1945352.6591670001</v>
      </c>
      <c r="L18" s="1055">
        <f t="shared" si="6"/>
        <v>115604.03884766623</v>
      </c>
      <c r="M18" s="1055">
        <f>M72</f>
        <v>3046278.1576338913</v>
      </c>
      <c r="N18" s="1056">
        <f t="shared" si="6"/>
        <v>30.534214546765821</v>
      </c>
      <c r="O18" s="1057">
        <f>O72</f>
        <v>50000</v>
      </c>
      <c r="P18" s="1057">
        <f t="shared" ref="P18:T18" si="7">P72</f>
        <v>0</v>
      </c>
      <c r="Q18" s="1057">
        <f t="shared" si="7"/>
        <v>50000</v>
      </c>
      <c r="R18" s="1057">
        <f t="shared" si="7"/>
        <v>988627.56142019993</v>
      </c>
      <c r="S18" s="1057">
        <f t="shared" si="7"/>
        <v>16471.504784549998</v>
      </c>
      <c r="T18" s="1057">
        <f t="shared" si="7"/>
        <v>1005099.06620475</v>
      </c>
      <c r="U18" s="1057">
        <f>U72</f>
        <v>0</v>
      </c>
      <c r="V18" s="1057">
        <f t="shared" ref="V18:Y18" si="8">V72</f>
        <v>1386.84033838</v>
      </c>
      <c r="W18" s="1057">
        <f t="shared" si="8"/>
        <v>5.4606726200000004</v>
      </c>
      <c r="X18" s="1057">
        <f t="shared" si="8"/>
        <v>300704.162128</v>
      </c>
      <c r="Y18" s="1057">
        <f t="shared" si="8"/>
        <v>1132139.2352779103</v>
      </c>
      <c r="Z18" s="1057">
        <f>Z72</f>
        <v>8.7005160000000004</v>
      </c>
      <c r="AA18" s="1057">
        <f t="shared" ref="AA18:AB18" si="9">AA72</f>
        <v>1434244.3989329101</v>
      </c>
      <c r="AB18" s="1057">
        <f t="shared" si="9"/>
        <v>556934.69249623129</v>
      </c>
      <c r="AC18" s="816"/>
      <c r="AD18" s="816"/>
      <c r="AE18" s="816"/>
      <c r="AF18" s="817"/>
      <c r="AG18" s="817"/>
      <c r="AH18" s="817"/>
      <c r="AI18" s="816"/>
      <c r="AJ18" s="816"/>
      <c r="AK18" s="816"/>
    </row>
    <row r="19" spans="1:37">
      <c r="A19" s="806">
        <v>2022</v>
      </c>
      <c r="B19" s="815"/>
      <c r="C19" s="1054">
        <f>C85</f>
        <v>661691.18648647994</v>
      </c>
      <c r="D19" s="1055">
        <f t="shared" ref="D19:N19" si="10">D85</f>
        <v>10867.42513</v>
      </c>
      <c r="E19" s="1055">
        <f t="shared" si="10"/>
        <v>626.46073688000001</v>
      </c>
      <c r="F19" s="1055">
        <f t="shared" si="10"/>
        <v>280765.08200482</v>
      </c>
      <c r="G19" s="1055">
        <f t="shared" si="10"/>
        <v>37080.449359769998</v>
      </c>
      <c r="H19" s="1055">
        <f t="shared" si="10"/>
        <v>991030.60371794994</v>
      </c>
      <c r="I19" s="1055">
        <f t="shared" si="10"/>
        <v>235638.7004</v>
      </c>
      <c r="J19" s="1055">
        <f t="shared" si="10"/>
        <v>28216.696708030002</v>
      </c>
      <c r="K19" s="1055">
        <f t="shared" si="10"/>
        <v>3197064.2335319999</v>
      </c>
      <c r="L19" s="1055">
        <f t="shared" si="10"/>
        <v>58396.867533289827</v>
      </c>
      <c r="M19" s="1055">
        <f>M85</f>
        <v>4510347.1018912699</v>
      </c>
      <c r="N19" s="1056">
        <f t="shared" si="10"/>
        <v>25.060290708397847</v>
      </c>
      <c r="O19" s="1057">
        <f>O85</f>
        <v>50000</v>
      </c>
      <c r="P19" s="1057">
        <f t="shared" ref="P19:T19" si="11">P85</f>
        <v>0</v>
      </c>
      <c r="Q19" s="1057">
        <f t="shared" si="11"/>
        <v>50000</v>
      </c>
      <c r="R19" s="1057">
        <f t="shared" si="11"/>
        <v>1009093.7249451999</v>
      </c>
      <c r="S19" s="1057">
        <f t="shared" si="11"/>
        <v>17473.527571310002</v>
      </c>
      <c r="T19" s="1057">
        <f t="shared" si="11"/>
        <v>1026567.25251651</v>
      </c>
      <c r="U19" s="1057">
        <f>U85</f>
        <v>0</v>
      </c>
      <c r="V19" s="1057">
        <f t="shared" ref="V19:Y19" si="12">V85</f>
        <v>209.78315934</v>
      </c>
      <c r="W19" s="1057">
        <f t="shared" si="12"/>
        <v>11.62803066</v>
      </c>
      <c r="X19" s="1057">
        <f t="shared" si="12"/>
        <v>322809.70148390997</v>
      </c>
      <c r="Y19" s="1057">
        <f t="shared" si="12"/>
        <v>2604974.6989106103</v>
      </c>
      <c r="Z19" s="1057">
        <f>Z85</f>
        <v>12.360504000000001</v>
      </c>
      <c r="AA19" s="1057">
        <f t="shared" ref="AA19:AB19" si="13">AA85</f>
        <v>2928018.1720885201</v>
      </c>
      <c r="AB19" s="1057">
        <f t="shared" si="13"/>
        <v>505761.67728623981</v>
      </c>
      <c r="AC19" s="816"/>
      <c r="AD19" s="816"/>
      <c r="AE19" s="816"/>
      <c r="AF19" s="817"/>
      <c r="AG19" s="817"/>
      <c r="AH19" s="817"/>
      <c r="AI19" s="816"/>
      <c r="AJ19" s="816"/>
      <c r="AK19" s="816"/>
    </row>
    <row r="20" spans="1:37">
      <c r="A20" s="806">
        <v>2023</v>
      </c>
      <c r="B20" s="815"/>
      <c r="C20" s="1054">
        <f>C98</f>
        <v>1208202.92630961</v>
      </c>
      <c r="D20" s="1055">
        <f t="shared" ref="D20:N20" si="14">D98</f>
        <v>223406.79129200001</v>
      </c>
      <c r="E20" s="1055">
        <f t="shared" si="14"/>
        <v>10991.66462272</v>
      </c>
      <c r="F20" s="1055">
        <f t="shared" si="14"/>
        <v>254347.53222919998</v>
      </c>
      <c r="G20" s="1055">
        <f t="shared" si="14"/>
        <v>897.40007969999988</v>
      </c>
      <c r="H20" s="1055">
        <f t="shared" si="14"/>
        <v>1697846.3145332302</v>
      </c>
      <c r="I20" s="1055">
        <f t="shared" si="14"/>
        <v>0</v>
      </c>
      <c r="J20" s="1055">
        <f t="shared" si="14"/>
        <v>47793.497668390002</v>
      </c>
      <c r="K20" s="1055">
        <f t="shared" si="14"/>
        <v>2378299.5313610001</v>
      </c>
      <c r="L20" s="1055">
        <f t="shared" si="14"/>
        <v>81504.917166052852</v>
      </c>
      <c r="M20" s="1055">
        <f>M98</f>
        <v>4205444.2607286731</v>
      </c>
      <c r="N20" s="1056">
        <f t="shared" si="14"/>
        <v>43.916167431929495</v>
      </c>
      <c r="O20" s="1057">
        <f>O98</f>
        <v>50000</v>
      </c>
      <c r="P20" s="1057">
        <f t="shared" ref="P20:T20" si="15">P98</f>
        <v>0</v>
      </c>
      <c r="Q20" s="1057">
        <f t="shared" si="15"/>
        <v>50000</v>
      </c>
      <c r="R20" s="1057">
        <f t="shared" si="15"/>
        <v>1168446.4871662001</v>
      </c>
      <c r="S20" s="1057">
        <f t="shared" si="15"/>
        <v>18056.695224290001</v>
      </c>
      <c r="T20" s="1057">
        <f t="shared" si="15"/>
        <v>1186503.1823904901</v>
      </c>
      <c r="U20" s="1057">
        <f>U98</f>
        <v>0</v>
      </c>
      <c r="V20" s="1057">
        <f t="shared" ref="V20:Y20" si="16">V98</f>
        <v>2065.1178637500002</v>
      </c>
      <c r="W20" s="1057">
        <f t="shared" si="16"/>
        <v>8.1716422499999997</v>
      </c>
      <c r="X20" s="1057">
        <f t="shared" si="16"/>
        <v>142225.58315778</v>
      </c>
      <c r="Y20" s="1057">
        <f t="shared" si="16"/>
        <v>2535276.0752736903</v>
      </c>
      <c r="Z20" s="1057">
        <f>Z98</f>
        <v>29.533017000000001</v>
      </c>
      <c r="AA20" s="1057">
        <f t="shared" ref="AA20:AB20" si="17">AA98</f>
        <v>2679604.4809544706</v>
      </c>
      <c r="AB20" s="1057">
        <f t="shared" si="17"/>
        <v>289336.59738371242</v>
      </c>
      <c r="AC20" s="816"/>
      <c r="AD20" s="816"/>
      <c r="AE20" s="816"/>
      <c r="AF20" s="817"/>
      <c r="AG20" s="817"/>
      <c r="AH20" s="817"/>
      <c r="AI20" s="816"/>
      <c r="AJ20" s="816"/>
      <c r="AK20" s="816"/>
    </row>
    <row r="21" spans="1:37">
      <c r="A21" s="806"/>
      <c r="B21" s="815"/>
      <c r="C21" s="1054"/>
      <c r="D21" s="1055"/>
      <c r="E21" s="1055"/>
      <c r="F21" s="1055"/>
      <c r="G21" s="1055"/>
      <c r="H21" s="1058"/>
      <c r="I21" s="1055"/>
      <c r="J21" s="1055"/>
      <c r="K21" s="1055"/>
      <c r="L21" s="1055"/>
      <c r="M21" s="1055"/>
      <c r="N21" s="1056"/>
      <c r="O21" s="1057"/>
      <c r="P21" s="1057"/>
      <c r="Q21" s="1057"/>
      <c r="R21" s="1057"/>
      <c r="S21" s="1057"/>
      <c r="T21" s="1057"/>
      <c r="U21" s="1057"/>
      <c r="V21" s="1057"/>
      <c r="W21" s="1057"/>
      <c r="X21" s="1057"/>
      <c r="Y21" s="1057"/>
      <c r="Z21" s="1057"/>
      <c r="AA21" s="1057"/>
      <c r="AB21" s="1057"/>
      <c r="AC21" s="816"/>
      <c r="AD21" s="816"/>
      <c r="AE21" s="816"/>
      <c r="AF21" s="817"/>
      <c r="AG21" s="817"/>
      <c r="AH21" s="817"/>
      <c r="AI21" s="816"/>
      <c r="AJ21" s="816"/>
      <c r="AK21" s="816"/>
    </row>
    <row r="22" spans="1:37">
      <c r="A22" s="806">
        <v>2018</v>
      </c>
      <c r="B22" s="471" t="s">
        <v>147</v>
      </c>
      <c r="C22" s="1054">
        <v>508238.28573042044</v>
      </c>
      <c r="D22" s="1055">
        <v>716924.56133951771</v>
      </c>
      <c r="E22" s="1055">
        <v>696.01623579</v>
      </c>
      <c r="F22" s="1055">
        <v>129679.52978621001</v>
      </c>
      <c r="G22" s="1055">
        <v>5491.6565216101981</v>
      </c>
      <c r="H22" s="1058">
        <v>1361030.0496135484</v>
      </c>
      <c r="I22" s="1055">
        <v>224737.17139999999</v>
      </c>
      <c r="J22" s="1055">
        <v>223.70168687</v>
      </c>
      <c r="K22" s="1055">
        <v>8049.0227878400001</v>
      </c>
      <c r="L22" s="1055">
        <v>57727.325786109781</v>
      </c>
      <c r="M22" s="1055">
        <v>1651767.2712743683</v>
      </c>
      <c r="N22" s="1056">
        <v>95.336616161159</v>
      </c>
      <c r="O22" s="1057">
        <v>50000</v>
      </c>
      <c r="P22" s="1057">
        <v>0</v>
      </c>
      <c r="Q22" s="1057">
        <v>50000</v>
      </c>
      <c r="R22" s="1057">
        <v>575095.30407419999</v>
      </c>
      <c r="S22" s="1057">
        <v>12838.060934159999</v>
      </c>
      <c r="T22" s="1057">
        <v>587933.36500836001</v>
      </c>
      <c r="U22" s="1057">
        <v>0</v>
      </c>
      <c r="V22" s="1057">
        <v>235.71641450000001</v>
      </c>
      <c r="W22" s="1057">
        <v>26.8157055</v>
      </c>
      <c r="X22" s="1057">
        <v>342023.07685999997</v>
      </c>
      <c r="Y22" s="1057">
        <v>497379.76884973841</v>
      </c>
      <c r="Z22" s="1057">
        <v>5.9954219999999996</v>
      </c>
      <c r="AA22" s="1057">
        <v>839671.37325173838</v>
      </c>
      <c r="AB22" s="1057">
        <v>174162.53301427001</v>
      </c>
      <c r="AC22" s="816"/>
      <c r="AD22" s="816"/>
      <c r="AE22" s="816"/>
      <c r="AF22" s="817"/>
      <c r="AG22" s="817"/>
      <c r="AH22" s="817"/>
      <c r="AI22" s="816"/>
      <c r="AJ22" s="816"/>
      <c r="AK22" s="816"/>
    </row>
    <row r="23" spans="1:37">
      <c r="A23" s="806"/>
      <c r="B23" s="471" t="s">
        <v>148</v>
      </c>
      <c r="C23" s="1054">
        <v>489439.41858324781</v>
      </c>
      <c r="D23" s="1055">
        <v>737518.37133267068</v>
      </c>
      <c r="E23" s="1055">
        <v>82.086283569999992</v>
      </c>
      <c r="F23" s="1055">
        <v>129778.26155343</v>
      </c>
      <c r="G23" s="1055">
        <v>2528.5230444717145</v>
      </c>
      <c r="H23" s="1058">
        <v>1359346.6607973899</v>
      </c>
      <c r="I23" s="1055">
        <v>224752.8714</v>
      </c>
      <c r="J23" s="1055">
        <v>223.70168699999999</v>
      </c>
      <c r="K23" s="1055">
        <v>1065.4685420000001</v>
      </c>
      <c r="L23" s="1055">
        <v>54591.926715800073</v>
      </c>
      <c r="M23" s="1055">
        <v>1639980.6291421901</v>
      </c>
      <c r="N23" s="1056">
        <v>95.155656314734998</v>
      </c>
      <c r="O23" s="1057">
        <v>50000</v>
      </c>
      <c r="P23" s="1057">
        <v>0</v>
      </c>
      <c r="Q23" s="1057">
        <v>50000</v>
      </c>
      <c r="R23" s="1057">
        <v>580069.14507520001</v>
      </c>
      <c r="S23" s="1057">
        <v>12912.589997610001</v>
      </c>
      <c r="T23" s="1057">
        <v>592981.73507280997</v>
      </c>
      <c r="U23" s="1057">
        <v>0</v>
      </c>
      <c r="V23" s="1057">
        <v>241.52376069999997</v>
      </c>
      <c r="W23" s="1057">
        <v>24.108226299999998</v>
      </c>
      <c r="X23" s="1057">
        <v>345128.23374900001</v>
      </c>
      <c r="Y23" s="1057">
        <v>490171.47358951013</v>
      </c>
      <c r="Z23" s="1057">
        <v>3.4852249999999998</v>
      </c>
      <c r="AA23" s="1057">
        <v>835568.82455051015</v>
      </c>
      <c r="AB23" s="1057">
        <v>161430.06951886998</v>
      </c>
      <c r="AC23" s="816"/>
      <c r="AD23" s="816"/>
      <c r="AE23" s="816"/>
      <c r="AF23" s="817"/>
      <c r="AG23" s="817"/>
      <c r="AH23" s="817"/>
      <c r="AI23" s="816"/>
      <c r="AJ23" s="816"/>
      <c r="AK23" s="816"/>
    </row>
    <row r="24" spans="1:37">
      <c r="A24" s="806"/>
      <c r="B24" s="471" t="s">
        <v>149</v>
      </c>
      <c r="C24" s="1054">
        <v>416636.69066053629</v>
      </c>
      <c r="D24" s="1055">
        <v>747848.56703358563</v>
      </c>
      <c r="E24" s="1055">
        <v>83.114386120000006</v>
      </c>
      <c r="F24" s="1055">
        <v>131403.68977488001</v>
      </c>
      <c r="G24" s="1055">
        <v>10380.14835305996</v>
      </c>
      <c r="H24" s="1058">
        <v>1306352.210208182</v>
      </c>
      <c r="I24" s="1055">
        <v>224736.47140000001</v>
      </c>
      <c r="J24" s="1055">
        <v>223.15310500000001</v>
      </c>
      <c r="K24" s="1055">
        <v>37474.359686999996</v>
      </c>
      <c r="L24" s="1055">
        <v>39919.563419239828</v>
      </c>
      <c r="M24" s="1055">
        <v>1608705.7578194218</v>
      </c>
      <c r="N24" s="1056">
        <v>90.391127649332873</v>
      </c>
      <c r="O24" s="1057">
        <v>50000</v>
      </c>
      <c r="P24" s="1057">
        <v>0</v>
      </c>
      <c r="Q24" s="1057">
        <v>50000</v>
      </c>
      <c r="R24" s="1057">
        <v>626346.77028519998</v>
      </c>
      <c r="S24" s="1057">
        <v>13085.398305729999</v>
      </c>
      <c r="T24" s="1057">
        <v>639432.16859092994</v>
      </c>
      <c r="U24" s="1057">
        <v>0</v>
      </c>
      <c r="V24" s="1057">
        <v>292.53999370000003</v>
      </c>
      <c r="W24" s="1057">
        <v>25.338226299999999</v>
      </c>
      <c r="X24" s="1057">
        <v>357787.57411699998</v>
      </c>
      <c r="Y24" s="1057">
        <v>447680.30172782188</v>
      </c>
      <c r="Z24" s="1057">
        <v>3.7978610000000002</v>
      </c>
      <c r="AA24" s="1057">
        <v>805789.55192582193</v>
      </c>
      <c r="AB24" s="1057">
        <v>113484.03730266984</v>
      </c>
      <c r="AC24" s="816"/>
      <c r="AD24" s="816"/>
      <c r="AE24" s="816"/>
      <c r="AF24" s="817"/>
      <c r="AG24" s="817"/>
      <c r="AH24" s="817"/>
      <c r="AI24" s="816"/>
      <c r="AJ24" s="816"/>
      <c r="AK24" s="816"/>
    </row>
    <row r="25" spans="1:37">
      <c r="A25" s="806"/>
      <c r="B25" s="471" t="s">
        <v>150</v>
      </c>
      <c r="C25" s="1054">
        <v>842425.81554268813</v>
      </c>
      <c r="D25" s="1055">
        <v>749628.47134826181</v>
      </c>
      <c r="E25" s="1055">
        <v>829.74550103999991</v>
      </c>
      <c r="F25" s="1055">
        <v>131388.19904496</v>
      </c>
      <c r="G25" s="1055">
        <v>7191.9442054542124</v>
      </c>
      <c r="H25" s="1058">
        <v>1731464.1756424045</v>
      </c>
      <c r="I25" s="1055">
        <v>224739.3714</v>
      </c>
      <c r="J25" s="1055">
        <v>223.15310500000001</v>
      </c>
      <c r="K25" s="1055">
        <v>67398.865535000004</v>
      </c>
      <c r="L25" s="1055">
        <v>39335.245937089436</v>
      </c>
      <c r="M25" s="1055">
        <v>2063160.8116194941</v>
      </c>
      <c r="N25" s="1056">
        <v>91.290003665845404</v>
      </c>
      <c r="O25" s="1057">
        <v>50000</v>
      </c>
      <c r="P25" s="1057">
        <v>0</v>
      </c>
      <c r="Q25" s="1057">
        <v>50000</v>
      </c>
      <c r="R25" s="1057">
        <v>622642.9475452</v>
      </c>
      <c r="S25" s="1057">
        <v>13195.680627080001</v>
      </c>
      <c r="T25" s="1057">
        <v>635838.62817228003</v>
      </c>
      <c r="U25" s="1057">
        <v>0</v>
      </c>
      <c r="V25" s="1057">
        <v>305.20006469999998</v>
      </c>
      <c r="W25" s="1057">
        <v>23.526832299999999</v>
      </c>
      <c r="X25" s="1057">
        <v>364199.23340299999</v>
      </c>
      <c r="Y25" s="1057">
        <v>896293.35710667411</v>
      </c>
      <c r="Z25" s="1057">
        <v>3.5510950000000001</v>
      </c>
      <c r="AA25" s="1057">
        <v>1260824.8685016742</v>
      </c>
      <c r="AB25" s="1057">
        <v>116497.31494553993</v>
      </c>
      <c r="AC25" s="816"/>
      <c r="AD25" s="816"/>
      <c r="AE25" s="816"/>
      <c r="AF25" s="817"/>
      <c r="AG25" s="817"/>
      <c r="AH25" s="817"/>
      <c r="AI25" s="816"/>
      <c r="AJ25" s="816"/>
      <c r="AK25" s="816"/>
    </row>
    <row r="26" spans="1:37">
      <c r="A26" s="806"/>
      <c r="B26" s="471" t="s">
        <v>151</v>
      </c>
      <c r="C26" s="1054">
        <v>628667.3576968523</v>
      </c>
      <c r="D26" s="1055">
        <v>758197.06569212093</v>
      </c>
      <c r="E26" s="1055">
        <v>334.80518956999998</v>
      </c>
      <c r="F26" s="1055">
        <v>129796.57248043</v>
      </c>
      <c r="G26" s="1055">
        <v>2887.2662227409196</v>
      </c>
      <c r="H26" s="1058">
        <v>1519883.0672817142</v>
      </c>
      <c r="I26" s="1055">
        <v>224745.47140000001</v>
      </c>
      <c r="J26" s="1055">
        <v>223.09222800000001</v>
      </c>
      <c r="K26" s="1055">
        <v>67053.401113999993</v>
      </c>
      <c r="L26" s="1055">
        <v>39091.783850440057</v>
      </c>
      <c r="M26" s="1055">
        <v>1850996.8158741542</v>
      </c>
      <c r="N26" s="1056">
        <v>90.317128292482678</v>
      </c>
      <c r="O26" s="1057">
        <v>50000</v>
      </c>
      <c r="P26" s="1057">
        <v>0</v>
      </c>
      <c r="Q26" s="1057">
        <v>50000</v>
      </c>
      <c r="R26" s="1057">
        <v>598172.59644999995</v>
      </c>
      <c r="S26" s="1057">
        <v>13276.950177999999</v>
      </c>
      <c r="T26" s="1057">
        <v>611449.54662799998</v>
      </c>
      <c r="U26" s="1057">
        <v>0</v>
      </c>
      <c r="V26" s="1057">
        <v>415.79939094000002</v>
      </c>
      <c r="W26" s="1057">
        <v>23.333616060000001</v>
      </c>
      <c r="X26" s="1057">
        <v>361896.306148</v>
      </c>
      <c r="Y26" s="1057">
        <v>709026.70116174419</v>
      </c>
      <c r="Z26" s="1057">
        <v>17.579238</v>
      </c>
      <c r="AA26" s="1057">
        <v>1071379.7195547444</v>
      </c>
      <c r="AB26" s="1057">
        <v>118167.5496914098</v>
      </c>
      <c r="AC26" s="816"/>
      <c r="AD26" s="816"/>
      <c r="AE26" s="816"/>
      <c r="AF26" s="817"/>
      <c r="AG26" s="817"/>
      <c r="AH26" s="817"/>
      <c r="AI26" s="816"/>
      <c r="AJ26" s="816"/>
      <c r="AK26" s="816"/>
    </row>
    <row r="27" spans="1:37">
      <c r="A27" s="806"/>
      <c r="B27" s="471" t="s">
        <v>152</v>
      </c>
      <c r="C27" s="1054">
        <v>675321.49963969283</v>
      </c>
      <c r="D27" s="1055">
        <v>752179.04390076455</v>
      </c>
      <c r="E27" s="1055">
        <v>980.91942560000007</v>
      </c>
      <c r="F27" s="1055">
        <v>129244.68074139999</v>
      </c>
      <c r="G27" s="1055">
        <v>18616.344165980001</v>
      </c>
      <c r="H27" s="1058">
        <v>1576342.4878734373</v>
      </c>
      <c r="I27" s="1055">
        <v>218320.8714</v>
      </c>
      <c r="J27" s="1055">
        <v>141.340687</v>
      </c>
      <c r="K27" s="1055">
        <v>89885.903720999995</v>
      </c>
      <c r="L27" s="1055">
        <v>38520.80379767972</v>
      </c>
      <c r="M27" s="1055">
        <v>1923211.4074791172</v>
      </c>
      <c r="N27" s="1056">
        <v>89.874542484203829</v>
      </c>
      <c r="O27" s="1057">
        <v>50000</v>
      </c>
      <c r="P27" s="1057">
        <v>0</v>
      </c>
      <c r="Q27" s="1057">
        <v>50000</v>
      </c>
      <c r="R27" s="1057">
        <v>610897.38564520003</v>
      </c>
      <c r="S27" s="1057">
        <v>13340.145459269999</v>
      </c>
      <c r="T27" s="1057">
        <v>624237.53110447002</v>
      </c>
      <c r="U27" s="1057">
        <v>0</v>
      </c>
      <c r="V27" s="1057">
        <v>347.41876094000003</v>
      </c>
      <c r="W27" s="1057">
        <v>28.06198006</v>
      </c>
      <c r="X27" s="1057">
        <v>374366.79470600002</v>
      </c>
      <c r="Y27" s="1057">
        <v>754951.93204540724</v>
      </c>
      <c r="Z27" s="1057">
        <v>4.8537929999999996</v>
      </c>
      <c r="AA27" s="1057">
        <v>1129699.0612854073</v>
      </c>
      <c r="AB27" s="1057">
        <v>119274.81508923974</v>
      </c>
      <c r="AC27" s="816"/>
      <c r="AD27" s="816"/>
      <c r="AE27" s="816"/>
      <c r="AF27" s="817"/>
      <c r="AG27" s="817"/>
      <c r="AH27" s="817"/>
      <c r="AI27" s="816"/>
      <c r="AJ27" s="816"/>
      <c r="AK27" s="816"/>
    </row>
    <row r="28" spans="1:37">
      <c r="A28" s="806"/>
      <c r="B28" s="471" t="s">
        <v>153</v>
      </c>
      <c r="C28" s="1054">
        <v>582699.47813252092</v>
      </c>
      <c r="D28" s="1055">
        <v>743059.72006674903</v>
      </c>
      <c r="E28" s="1055">
        <v>988.71936512000002</v>
      </c>
      <c r="F28" s="1055">
        <v>130272.39073088001</v>
      </c>
      <c r="G28" s="1055">
        <v>3717.4167040321772</v>
      </c>
      <c r="H28" s="1058">
        <v>1460737.7249993018</v>
      </c>
      <c r="I28" s="1055">
        <v>224744.7714</v>
      </c>
      <c r="J28" s="1055">
        <v>141.340687</v>
      </c>
      <c r="K28" s="1055">
        <v>32724.261671</v>
      </c>
      <c r="L28" s="1055">
        <v>48449.623744250508</v>
      </c>
      <c r="M28" s="1055">
        <v>1766797.7225015522</v>
      </c>
      <c r="N28" s="1056">
        <v>93.323860755791145</v>
      </c>
      <c r="O28" s="1057">
        <v>50000</v>
      </c>
      <c r="P28" s="1057">
        <v>0</v>
      </c>
      <c r="Q28" s="1057">
        <v>50000</v>
      </c>
      <c r="R28" s="1057">
        <v>606159.78923520003</v>
      </c>
      <c r="S28" s="1057">
        <v>13420.53990974</v>
      </c>
      <c r="T28" s="1057">
        <v>619580.32914494001</v>
      </c>
      <c r="U28" s="1057">
        <v>0</v>
      </c>
      <c r="V28" s="1057">
        <v>334.39890835</v>
      </c>
      <c r="W28" s="1057">
        <v>28.083218649999999</v>
      </c>
      <c r="X28" s="1057">
        <v>381775.34177900001</v>
      </c>
      <c r="Y28" s="1057">
        <v>563513.10974673205</v>
      </c>
      <c r="Z28" s="1057">
        <v>3.7298070000000001</v>
      </c>
      <c r="AA28" s="1057">
        <v>945654.66345973208</v>
      </c>
      <c r="AB28" s="1057">
        <v>151562.72989688022</v>
      </c>
      <c r="AC28" s="816"/>
      <c r="AD28" s="816"/>
      <c r="AE28" s="816"/>
      <c r="AF28" s="817"/>
      <c r="AG28" s="817"/>
      <c r="AH28" s="817"/>
      <c r="AI28" s="816"/>
      <c r="AJ28" s="816"/>
      <c r="AK28" s="816"/>
    </row>
    <row r="29" spans="1:37">
      <c r="A29" s="806"/>
      <c r="B29" s="471" t="s">
        <v>154</v>
      </c>
      <c r="C29" s="1054">
        <v>628680.84538505832</v>
      </c>
      <c r="D29" s="1055">
        <v>739940.13346188201</v>
      </c>
      <c r="E29" s="1055">
        <v>77.114758849999987</v>
      </c>
      <c r="F29" s="1055">
        <v>131385.21771415</v>
      </c>
      <c r="G29" s="1055">
        <v>7700.7366709616126</v>
      </c>
      <c r="H29" s="1058">
        <v>1507784.0479909019</v>
      </c>
      <c r="I29" s="1055">
        <v>224724.3714</v>
      </c>
      <c r="J29" s="1055">
        <v>141.279811</v>
      </c>
      <c r="K29" s="1055">
        <v>21870.780189000001</v>
      </c>
      <c r="L29" s="1055">
        <v>52138.15546788997</v>
      </c>
      <c r="M29" s="1055">
        <v>1806658.6348587919</v>
      </c>
      <c r="N29" s="1056">
        <v>93.572802372745969</v>
      </c>
      <c r="O29" s="1057">
        <v>50000</v>
      </c>
      <c r="P29" s="1057">
        <v>0</v>
      </c>
      <c r="Q29" s="1057">
        <v>50000</v>
      </c>
      <c r="R29" s="1057">
        <v>606098.67605520005</v>
      </c>
      <c r="S29" s="1057">
        <v>13488.83399951</v>
      </c>
      <c r="T29" s="1057">
        <v>619587.51005471009</v>
      </c>
      <c r="U29" s="1057">
        <v>0</v>
      </c>
      <c r="V29" s="1057">
        <v>297.94415322999998</v>
      </c>
      <c r="W29" s="1057">
        <v>118.09932977</v>
      </c>
      <c r="X29" s="1057">
        <v>385007.60849499999</v>
      </c>
      <c r="Y29" s="1057">
        <v>606333.02731240203</v>
      </c>
      <c r="Z29" s="1057">
        <v>4.4181109999999997</v>
      </c>
      <c r="AA29" s="1057">
        <v>991761.09740140196</v>
      </c>
      <c r="AB29" s="1057">
        <v>145310.0274026799</v>
      </c>
      <c r="AC29" s="816"/>
      <c r="AD29" s="816"/>
      <c r="AE29" s="816"/>
      <c r="AF29" s="817"/>
      <c r="AG29" s="817"/>
      <c r="AH29" s="817"/>
      <c r="AI29" s="816"/>
      <c r="AJ29" s="816"/>
      <c r="AK29" s="816"/>
    </row>
    <row r="30" spans="1:37">
      <c r="A30" s="806"/>
      <c r="B30" s="471" t="s">
        <v>155</v>
      </c>
      <c r="C30" s="1054">
        <v>433675.93245325366</v>
      </c>
      <c r="D30" s="1055">
        <v>758431.33119616483</v>
      </c>
      <c r="E30" s="1055">
        <v>80.469237019999994</v>
      </c>
      <c r="F30" s="1055">
        <v>137108.19834698</v>
      </c>
      <c r="G30" s="1055">
        <v>14582.268598511899</v>
      </c>
      <c r="H30" s="1058">
        <v>1343878.1998319302</v>
      </c>
      <c r="I30" s="1055">
        <v>224743.7714</v>
      </c>
      <c r="J30" s="1055">
        <v>140.79210499999999</v>
      </c>
      <c r="K30" s="1055">
        <v>144471.871766</v>
      </c>
      <c r="L30" s="1055">
        <v>38925.207996080164</v>
      </c>
      <c r="M30" s="1055">
        <v>1752159.8430990104</v>
      </c>
      <c r="N30" s="1056">
        <v>87.061147968679592</v>
      </c>
      <c r="O30" s="1057">
        <v>50000</v>
      </c>
      <c r="P30" s="1057">
        <v>0</v>
      </c>
      <c r="Q30" s="1057">
        <v>50000</v>
      </c>
      <c r="R30" s="1057">
        <v>610017.72156019998</v>
      </c>
      <c r="S30" s="1057">
        <v>13562.19611338</v>
      </c>
      <c r="T30" s="1057">
        <v>623579.91767358</v>
      </c>
      <c r="U30" s="1057">
        <v>0</v>
      </c>
      <c r="V30" s="1057">
        <v>305.99022122700001</v>
      </c>
      <c r="W30" s="1057">
        <v>107.051405773</v>
      </c>
      <c r="X30" s="1057">
        <v>386854.81099099998</v>
      </c>
      <c r="Y30" s="1057">
        <v>532738.42551793042</v>
      </c>
      <c r="Z30" s="1057">
        <v>16.46874</v>
      </c>
      <c r="AA30" s="1057">
        <v>920022.74687593046</v>
      </c>
      <c r="AB30" s="1057">
        <v>158557.17854949995</v>
      </c>
      <c r="AC30" s="816"/>
      <c r="AD30" s="816"/>
      <c r="AE30" s="816"/>
      <c r="AF30" s="817"/>
      <c r="AG30" s="817"/>
      <c r="AH30" s="817"/>
      <c r="AI30" s="816"/>
      <c r="AJ30" s="816"/>
      <c r="AK30" s="816"/>
    </row>
    <row r="31" spans="1:37">
      <c r="A31" s="806"/>
      <c r="B31" s="471" t="s">
        <v>156</v>
      </c>
      <c r="C31" s="1054">
        <v>600776.39146858582</v>
      </c>
      <c r="D31" s="1055">
        <v>766843.34808798693</v>
      </c>
      <c r="E31" s="1055">
        <v>1287.1809332400001</v>
      </c>
      <c r="F31" s="1055">
        <v>139941.75654376001</v>
      </c>
      <c r="G31" s="1055">
        <v>5657.5027874014095</v>
      </c>
      <c r="H31" s="1058">
        <v>1514506.1798209744</v>
      </c>
      <c r="I31" s="1055">
        <v>224750.07139999999</v>
      </c>
      <c r="J31" s="1055">
        <v>140.79210499999999</v>
      </c>
      <c r="K31" s="1055">
        <v>193467.04050100001</v>
      </c>
      <c r="L31" s="1055">
        <v>39050.396796149667</v>
      </c>
      <c r="M31" s="1055">
        <v>1971914.4806231242</v>
      </c>
      <c r="N31" s="1056">
        <v>87.623978131833297</v>
      </c>
      <c r="O31" s="1057">
        <v>50000</v>
      </c>
      <c r="P31" s="1057">
        <v>0</v>
      </c>
      <c r="Q31" s="1057">
        <v>50000</v>
      </c>
      <c r="R31" s="1057">
        <v>599950.73642019997</v>
      </c>
      <c r="S31" s="1057">
        <v>13639.475340839999</v>
      </c>
      <c r="T31" s="1057">
        <v>613590.21176103991</v>
      </c>
      <c r="U31" s="1057">
        <v>0</v>
      </c>
      <c r="V31" s="1057">
        <v>211.18506615999999</v>
      </c>
      <c r="W31" s="1057">
        <v>62.909520839999999</v>
      </c>
      <c r="X31" s="1057">
        <v>384774.96931199997</v>
      </c>
      <c r="Y31" s="1057">
        <v>729754.77034450404</v>
      </c>
      <c r="Z31" s="1057">
        <v>21.180181999999999</v>
      </c>
      <c r="AA31" s="1057">
        <v>1114825.014425504</v>
      </c>
      <c r="AB31" s="1057">
        <v>193499.25443658023</v>
      </c>
      <c r="AC31" s="816"/>
      <c r="AD31" s="816"/>
      <c r="AE31" s="816"/>
      <c r="AF31" s="817"/>
      <c r="AG31" s="817"/>
      <c r="AH31" s="817"/>
      <c r="AI31" s="816"/>
      <c r="AJ31" s="816"/>
      <c r="AK31" s="816"/>
    </row>
    <row r="32" spans="1:37">
      <c r="A32" s="806"/>
      <c r="B32" s="471" t="s">
        <v>157</v>
      </c>
      <c r="C32" s="1054">
        <v>542990.5757293771</v>
      </c>
      <c r="D32" s="1055">
        <v>726349.62513716333</v>
      </c>
      <c r="E32" s="1055">
        <v>212.85753695</v>
      </c>
      <c r="F32" s="1055">
        <v>144306.55680204998</v>
      </c>
      <c r="G32" s="1055">
        <v>2936.2826511346484</v>
      </c>
      <c r="H32" s="1058">
        <v>1416795.8978566749</v>
      </c>
      <c r="I32" s="1055">
        <v>224767.07139999999</v>
      </c>
      <c r="J32" s="1055">
        <v>140.73122799999999</v>
      </c>
      <c r="K32" s="1055">
        <v>213848.92783100001</v>
      </c>
      <c r="L32" s="1055">
        <v>38844.473603269551</v>
      </c>
      <c r="M32" s="1055">
        <v>1894397.1019189444</v>
      </c>
      <c r="N32" s="1056">
        <v>87.387037154891473</v>
      </c>
      <c r="O32" s="1057">
        <v>50000</v>
      </c>
      <c r="P32" s="1057">
        <v>0</v>
      </c>
      <c r="Q32" s="1057">
        <v>50000</v>
      </c>
      <c r="R32" s="1057">
        <v>606710.19146999996</v>
      </c>
      <c r="S32" s="1057">
        <v>13719.477308</v>
      </c>
      <c r="T32" s="1057">
        <v>620429.66877799993</v>
      </c>
      <c r="U32" s="1057">
        <v>0</v>
      </c>
      <c r="V32" s="1057">
        <v>296.86290653000003</v>
      </c>
      <c r="W32" s="1057">
        <v>100.06184047000001</v>
      </c>
      <c r="X32" s="1057">
        <v>321077.07237299997</v>
      </c>
      <c r="Y32" s="1057">
        <v>679379.88606012973</v>
      </c>
      <c r="Z32" s="1057">
        <v>4.8495990000000004</v>
      </c>
      <c r="AA32" s="1057">
        <v>1000858.7327791296</v>
      </c>
      <c r="AB32" s="1057">
        <v>223108.70036181482</v>
      </c>
      <c r="AC32" s="816"/>
      <c r="AD32" s="816"/>
      <c r="AE32" s="816"/>
      <c r="AF32" s="817"/>
      <c r="AG32" s="817"/>
      <c r="AH32" s="817"/>
      <c r="AI32" s="816"/>
      <c r="AJ32" s="816"/>
      <c r="AK32" s="816"/>
    </row>
    <row r="33" spans="1:37">
      <c r="A33" s="806"/>
      <c r="B33" s="471" t="s">
        <v>158</v>
      </c>
      <c r="C33" s="1054">
        <v>521809.99178505182</v>
      </c>
      <c r="D33" s="1055">
        <v>732343.63327272586</v>
      </c>
      <c r="E33" s="1055">
        <v>217.12645135</v>
      </c>
      <c r="F33" s="1055">
        <v>147200.65910215001</v>
      </c>
      <c r="G33" s="1055">
        <v>1019.5748033799027</v>
      </c>
      <c r="H33" s="1058">
        <v>1402590.9854146575</v>
      </c>
      <c r="I33" s="1055">
        <v>198632.57139999999</v>
      </c>
      <c r="J33" s="1055">
        <v>95.962749819999999</v>
      </c>
      <c r="K33" s="1055">
        <v>274485.56560010999</v>
      </c>
      <c r="L33" s="1055">
        <v>41633.649060519878</v>
      </c>
      <c r="M33" s="1055">
        <v>1917438.7342251074</v>
      </c>
      <c r="N33" s="1056">
        <v>86.928719080077059</v>
      </c>
      <c r="O33" s="1057">
        <v>50000</v>
      </c>
      <c r="P33" s="1057">
        <v>0</v>
      </c>
      <c r="Q33" s="1057">
        <v>50000</v>
      </c>
      <c r="R33" s="1057">
        <v>627120.25335300004</v>
      </c>
      <c r="S33" s="1057">
        <v>13822.256442</v>
      </c>
      <c r="T33" s="1057">
        <v>640942.50979500008</v>
      </c>
      <c r="U33" s="1057">
        <v>0</v>
      </c>
      <c r="V33" s="1057">
        <v>301.09859265</v>
      </c>
      <c r="W33" s="1057">
        <v>47.61990935</v>
      </c>
      <c r="X33" s="1057">
        <v>320106.18291799998</v>
      </c>
      <c r="Y33" s="1057">
        <v>652079.77248293068</v>
      </c>
      <c r="Z33" s="1057">
        <v>18.333385</v>
      </c>
      <c r="AA33" s="1057">
        <v>972553.0072879307</v>
      </c>
      <c r="AB33" s="1057">
        <v>253943.21714217658</v>
      </c>
      <c r="AC33" s="816"/>
      <c r="AD33" s="816"/>
      <c r="AE33" s="816"/>
      <c r="AF33" s="817"/>
      <c r="AG33" s="817"/>
      <c r="AH33" s="817"/>
      <c r="AI33" s="816"/>
      <c r="AJ33" s="816"/>
      <c r="AK33" s="816"/>
    </row>
    <row r="34" spans="1:37">
      <c r="A34" s="806"/>
      <c r="B34" s="815"/>
      <c r="C34" s="1054"/>
      <c r="D34" s="1055"/>
      <c r="E34" s="1055"/>
      <c r="F34" s="1055"/>
      <c r="G34" s="1055"/>
      <c r="H34" s="1058"/>
      <c r="I34" s="1055"/>
      <c r="J34" s="1055"/>
      <c r="K34" s="1055"/>
      <c r="L34" s="1055"/>
      <c r="M34" s="1055"/>
      <c r="N34" s="1056"/>
      <c r="O34" s="1057"/>
      <c r="P34" s="1057"/>
      <c r="Q34" s="1057"/>
      <c r="R34" s="1057"/>
      <c r="S34" s="1057"/>
      <c r="T34" s="1057"/>
      <c r="U34" s="1057"/>
      <c r="V34" s="1057"/>
      <c r="W34" s="1057"/>
      <c r="X34" s="1057"/>
      <c r="Y34" s="1057"/>
      <c r="Z34" s="1057"/>
      <c r="AA34" s="1057"/>
      <c r="AB34" s="1057"/>
      <c r="AC34" s="816"/>
      <c r="AD34" s="816"/>
      <c r="AE34" s="816"/>
      <c r="AF34" s="817"/>
      <c r="AG34" s="817"/>
      <c r="AH34" s="817"/>
      <c r="AI34" s="816"/>
      <c r="AJ34" s="816"/>
      <c r="AK34" s="816"/>
    </row>
    <row r="35" spans="1:37">
      <c r="A35" s="806">
        <v>2019</v>
      </c>
      <c r="B35" s="471" t="s">
        <v>147</v>
      </c>
      <c r="C35" s="1054">
        <v>370877.60784629273</v>
      </c>
      <c r="D35" s="1055">
        <v>714639.91800919955</v>
      </c>
      <c r="E35" s="1055">
        <v>1274.0312128399999</v>
      </c>
      <c r="F35" s="1055">
        <v>146300.14507803001</v>
      </c>
      <c r="G35" s="1055">
        <v>2734.0812718382704</v>
      </c>
      <c r="H35" s="1058">
        <v>1235825.7834182004</v>
      </c>
      <c r="I35" s="1055">
        <v>237797.97140000001</v>
      </c>
      <c r="J35" s="1055">
        <v>95.962749819999999</v>
      </c>
      <c r="K35" s="1055">
        <v>279025.55009199999</v>
      </c>
      <c r="L35" s="1055">
        <v>40806.078859733185</v>
      </c>
      <c r="M35" s="1055">
        <v>1793551.3465197536</v>
      </c>
      <c r="N35" s="1056">
        <v>81.927107281969356</v>
      </c>
      <c r="O35" s="1057">
        <v>50000</v>
      </c>
      <c r="P35" s="1057">
        <v>0</v>
      </c>
      <c r="Q35" s="1057">
        <v>50000</v>
      </c>
      <c r="R35" s="1057">
        <v>612262.61753819999</v>
      </c>
      <c r="S35" s="1057">
        <v>13900.519652340001</v>
      </c>
      <c r="T35" s="1057">
        <v>626163.13719053997</v>
      </c>
      <c r="U35" s="1057">
        <v>0</v>
      </c>
      <c r="V35" s="1057">
        <v>354.19009597999997</v>
      </c>
      <c r="W35" s="1057">
        <v>47.888443019999997</v>
      </c>
      <c r="X35" s="1057">
        <v>322917.50190899998</v>
      </c>
      <c r="Y35" s="1057">
        <v>558956.2172142663</v>
      </c>
      <c r="Z35" s="1057">
        <v>6.5899780000000003</v>
      </c>
      <c r="AA35" s="1057">
        <v>882282.38764026633</v>
      </c>
      <c r="AB35" s="1057">
        <v>235105.82168894727</v>
      </c>
      <c r="AC35" s="816"/>
      <c r="AD35" s="816"/>
      <c r="AE35" s="816"/>
      <c r="AF35" s="817"/>
      <c r="AG35" s="817"/>
      <c r="AH35" s="817"/>
      <c r="AI35" s="816"/>
      <c r="AJ35" s="816"/>
      <c r="AK35" s="816"/>
    </row>
    <row r="36" spans="1:37">
      <c r="A36" s="806"/>
      <c r="B36" s="471" t="s">
        <v>148</v>
      </c>
      <c r="C36" s="1054">
        <v>346656.60264886374</v>
      </c>
      <c r="D36" s="1055">
        <v>682533.3911761191</v>
      </c>
      <c r="E36" s="1055">
        <v>65.839037009999998</v>
      </c>
      <c r="F36" s="1055">
        <v>145948.95970497999</v>
      </c>
      <c r="G36" s="1055">
        <v>44201.096921365744</v>
      </c>
      <c r="H36" s="1058">
        <v>1219405.8894883385</v>
      </c>
      <c r="I36" s="1055">
        <v>236817.67139999999</v>
      </c>
      <c r="J36" s="1055">
        <v>95.96275</v>
      </c>
      <c r="K36" s="1055">
        <v>275123.34922400001</v>
      </c>
      <c r="L36" s="1055">
        <v>42271.371858031722</v>
      </c>
      <c r="M36" s="1055">
        <v>1773714.24472037</v>
      </c>
      <c r="N36" s="1056">
        <v>81.740605949035697</v>
      </c>
      <c r="O36" s="1057">
        <v>50000</v>
      </c>
      <c r="P36" s="1057">
        <v>0</v>
      </c>
      <c r="Q36" s="1057">
        <v>50000</v>
      </c>
      <c r="R36" s="1057">
        <v>622051.15233319998</v>
      </c>
      <c r="S36" s="1057">
        <v>13971.40321205</v>
      </c>
      <c r="T36" s="1057">
        <v>636022.55554524995</v>
      </c>
      <c r="U36" s="1057">
        <v>0</v>
      </c>
      <c r="V36" s="1057">
        <v>218.84054698</v>
      </c>
      <c r="W36" s="1057">
        <v>47.399887020000001</v>
      </c>
      <c r="X36" s="1057">
        <v>326968.51194</v>
      </c>
      <c r="Y36" s="1057">
        <v>528533.06766949</v>
      </c>
      <c r="Z36" s="1057">
        <v>9.0493489999999994</v>
      </c>
      <c r="AA36" s="1057">
        <v>855776.86939249001</v>
      </c>
      <c r="AB36" s="1057">
        <v>231914.81978263007</v>
      </c>
      <c r="AC36" s="816"/>
      <c r="AD36" s="816"/>
      <c r="AE36" s="816"/>
      <c r="AF36" s="817"/>
      <c r="AG36" s="817"/>
      <c r="AH36" s="817"/>
      <c r="AI36" s="816"/>
      <c r="AJ36" s="816"/>
      <c r="AK36" s="816"/>
    </row>
    <row r="37" spans="1:37">
      <c r="A37" s="806"/>
      <c r="B37" s="471" t="s">
        <v>149</v>
      </c>
      <c r="C37" s="1054">
        <v>655794.5655046769</v>
      </c>
      <c r="D37" s="1055">
        <v>666053.33284280146</v>
      </c>
      <c r="E37" s="1055">
        <v>64.04663343</v>
      </c>
      <c r="F37" s="1055">
        <v>141975.64149421002</v>
      </c>
      <c r="G37" s="1055">
        <v>16907.424000305491</v>
      </c>
      <c r="H37" s="1058">
        <v>1480795.0104754241</v>
      </c>
      <c r="I37" s="1055">
        <v>237804.3714</v>
      </c>
      <c r="J37" s="1055">
        <v>95.441613000000004</v>
      </c>
      <c r="K37" s="1055">
        <v>267259.09775800002</v>
      </c>
      <c r="L37" s="1055">
        <v>45990.617170039564</v>
      </c>
      <c r="M37" s="1055">
        <v>2031944.5384164636</v>
      </c>
      <c r="N37" s="1056">
        <v>84.508117350442916</v>
      </c>
      <c r="O37" s="1057">
        <v>50000</v>
      </c>
      <c r="P37" s="1057">
        <v>0</v>
      </c>
      <c r="Q37" s="1057">
        <v>50000</v>
      </c>
      <c r="R37" s="1057">
        <v>673494.75784820004</v>
      </c>
      <c r="S37" s="1057">
        <v>14143.51539791</v>
      </c>
      <c r="T37" s="1057">
        <v>687638.27324611007</v>
      </c>
      <c r="U37" s="1057">
        <v>0</v>
      </c>
      <c r="V37" s="1057">
        <v>357.51774289000002</v>
      </c>
      <c r="W37" s="1057">
        <v>47.131476110000001</v>
      </c>
      <c r="X37" s="1057">
        <v>275252.89465600002</v>
      </c>
      <c r="Y37" s="1057">
        <v>788943.27068531874</v>
      </c>
      <c r="Z37" s="1057">
        <v>12.715809999999999</v>
      </c>
      <c r="AA37" s="1057">
        <v>1064613.5303703188</v>
      </c>
      <c r="AB37" s="1057">
        <v>229692.7348000349</v>
      </c>
      <c r="AC37" s="816"/>
      <c r="AD37" s="816"/>
      <c r="AE37" s="816"/>
      <c r="AF37" s="817"/>
      <c r="AG37" s="817"/>
      <c r="AH37" s="817"/>
      <c r="AI37" s="816"/>
      <c r="AJ37" s="816"/>
      <c r="AK37" s="816"/>
    </row>
    <row r="38" spans="1:37">
      <c r="A38" s="806"/>
      <c r="B38" s="471" t="s">
        <v>150</v>
      </c>
      <c r="C38" s="1054">
        <v>606022.27058488317</v>
      </c>
      <c r="D38" s="1055">
        <v>645292.90338557027</v>
      </c>
      <c r="E38" s="1055">
        <v>1277.9406615599999</v>
      </c>
      <c r="F38" s="1055">
        <v>141184.75525014001</v>
      </c>
      <c r="G38" s="1055">
        <v>12321.576237678039</v>
      </c>
      <c r="H38" s="1058">
        <v>1406099.4461198316</v>
      </c>
      <c r="I38" s="1055">
        <v>237810.3714</v>
      </c>
      <c r="J38" s="1055">
        <v>95.414168000000004</v>
      </c>
      <c r="K38" s="1055">
        <v>198623.15930999999</v>
      </c>
      <c r="L38" s="1055">
        <v>46453.43993572006</v>
      </c>
      <c r="M38" s="1055">
        <v>1889081.8309335518</v>
      </c>
      <c r="N38" s="1056">
        <v>90.163802175283692</v>
      </c>
      <c r="O38" s="1057">
        <v>50000</v>
      </c>
      <c r="P38" s="1057">
        <v>0</v>
      </c>
      <c r="Q38" s="1057">
        <v>50000</v>
      </c>
      <c r="R38" s="1057">
        <v>663118.43878119998</v>
      </c>
      <c r="S38" s="1057">
        <v>14255.838028370001</v>
      </c>
      <c r="T38" s="1057">
        <v>677374.27680957003</v>
      </c>
      <c r="U38" s="1057">
        <v>0</v>
      </c>
      <c r="V38" s="1057">
        <v>371.45764360000004</v>
      </c>
      <c r="W38" s="1057">
        <v>45.045231399999999</v>
      </c>
      <c r="X38" s="1057">
        <v>246809.612689</v>
      </c>
      <c r="Y38" s="1057">
        <v>634869.1633519117</v>
      </c>
      <c r="Z38" s="1057">
        <v>24.844684000000001</v>
      </c>
      <c r="AA38" s="1057">
        <v>882120.12359991169</v>
      </c>
      <c r="AB38" s="1057">
        <v>279587.43052407005</v>
      </c>
      <c r="AC38" s="816"/>
      <c r="AD38" s="816"/>
      <c r="AE38" s="816"/>
      <c r="AF38" s="817"/>
      <c r="AG38" s="817"/>
      <c r="AH38" s="817"/>
      <c r="AI38" s="816"/>
      <c r="AJ38" s="816"/>
      <c r="AK38" s="816"/>
    </row>
    <row r="39" spans="1:37">
      <c r="A39" s="806"/>
      <c r="B39" s="471" t="s">
        <v>151</v>
      </c>
      <c r="C39" s="1054">
        <v>523560.7127832587</v>
      </c>
      <c r="D39" s="1055">
        <v>647424.88828062639</v>
      </c>
      <c r="E39" s="1055">
        <v>1361.41195513</v>
      </c>
      <c r="F39" s="1055">
        <v>141200.57756638998</v>
      </c>
      <c r="G39" s="1055">
        <v>16724.630897483545</v>
      </c>
      <c r="H39" s="1058">
        <v>1330272.2214828886</v>
      </c>
      <c r="I39" s="1055">
        <v>237891.17139999999</v>
      </c>
      <c r="J39" s="1055">
        <v>95.353290999999999</v>
      </c>
      <c r="K39" s="1055">
        <v>79638.150773000001</v>
      </c>
      <c r="L39" s="1055">
        <v>108970.84712621034</v>
      </c>
      <c r="M39" s="1055">
        <v>1756867.744073099</v>
      </c>
      <c r="N39" s="1056">
        <v>94.956397695677936</v>
      </c>
      <c r="O39" s="1057">
        <v>50000</v>
      </c>
      <c r="P39" s="1057">
        <v>0</v>
      </c>
      <c r="Q39" s="1057">
        <v>50000</v>
      </c>
      <c r="R39" s="1057">
        <v>608442.11372619995</v>
      </c>
      <c r="S39" s="1057">
        <v>14311.503376950001</v>
      </c>
      <c r="T39" s="1057">
        <v>622753.61710315</v>
      </c>
      <c r="U39" s="1057">
        <v>0</v>
      </c>
      <c r="V39" s="1057">
        <v>445.69029648999998</v>
      </c>
      <c r="W39" s="1057">
        <v>42.683941509999997</v>
      </c>
      <c r="X39" s="1057">
        <v>226623.80461299999</v>
      </c>
      <c r="Y39" s="1057">
        <v>551042.88844999787</v>
      </c>
      <c r="Z39" s="1057">
        <v>20.851430000000001</v>
      </c>
      <c r="AA39" s="1057">
        <v>778175.91873099795</v>
      </c>
      <c r="AB39" s="1057">
        <v>305938.20823895093</v>
      </c>
      <c r="AC39" s="816"/>
      <c r="AD39" s="816"/>
      <c r="AE39" s="816"/>
      <c r="AF39" s="817"/>
      <c r="AG39" s="817"/>
      <c r="AH39" s="817"/>
      <c r="AI39" s="816"/>
      <c r="AJ39" s="816"/>
      <c r="AK39" s="816"/>
    </row>
    <row r="40" spans="1:37">
      <c r="A40" s="806"/>
      <c r="B40" s="471" t="s">
        <v>152</v>
      </c>
      <c r="C40" s="1054">
        <v>909699.17403157416</v>
      </c>
      <c r="D40" s="1055">
        <v>658841.75019158598</v>
      </c>
      <c r="E40" s="1055">
        <v>1287.5949205499999</v>
      </c>
      <c r="F40" s="1055">
        <v>142664.21401485999</v>
      </c>
      <c r="G40" s="1055">
        <v>8074.7840974197115</v>
      </c>
      <c r="H40" s="1058">
        <v>1720567.5172559901</v>
      </c>
      <c r="I40" s="1055">
        <v>236564.47140000001</v>
      </c>
      <c r="J40" s="1055">
        <v>56.651909000000003</v>
      </c>
      <c r="K40" s="1055">
        <v>106603.18414899999</v>
      </c>
      <c r="L40" s="1055">
        <v>76733.606144041754</v>
      </c>
      <c r="M40" s="1055">
        <v>2140525.4308580318</v>
      </c>
      <c r="N40" s="1056">
        <v>96.257129065101253</v>
      </c>
      <c r="O40" s="1057">
        <v>50000</v>
      </c>
      <c r="P40" s="1057">
        <v>0</v>
      </c>
      <c r="Q40" s="1057">
        <v>50000</v>
      </c>
      <c r="R40" s="1057">
        <v>607189.27558919997</v>
      </c>
      <c r="S40" s="1057">
        <v>14365.536999239999</v>
      </c>
      <c r="T40" s="1057">
        <v>621554.81258844002</v>
      </c>
      <c r="U40" s="1057">
        <v>0</v>
      </c>
      <c r="V40" s="1057">
        <v>260.85947433999996</v>
      </c>
      <c r="W40" s="1057">
        <v>78.138081659999997</v>
      </c>
      <c r="X40" s="1057">
        <v>252900.1047506</v>
      </c>
      <c r="Y40" s="1057">
        <v>912667.80708425562</v>
      </c>
      <c r="Z40" s="1057">
        <v>8.4986339999999991</v>
      </c>
      <c r="AA40" s="1057">
        <v>1165915.4080248557</v>
      </c>
      <c r="AB40" s="1057">
        <v>303055.21024473617</v>
      </c>
      <c r="AC40" s="816"/>
      <c r="AD40" s="816"/>
      <c r="AE40" s="816"/>
      <c r="AF40" s="817"/>
      <c r="AG40" s="817"/>
      <c r="AH40" s="817"/>
      <c r="AI40" s="816"/>
      <c r="AJ40" s="816"/>
      <c r="AK40" s="816"/>
    </row>
    <row r="41" spans="1:37">
      <c r="A41" s="806"/>
      <c r="B41" s="471" t="s">
        <v>153</v>
      </c>
      <c r="C41" s="1054">
        <v>766988.45234274026</v>
      </c>
      <c r="D41" s="1055">
        <v>712684.59512515343</v>
      </c>
      <c r="E41" s="1055">
        <v>2556.4817104200001</v>
      </c>
      <c r="F41" s="1055">
        <v>140906.02701177998</v>
      </c>
      <c r="G41" s="1055">
        <v>12218.280454272526</v>
      </c>
      <c r="H41" s="1058">
        <v>1635353.8366443664</v>
      </c>
      <c r="I41" s="1055">
        <v>237622.3714</v>
      </c>
      <c r="J41" s="1055">
        <v>56.651909000000003</v>
      </c>
      <c r="K41" s="1055">
        <v>108478.35324500001</v>
      </c>
      <c r="L41" s="1055">
        <v>48257.384979979135</v>
      </c>
      <c r="M41" s="1055">
        <v>2029768.5981783457</v>
      </c>
      <c r="N41" s="1056">
        <v>96.179491185289194</v>
      </c>
      <c r="O41" s="1057">
        <v>50000</v>
      </c>
      <c r="P41" s="1057">
        <v>0</v>
      </c>
      <c r="Q41" s="1057">
        <v>50000</v>
      </c>
      <c r="R41" s="1057">
        <v>612633.65997419995</v>
      </c>
      <c r="S41" s="1057">
        <v>14439.41399218</v>
      </c>
      <c r="T41" s="1057">
        <v>627073.07396637998</v>
      </c>
      <c r="U41" s="1057">
        <v>0</v>
      </c>
      <c r="V41" s="1057">
        <v>281.60740487999999</v>
      </c>
      <c r="W41" s="1057">
        <v>46.89059512</v>
      </c>
      <c r="X41" s="1057">
        <v>261299.237425</v>
      </c>
      <c r="Y41" s="1057">
        <v>811607.08027152577</v>
      </c>
      <c r="Z41" s="1057">
        <v>6.6124109999999998</v>
      </c>
      <c r="AA41" s="1057">
        <v>1073241.4281075259</v>
      </c>
      <c r="AB41" s="1057">
        <v>279454.09610443981</v>
      </c>
      <c r="AC41" s="816"/>
      <c r="AD41" s="816"/>
      <c r="AE41" s="816"/>
      <c r="AF41" s="817"/>
      <c r="AG41" s="817"/>
      <c r="AH41" s="817"/>
      <c r="AI41" s="816"/>
      <c r="AJ41" s="816"/>
      <c r="AK41" s="816"/>
    </row>
    <row r="42" spans="1:37">
      <c r="A42" s="806"/>
      <c r="B42" s="471" t="s">
        <v>154</v>
      </c>
      <c r="C42" s="1054">
        <v>785599.68070602114</v>
      </c>
      <c r="D42" s="1055">
        <v>729939.85392768087</v>
      </c>
      <c r="E42" s="1055">
        <v>1312.3220733000001</v>
      </c>
      <c r="F42" s="1055">
        <v>143745.89088422002</v>
      </c>
      <c r="G42" s="1055">
        <v>29982.690638432468</v>
      </c>
      <c r="H42" s="1058">
        <v>1690580.4382296547</v>
      </c>
      <c r="I42" s="1055">
        <v>237807.8714</v>
      </c>
      <c r="J42" s="1055">
        <v>56.591033000000003</v>
      </c>
      <c r="K42" s="1055">
        <v>113208.45397</v>
      </c>
      <c r="L42" s="1055">
        <v>46638.168107089587</v>
      </c>
      <c r="M42" s="1055">
        <v>2088291.5227397443</v>
      </c>
      <c r="N42" s="1056">
        <v>96.272206846262449</v>
      </c>
      <c r="O42" s="1057">
        <v>50000</v>
      </c>
      <c r="P42" s="1057">
        <v>0</v>
      </c>
      <c r="Q42" s="1057">
        <v>50000</v>
      </c>
      <c r="R42" s="1057">
        <v>631639.6511592</v>
      </c>
      <c r="S42" s="1057">
        <v>14506.060311220001</v>
      </c>
      <c r="T42" s="1057">
        <v>646145.71147042001</v>
      </c>
      <c r="U42" s="1057">
        <v>0</v>
      </c>
      <c r="V42" s="1057">
        <v>434.74144824999996</v>
      </c>
      <c r="W42" s="1057">
        <v>99.99577275</v>
      </c>
      <c r="X42" s="1057">
        <v>267171.85367500002</v>
      </c>
      <c r="Y42" s="1057">
        <v>842183.21424420527</v>
      </c>
      <c r="Z42" s="1057">
        <v>6.5370730000000004</v>
      </c>
      <c r="AA42" s="1057">
        <v>1109896.3422132053</v>
      </c>
      <c r="AB42" s="1057">
        <v>282249.46905611898</v>
      </c>
      <c r="AC42" s="816"/>
      <c r="AD42" s="816"/>
      <c r="AE42" s="816"/>
      <c r="AF42" s="817"/>
      <c r="AG42" s="817"/>
      <c r="AH42" s="817"/>
      <c r="AI42" s="816"/>
      <c r="AJ42" s="816"/>
      <c r="AK42" s="816"/>
    </row>
    <row r="43" spans="1:37">
      <c r="A43" s="806"/>
      <c r="B43" s="471" t="s">
        <v>155</v>
      </c>
      <c r="C43" s="1054">
        <v>671420.13568324212</v>
      </c>
      <c r="D43" s="1055">
        <v>713721.7726900347</v>
      </c>
      <c r="E43" s="1055">
        <v>1316.1986066099998</v>
      </c>
      <c r="F43" s="1055">
        <v>144162.11067058999</v>
      </c>
      <c r="G43" s="1055">
        <v>11385.952465113278</v>
      </c>
      <c r="H43" s="1058">
        <v>1542006.1701155901</v>
      </c>
      <c r="I43" s="1055">
        <v>237810.17139999999</v>
      </c>
      <c r="J43" s="1055">
        <v>56.135939999999998</v>
      </c>
      <c r="K43" s="1055">
        <v>145623.880416</v>
      </c>
      <c r="L43" s="1055">
        <v>44307.760704544373</v>
      </c>
      <c r="M43" s="1055">
        <v>1969804.1185761343</v>
      </c>
      <c r="N43" s="1056">
        <v>96.05149205449159</v>
      </c>
      <c r="O43" s="1057">
        <v>50000</v>
      </c>
      <c r="P43" s="1057">
        <v>0</v>
      </c>
      <c r="Q43" s="1057">
        <v>50000</v>
      </c>
      <c r="R43" s="1057">
        <v>635424.19016919995</v>
      </c>
      <c r="S43" s="1057">
        <v>14586.96501408</v>
      </c>
      <c r="T43" s="1057">
        <v>650011.15518328</v>
      </c>
      <c r="U43" s="1057">
        <v>0</v>
      </c>
      <c r="V43" s="1057">
        <v>277.34376644999998</v>
      </c>
      <c r="W43" s="1057">
        <v>65.849433550000001</v>
      </c>
      <c r="X43" s="1057">
        <v>264590.48251200002</v>
      </c>
      <c r="Y43" s="1057">
        <v>690325.04600180336</v>
      </c>
      <c r="Z43" s="1057">
        <v>125.455474</v>
      </c>
      <c r="AA43" s="1057">
        <v>955384.17718780332</v>
      </c>
      <c r="AB43" s="1057">
        <v>314408.786205051</v>
      </c>
      <c r="AC43" s="816"/>
      <c r="AD43" s="816"/>
      <c r="AE43" s="816"/>
      <c r="AF43" s="817"/>
      <c r="AG43" s="817"/>
      <c r="AH43" s="817"/>
      <c r="AI43" s="816"/>
      <c r="AJ43" s="816"/>
      <c r="AK43" s="816"/>
    </row>
    <row r="44" spans="1:37">
      <c r="A44" s="806"/>
      <c r="B44" s="471" t="s">
        <v>156</v>
      </c>
      <c r="C44" s="1054">
        <v>679509.06477367529</v>
      </c>
      <c r="D44" s="1055">
        <v>722856.37129950558</v>
      </c>
      <c r="E44" s="1055">
        <v>1329.33738139</v>
      </c>
      <c r="F44" s="1055">
        <v>145601.18950232002</v>
      </c>
      <c r="G44" s="1055">
        <v>26120.266487974692</v>
      </c>
      <c r="H44" s="1058">
        <v>1575416.2294448654</v>
      </c>
      <c r="I44" s="1055">
        <v>237815.8714</v>
      </c>
      <c r="J44" s="1055">
        <v>56.135939999999998</v>
      </c>
      <c r="K44" s="1055">
        <v>112377.76954199999</v>
      </c>
      <c r="L44" s="1055">
        <v>44806.984377866145</v>
      </c>
      <c r="M44" s="1055">
        <v>1970472.9907047316</v>
      </c>
      <c r="N44" s="1056">
        <v>97.560470053473622</v>
      </c>
      <c r="O44" s="1057">
        <v>50000</v>
      </c>
      <c r="P44" s="1057">
        <v>0</v>
      </c>
      <c r="Q44" s="1057">
        <v>50000</v>
      </c>
      <c r="R44" s="1057">
        <v>634603.41250920005</v>
      </c>
      <c r="S44" s="1057">
        <v>14669.38259193</v>
      </c>
      <c r="T44" s="1057">
        <v>649272.79510113003</v>
      </c>
      <c r="U44" s="1057">
        <v>0</v>
      </c>
      <c r="V44" s="1057">
        <v>281.78871770999996</v>
      </c>
      <c r="W44" s="1057">
        <v>54.397979290000002</v>
      </c>
      <c r="X44" s="1057">
        <v>259031.12831299999</v>
      </c>
      <c r="Y44" s="1057">
        <v>706159.18111661286</v>
      </c>
      <c r="Z44" s="1057">
        <v>10.711821</v>
      </c>
      <c r="AA44" s="1057">
        <v>965537.20794761286</v>
      </c>
      <c r="AB44" s="1057">
        <v>305662.98765598866</v>
      </c>
      <c r="AC44" s="816"/>
      <c r="AD44" s="816"/>
      <c r="AE44" s="816"/>
      <c r="AF44" s="817"/>
      <c r="AG44" s="817"/>
      <c r="AH44" s="817"/>
      <c r="AI44" s="816"/>
      <c r="AJ44" s="816"/>
      <c r="AK44" s="816"/>
    </row>
    <row r="45" spans="1:37">
      <c r="A45" s="806"/>
      <c r="B45" s="471" t="s">
        <v>157</v>
      </c>
      <c r="C45" s="1054">
        <v>595384.95765529049</v>
      </c>
      <c r="D45" s="1055">
        <v>764004.92129147158</v>
      </c>
      <c r="E45" s="1055">
        <v>1308.8457778499999</v>
      </c>
      <c r="F45" s="1055">
        <v>144643.62783498998</v>
      </c>
      <c r="G45" s="1055">
        <v>12594.27874303926</v>
      </c>
      <c r="H45" s="1058">
        <v>1517936.6313026412</v>
      </c>
      <c r="I45" s="1055">
        <v>237811.7714</v>
      </c>
      <c r="J45" s="1055">
        <v>56.075063</v>
      </c>
      <c r="K45" s="1055">
        <v>94931.540762000004</v>
      </c>
      <c r="L45" s="1055">
        <v>61042.456276379758</v>
      </c>
      <c r="M45" s="1055">
        <v>1911778.474804021</v>
      </c>
      <c r="N45" s="1056">
        <v>97.426011407743289</v>
      </c>
      <c r="O45" s="1057">
        <v>50000</v>
      </c>
      <c r="P45" s="1057">
        <v>0</v>
      </c>
      <c r="Q45" s="1057">
        <v>50000</v>
      </c>
      <c r="R45" s="1057">
        <v>642972.47768919996</v>
      </c>
      <c r="S45" s="1057">
        <v>14745.21864522</v>
      </c>
      <c r="T45" s="1057">
        <v>657717.69633442</v>
      </c>
      <c r="U45" s="1057">
        <v>0</v>
      </c>
      <c r="V45" s="1057">
        <v>392.80106735000004</v>
      </c>
      <c r="W45" s="1057">
        <v>53.62037565</v>
      </c>
      <c r="X45" s="1057">
        <v>261141.860594</v>
      </c>
      <c r="Y45" s="1057">
        <v>638728.39827962115</v>
      </c>
      <c r="Z45" s="1057">
        <v>6.037166</v>
      </c>
      <c r="AA45" s="1057">
        <v>900322.7174826212</v>
      </c>
      <c r="AB45" s="1057">
        <v>303738.06098697986</v>
      </c>
      <c r="AC45" s="816"/>
      <c r="AD45" s="816"/>
      <c r="AE45" s="816"/>
      <c r="AF45" s="817"/>
      <c r="AG45" s="817"/>
      <c r="AH45" s="817"/>
      <c r="AI45" s="816"/>
      <c r="AJ45" s="816"/>
      <c r="AK45" s="816"/>
    </row>
    <row r="46" spans="1:37">
      <c r="A46" s="806"/>
      <c r="B46" s="471" t="s">
        <v>158</v>
      </c>
      <c r="C46" s="1054">
        <v>594094.64365379524</v>
      </c>
      <c r="D46" s="1055">
        <v>768469.68946167268</v>
      </c>
      <c r="E46" s="1055">
        <v>1319.5760667300001</v>
      </c>
      <c r="F46" s="1055">
        <v>145830.88659297995</v>
      </c>
      <c r="G46" s="1055">
        <v>61.966414950000001</v>
      </c>
      <c r="H46" s="1058">
        <v>1509776.762190128</v>
      </c>
      <c r="I46" s="1055">
        <v>236608.97140000001</v>
      </c>
      <c r="J46" s="1055">
        <v>39.288834999999999</v>
      </c>
      <c r="K46" s="1055">
        <v>126866.76207700001</v>
      </c>
      <c r="L46" s="1055">
        <v>46125.654617656721</v>
      </c>
      <c r="M46" s="1055">
        <v>1919417.4391197846</v>
      </c>
      <c r="N46" s="1056">
        <v>97.602111374945807</v>
      </c>
      <c r="O46" s="1057">
        <v>50000</v>
      </c>
      <c r="P46" s="1057">
        <v>0</v>
      </c>
      <c r="Q46" s="1057">
        <v>50000</v>
      </c>
      <c r="R46" s="1057">
        <v>663139.40957919997</v>
      </c>
      <c r="S46" s="1057">
        <v>14827.74072677</v>
      </c>
      <c r="T46" s="1057">
        <v>677967.15030596999</v>
      </c>
      <c r="U46" s="1057">
        <v>0</v>
      </c>
      <c r="V46" s="1057">
        <v>443.95033440999998</v>
      </c>
      <c r="W46" s="1057">
        <v>55.688539589999998</v>
      </c>
      <c r="X46" s="1057">
        <v>254581.619737</v>
      </c>
      <c r="Y46" s="1057">
        <v>613812.94933543808</v>
      </c>
      <c r="Z46" s="1057">
        <v>7.5987010000000001</v>
      </c>
      <c r="AA46" s="1057">
        <v>868901.80664743809</v>
      </c>
      <c r="AB46" s="1057">
        <v>322548.48216637643</v>
      </c>
      <c r="AC46" s="816"/>
      <c r="AD46" s="816"/>
      <c r="AE46" s="816"/>
      <c r="AF46" s="817"/>
      <c r="AG46" s="817"/>
      <c r="AH46" s="817"/>
      <c r="AI46" s="816"/>
      <c r="AJ46" s="816"/>
      <c r="AK46" s="816"/>
    </row>
    <row r="47" spans="1:37">
      <c r="A47" s="806"/>
      <c r="B47" s="815"/>
      <c r="C47" s="1054"/>
      <c r="D47" s="1055"/>
      <c r="E47" s="1055"/>
      <c r="F47" s="1055"/>
      <c r="G47" s="1055"/>
      <c r="H47" s="1058"/>
      <c r="I47" s="1055"/>
      <c r="J47" s="1055"/>
      <c r="K47" s="1055"/>
      <c r="L47" s="1055"/>
      <c r="M47" s="1055"/>
      <c r="N47" s="1056"/>
      <c r="O47" s="1057"/>
      <c r="P47" s="1057"/>
      <c r="Q47" s="1057"/>
      <c r="R47" s="1057"/>
      <c r="S47" s="1057"/>
      <c r="T47" s="1057"/>
      <c r="U47" s="1057"/>
      <c r="V47" s="1057"/>
      <c r="W47" s="1057"/>
      <c r="X47" s="1057"/>
      <c r="Y47" s="1057"/>
      <c r="Z47" s="1057"/>
      <c r="AA47" s="1057"/>
      <c r="AB47" s="1057"/>
      <c r="AC47" s="816"/>
      <c r="AD47" s="816"/>
      <c r="AE47" s="816"/>
      <c r="AF47" s="817"/>
      <c r="AG47" s="817"/>
      <c r="AH47" s="817"/>
      <c r="AI47" s="816"/>
      <c r="AJ47" s="816"/>
      <c r="AK47" s="816"/>
    </row>
    <row r="48" spans="1:37">
      <c r="A48" s="806">
        <v>2020</v>
      </c>
      <c r="B48" s="471" t="s">
        <v>147</v>
      </c>
      <c r="C48" s="1054">
        <v>576087.12259671802</v>
      </c>
      <c r="D48" s="1055">
        <v>790935.99409426202</v>
      </c>
      <c r="E48" s="1055">
        <v>1315.61018543</v>
      </c>
      <c r="F48" s="1055">
        <v>145392.60340721</v>
      </c>
      <c r="G48" s="1055">
        <v>13833.30059410317</v>
      </c>
      <c r="H48" s="1058">
        <v>1527564.630877723</v>
      </c>
      <c r="I48" s="1055">
        <v>237811.3714</v>
      </c>
      <c r="J48" s="1055">
        <v>39.288834999999999</v>
      </c>
      <c r="K48" s="1055">
        <v>97759.729582999993</v>
      </c>
      <c r="L48" s="1055">
        <v>44773.460244167363</v>
      </c>
      <c r="M48" s="1055">
        <v>1907948.4809398905</v>
      </c>
      <c r="N48" s="1056">
        <v>99.341666434655735</v>
      </c>
      <c r="O48" s="1057">
        <v>50000</v>
      </c>
      <c r="P48" s="1057">
        <v>0</v>
      </c>
      <c r="Q48" s="1057">
        <v>50000</v>
      </c>
      <c r="R48" s="1057">
        <v>653146.17787420005</v>
      </c>
      <c r="S48" s="1057">
        <v>14896.22799596</v>
      </c>
      <c r="T48" s="1057">
        <v>668042.40587016009</v>
      </c>
      <c r="U48" s="1057">
        <v>0</v>
      </c>
      <c r="V48" s="1057">
        <v>454.77918381000001</v>
      </c>
      <c r="W48" s="1057">
        <v>106.61432719</v>
      </c>
      <c r="X48" s="1057">
        <v>267408.957306</v>
      </c>
      <c r="Y48" s="1057">
        <v>601668.92712795432</v>
      </c>
      <c r="Z48" s="1057">
        <v>6.0616209999999997</v>
      </c>
      <c r="AA48" s="1057">
        <v>869645.33956595429</v>
      </c>
      <c r="AB48" s="1057">
        <v>320260.73550377623</v>
      </c>
      <c r="AC48" s="816"/>
      <c r="AD48" s="816"/>
      <c r="AE48" s="816"/>
      <c r="AF48" s="817"/>
      <c r="AG48" s="817"/>
      <c r="AH48" s="817"/>
      <c r="AI48" s="816"/>
      <c r="AJ48" s="816"/>
      <c r="AK48" s="816"/>
    </row>
    <row r="49" spans="1:37">
      <c r="A49" s="806"/>
      <c r="B49" s="471" t="s">
        <v>148</v>
      </c>
      <c r="C49" s="1054">
        <v>630401.78898681758</v>
      </c>
      <c r="D49" s="1055">
        <v>825752.84069660376</v>
      </c>
      <c r="E49" s="1055">
        <v>84.067910870000006</v>
      </c>
      <c r="F49" s="1055">
        <v>145181.69745904001</v>
      </c>
      <c r="G49" s="1055">
        <v>15853.003010735041</v>
      </c>
      <c r="H49" s="1058">
        <v>1617273.3980640667</v>
      </c>
      <c r="I49" s="1055">
        <v>237809.17139999999</v>
      </c>
      <c r="J49" s="1055">
        <v>39.227958000000001</v>
      </c>
      <c r="K49" s="1055">
        <v>70866.901712999999</v>
      </c>
      <c r="L49" s="1055">
        <v>71227.14814520604</v>
      </c>
      <c r="M49" s="1055">
        <v>1997215.8472802725</v>
      </c>
      <c r="N49" s="1056">
        <v>100.45542463665322</v>
      </c>
      <c r="O49" s="1057">
        <v>50000</v>
      </c>
      <c r="P49" s="1057">
        <v>0</v>
      </c>
      <c r="Q49" s="1057">
        <v>50000</v>
      </c>
      <c r="R49" s="1057">
        <v>668767.90107919998</v>
      </c>
      <c r="S49" s="1057">
        <v>14968.99658372</v>
      </c>
      <c r="T49" s="1057">
        <v>683736.89766291995</v>
      </c>
      <c r="U49" s="1057">
        <v>0</v>
      </c>
      <c r="V49" s="1057">
        <v>271.31650464000001</v>
      </c>
      <c r="W49" s="1057">
        <v>106.00774636</v>
      </c>
      <c r="X49" s="1057">
        <v>279439.936805</v>
      </c>
      <c r="Y49" s="1057">
        <v>646376.14713995857</v>
      </c>
      <c r="Z49" s="1057">
        <v>11.022759000000001</v>
      </c>
      <c r="AA49" s="1057">
        <v>926204.43095495855</v>
      </c>
      <c r="AB49" s="1057">
        <v>337274.51866239402</v>
      </c>
      <c r="AC49" s="816"/>
      <c r="AD49" s="816"/>
      <c r="AE49" s="816"/>
      <c r="AF49" s="817"/>
      <c r="AG49" s="817"/>
      <c r="AH49" s="817"/>
      <c r="AI49" s="816"/>
      <c r="AJ49" s="816"/>
      <c r="AK49" s="816"/>
    </row>
    <row r="50" spans="1:37">
      <c r="A50" s="806"/>
      <c r="B50" s="471" t="s">
        <v>149</v>
      </c>
      <c r="C50" s="1054">
        <v>485405.40960992541</v>
      </c>
      <c r="D50" s="1055">
        <v>908015.31027718261</v>
      </c>
      <c r="E50" s="1055">
        <v>86.681168749999998</v>
      </c>
      <c r="F50" s="1055">
        <v>149694.68251426</v>
      </c>
      <c r="G50" s="1055">
        <v>658.83384790601406</v>
      </c>
      <c r="H50" s="1058">
        <v>1543860.917418024</v>
      </c>
      <c r="I50" s="1055">
        <v>237791.8714</v>
      </c>
      <c r="J50" s="1055">
        <v>38.767698000000003</v>
      </c>
      <c r="K50" s="1055">
        <v>236238.25941500001</v>
      </c>
      <c r="L50" s="1055">
        <v>44235.082788950065</v>
      </c>
      <c r="M50" s="1055">
        <v>2062164.8987199741</v>
      </c>
      <c r="N50" s="1056">
        <v>95.583310786633632</v>
      </c>
      <c r="O50" s="1057">
        <v>50000</v>
      </c>
      <c r="P50" s="1057">
        <v>0</v>
      </c>
      <c r="Q50" s="1057">
        <v>50000</v>
      </c>
      <c r="R50" s="1057">
        <v>790149.07305420004</v>
      </c>
      <c r="S50" s="1057">
        <v>15041.27610637</v>
      </c>
      <c r="T50" s="1057">
        <v>805190.34916057007</v>
      </c>
      <c r="U50" s="1057">
        <v>0</v>
      </c>
      <c r="V50" s="1057">
        <v>772.77858763999996</v>
      </c>
      <c r="W50" s="1057">
        <v>107.17660836</v>
      </c>
      <c r="X50" s="1057">
        <v>208499.444598</v>
      </c>
      <c r="Y50" s="1057">
        <v>600623.46639674879</v>
      </c>
      <c r="Z50" s="1057">
        <v>6.0330450000000004</v>
      </c>
      <c r="AA50" s="1057">
        <v>810008.8992357488</v>
      </c>
      <c r="AB50" s="1057">
        <v>396965.65032365522</v>
      </c>
      <c r="AC50" s="816"/>
      <c r="AD50" s="816"/>
      <c r="AE50" s="816"/>
      <c r="AF50" s="817"/>
      <c r="AG50" s="817"/>
      <c r="AH50" s="817"/>
      <c r="AI50" s="816"/>
      <c r="AJ50" s="816"/>
      <c r="AK50" s="816"/>
    </row>
    <row r="51" spans="1:37">
      <c r="A51" s="806"/>
      <c r="B51" s="471" t="s">
        <v>150</v>
      </c>
      <c r="C51" s="1054">
        <v>442551.53871938097</v>
      </c>
      <c r="D51" s="1055">
        <v>936828.25635703863</v>
      </c>
      <c r="E51" s="1055">
        <v>1404.8970858299999</v>
      </c>
      <c r="F51" s="1055">
        <v>153228.66539179004</v>
      </c>
      <c r="G51" s="1055">
        <v>38708.689657552735</v>
      </c>
      <c r="H51" s="1058">
        <v>1572722.0472115923</v>
      </c>
      <c r="I51" s="1055">
        <v>237809.57139999999</v>
      </c>
      <c r="J51" s="1055">
        <v>38.767698000000003</v>
      </c>
      <c r="K51" s="1055">
        <v>328504.16191999998</v>
      </c>
      <c r="L51" s="1055">
        <v>45037.634124062024</v>
      </c>
      <c r="M51" s="1055">
        <v>2184112.1823536544</v>
      </c>
      <c r="N51" s="1056">
        <v>95.562496975674506</v>
      </c>
      <c r="O51" s="1057">
        <v>50000</v>
      </c>
      <c r="P51" s="1057">
        <v>0</v>
      </c>
      <c r="Q51" s="1057">
        <v>50000</v>
      </c>
      <c r="R51" s="1057">
        <v>806126.7091942</v>
      </c>
      <c r="S51" s="1057">
        <v>15043.247585040001</v>
      </c>
      <c r="T51" s="1057">
        <v>821169.95677924005</v>
      </c>
      <c r="U51" s="1057">
        <v>0</v>
      </c>
      <c r="V51" s="1057">
        <v>472.04025564</v>
      </c>
      <c r="W51" s="1057">
        <v>107.17060836</v>
      </c>
      <c r="X51" s="1057">
        <v>200312.31000200001</v>
      </c>
      <c r="Y51" s="1057">
        <v>623682.56910750864</v>
      </c>
      <c r="Z51" s="1057">
        <v>8.3111119999999996</v>
      </c>
      <c r="AA51" s="1057">
        <v>824582.40108550864</v>
      </c>
      <c r="AB51" s="1057">
        <v>488359.82448890572</v>
      </c>
      <c r="AC51" s="816"/>
      <c r="AD51" s="816"/>
      <c r="AE51" s="816"/>
      <c r="AF51" s="817"/>
      <c r="AG51" s="817"/>
      <c r="AH51" s="817"/>
      <c r="AI51" s="816"/>
      <c r="AJ51" s="816"/>
      <c r="AK51" s="816"/>
    </row>
    <row r="52" spans="1:37">
      <c r="A52" s="806"/>
      <c r="B52" s="471" t="s">
        <v>151</v>
      </c>
      <c r="C52" s="1054">
        <v>402165.14447408204</v>
      </c>
      <c r="D52" s="1055">
        <v>855874.92459018738</v>
      </c>
      <c r="E52" s="1055">
        <v>488.30018351000001</v>
      </c>
      <c r="F52" s="1055">
        <v>148621.86562066994</v>
      </c>
      <c r="G52" s="1055">
        <v>18705.903446867724</v>
      </c>
      <c r="H52" s="1058">
        <v>1425856.138315317</v>
      </c>
      <c r="I52" s="1055">
        <v>237810.17139999999</v>
      </c>
      <c r="J52" s="1055">
        <v>110.24025263999999</v>
      </c>
      <c r="K52" s="1055">
        <v>368355.93220500002</v>
      </c>
      <c r="L52" s="1055">
        <v>46536.767380545614</v>
      </c>
      <c r="M52" s="1055">
        <v>2078669.2495535028</v>
      </c>
      <c r="N52" s="1056">
        <v>88.826334442248736</v>
      </c>
      <c r="O52" s="1057">
        <v>50000</v>
      </c>
      <c r="P52" s="1057">
        <v>0</v>
      </c>
      <c r="Q52" s="1057">
        <v>50000</v>
      </c>
      <c r="R52" s="1057">
        <v>786112.75034419994</v>
      </c>
      <c r="S52" s="1057">
        <v>15070.892156219999</v>
      </c>
      <c r="T52" s="1057">
        <v>801183.64250041998</v>
      </c>
      <c r="U52" s="1057">
        <v>0</v>
      </c>
      <c r="V52" s="1057">
        <v>529.45520364000004</v>
      </c>
      <c r="W52" s="1057">
        <v>106.57060835999999</v>
      </c>
      <c r="X52" s="1057">
        <v>195249.17930399999</v>
      </c>
      <c r="Y52" s="1057">
        <v>608136.6883938472</v>
      </c>
      <c r="Z52" s="1057">
        <v>12.271601</v>
      </c>
      <c r="AA52" s="1057">
        <v>804034.16511084721</v>
      </c>
      <c r="AB52" s="1057">
        <v>423451.44194223569</v>
      </c>
      <c r="AC52" s="816"/>
      <c r="AD52" s="816"/>
      <c r="AE52" s="816"/>
      <c r="AF52" s="817"/>
      <c r="AG52" s="817"/>
      <c r="AH52" s="817"/>
      <c r="AI52" s="816"/>
      <c r="AJ52" s="816"/>
      <c r="AK52" s="816"/>
    </row>
    <row r="53" spans="1:37">
      <c r="A53" s="806"/>
      <c r="B53" s="471" t="s">
        <v>152</v>
      </c>
      <c r="C53" s="1054">
        <v>410174.24591738405</v>
      </c>
      <c r="D53" s="1055">
        <v>832007.14326907496</v>
      </c>
      <c r="E53" s="1055">
        <v>489.45860916999999</v>
      </c>
      <c r="F53" s="1055">
        <v>148974.45075736</v>
      </c>
      <c r="G53" s="1055">
        <v>13367.358433140424</v>
      </c>
      <c r="H53" s="1058">
        <v>1405012.6569861297</v>
      </c>
      <c r="I53" s="1055">
        <v>235980.57139999999</v>
      </c>
      <c r="J53" s="1055">
        <v>2901.8977135999999</v>
      </c>
      <c r="K53" s="1055">
        <v>321302.56732199999</v>
      </c>
      <c r="L53" s="1055">
        <v>46920.754461505683</v>
      </c>
      <c r="M53" s="1055">
        <v>2012118.4478832353</v>
      </c>
      <c r="N53" s="1056">
        <v>96.895150957356876</v>
      </c>
      <c r="O53" s="1057">
        <v>50000</v>
      </c>
      <c r="P53" s="1057">
        <v>0</v>
      </c>
      <c r="Q53" s="1057">
        <v>50000</v>
      </c>
      <c r="R53" s="1057">
        <v>753828.68531919993</v>
      </c>
      <c r="S53" s="1057">
        <v>15112.348841450001</v>
      </c>
      <c r="T53" s="1057">
        <v>768941.03416064987</v>
      </c>
      <c r="U53" s="1057">
        <v>0</v>
      </c>
      <c r="V53" s="1057">
        <v>607.18730428000003</v>
      </c>
      <c r="W53" s="1057">
        <v>106.04840772</v>
      </c>
      <c r="X53" s="1057">
        <v>99905.635055000006</v>
      </c>
      <c r="Y53" s="1057">
        <v>580464.10139261046</v>
      </c>
      <c r="Z53" s="1057">
        <v>10.018193999999999</v>
      </c>
      <c r="AA53" s="1057">
        <v>681092.99035361048</v>
      </c>
      <c r="AB53" s="1057">
        <v>512084.42336897505</v>
      </c>
      <c r="AC53" s="816"/>
      <c r="AD53" s="816"/>
      <c r="AE53" s="816"/>
      <c r="AF53" s="817"/>
      <c r="AG53" s="817"/>
      <c r="AH53" s="817"/>
      <c r="AI53" s="816"/>
      <c r="AJ53" s="816"/>
      <c r="AK53" s="816"/>
    </row>
    <row r="54" spans="1:37">
      <c r="A54" s="806"/>
      <c r="B54" s="471" t="s">
        <v>153</v>
      </c>
      <c r="C54" s="1054">
        <v>515993.50231316563</v>
      </c>
      <c r="D54" s="1055">
        <v>833311.95267795678</v>
      </c>
      <c r="E54" s="1055">
        <v>1183.4373647100001</v>
      </c>
      <c r="F54" s="1055">
        <v>152567.72390800001</v>
      </c>
      <c r="G54" s="1055">
        <v>14165.862751671044</v>
      </c>
      <c r="H54" s="1058">
        <v>1517222.4790155035</v>
      </c>
      <c r="I54" s="1055">
        <v>237841.17139999999</v>
      </c>
      <c r="J54" s="1055">
        <v>28148.449939890001</v>
      </c>
      <c r="K54" s="1055">
        <v>312886.39563400001</v>
      </c>
      <c r="L54" s="1055">
        <v>47332.053333408199</v>
      </c>
      <c r="M54" s="1055">
        <v>2143430.5493228016</v>
      </c>
      <c r="N54" s="1056">
        <v>94.140691787435301</v>
      </c>
      <c r="O54" s="1057">
        <v>50000</v>
      </c>
      <c r="P54" s="1057">
        <v>0</v>
      </c>
      <c r="Q54" s="1057">
        <v>50000</v>
      </c>
      <c r="R54" s="1057">
        <v>753190.07927500003</v>
      </c>
      <c r="S54" s="1057">
        <v>15195.097807100001</v>
      </c>
      <c r="T54" s="1057">
        <v>768385.17708210007</v>
      </c>
      <c r="U54" s="1057">
        <v>0</v>
      </c>
      <c r="V54" s="1057">
        <v>711.72055811999996</v>
      </c>
      <c r="W54" s="1057">
        <v>112.96851588</v>
      </c>
      <c r="X54" s="1057">
        <v>110333.661248</v>
      </c>
      <c r="Y54" s="1057">
        <v>732104.55809464422</v>
      </c>
      <c r="Z54" s="1057">
        <v>6.1845179999999997</v>
      </c>
      <c r="AA54" s="1057">
        <v>843269.0929346442</v>
      </c>
      <c r="AB54" s="1057">
        <v>481776.27930605737</v>
      </c>
      <c r="AC54" s="816"/>
      <c r="AD54" s="816"/>
      <c r="AE54" s="816"/>
      <c r="AF54" s="817"/>
      <c r="AG54" s="817"/>
      <c r="AH54" s="817"/>
      <c r="AI54" s="816"/>
      <c r="AJ54" s="816"/>
      <c r="AK54" s="816"/>
    </row>
    <row r="55" spans="1:37">
      <c r="A55" s="806"/>
      <c r="B55" s="471" t="s">
        <v>154</v>
      </c>
      <c r="C55" s="1054">
        <v>654686.19984011678</v>
      </c>
      <c r="D55" s="1055">
        <v>832672.05528074317</v>
      </c>
      <c r="E55" s="1055">
        <v>497.20934532999996</v>
      </c>
      <c r="F55" s="1055">
        <v>153595.36025406999</v>
      </c>
      <c r="G55" s="1055">
        <v>10391.533193233014</v>
      </c>
      <c r="H55" s="1058">
        <v>1651842.3579134929</v>
      </c>
      <c r="I55" s="1055">
        <v>237786.67139999999</v>
      </c>
      <c r="J55" s="1055">
        <v>52899.967020789998</v>
      </c>
      <c r="K55" s="1055">
        <v>297592.36019500002</v>
      </c>
      <c r="L55" s="1055">
        <v>47407.056123820134</v>
      </c>
      <c r="M55" s="1055">
        <v>2287528.4126531035</v>
      </c>
      <c r="N55" s="1056">
        <v>96.590860571764111</v>
      </c>
      <c r="O55" s="1057">
        <v>50000</v>
      </c>
      <c r="P55" s="1057">
        <v>0</v>
      </c>
      <c r="Q55" s="1057">
        <v>50000</v>
      </c>
      <c r="R55" s="1057">
        <v>752726.41224019998</v>
      </c>
      <c r="S55" s="1057">
        <v>15264.358675859999</v>
      </c>
      <c r="T55" s="1057">
        <v>767990.77091605996</v>
      </c>
      <c r="U55" s="1057">
        <v>0</v>
      </c>
      <c r="V55" s="1057">
        <v>815.36861718</v>
      </c>
      <c r="W55" s="1057">
        <v>114.45340782</v>
      </c>
      <c r="X55" s="1057">
        <v>111723.198877</v>
      </c>
      <c r="Y55" s="1057">
        <v>829493.0389962371</v>
      </c>
      <c r="Z55" s="1057">
        <v>6.7046460000000003</v>
      </c>
      <c r="AA55" s="1057">
        <v>942152.76454423717</v>
      </c>
      <c r="AB55" s="1057">
        <v>527384.87719280645</v>
      </c>
      <c r="AC55" s="816"/>
      <c r="AD55" s="816"/>
      <c r="AE55" s="816"/>
      <c r="AF55" s="817"/>
      <c r="AG55" s="817"/>
      <c r="AH55" s="817"/>
      <c r="AI55" s="816"/>
      <c r="AJ55" s="816"/>
      <c r="AK55" s="816"/>
    </row>
    <row r="56" spans="1:37">
      <c r="A56" s="806"/>
      <c r="B56" s="471" t="s">
        <v>155</v>
      </c>
      <c r="C56" s="1054">
        <v>909202.98033219762</v>
      </c>
      <c r="D56" s="1055">
        <v>829210.45788421773</v>
      </c>
      <c r="E56" s="1055">
        <v>491.55352913000002</v>
      </c>
      <c r="F56" s="1055">
        <v>151799.92524226004</v>
      </c>
      <c r="G56" s="1055">
        <v>4643.1919469177619</v>
      </c>
      <c r="H56" s="1058">
        <v>1895348.1089347231</v>
      </c>
      <c r="I56" s="1055">
        <v>237807.7714</v>
      </c>
      <c r="J56" s="1055">
        <v>77272.208526310002</v>
      </c>
      <c r="K56" s="1055">
        <v>340543.08442700002</v>
      </c>
      <c r="L56" s="1055">
        <v>48333.244508217555</v>
      </c>
      <c r="M56" s="1055">
        <v>2599304.4177962509</v>
      </c>
      <c r="N56" s="1056">
        <v>93.417118499404822</v>
      </c>
      <c r="O56" s="1057">
        <v>50000</v>
      </c>
      <c r="P56" s="1057">
        <v>0</v>
      </c>
      <c r="Q56" s="1057">
        <v>50000</v>
      </c>
      <c r="R56" s="1057">
        <v>759984.63588019996</v>
      </c>
      <c r="S56" s="1057">
        <v>15349.29328072</v>
      </c>
      <c r="T56" s="1057">
        <v>775333.92916091997</v>
      </c>
      <c r="U56" s="1057">
        <v>0</v>
      </c>
      <c r="V56" s="1057">
        <v>604.09666017999996</v>
      </c>
      <c r="W56" s="1057">
        <v>31.164932820000001</v>
      </c>
      <c r="X56" s="1057">
        <v>116024.265476</v>
      </c>
      <c r="Y56" s="1057">
        <v>1136841.8563369582</v>
      </c>
      <c r="Z56" s="1057">
        <v>73.456383000000002</v>
      </c>
      <c r="AA56" s="1057">
        <v>1253574.8397889582</v>
      </c>
      <c r="AB56" s="1057">
        <v>520395.64884637273</v>
      </c>
      <c r="AC56" s="816"/>
      <c r="AD56" s="816"/>
      <c r="AE56" s="816"/>
      <c r="AF56" s="817"/>
      <c r="AG56" s="817"/>
      <c r="AH56" s="817"/>
      <c r="AI56" s="816"/>
      <c r="AJ56" s="816"/>
      <c r="AK56" s="816"/>
    </row>
    <row r="57" spans="1:37">
      <c r="A57" s="806"/>
      <c r="B57" s="471" t="s">
        <v>156</v>
      </c>
      <c r="C57" s="1054">
        <v>461041.18296061456</v>
      </c>
      <c r="D57" s="1055">
        <v>817516.5068125705</v>
      </c>
      <c r="E57" s="1055">
        <v>1166.29718675</v>
      </c>
      <c r="F57" s="1055">
        <v>151303.93115555999</v>
      </c>
      <c r="G57" s="1055">
        <v>3056.5033380099999</v>
      </c>
      <c r="H57" s="1058">
        <v>1434084.4214535053</v>
      </c>
      <c r="I57" s="1055">
        <v>237810.67139999999</v>
      </c>
      <c r="J57" s="1055">
        <v>99448.818947690001</v>
      </c>
      <c r="K57" s="1055">
        <v>498084.88670899998</v>
      </c>
      <c r="L57" s="1055">
        <v>49093.558662415016</v>
      </c>
      <c r="M57" s="1055">
        <v>2318522.3571726102</v>
      </c>
      <c r="N57" s="1056">
        <v>80.155899052654249</v>
      </c>
      <c r="O57" s="1057">
        <v>50000</v>
      </c>
      <c r="P57" s="1057">
        <v>0</v>
      </c>
      <c r="Q57" s="1057">
        <v>50000</v>
      </c>
      <c r="R57" s="1057">
        <v>795346.08793519996</v>
      </c>
      <c r="S57" s="1057">
        <v>15400.175125719999</v>
      </c>
      <c r="T57" s="1057">
        <v>810746.26306091994</v>
      </c>
      <c r="U57" s="1057">
        <v>0</v>
      </c>
      <c r="V57" s="1057">
        <v>708.69948296999996</v>
      </c>
      <c r="W57" s="1057">
        <v>58.47805803</v>
      </c>
      <c r="X57" s="1057">
        <v>117582.838651</v>
      </c>
      <c r="Y57" s="1057">
        <v>860008.20894356584</v>
      </c>
      <c r="Z57" s="1057">
        <v>14.514151</v>
      </c>
      <c r="AA57" s="1057">
        <v>978372.7392865658</v>
      </c>
      <c r="AB57" s="1057">
        <v>479403.35482512461</v>
      </c>
      <c r="AC57" s="816"/>
      <c r="AD57" s="816"/>
      <c r="AE57" s="816"/>
      <c r="AF57" s="817"/>
      <c r="AG57" s="817"/>
      <c r="AH57" s="817"/>
      <c r="AI57" s="816"/>
      <c r="AJ57" s="816"/>
      <c r="AK57" s="816"/>
    </row>
    <row r="58" spans="1:37">
      <c r="A58" s="806"/>
      <c r="B58" s="471" t="s">
        <v>157</v>
      </c>
      <c r="C58" s="1054">
        <v>437449.38501934987</v>
      </c>
      <c r="D58" s="1055">
        <v>806686.83110593725</v>
      </c>
      <c r="E58" s="1055">
        <v>477.24258510999999</v>
      </c>
      <c r="F58" s="1055">
        <v>153812.07612498</v>
      </c>
      <c r="G58" s="1055">
        <v>9472.9446716999992</v>
      </c>
      <c r="H58" s="1058">
        <v>1407898.4795070773</v>
      </c>
      <c r="I58" s="1055">
        <v>237808.8714</v>
      </c>
      <c r="J58" s="1055">
        <v>108675.18612756999</v>
      </c>
      <c r="K58" s="1055">
        <v>562614.38688999997</v>
      </c>
      <c r="L58" s="1055">
        <v>49836.63328474015</v>
      </c>
      <c r="M58" s="1055">
        <v>2366833.5572093874</v>
      </c>
      <c r="N58" s="1056">
        <v>77.999996389671708</v>
      </c>
      <c r="O58" s="1057">
        <v>50000</v>
      </c>
      <c r="P58" s="1057">
        <v>0</v>
      </c>
      <c r="Q58" s="1057">
        <v>50000</v>
      </c>
      <c r="R58" s="1057">
        <v>799458.84619519999</v>
      </c>
      <c r="S58" s="1057">
        <v>15437.9883864</v>
      </c>
      <c r="T58" s="1057">
        <v>814896.83458160004</v>
      </c>
      <c r="U58" s="1057">
        <v>0</v>
      </c>
      <c r="V58" s="1057">
        <v>922.96935615999996</v>
      </c>
      <c r="W58" s="1057">
        <v>35.862467840000001</v>
      </c>
      <c r="X58" s="1057">
        <v>121324.04362</v>
      </c>
      <c r="Y58" s="1057">
        <v>867807.06958411227</v>
      </c>
      <c r="Z58" s="1057">
        <v>11.354587</v>
      </c>
      <c r="AA58" s="1057">
        <v>990101.29961511225</v>
      </c>
      <c r="AB58" s="1057">
        <v>511835.42301267525</v>
      </c>
      <c r="AC58" s="816"/>
      <c r="AD58" s="816"/>
      <c r="AE58" s="816"/>
      <c r="AF58" s="817"/>
      <c r="AG58" s="817"/>
      <c r="AH58" s="817"/>
      <c r="AI58" s="816"/>
      <c r="AJ58" s="816"/>
      <c r="AK58" s="816"/>
    </row>
    <row r="59" spans="1:37">
      <c r="A59" s="806"/>
      <c r="B59" s="471" t="s">
        <v>158</v>
      </c>
      <c r="C59" s="1054">
        <v>479514.27447681234</v>
      </c>
      <c r="D59" s="1055">
        <v>743999.78648952779</v>
      </c>
      <c r="E59" s="1055">
        <v>491.87428948000002</v>
      </c>
      <c r="F59" s="1055">
        <v>158465.39690245996</v>
      </c>
      <c r="G59" s="1055">
        <v>1716.2453169903392</v>
      </c>
      <c r="H59" s="1058">
        <v>1384187.5774752705</v>
      </c>
      <c r="I59" s="1055">
        <v>153061.90040000001</v>
      </c>
      <c r="J59" s="1055">
        <v>111232.46450872999</v>
      </c>
      <c r="K59" s="1055">
        <v>717259.93868000002</v>
      </c>
      <c r="L59" s="1055">
        <v>55855.286130932625</v>
      </c>
      <c r="M59" s="1055">
        <v>2421597.1671949332</v>
      </c>
      <c r="N59" s="1056">
        <v>75.915508025961131</v>
      </c>
      <c r="O59" s="1057">
        <v>50000</v>
      </c>
      <c r="P59" s="1057">
        <v>0</v>
      </c>
      <c r="Q59" s="1057">
        <v>50000</v>
      </c>
      <c r="R59" s="1057">
        <v>819298.45440519997</v>
      </c>
      <c r="S59" s="1057">
        <v>15509.404884959999</v>
      </c>
      <c r="T59" s="1057">
        <v>834807.85929016001</v>
      </c>
      <c r="U59" s="1057">
        <v>0</v>
      </c>
      <c r="V59" s="1057">
        <v>1430.15896206</v>
      </c>
      <c r="W59" s="1057">
        <v>30.353017940000001</v>
      </c>
      <c r="X59" s="1057">
        <v>129601.52093</v>
      </c>
      <c r="Y59" s="1057">
        <v>857447.42118261871</v>
      </c>
      <c r="Z59" s="1057">
        <v>9.1892890000000005</v>
      </c>
      <c r="AA59" s="1057">
        <v>988518.64338161866</v>
      </c>
      <c r="AB59" s="1057">
        <v>548270.6645231545</v>
      </c>
      <c r="AC59" s="816"/>
      <c r="AD59" s="816"/>
      <c r="AE59" s="816"/>
      <c r="AF59" s="817"/>
      <c r="AG59" s="817"/>
      <c r="AH59" s="817"/>
      <c r="AI59" s="816"/>
      <c r="AJ59" s="816"/>
      <c r="AK59" s="816"/>
    </row>
    <row r="60" spans="1:37">
      <c r="A60" s="806"/>
      <c r="B60" s="815"/>
      <c r="C60" s="1054"/>
      <c r="D60" s="1055"/>
      <c r="E60" s="1055"/>
      <c r="F60" s="1055"/>
      <c r="G60" s="1055"/>
      <c r="H60" s="1058"/>
      <c r="I60" s="1055"/>
      <c r="J60" s="1055"/>
      <c r="K60" s="1055"/>
      <c r="L60" s="1055"/>
      <c r="M60" s="1055"/>
      <c r="N60" s="1056"/>
      <c r="O60" s="1057"/>
      <c r="P60" s="1057"/>
      <c r="Q60" s="1057"/>
      <c r="R60" s="1057"/>
      <c r="S60" s="1057"/>
      <c r="T60" s="1057"/>
      <c r="U60" s="1057"/>
      <c r="V60" s="1057"/>
      <c r="W60" s="1057"/>
      <c r="X60" s="1057"/>
      <c r="Y60" s="1057"/>
      <c r="Z60" s="1057"/>
      <c r="AA60" s="1057"/>
      <c r="AB60" s="1057"/>
      <c r="AC60" s="816"/>
      <c r="AD60" s="816"/>
      <c r="AE60" s="816"/>
      <c r="AF60" s="817"/>
      <c r="AG60" s="817"/>
      <c r="AH60" s="817"/>
      <c r="AI60" s="816"/>
      <c r="AJ60" s="816"/>
      <c r="AK60" s="816"/>
    </row>
    <row r="61" spans="1:37">
      <c r="A61" s="806">
        <v>2021</v>
      </c>
      <c r="B61" s="471" t="s">
        <v>147</v>
      </c>
      <c r="C61" s="1054">
        <v>481983.64338527346</v>
      </c>
      <c r="D61" s="1055">
        <v>664777.10610771924</v>
      </c>
      <c r="E61" s="1055">
        <v>1289.5791729100001</v>
      </c>
      <c r="F61" s="1055">
        <v>162804.34894587004</v>
      </c>
      <c r="G61" s="1055">
        <v>3.2710400800000001</v>
      </c>
      <c r="H61" s="1058">
        <v>1310857.9486518528</v>
      </c>
      <c r="I61" s="1055">
        <v>198171.2004</v>
      </c>
      <c r="J61" s="1055">
        <v>109629.12691779999</v>
      </c>
      <c r="K61" s="1055">
        <v>727532.303939</v>
      </c>
      <c r="L61" s="1055">
        <v>58055.568685825914</v>
      </c>
      <c r="M61" s="1055">
        <v>2404246.1485944786</v>
      </c>
      <c r="N61" s="1056">
        <v>70.089295907305868</v>
      </c>
      <c r="O61" s="1057">
        <v>50000</v>
      </c>
      <c r="P61" s="1057">
        <v>0</v>
      </c>
      <c r="Q61" s="1057">
        <v>50000</v>
      </c>
      <c r="R61" s="1057">
        <v>829203.68620619993</v>
      </c>
      <c r="S61" s="1057">
        <v>15564.097014879999</v>
      </c>
      <c r="T61" s="1057">
        <v>844767.78322107997</v>
      </c>
      <c r="U61" s="1057">
        <v>0</v>
      </c>
      <c r="V61" s="1057">
        <v>1386.2111627299998</v>
      </c>
      <c r="W61" s="1057">
        <v>29.857536270000001</v>
      </c>
      <c r="X61" s="1057">
        <v>131099.47709299999</v>
      </c>
      <c r="Y61" s="1057">
        <v>892971.78615496564</v>
      </c>
      <c r="Z61" s="1057">
        <v>13.278433</v>
      </c>
      <c r="AA61" s="1057">
        <v>1025500.6103799656</v>
      </c>
      <c r="AB61" s="1057">
        <v>483977.75499343313</v>
      </c>
      <c r="AC61" s="816"/>
      <c r="AD61" s="816"/>
      <c r="AE61" s="816"/>
      <c r="AF61" s="817"/>
      <c r="AG61" s="817"/>
      <c r="AH61" s="817"/>
      <c r="AI61" s="816"/>
      <c r="AJ61" s="816"/>
      <c r="AK61" s="816"/>
    </row>
    <row r="62" spans="1:37">
      <c r="A62" s="806"/>
      <c r="B62" s="471" t="s">
        <v>148</v>
      </c>
      <c r="C62" s="1054">
        <v>455044.7899571759</v>
      </c>
      <c r="D62" s="1055">
        <v>504135.64271872054</v>
      </c>
      <c r="E62" s="1055">
        <v>539.34682972000007</v>
      </c>
      <c r="F62" s="1055">
        <v>163143.39806735999</v>
      </c>
      <c r="G62" s="1055">
        <v>742.73417526444371</v>
      </c>
      <c r="H62" s="1058">
        <v>1123605.9117482407</v>
      </c>
      <c r="I62" s="1055">
        <v>198182.30040000001</v>
      </c>
      <c r="J62" s="1055">
        <v>110734.41227740998</v>
      </c>
      <c r="K62" s="1055">
        <v>798840.11553199997</v>
      </c>
      <c r="L62" s="1055">
        <v>55877.745725094341</v>
      </c>
      <c r="M62" s="1055">
        <v>2287240.485682745</v>
      </c>
      <c r="N62" s="1056">
        <v>65.767329769076667</v>
      </c>
      <c r="O62" s="1057">
        <v>50000</v>
      </c>
      <c r="P62" s="1057">
        <v>0</v>
      </c>
      <c r="Q62" s="1057">
        <v>50000</v>
      </c>
      <c r="R62" s="1057">
        <v>837144.85163119994</v>
      </c>
      <c r="S62" s="1057">
        <v>15639.44896285</v>
      </c>
      <c r="T62" s="1057">
        <v>852784.30059404997</v>
      </c>
      <c r="U62" s="1057">
        <v>0</v>
      </c>
      <c r="V62" s="1057">
        <v>562.67876167999998</v>
      </c>
      <c r="W62" s="1057">
        <v>41.126050319999997</v>
      </c>
      <c r="X62" s="1057">
        <v>125264.229523</v>
      </c>
      <c r="Y62" s="1057">
        <v>729787.003223693</v>
      </c>
      <c r="Z62" s="1057">
        <v>16.692665999999999</v>
      </c>
      <c r="AA62" s="1057">
        <v>855671.73022469296</v>
      </c>
      <c r="AB62" s="1057">
        <v>528784.45486400207</v>
      </c>
      <c r="AC62" s="816"/>
      <c r="AD62" s="816"/>
      <c r="AE62" s="816"/>
      <c r="AF62" s="817"/>
      <c r="AG62" s="817"/>
      <c r="AH62" s="817"/>
      <c r="AI62" s="816"/>
      <c r="AJ62" s="816"/>
      <c r="AK62" s="816"/>
    </row>
    <row r="63" spans="1:37">
      <c r="A63" s="806"/>
      <c r="B63" s="471" t="s">
        <v>149</v>
      </c>
      <c r="C63" s="1054">
        <v>388605.2268230152</v>
      </c>
      <c r="D63" s="1055">
        <v>402399.4889114488</v>
      </c>
      <c r="E63" s="1055">
        <v>542.05640429999994</v>
      </c>
      <c r="F63" s="1055">
        <v>163962.99908536</v>
      </c>
      <c r="G63" s="1055">
        <v>7341.4061892699992</v>
      </c>
      <c r="H63" s="1058">
        <v>962851.17741339398</v>
      </c>
      <c r="I63" s="1055">
        <v>198190.1004</v>
      </c>
      <c r="J63" s="1055">
        <v>109461.55675732</v>
      </c>
      <c r="K63" s="1055">
        <v>895049.03024800005</v>
      </c>
      <c r="L63" s="1055">
        <v>51562.942895446438</v>
      </c>
      <c r="M63" s="1055">
        <v>2217114.8077141605</v>
      </c>
      <c r="N63" s="1056">
        <v>58.300938405148017</v>
      </c>
      <c r="O63" s="1057">
        <v>50000</v>
      </c>
      <c r="P63" s="1057">
        <v>0</v>
      </c>
      <c r="Q63" s="1057">
        <v>50000</v>
      </c>
      <c r="R63" s="1057">
        <v>884787.2995061999</v>
      </c>
      <c r="S63" s="1057">
        <v>15831.121477340001</v>
      </c>
      <c r="T63" s="1057">
        <v>900618.42098353989</v>
      </c>
      <c r="U63" s="1057">
        <v>0</v>
      </c>
      <c r="V63" s="1057">
        <v>1043.7474767900001</v>
      </c>
      <c r="W63" s="1057">
        <v>41.15990721</v>
      </c>
      <c r="X63" s="1057">
        <v>127939.768945</v>
      </c>
      <c r="Y63" s="1057">
        <v>621864.81756191794</v>
      </c>
      <c r="Z63" s="1057">
        <v>11.260892999999999</v>
      </c>
      <c r="AA63" s="1057">
        <v>750900.75478391803</v>
      </c>
      <c r="AB63" s="1057">
        <v>515595.63194670249</v>
      </c>
      <c r="AC63" s="816"/>
      <c r="AD63" s="816"/>
      <c r="AE63" s="816"/>
      <c r="AF63" s="817"/>
      <c r="AG63" s="817"/>
      <c r="AH63" s="817"/>
      <c r="AI63" s="816"/>
      <c r="AJ63" s="816"/>
      <c r="AK63" s="816"/>
    </row>
    <row r="64" spans="1:37">
      <c r="A64" s="806"/>
      <c r="B64" s="471" t="s">
        <v>150</v>
      </c>
      <c r="C64" s="1054">
        <v>685705.0515040654</v>
      </c>
      <c r="D64" s="1055">
        <v>143679.72720348727</v>
      </c>
      <c r="E64" s="1055">
        <v>1293.7413500099999</v>
      </c>
      <c r="F64" s="1055">
        <v>166557.83060375997</v>
      </c>
      <c r="G64" s="1055">
        <v>18084.810657429996</v>
      </c>
      <c r="H64" s="1058">
        <v>1015321.1613187527</v>
      </c>
      <c r="I64" s="1055">
        <v>198198.90040000001</v>
      </c>
      <c r="J64" s="1055">
        <v>110177.21957589001</v>
      </c>
      <c r="K64" s="1055">
        <v>873208.62120000005</v>
      </c>
      <c r="L64" s="1055">
        <v>53405.616066419054</v>
      </c>
      <c r="M64" s="1055">
        <v>2250311.5185610619</v>
      </c>
      <c r="N64" s="1056">
        <v>59.568695935084733</v>
      </c>
      <c r="O64" s="1057">
        <v>50000</v>
      </c>
      <c r="P64" s="1057">
        <v>0</v>
      </c>
      <c r="Q64" s="1057">
        <v>50000</v>
      </c>
      <c r="R64" s="1057">
        <v>895143.20015119994</v>
      </c>
      <c r="S64" s="1057">
        <v>15938.959518950001</v>
      </c>
      <c r="T64" s="1057">
        <v>911082.15967014991</v>
      </c>
      <c r="U64" s="1057">
        <v>0</v>
      </c>
      <c r="V64" s="1057">
        <v>860.24462945999994</v>
      </c>
      <c r="W64" s="1057">
        <v>36.328780539999997</v>
      </c>
      <c r="X64" s="1057">
        <v>120025.89245299999</v>
      </c>
      <c r="Y64" s="1057">
        <v>672442.27385073924</v>
      </c>
      <c r="Z64" s="1057">
        <v>7.3368229999999999</v>
      </c>
      <c r="AA64" s="1057">
        <v>793372.07653673925</v>
      </c>
      <c r="AB64" s="1057">
        <v>495857.28235417278</v>
      </c>
      <c r="AC64" s="816"/>
      <c r="AD64" s="816"/>
      <c r="AE64" s="816"/>
      <c r="AF64" s="817"/>
      <c r="AG64" s="817"/>
      <c r="AH64" s="817"/>
      <c r="AI64" s="816"/>
      <c r="AJ64" s="816"/>
      <c r="AK64" s="816"/>
    </row>
    <row r="65" spans="1:37">
      <c r="A65" s="806"/>
      <c r="B65" s="471" t="s">
        <v>151</v>
      </c>
      <c r="C65" s="1054">
        <v>753383.48806302005</v>
      </c>
      <c r="D65" s="1055">
        <v>127623.15676008551</v>
      </c>
      <c r="E65" s="1055">
        <v>584.24708465999993</v>
      </c>
      <c r="F65" s="1055">
        <v>167532.81592956997</v>
      </c>
      <c r="G65" s="1055">
        <v>4328.2292165544995</v>
      </c>
      <c r="H65" s="1058">
        <v>1053451.93705389</v>
      </c>
      <c r="I65" s="1055">
        <v>198189.90040000001</v>
      </c>
      <c r="J65" s="1055">
        <v>110489.25799965998</v>
      </c>
      <c r="K65" s="1055">
        <v>857266.40432099998</v>
      </c>
      <c r="L65" s="1055">
        <v>57395.239329407457</v>
      </c>
      <c r="M65" s="1055">
        <v>2276792.7391039575</v>
      </c>
      <c r="N65" s="1056">
        <v>60.499219836780682</v>
      </c>
      <c r="O65" s="1057">
        <v>50000</v>
      </c>
      <c r="P65" s="1057">
        <v>0</v>
      </c>
      <c r="Q65" s="1057">
        <v>50000</v>
      </c>
      <c r="R65" s="1057">
        <v>904373.04952119989</v>
      </c>
      <c r="S65" s="1057">
        <v>15962.13393367</v>
      </c>
      <c r="T65" s="1057">
        <v>920335.1834548699</v>
      </c>
      <c r="U65" s="1057">
        <v>0</v>
      </c>
      <c r="V65" s="1057">
        <v>844.63333289000002</v>
      </c>
      <c r="W65" s="1057">
        <v>31.879327109999998</v>
      </c>
      <c r="X65" s="1057">
        <v>115642.949058</v>
      </c>
      <c r="Y65" s="1057">
        <v>704403.58391437493</v>
      </c>
      <c r="Z65" s="1057">
        <v>7.0961449999999999</v>
      </c>
      <c r="AA65" s="1057">
        <v>820930.1417773749</v>
      </c>
      <c r="AB65" s="1057">
        <v>485527.41387171275</v>
      </c>
      <c r="AC65" s="816"/>
      <c r="AD65" s="816"/>
      <c r="AE65" s="816"/>
      <c r="AF65" s="817"/>
      <c r="AG65" s="817"/>
      <c r="AH65" s="817"/>
      <c r="AI65" s="816"/>
      <c r="AJ65" s="816"/>
      <c r="AK65" s="816"/>
    </row>
    <row r="66" spans="1:37">
      <c r="A66" s="806"/>
      <c r="B66" s="471" t="s">
        <v>152</v>
      </c>
      <c r="C66" s="1054">
        <v>637656.56840577163</v>
      </c>
      <c r="D66" s="1055">
        <v>126208.71281754968</v>
      </c>
      <c r="E66" s="1055">
        <v>1737.8379774100001</v>
      </c>
      <c r="F66" s="1055">
        <v>166770.48161955999</v>
      </c>
      <c r="G66" s="1055">
        <v>13.74319846</v>
      </c>
      <c r="H66" s="1058">
        <v>932387.34401875129</v>
      </c>
      <c r="I66" s="1055">
        <v>196267.6004</v>
      </c>
      <c r="J66" s="1055">
        <v>102989.53779614998</v>
      </c>
      <c r="K66" s="1055">
        <v>983416.82183200005</v>
      </c>
      <c r="L66" s="1055">
        <v>66155.414632685948</v>
      </c>
      <c r="M66" s="1055">
        <v>2281216.7186795869</v>
      </c>
      <c r="N66" s="1056">
        <v>55.112922198037083</v>
      </c>
      <c r="O66" s="1057">
        <v>50000</v>
      </c>
      <c r="P66" s="1057">
        <v>0</v>
      </c>
      <c r="Q66" s="1057">
        <v>50000</v>
      </c>
      <c r="R66" s="1057">
        <v>934100.04483119992</v>
      </c>
      <c r="S66" s="1057">
        <v>15983.39765594</v>
      </c>
      <c r="T66" s="1057">
        <v>950083.44248713995</v>
      </c>
      <c r="U66" s="1057">
        <v>0</v>
      </c>
      <c r="V66" s="1057">
        <v>826.67937164</v>
      </c>
      <c r="W66" s="1057">
        <v>29.565966360000001</v>
      </c>
      <c r="X66" s="1057">
        <v>114951.24539500001</v>
      </c>
      <c r="Y66" s="1057">
        <v>625867.90258074424</v>
      </c>
      <c r="Z66" s="1057">
        <v>17.442488999999998</v>
      </c>
      <c r="AA66" s="1057">
        <v>741692.83580274426</v>
      </c>
      <c r="AB66" s="1057">
        <v>539440.44038970256</v>
      </c>
      <c r="AC66" s="816"/>
      <c r="AD66" s="816"/>
      <c r="AE66" s="816"/>
      <c r="AF66" s="817"/>
      <c r="AG66" s="817"/>
      <c r="AH66" s="817"/>
      <c r="AI66" s="816"/>
      <c r="AJ66" s="816"/>
      <c r="AK66" s="816"/>
    </row>
    <row r="67" spans="1:37">
      <c r="A67" s="806"/>
      <c r="B67" s="471" t="s">
        <v>153</v>
      </c>
      <c r="C67" s="1054">
        <v>507580.08989501803</v>
      </c>
      <c r="D67" s="1055">
        <v>76087.586920298403</v>
      </c>
      <c r="E67" s="1055">
        <v>2444.0144405199999</v>
      </c>
      <c r="F67" s="1055">
        <v>166016.95030341001</v>
      </c>
      <c r="G67" s="1055">
        <v>408.38559181450006</v>
      </c>
      <c r="H67" s="1058">
        <v>752537.02715106099</v>
      </c>
      <c r="I67" s="1055">
        <v>198182.00039999999</v>
      </c>
      <c r="J67" s="1055">
        <v>98814.408119659987</v>
      </c>
      <c r="K67" s="1055">
        <v>1220848.9944879999</v>
      </c>
      <c r="L67" s="1055">
        <v>53961.62992024282</v>
      </c>
      <c r="M67" s="1055">
        <v>2324344.0600789636</v>
      </c>
      <c r="N67" s="1056">
        <v>41.635547216374626</v>
      </c>
      <c r="O67" s="1057">
        <v>50000</v>
      </c>
      <c r="P67" s="1057">
        <v>0</v>
      </c>
      <c r="Q67" s="1057">
        <v>50000</v>
      </c>
      <c r="R67" s="1057">
        <v>926756.7922911999</v>
      </c>
      <c r="S67" s="1057">
        <v>16047.259200209999</v>
      </c>
      <c r="T67" s="1057">
        <v>942804.05149140989</v>
      </c>
      <c r="U67" s="1057">
        <v>0</v>
      </c>
      <c r="V67" s="1057">
        <v>1027.2308748600001</v>
      </c>
      <c r="W67" s="1057">
        <v>29.103458140000001</v>
      </c>
      <c r="X67" s="1057">
        <v>121032.78004</v>
      </c>
      <c r="Y67" s="1057">
        <v>742307.86272351083</v>
      </c>
      <c r="Z67" s="1057">
        <v>237.75260599999999</v>
      </c>
      <c r="AA67" s="1057">
        <v>864634.72970251087</v>
      </c>
      <c r="AB67" s="1057">
        <v>466905.27888504276</v>
      </c>
      <c r="AC67" s="816"/>
      <c r="AD67" s="816"/>
      <c r="AE67" s="816"/>
      <c r="AF67" s="817"/>
      <c r="AG67" s="817"/>
      <c r="AH67" s="817"/>
      <c r="AI67" s="816"/>
      <c r="AJ67" s="816"/>
      <c r="AK67" s="816"/>
    </row>
    <row r="68" spans="1:37">
      <c r="A68" s="806"/>
      <c r="B68" s="471" t="s">
        <v>154</v>
      </c>
      <c r="C68" s="1054">
        <v>590405.30792784004</v>
      </c>
      <c r="D68" s="1055">
        <v>79020.615674279979</v>
      </c>
      <c r="E68" s="1055">
        <v>27159.933361849999</v>
      </c>
      <c r="F68" s="1055">
        <v>173853.94872507002</v>
      </c>
      <c r="G68" s="1055">
        <v>1809.8231707499999</v>
      </c>
      <c r="H68" s="1058">
        <v>872249.62885979004</v>
      </c>
      <c r="I68" s="1055">
        <v>198189.40040000001</v>
      </c>
      <c r="J68" s="1055">
        <v>94749.061589029981</v>
      </c>
      <c r="K68" s="1055">
        <v>1337213.262287</v>
      </c>
      <c r="L68" s="1055">
        <v>53747.33452508226</v>
      </c>
      <c r="M68" s="1055">
        <v>2556148.6876609023</v>
      </c>
      <c r="N68" s="1056">
        <v>42.623274174458068</v>
      </c>
      <c r="O68" s="1057">
        <v>50000</v>
      </c>
      <c r="P68" s="1057">
        <v>0</v>
      </c>
      <c r="Q68" s="1057">
        <v>50000</v>
      </c>
      <c r="R68" s="1057">
        <v>951037.79535019991</v>
      </c>
      <c r="S68" s="1057">
        <v>16113.554025739999</v>
      </c>
      <c r="T68" s="1057">
        <v>967151.34937593993</v>
      </c>
      <c r="U68" s="1057">
        <v>0</v>
      </c>
      <c r="V68" s="1057">
        <v>993.78481185999999</v>
      </c>
      <c r="W68" s="1057">
        <v>28.997958140000001</v>
      </c>
      <c r="X68" s="1057">
        <v>122085.289882</v>
      </c>
      <c r="Y68" s="1057">
        <v>956150.30681159999</v>
      </c>
      <c r="Z68" s="1057">
        <v>6.5677820000000002</v>
      </c>
      <c r="AA68" s="1057">
        <v>1079264.9472455999</v>
      </c>
      <c r="AB68" s="1057">
        <v>459732.39103936241</v>
      </c>
      <c r="AC68" s="816"/>
      <c r="AD68" s="816"/>
      <c r="AE68" s="816"/>
      <c r="AF68" s="817"/>
      <c r="AG68" s="817"/>
      <c r="AH68" s="817"/>
      <c r="AI68" s="816"/>
      <c r="AJ68" s="816"/>
      <c r="AK68" s="816"/>
    </row>
    <row r="69" spans="1:37">
      <c r="A69" s="806"/>
      <c r="B69" s="471" t="s">
        <v>155</v>
      </c>
      <c r="C69" s="1054">
        <v>375499.94785767543</v>
      </c>
      <c r="D69" s="1055">
        <v>74168.499539076773</v>
      </c>
      <c r="E69" s="1055">
        <v>25585.369056039999</v>
      </c>
      <c r="F69" s="1055">
        <v>163723.07091949999</v>
      </c>
      <c r="G69" s="1055">
        <v>355.73108743737151</v>
      </c>
      <c r="H69" s="1058">
        <v>639332.61845972959</v>
      </c>
      <c r="I69" s="1055">
        <v>198189.7004</v>
      </c>
      <c r="J69" s="1055">
        <v>92089.960775039988</v>
      </c>
      <c r="K69" s="1055">
        <v>1633800.7444780001</v>
      </c>
      <c r="L69" s="1055">
        <v>54398.465202930849</v>
      </c>
      <c r="M69" s="1055">
        <v>2617811.4893157003</v>
      </c>
      <c r="N69" s="1056">
        <v>30.514633622227183</v>
      </c>
      <c r="O69" s="1057">
        <v>50000</v>
      </c>
      <c r="P69" s="1057">
        <v>0</v>
      </c>
      <c r="Q69" s="1057">
        <v>50000</v>
      </c>
      <c r="R69" s="1057">
        <v>980218.85120019992</v>
      </c>
      <c r="S69" s="1057">
        <v>16160.99961382</v>
      </c>
      <c r="T69" s="1057">
        <v>996379.85081401991</v>
      </c>
      <c r="U69" s="1057">
        <v>0</v>
      </c>
      <c r="V69" s="1057">
        <v>1125.78678786</v>
      </c>
      <c r="W69" s="1057">
        <v>31.747958140000001</v>
      </c>
      <c r="X69" s="1057">
        <v>299544.18972899998</v>
      </c>
      <c r="Y69" s="1057">
        <v>798079.7008047275</v>
      </c>
      <c r="Z69" s="1057">
        <v>6.0012679999999996</v>
      </c>
      <c r="AA69" s="1057">
        <v>1098787.4265477275</v>
      </c>
      <c r="AB69" s="1057">
        <v>472644.21195395291</v>
      </c>
      <c r="AC69" s="816"/>
      <c r="AD69" s="816"/>
      <c r="AE69" s="816"/>
      <c r="AF69" s="817"/>
      <c r="AG69" s="817"/>
      <c r="AH69" s="817"/>
      <c r="AI69" s="816"/>
      <c r="AJ69" s="816"/>
      <c r="AK69" s="816"/>
    </row>
    <row r="70" spans="1:37">
      <c r="A70" s="806"/>
      <c r="B70" s="471" t="s">
        <v>156</v>
      </c>
      <c r="C70" s="1054">
        <v>306959.92391587381</v>
      </c>
      <c r="D70" s="1055">
        <v>74957.205948000279</v>
      </c>
      <c r="E70" s="1055">
        <v>25945.768581299999</v>
      </c>
      <c r="F70" s="1055">
        <v>166084.34182114998</v>
      </c>
      <c r="G70" s="1055">
        <v>2678.3564308964642</v>
      </c>
      <c r="H70" s="1058">
        <v>576625.59669722046</v>
      </c>
      <c r="I70" s="1055">
        <v>198167.7004</v>
      </c>
      <c r="J70" s="1055">
        <v>88747.404810280001</v>
      </c>
      <c r="K70" s="1055">
        <v>1683370.8211709999</v>
      </c>
      <c r="L70" s="1055">
        <v>156511.37254182296</v>
      </c>
      <c r="M70" s="1055">
        <v>2703422.8956203233</v>
      </c>
      <c r="N70" s="1056">
        <v>27.236822995423903</v>
      </c>
      <c r="O70" s="1057">
        <v>50000</v>
      </c>
      <c r="P70" s="1057">
        <v>0</v>
      </c>
      <c r="Q70" s="1057">
        <v>50000</v>
      </c>
      <c r="R70" s="1057">
        <v>971326.12106019992</v>
      </c>
      <c r="S70" s="1057">
        <v>16247.184747950001</v>
      </c>
      <c r="T70" s="1057">
        <v>987573.30580814998</v>
      </c>
      <c r="U70" s="1057">
        <v>0</v>
      </c>
      <c r="V70" s="1057">
        <v>1393.3989287500001</v>
      </c>
      <c r="W70" s="1057">
        <v>36.618957250000001</v>
      </c>
      <c r="X70" s="1057">
        <v>298830.96441100002</v>
      </c>
      <c r="Y70" s="1057">
        <v>829237.94479385042</v>
      </c>
      <c r="Z70" s="1057">
        <v>8.73794</v>
      </c>
      <c r="AA70" s="1057">
        <v>1129507.6650308503</v>
      </c>
      <c r="AB70" s="1057">
        <v>536341.92478132294</v>
      </c>
      <c r="AC70" s="816"/>
      <c r="AD70" s="816"/>
      <c r="AE70" s="816"/>
      <c r="AF70" s="817"/>
      <c r="AG70" s="817"/>
      <c r="AH70" s="817"/>
      <c r="AI70" s="816"/>
      <c r="AJ70" s="816"/>
      <c r="AK70" s="816"/>
    </row>
    <row r="71" spans="1:37">
      <c r="A71" s="806"/>
      <c r="B71" s="471" t="s">
        <v>157</v>
      </c>
      <c r="C71" s="1054">
        <v>277373.41571517003</v>
      </c>
      <c r="D71" s="1055">
        <v>8917.19653272904</v>
      </c>
      <c r="E71" s="1055">
        <v>24985.589389880002</v>
      </c>
      <c r="F71" s="1055">
        <v>164517.14918899001</v>
      </c>
      <c r="G71" s="1055">
        <v>19.87340661</v>
      </c>
      <c r="H71" s="1058">
        <v>475813.22423337906</v>
      </c>
      <c r="I71" s="1055">
        <v>198202.1004</v>
      </c>
      <c r="J71" s="1055">
        <v>87872.645830139998</v>
      </c>
      <c r="K71" s="1055">
        <v>1796803.9967410001</v>
      </c>
      <c r="L71" s="1055">
        <v>138367.17631874327</v>
      </c>
      <c r="M71" s="1055">
        <v>2697059.1435232623</v>
      </c>
      <c r="N71" s="1056">
        <v>22.71335056713297</v>
      </c>
      <c r="O71" s="1057">
        <v>50000</v>
      </c>
      <c r="P71" s="1057">
        <v>0</v>
      </c>
      <c r="Q71" s="1057">
        <v>50000</v>
      </c>
      <c r="R71" s="1057">
        <v>953026.98649519996</v>
      </c>
      <c r="S71" s="1057">
        <v>16367.403045520001</v>
      </c>
      <c r="T71" s="1057">
        <v>969394.38954071992</v>
      </c>
      <c r="U71" s="1057">
        <v>0</v>
      </c>
      <c r="V71" s="1057">
        <v>1307.40459276</v>
      </c>
      <c r="W71" s="1057">
        <v>30.76955624</v>
      </c>
      <c r="X71" s="1057">
        <v>318377.71131599997</v>
      </c>
      <c r="Y71" s="1057">
        <v>805743.61912939837</v>
      </c>
      <c r="Z71" s="1057">
        <v>7.5523389999999999</v>
      </c>
      <c r="AA71" s="1057">
        <v>1125467.0569333984</v>
      </c>
      <c r="AB71" s="1057">
        <v>552197.69704914419</v>
      </c>
      <c r="AC71" s="816"/>
      <c r="AD71" s="816"/>
      <c r="AE71" s="816"/>
      <c r="AF71" s="817"/>
      <c r="AG71" s="817"/>
      <c r="AH71" s="817"/>
      <c r="AI71" s="816"/>
      <c r="AJ71" s="816"/>
      <c r="AK71" s="816"/>
    </row>
    <row r="72" spans="1:37">
      <c r="A72" s="806"/>
      <c r="B72" s="471" t="s">
        <v>158</v>
      </c>
      <c r="C72" s="1054">
        <v>547895.34930522996</v>
      </c>
      <c r="D72" s="1055">
        <v>8874.0973356247614</v>
      </c>
      <c r="E72" s="1055">
        <v>24800.56242432</v>
      </c>
      <c r="F72" s="1055">
        <v>163244.72312179001</v>
      </c>
      <c r="G72" s="1055">
        <v>19.634990680000001</v>
      </c>
      <c r="H72" s="1058">
        <v>744834.36717764474</v>
      </c>
      <c r="I72" s="1055">
        <v>150128.80040000001</v>
      </c>
      <c r="J72" s="1055">
        <v>90358.292041580004</v>
      </c>
      <c r="K72" s="1055">
        <v>1945352.6591670001</v>
      </c>
      <c r="L72" s="1055">
        <v>115604.03884766623</v>
      </c>
      <c r="M72" s="1055">
        <v>3046278.1576338913</v>
      </c>
      <c r="N72" s="1056">
        <v>30.534214546765821</v>
      </c>
      <c r="O72" s="1057">
        <v>50000</v>
      </c>
      <c r="P72" s="1057">
        <v>0</v>
      </c>
      <c r="Q72" s="1057">
        <v>50000</v>
      </c>
      <c r="R72" s="1057">
        <v>988627.56142019993</v>
      </c>
      <c r="S72" s="1057">
        <v>16471.504784549998</v>
      </c>
      <c r="T72" s="1057">
        <v>1005099.06620475</v>
      </c>
      <c r="U72" s="1057">
        <v>0</v>
      </c>
      <c r="V72" s="1057">
        <v>1386.84033838</v>
      </c>
      <c r="W72" s="1057">
        <v>5.4606726200000004</v>
      </c>
      <c r="X72" s="1057">
        <v>300704.162128</v>
      </c>
      <c r="Y72" s="1057">
        <v>1132139.2352779103</v>
      </c>
      <c r="Z72" s="1057">
        <v>8.7005160000000004</v>
      </c>
      <c r="AA72" s="1057">
        <v>1434244.3989329101</v>
      </c>
      <c r="AB72" s="1057">
        <v>556934.69249623129</v>
      </c>
      <c r="AC72" s="816"/>
      <c r="AD72" s="816"/>
      <c r="AE72" s="816"/>
      <c r="AF72" s="817"/>
      <c r="AG72" s="817"/>
      <c r="AH72" s="817"/>
      <c r="AI72" s="816"/>
      <c r="AJ72" s="816"/>
      <c r="AK72" s="816"/>
    </row>
    <row r="73" spans="1:37">
      <c r="A73" s="806"/>
      <c r="B73" s="815"/>
      <c r="C73" s="1054"/>
      <c r="D73" s="1055"/>
      <c r="E73" s="1055"/>
      <c r="F73" s="1055"/>
      <c r="G73" s="1055"/>
      <c r="H73" s="1058"/>
      <c r="I73" s="1055"/>
      <c r="J73" s="1055"/>
      <c r="K73" s="1055"/>
      <c r="L73" s="1055"/>
      <c r="M73" s="1055"/>
      <c r="N73" s="1056"/>
      <c r="O73" s="1057"/>
      <c r="P73" s="1057"/>
      <c r="Q73" s="1057"/>
      <c r="R73" s="1057"/>
      <c r="S73" s="1057"/>
      <c r="T73" s="1057"/>
      <c r="U73" s="1057"/>
      <c r="V73" s="1057"/>
      <c r="W73" s="1057"/>
      <c r="X73" s="1057"/>
      <c r="Y73" s="1057"/>
      <c r="Z73" s="1057"/>
      <c r="AA73" s="1057"/>
      <c r="AB73" s="1057"/>
      <c r="AC73" s="816"/>
      <c r="AD73" s="816"/>
      <c r="AE73" s="816"/>
      <c r="AF73" s="817"/>
      <c r="AG73" s="817"/>
      <c r="AH73" s="817"/>
      <c r="AI73" s="816"/>
      <c r="AJ73" s="816"/>
      <c r="AK73" s="816"/>
    </row>
    <row r="74" spans="1:37">
      <c r="A74" s="806">
        <v>2022</v>
      </c>
      <c r="B74" s="471" t="s">
        <v>147</v>
      </c>
      <c r="C74" s="1054">
        <v>400426.64814334997</v>
      </c>
      <c r="D74" s="1055">
        <v>8703.3940449999991</v>
      </c>
      <c r="E74" s="1055">
        <v>24719.589499470003</v>
      </c>
      <c r="F74" s="1055">
        <v>162711.73509183002</v>
      </c>
      <c r="G74" s="1055">
        <v>0.89818678000000007</v>
      </c>
      <c r="H74" s="1058">
        <v>596562.26496643014</v>
      </c>
      <c r="I74" s="1055">
        <v>224799.80040000001</v>
      </c>
      <c r="J74" s="1055">
        <v>85611.925393989994</v>
      </c>
      <c r="K74" s="1055">
        <v>2163336.776637</v>
      </c>
      <c r="L74" s="1055">
        <v>138753.56110671116</v>
      </c>
      <c r="M74" s="1055">
        <v>3209064.3285041316</v>
      </c>
      <c r="N74" s="1056">
        <v>22.966058100041241</v>
      </c>
      <c r="O74" s="1057">
        <v>50000</v>
      </c>
      <c r="P74" s="1057">
        <v>0</v>
      </c>
      <c r="Q74" s="1057">
        <v>50000</v>
      </c>
      <c r="R74" s="1057">
        <v>1008734.9463202</v>
      </c>
      <c r="S74" s="1057">
        <v>16566.949901839998</v>
      </c>
      <c r="T74" s="1057">
        <v>1025301.8962220399</v>
      </c>
      <c r="U74" s="1057">
        <v>0</v>
      </c>
      <c r="V74" s="1057">
        <v>759.34848637999994</v>
      </c>
      <c r="W74" s="1057">
        <v>3.3736906200000001</v>
      </c>
      <c r="X74" s="1057">
        <v>312184.22385800001</v>
      </c>
      <c r="Y74" s="1057">
        <v>1259326.1631415498</v>
      </c>
      <c r="Z74" s="1057">
        <v>7.3152929999999996</v>
      </c>
      <c r="AA74" s="1057">
        <v>1572280.4244695499</v>
      </c>
      <c r="AB74" s="1057">
        <v>561482.00781254144</v>
      </c>
      <c r="AC74" s="816"/>
      <c r="AD74" s="816"/>
      <c r="AE74" s="816"/>
      <c r="AF74" s="817"/>
      <c r="AG74" s="817"/>
      <c r="AH74" s="817"/>
      <c r="AI74" s="816"/>
      <c r="AJ74" s="816"/>
      <c r="AK74" s="816"/>
    </row>
    <row r="75" spans="1:37">
      <c r="A75" s="806"/>
      <c r="B75" s="471" t="s">
        <v>148</v>
      </c>
      <c r="C75" s="1054">
        <v>379236.94384393998</v>
      </c>
      <c r="D75" s="1055">
        <v>8624.4168539999991</v>
      </c>
      <c r="E75" s="1055">
        <v>24034.730055279997</v>
      </c>
      <c r="F75" s="1055">
        <v>162963.62426799003</v>
      </c>
      <c r="G75" s="1055">
        <v>0.40869108999999998</v>
      </c>
      <c r="H75" s="1058">
        <v>574860.12371229997</v>
      </c>
      <c r="I75" s="1055">
        <v>224730.80040000001</v>
      </c>
      <c r="J75" s="1055">
        <v>77919.326523999989</v>
      </c>
      <c r="K75" s="1055">
        <v>2218358.6550230002</v>
      </c>
      <c r="L75" s="1055">
        <v>71425.976130800787</v>
      </c>
      <c r="M75" s="1055">
        <v>3167294.8817901011</v>
      </c>
      <c r="N75" s="1056">
        <v>21.823802036166267</v>
      </c>
      <c r="O75" s="1057">
        <v>50000</v>
      </c>
      <c r="P75" s="1057">
        <v>0</v>
      </c>
      <c r="Q75" s="1057">
        <v>50000</v>
      </c>
      <c r="R75" s="1057">
        <v>1013005.2307102</v>
      </c>
      <c r="S75" s="1057">
        <v>16668.039366910001</v>
      </c>
      <c r="T75" s="1057">
        <v>1029673.27007711</v>
      </c>
      <c r="U75" s="1057">
        <v>0</v>
      </c>
      <c r="V75" s="1057">
        <v>695.40107679000005</v>
      </c>
      <c r="W75" s="1057">
        <v>28.09594521</v>
      </c>
      <c r="X75" s="1057">
        <v>294533.07908699999</v>
      </c>
      <c r="Y75" s="1057">
        <v>1309157.6894592599</v>
      </c>
      <c r="Z75" s="1057">
        <v>9.5055560000000003</v>
      </c>
      <c r="AA75" s="1057">
        <v>1604423.7711242598</v>
      </c>
      <c r="AB75" s="1057">
        <v>483197.84058873123</v>
      </c>
      <c r="AC75" s="816"/>
      <c r="AD75" s="816"/>
      <c r="AE75" s="816"/>
      <c r="AF75" s="817"/>
      <c r="AG75" s="817"/>
      <c r="AH75" s="817"/>
      <c r="AI75" s="816"/>
      <c r="AJ75" s="816"/>
      <c r="AK75" s="816"/>
    </row>
    <row r="76" spans="1:37">
      <c r="A76" s="806"/>
      <c r="B76" s="471" t="s">
        <v>149</v>
      </c>
      <c r="C76" s="1054">
        <v>499004.31274089997</v>
      </c>
      <c r="D76" s="1055">
        <v>9395.8667079999996</v>
      </c>
      <c r="E76" s="1055">
        <v>35423.591655540004</v>
      </c>
      <c r="F76" s="1055">
        <v>240183.97116042001</v>
      </c>
      <c r="G76" s="1055">
        <v>5513.4740499799991</v>
      </c>
      <c r="H76" s="1058">
        <v>789521.21631484001</v>
      </c>
      <c r="I76" s="1055">
        <v>224787.30040000001</v>
      </c>
      <c r="J76" s="1055">
        <v>73065.733838250002</v>
      </c>
      <c r="K76" s="1055">
        <v>2458920.642548</v>
      </c>
      <c r="L76" s="1055">
        <v>83579.671431741212</v>
      </c>
      <c r="M76" s="1055">
        <v>3629874.5645328308</v>
      </c>
      <c r="N76" s="1056">
        <v>23.352958986062191</v>
      </c>
      <c r="O76" s="1057">
        <v>50000</v>
      </c>
      <c r="P76" s="1057">
        <v>0</v>
      </c>
      <c r="Q76" s="1057">
        <v>50000</v>
      </c>
      <c r="R76" s="1057">
        <v>1082406.4499752</v>
      </c>
      <c r="S76" s="1057">
        <v>16918.02132163</v>
      </c>
      <c r="T76" s="1057">
        <v>1099324.4712968301</v>
      </c>
      <c r="U76" s="1057">
        <v>0</v>
      </c>
      <c r="V76" s="1057">
        <v>1175.00833977</v>
      </c>
      <c r="W76" s="1057">
        <v>19.486403230000001</v>
      </c>
      <c r="X76" s="1057">
        <v>287356.17182346003</v>
      </c>
      <c r="Y76" s="1057">
        <v>1992921.16145175</v>
      </c>
      <c r="Z76" s="1057">
        <v>22.451688000000001</v>
      </c>
      <c r="AA76" s="1057">
        <v>2281494.2797062099</v>
      </c>
      <c r="AB76" s="1057">
        <v>199055.81352979084</v>
      </c>
      <c r="AC76" s="816"/>
      <c r="AD76" s="816"/>
      <c r="AE76" s="816"/>
      <c r="AF76" s="817"/>
      <c r="AG76" s="817"/>
      <c r="AH76" s="817"/>
      <c r="AI76" s="816"/>
      <c r="AJ76" s="816"/>
      <c r="AK76" s="816"/>
    </row>
    <row r="77" spans="1:37">
      <c r="A77" s="806"/>
      <c r="B77" s="471" t="s">
        <v>150</v>
      </c>
      <c r="C77" s="1054">
        <v>545791.69328824</v>
      </c>
      <c r="D77" s="1055">
        <v>10570.934738</v>
      </c>
      <c r="E77" s="1055">
        <v>39378.512343519993</v>
      </c>
      <c r="F77" s="1055">
        <v>267037.50279465999</v>
      </c>
      <c r="G77" s="1055">
        <v>5056.2988007399999</v>
      </c>
      <c r="H77" s="1058">
        <v>867834.94196516008</v>
      </c>
      <c r="I77" s="1055">
        <v>223925.2004</v>
      </c>
      <c r="J77" s="1055">
        <v>69927.487028629985</v>
      </c>
      <c r="K77" s="1055">
        <v>2666555.4518559999</v>
      </c>
      <c r="L77" s="1055">
        <v>96346.061248960905</v>
      </c>
      <c r="M77" s="1055">
        <v>3924589.1424987512</v>
      </c>
      <c r="N77" s="1056">
        <v>22.760198879799105</v>
      </c>
      <c r="O77" s="1057">
        <v>50000</v>
      </c>
      <c r="P77" s="1057">
        <v>0</v>
      </c>
      <c r="Q77" s="1057">
        <v>50000</v>
      </c>
      <c r="R77" s="1057">
        <v>1153678.4779502</v>
      </c>
      <c r="S77" s="1057">
        <v>16998.608667100001</v>
      </c>
      <c r="T77" s="1057">
        <v>1170677.0866173001</v>
      </c>
      <c r="U77" s="1057">
        <v>0</v>
      </c>
      <c r="V77" s="1057">
        <v>1063.1335582200002</v>
      </c>
      <c r="W77" s="1057">
        <v>19.537523780000001</v>
      </c>
      <c r="X77" s="1057">
        <v>311108.32033000002</v>
      </c>
      <c r="Y77" s="1057">
        <v>2330074.1402519797</v>
      </c>
      <c r="Z77" s="1057">
        <v>7.5127309999999996</v>
      </c>
      <c r="AA77" s="1057">
        <v>2642272.6443949798</v>
      </c>
      <c r="AB77" s="1057">
        <v>61639.411486471072</v>
      </c>
      <c r="AC77" s="816"/>
      <c r="AD77" s="816"/>
      <c r="AE77" s="816"/>
      <c r="AF77" s="817"/>
      <c r="AG77" s="817"/>
      <c r="AH77" s="817"/>
      <c r="AI77" s="816"/>
      <c r="AJ77" s="816"/>
      <c r="AK77" s="816"/>
    </row>
    <row r="78" spans="1:37">
      <c r="A78" s="806"/>
      <c r="B78" s="471" t="s">
        <v>151</v>
      </c>
      <c r="C78" s="1054">
        <v>635390.01858390996</v>
      </c>
      <c r="D78" s="1055">
        <v>11171.48984</v>
      </c>
      <c r="E78" s="1055">
        <v>6032.4307479600002</v>
      </c>
      <c r="F78" s="1055">
        <v>282940.93571206002</v>
      </c>
      <c r="G78" s="1055">
        <v>10127.10501549</v>
      </c>
      <c r="H78" s="1058">
        <v>945661.97989941994</v>
      </c>
      <c r="I78" s="1055">
        <v>224612.40040000001</v>
      </c>
      <c r="J78" s="1055">
        <v>67847.552966550007</v>
      </c>
      <c r="K78" s="1055">
        <v>2681160.9379469999</v>
      </c>
      <c r="L78" s="1055">
        <v>92757.363955131732</v>
      </c>
      <c r="M78" s="1055">
        <v>4012040.2351681013</v>
      </c>
      <c r="N78" s="1056">
        <v>24.19793517277478</v>
      </c>
      <c r="O78" s="1057">
        <v>50000</v>
      </c>
      <c r="P78" s="1057">
        <v>0</v>
      </c>
      <c r="Q78" s="1057">
        <v>50000</v>
      </c>
      <c r="R78" s="1057">
        <v>1138653.3699852</v>
      </c>
      <c r="S78" s="1057">
        <v>17058.06798711</v>
      </c>
      <c r="T78" s="1057">
        <v>1155711.43797231</v>
      </c>
      <c r="U78" s="1057">
        <v>0</v>
      </c>
      <c r="V78" s="1057">
        <v>977.65671256999997</v>
      </c>
      <c r="W78" s="1057">
        <v>27.50788343</v>
      </c>
      <c r="X78" s="1057">
        <v>259111.11249817003</v>
      </c>
      <c r="Y78" s="1057">
        <v>2492194.4323612102</v>
      </c>
      <c r="Z78" s="1057">
        <v>5.4307410000000003</v>
      </c>
      <c r="AA78" s="1057">
        <v>2752316.1401963802</v>
      </c>
      <c r="AB78" s="1057">
        <v>54012.656999411061</v>
      </c>
      <c r="AC78" s="816"/>
      <c r="AD78" s="816"/>
      <c r="AE78" s="816"/>
      <c r="AF78" s="817"/>
      <c r="AG78" s="817"/>
      <c r="AH78" s="817"/>
      <c r="AI78" s="816"/>
      <c r="AJ78" s="816"/>
      <c r="AK78" s="816"/>
    </row>
    <row r="79" spans="1:37">
      <c r="A79" s="806"/>
      <c r="B79" s="471" t="s">
        <v>152</v>
      </c>
      <c r="C79" s="1054">
        <v>626264.01497473998</v>
      </c>
      <c r="D79" s="1055">
        <v>11077.571631999999</v>
      </c>
      <c r="E79" s="1055">
        <v>5919.95412734</v>
      </c>
      <c r="F79" s="1055">
        <v>277665.41048776999</v>
      </c>
      <c r="G79" s="1055">
        <v>10104.904478259998</v>
      </c>
      <c r="H79" s="1058">
        <v>931031.85570010997</v>
      </c>
      <c r="I79" s="1055">
        <v>223106.2004</v>
      </c>
      <c r="J79" s="1055">
        <v>57391.767816100008</v>
      </c>
      <c r="K79" s="1055">
        <v>2871915.5766449999</v>
      </c>
      <c r="L79" s="1055">
        <v>98281.83350994112</v>
      </c>
      <c r="M79" s="1055">
        <v>4181727.2340711509</v>
      </c>
      <c r="N79" s="1056">
        <v>23.291820356830804</v>
      </c>
      <c r="O79" s="1057">
        <v>50000</v>
      </c>
      <c r="P79" s="1057">
        <v>0</v>
      </c>
      <c r="Q79" s="1057">
        <v>50000</v>
      </c>
      <c r="R79" s="1057">
        <v>1097638.9681601999</v>
      </c>
      <c r="S79" s="1057">
        <v>17137.513955959999</v>
      </c>
      <c r="T79" s="1057">
        <v>1114776.48211616</v>
      </c>
      <c r="U79" s="1057">
        <v>0</v>
      </c>
      <c r="V79" s="1057">
        <v>885.86042156999997</v>
      </c>
      <c r="W79" s="1057">
        <v>23.21982843</v>
      </c>
      <c r="X79" s="1057">
        <v>337796.69848301</v>
      </c>
      <c r="Y79" s="1057">
        <v>2543749.7869592896</v>
      </c>
      <c r="Z79" s="1057">
        <v>16.090966000000002</v>
      </c>
      <c r="AA79" s="1057">
        <v>2882471.6566582997</v>
      </c>
      <c r="AB79" s="1057">
        <v>134479.09529669117</v>
      </c>
      <c r="AC79" s="816"/>
      <c r="AD79" s="816"/>
      <c r="AE79" s="816"/>
      <c r="AF79" s="817"/>
      <c r="AG79" s="817"/>
      <c r="AH79" s="817"/>
      <c r="AI79" s="816"/>
      <c r="AJ79" s="816"/>
      <c r="AK79" s="816"/>
    </row>
    <row r="80" spans="1:37">
      <c r="A80" s="806"/>
      <c r="B80" s="471" t="s">
        <v>153</v>
      </c>
      <c r="C80" s="1054">
        <v>613108.88615601999</v>
      </c>
      <c r="D80" s="1055">
        <v>11249.225565999999</v>
      </c>
      <c r="E80" s="1055">
        <v>5916.4202483299996</v>
      </c>
      <c r="F80" s="1055">
        <v>277499.65988301003</v>
      </c>
      <c r="G80" s="1055">
        <v>4684.6142438100005</v>
      </c>
      <c r="H80" s="1058">
        <v>912458.80609716999</v>
      </c>
      <c r="I80" s="1055">
        <v>224817.6004</v>
      </c>
      <c r="J80" s="1055">
        <v>51887.594680640002</v>
      </c>
      <c r="K80" s="1055">
        <v>3040051.7393530002</v>
      </c>
      <c r="L80" s="1055">
        <v>86346.236409821548</v>
      </c>
      <c r="M80" s="1055">
        <v>4315561.9769406319</v>
      </c>
      <c r="N80" s="1056">
        <v>22.607097868234582</v>
      </c>
      <c r="O80" s="1057">
        <v>50000</v>
      </c>
      <c r="P80" s="1057">
        <v>0</v>
      </c>
      <c r="Q80" s="1057">
        <v>50000</v>
      </c>
      <c r="R80" s="1057">
        <v>1107175.8730452</v>
      </c>
      <c r="S80" s="1057">
        <v>17188.834557959999</v>
      </c>
      <c r="T80" s="1057">
        <v>1124364.7076031601</v>
      </c>
      <c r="U80" s="1057">
        <v>0</v>
      </c>
      <c r="V80" s="1057">
        <v>992.07121857000004</v>
      </c>
      <c r="W80" s="1057">
        <v>20.141706429999999</v>
      </c>
      <c r="X80" s="1057">
        <v>312062.73751419003</v>
      </c>
      <c r="Y80" s="1057">
        <v>2598706.2387597305</v>
      </c>
      <c r="Z80" s="1057">
        <v>14.832077999999999</v>
      </c>
      <c r="AA80" s="1057">
        <v>2911796.0212769206</v>
      </c>
      <c r="AB80" s="1057">
        <v>229401.24806055147</v>
      </c>
      <c r="AC80" s="816"/>
      <c r="AD80" s="816"/>
      <c r="AE80" s="816"/>
      <c r="AF80" s="817"/>
      <c r="AG80" s="817"/>
      <c r="AH80" s="817"/>
      <c r="AI80" s="816"/>
      <c r="AJ80" s="816"/>
      <c r="AK80" s="816"/>
    </row>
    <row r="81" spans="1:37">
      <c r="A81" s="806"/>
      <c r="B81" s="471" t="s">
        <v>154</v>
      </c>
      <c r="C81" s="1054">
        <v>578360.85925860994</v>
      </c>
      <c r="D81" s="1055">
        <v>11004.400731</v>
      </c>
      <c r="E81" s="1055">
        <v>3045.26027372</v>
      </c>
      <c r="F81" s="1055">
        <v>273096.72505688999</v>
      </c>
      <c r="G81" s="1055">
        <v>89997.170737029999</v>
      </c>
      <c r="H81" s="1058">
        <v>955504.41605725</v>
      </c>
      <c r="I81" s="1055">
        <v>224800.00039999999</v>
      </c>
      <c r="J81" s="1055">
        <v>43317.887724049993</v>
      </c>
      <c r="K81" s="1055">
        <v>3086881.302404</v>
      </c>
      <c r="L81" s="1055">
        <v>58525.207839461975</v>
      </c>
      <c r="M81" s="1055">
        <v>4369028.8144247616</v>
      </c>
      <c r="N81" s="1056">
        <v>24.14568437014869</v>
      </c>
      <c r="O81" s="1057">
        <v>50000</v>
      </c>
      <c r="P81" s="1057">
        <v>0</v>
      </c>
      <c r="Q81" s="1057">
        <v>50000</v>
      </c>
      <c r="R81" s="1057">
        <v>1062473.9808201999</v>
      </c>
      <c r="S81" s="1057">
        <v>17262.998772299998</v>
      </c>
      <c r="T81" s="1057">
        <v>1079736.9795925</v>
      </c>
      <c r="U81" s="1057">
        <v>0</v>
      </c>
      <c r="V81" s="1057">
        <v>615.50751473000003</v>
      </c>
      <c r="W81" s="1057">
        <v>55.039525269999999</v>
      </c>
      <c r="X81" s="1057">
        <v>306455.63214609999</v>
      </c>
      <c r="Y81" s="1057">
        <v>2570376.9317120598</v>
      </c>
      <c r="Z81" s="1057">
        <v>7.0987359999999997</v>
      </c>
      <c r="AA81" s="1057">
        <v>2877510.2096341597</v>
      </c>
      <c r="AB81" s="1057">
        <v>361781.62519810162</v>
      </c>
      <c r="AC81" s="816"/>
      <c r="AD81" s="816"/>
      <c r="AE81" s="816"/>
      <c r="AF81" s="817"/>
      <c r="AG81" s="817"/>
      <c r="AH81" s="817"/>
      <c r="AI81" s="816"/>
      <c r="AJ81" s="816"/>
      <c r="AK81" s="816"/>
    </row>
    <row r="82" spans="1:37">
      <c r="A82" s="806"/>
      <c r="B82" s="471" t="s">
        <v>155</v>
      </c>
      <c r="C82" s="1054">
        <v>598702.85366620997</v>
      </c>
      <c r="D82" s="1055">
        <v>10784.298502</v>
      </c>
      <c r="E82" s="1055">
        <v>3009.5601486300002</v>
      </c>
      <c r="F82" s="1055">
        <v>269809.63632937998</v>
      </c>
      <c r="G82" s="1055">
        <v>82097.879256040003</v>
      </c>
      <c r="H82" s="1058">
        <v>964404.22790225991</v>
      </c>
      <c r="I82" s="1055">
        <v>224799.90040000001</v>
      </c>
      <c r="J82" s="1055">
        <v>35962.481478080001</v>
      </c>
      <c r="K82" s="1055">
        <v>3078331.7310700002</v>
      </c>
      <c r="L82" s="1055">
        <v>62608.917776689865</v>
      </c>
      <c r="M82" s="1055">
        <v>4366107.2586270301</v>
      </c>
      <c r="N82" s="1056">
        <v>24.510757071685994</v>
      </c>
      <c r="O82" s="1057">
        <v>50000</v>
      </c>
      <c r="P82" s="1057">
        <v>0</v>
      </c>
      <c r="Q82" s="1057">
        <v>50000</v>
      </c>
      <c r="R82" s="1057">
        <v>1026583.2867151999</v>
      </c>
      <c r="S82" s="1057">
        <v>17335.287856029998</v>
      </c>
      <c r="T82" s="1057">
        <v>1043918.57457123</v>
      </c>
      <c r="U82" s="1057">
        <v>0</v>
      </c>
      <c r="V82" s="1057">
        <v>686.39424297000005</v>
      </c>
      <c r="W82" s="1057">
        <v>15.058555030000001</v>
      </c>
      <c r="X82" s="1057">
        <v>334644.94424663001</v>
      </c>
      <c r="Y82" s="1057">
        <v>2555253.2685012398</v>
      </c>
      <c r="Z82" s="1057">
        <v>97.998303000000007</v>
      </c>
      <c r="AA82" s="1057">
        <v>2890697.6638488695</v>
      </c>
      <c r="AB82" s="1057">
        <v>381491.02020693058</v>
      </c>
      <c r="AC82" s="816"/>
      <c r="AD82" s="816"/>
      <c r="AE82" s="816"/>
      <c r="AF82" s="817"/>
      <c r="AG82" s="817"/>
      <c r="AH82" s="817"/>
      <c r="AI82" s="816"/>
      <c r="AJ82" s="816"/>
      <c r="AK82" s="816"/>
    </row>
    <row r="83" spans="1:37">
      <c r="A83" s="806"/>
      <c r="B83" s="471" t="s">
        <v>156</v>
      </c>
      <c r="C83" s="1054">
        <v>570902.04568476998</v>
      </c>
      <c r="D83" s="1055">
        <v>10698.113047000001</v>
      </c>
      <c r="E83" s="1055">
        <v>24000.812621509998</v>
      </c>
      <c r="F83" s="1055">
        <v>270827.28276725003</v>
      </c>
      <c r="G83" s="1055">
        <v>68571.547321769991</v>
      </c>
      <c r="H83" s="1058">
        <v>944999.80144230009</v>
      </c>
      <c r="I83" s="1055">
        <v>224780.90040000001</v>
      </c>
      <c r="J83" s="1055">
        <v>34349.830489800006</v>
      </c>
      <c r="K83" s="1055">
        <v>3127394.9664309998</v>
      </c>
      <c r="L83" s="1055">
        <v>57479.51086512953</v>
      </c>
      <c r="M83" s="1055">
        <v>4389005.0096282298</v>
      </c>
      <c r="N83" s="1056">
        <v>24.092457206473224</v>
      </c>
      <c r="O83" s="1057">
        <v>50000</v>
      </c>
      <c r="P83" s="1057">
        <v>0</v>
      </c>
      <c r="Q83" s="1057">
        <v>50000</v>
      </c>
      <c r="R83" s="1057">
        <v>1008644.9059752</v>
      </c>
      <c r="S83" s="1057">
        <v>17386.946563130001</v>
      </c>
      <c r="T83" s="1057">
        <v>1026031.85253833</v>
      </c>
      <c r="U83" s="1057">
        <v>0</v>
      </c>
      <c r="V83" s="1057">
        <v>432.96523038000004</v>
      </c>
      <c r="W83" s="1057">
        <v>15.08780962</v>
      </c>
      <c r="X83" s="1057">
        <v>315633.57691087999</v>
      </c>
      <c r="Y83" s="1057">
        <v>2580260.7971244203</v>
      </c>
      <c r="Z83" s="1057">
        <v>14.347431</v>
      </c>
      <c r="AA83" s="1057">
        <v>2896356.7745063002</v>
      </c>
      <c r="AB83" s="1057">
        <v>416616.38258359954</v>
      </c>
      <c r="AC83" s="816"/>
      <c r="AD83" s="816"/>
      <c r="AE83" s="816"/>
      <c r="AF83" s="817"/>
      <c r="AG83" s="817"/>
      <c r="AH83" s="817"/>
      <c r="AI83" s="816"/>
      <c r="AJ83" s="816"/>
      <c r="AK83" s="816"/>
    </row>
    <row r="84" spans="1:37">
      <c r="A84" s="806"/>
      <c r="B84" s="471" t="s">
        <v>157</v>
      </c>
      <c r="C84" s="1054">
        <v>619481.67682810011</v>
      </c>
      <c r="D84" s="1055">
        <v>10880.58323</v>
      </c>
      <c r="E84" s="1055">
        <v>14871.871314030001</v>
      </c>
      <c r="F84" s="1055">
        <v>277399.80014069995</v>
      </c>
      <c r="G84" s="1055">
        <v>37066.266425269998</v>
      </c>
      <c r="H84" s="1058">
        <v>959700.19793810009</v>
      </c>
      <c r="I84" s="1055">
        <v>224020.6004</v>
      </c>
      <c r="J84" s="1055">
        <v>32899.869641680001</v>
      </c>
      <c r="K84" s="1055">
        <v>3146021.622219</v>
      </c>
      <c r="L84" s="1055">
        <v>57396.602218330838</v>
      </c>
      <c r="M84" s="1055">
        <v>4420038.8924171114</v>
      </c>
      <c r="N84" s="1056">
        <v>24.494381859545538</v>
      </c>
      <c r="O84" s="1057">
        <v>50000</v>
      </c>
      <c r="P84" s="1057">
        <v>0</v>
      </c>
      <c r="Q84" s="1057">
        <v>50000</v>
      </c>
      <c r="R84" s="1057">
        <v>988351.77354019997</v>
      </c>
      <c r="S84" s="1057">
        <v>17426.44993273</v>
      </c>
      <c r="T84" s="1057">
        <v>1005778.22347293</v>
      </c>
      <c r="U84" s="1057">
        <v>0</v>
      </c>
      <c r="V84" s="1057">
        <v>251.60637407000002</v>
      </c>
      <c r="W84" s="1057">
        <v>12.476067929999999</v>
      </c>
      <c r="X84" s="1057">
        <v>312702.56015368999</v>
      </c>
      <c r="Y84" s="1057">
        <v>2599279.2678661393</v>
      </c>
      <c r="Z84" s="1057">
        <v>17.984625999999999</v>
      </c>
      <c r="AA84" s="1057">
        <v>2912263.8950878289</v>
      </c>
      <c r="AB84" s="1057">
        <v>451996.77385635255</v>
      </c>
      <c r="AC84" s="816"/>
      <c r="AD84" s="816"/>
      <c r="AE84" s="816"/>
      <c r="AF84" s="817"/>
      <c r="AG84" s="817"/>
      <c r="AH84" s="817"/>
      <c r="AI84" s="816"/>
      <c r="AJ84" s="816"/>
      <c r="AK84" s="816"/>
    </row>
    <row r="85" spans="1:37">
      <c r="A85" s="806"/>
      <c r="B85" s="471" t="s">
        <v>158</v>
      </c>
      <c r="C85" s="1054">
        <v>661691.18648647994</v>
      </c>
      <c r="D85" s="1055">
        <v>10867.42513</v>
      </c>
      <c r="E85" s="1055">
        <v>626.46073688000001</v>
      </c>
      <c r="F85" s="1055">
        <v>280765.08200482</v>
      </c>
      <c r="G85" s="1055">
        <v>37080.449359769998</v>
      </c>
      <c r="H85" s="1058">
        <v>991030.60371794994</v>
      </c>
      <c r="I85" s="1055">
        <v>235638.7004</v>
      </c>
      <c r="J85" s="1055">
        <v>28216.696708030002</v>
      </c>
      <c r="K85" s="1055">
        <v>3197064.2335319999</v>
      </c>
      <c r="L85" s="1055">
        <v>58396.867533289827</v>
      </c>
      <c r="M85" s="1055">
        <v>4510347.1018912699</v>
      </c>
      <c r="N85" s="1056">
        <v>25.060290708397847</v>
      </c>
      <c r="O85" s="1057">
        <v>50000</v>
      </c>
      <c r="P85" s="1057">
        <v>0</v>
      </c>
      <c r="Q85" s="1057">
        <v>50000</v>
      </c>
      <c r="R85" s="1057">
        <v>1009093.7249451999</v>
      </c>
      <c r="S85" s="1057">
        <v>17473.527571310002</v>
      </c>
      <c r="T85" s="1057">
        <v>1026567.25251651</v>
      </c>
      <c r="U85" s="1057">
        <v>0</v>
      </c>
      <c r="V85" s="1057">
        <v>209.78315934</v>
      </c>
      <c r="W85" s="1057">
        <v>11.62803066</v>
      </c>
      <c r="X85" s="1057">
        <v>322809.70148390997</v>
      </c>
      <c r="Y85" s="1057">
        <v>2604974.6989106103</v>
      </c>
      <c r="Z85" s="1057">
        <v>12.360504000000001</v>
      </c>
      <c r="AA85" s="1057">
        <v>2928018.1720885201</v>
      </c>
      <c r="AB85" s="1057">
        <v>505761.67728623981</v>
      </c>
      <c r="AC85" s="816"/>
      <c r="AD85" s="816"/>
      <c r="AE85" s="816"/>
      <c r="AF85" s="817"/>
      <c r="AG85" s="817"/>
      <c r="AH85" s="817"/>
      <c r="AI85" s="816"/>
      <c r="AJ85" s="816"/>
      <c r="AK85" s="816"/>
    </row>
    <row r="86" spans="1:37">
      <c r="A86" s="806"/>
      <c r="B86" s="815"/>
      <c r="C86" s="1054"/>
      <c r="D86" s="1055"/>
      <c r="E86" s="1055"/>
      <c r="F86" s="1055"/>
      <c r="G86" s="1055"/>
      <c r="H86" s="1058"/>
      <c r="I86" s="1055"/>
      <c r="J86" s="1055"/>
      <c r="K86" s="1055"/>
      <c r="L86" s="1055"/>
      <c r="M86" s="1055"/>
      <c r="N86" s="1056"/>
      <c r="O86" s="1057"/>
      <c r="P86" s="1057"/>
      <c r="Q86" s="1057"/>
      <c r="R86" s="1057"/>
      <c r="S86" s="1057"/>
      <c r="T86" s="1057"/>
      <c r="U86" s="1057"/>
      <c r="V86" s="1057"/>
      <c r="W86" s="1057"/>
      <c r="X86" s="1057"/>
      <c r="Y86" s="1057"/>
      <c r="Z86" s="1057"/>
      <c r="AA86" s="1057"/>
      <c r="AB86" s="1057"/>
      <c r="AC86" s="816"/>
      <c r="AD86" s="816"/>
      <c r="AE86" s="816"/>
      <c r="AF86" s="817"/>
      <c r="AG86" s="817"/>
      <c r="AH86" s="817"/>
      <c r="AI86" s="816"/>
      <c r="AJ86" s="816"/>
      <c r="AK86" s="816"/>
    </row>
    <row r="87" spans="1:37">
      <c r="A87" s="806">
        <v>2023</v>
      </c>
      <c r="B87" s="471" t="s">
        <v>147</v>
      </c>
      <c r="C87" s="1054">
        <v>736376.99197646009</v>
      </c>
      <c r="D87" s="1055">
        <v>10983.725096</v>
      </c>
      <c r="E87" s="1055">
        <v>7811.4548437799995</v>
      </c>
      <c r="F87" s="1055">
        <v>283673.12269350997</v>
      </c>
      <c r="G87" s="1055">
        <v>36938.524292300004</v>
      </c>
      <c r="H87" s="1058">
        <v>1075783.8189020501</v>
      </c>
      <c r="I87" s="1055">
        <v>335858.70039999997</v>
      </c>
      <c r="J87" s="1055">
        <v>26197.090815200001</v>
      </c>
      <c r="K87" s="1055">
        <v>3074250.071918</v>
      </c>
      <c r="L87" s="1055">
        <v>59212.911886099726</v>
      </c>
      <c r="M87" s="1055">
        <v>4571302.5939213503</v>
      </c>
      <c r="N87" s="1056">
        <v>25.577830590852223</v>
      </c>
      <c r="O87" s="1057">
        <v>50000</v>
      </c>
      <c r="P87" s="1057">
        <v>0</v>
      </c>
      <c r="Q87" s="1057">
        <v>50000</v>
      </c>
      <c r="R87" s="1057">
        <v>1012632.6139951999</v>
      </c>
      <c r="S87" s="1057">
        <v>17520.790197830003</v>
      </c>
      <c r="T87" s="1057">
        <v>1030153.4041930299</v>
      </c>
      <c r="U87" s="1057">
        <v>0</v>
      </c>
      <c r="V87" s="1057">
        <v>708.255809</v>
      </c>
      <c r="W87" s="1057">
        <v>8.2675610000000006</v>
      </c>
      <c r="X87" s="1057">
        <v>559557.47431104002</v>
      </c>
      <c r="Y87" s="1057">
        <v>2615483.6156400102</v>
      </c>
      <c r="Z87" s="1057">
        <v>11.822896</v>
      </c>
      <c r="AA87" s="1057">
        <v>3175769.4362170501</v>
      </c>
      <c r="AB87" s="1057">
        <v>315379.75351127051</v>
      </c>
      <c r="AC87" s="816"/>
      <c r="AD87" s="816"/>
      <c r="AE87" s="816"/>
      <c r="AF87" s="817"/>
      <c r="AG87" s="817"/>
      <c r="AH87" s="817"/>
      <c r="AI87" s="816"/>
      <c r="AJ87" s="816"/>
      <c r="AK87" s="816"/>
    </row>
    <row r="88" spans="1:37">
      <c r="A88" s="806"/>
      <c r="B88" s="471" t="s">
        <v>148</v>
      </c>
      <c r="C88" s="1054">
        <v>811964.56901570992</v>
      </c>
      <c r="D88" s="1055">
        <v>11113.550031000001</v>
      </c>
      <c r="E88" s="1055">
        <v>624.32641527999999</v>
      </c>
      <c r="F88" s="1055">
        <v>279140.68846650003</v>
      </c>
      <c r="G88" s="1055">
        <v>35277.71563287</v>
      </c>
      <c r="H88" s="1058">
        <v>1138120.84956136</v>
      </c>
      <c r="I88" s="1055">
        <v>344637.70039999997</v>
      </c>
      <c r="J88" s="1055">
        <v>211724.50835054999</v>
      </c>
      <c r="K88" s="1055">
        <v>2811744.6630549999</v>
      </c>
      <c r="L88" s="1055">
        <v>60209.045015378855</v>
      </c>
      <c r="M88" s="1055">
        <v>4566436.7663822891</v>
      </c>
      <c r="N88" s="1056">
        <v>27.488901251379499</v>
      </c>
      <c r="O88" s="1057">
        <v>50000</v>
      </c>
      <c r="P88" s="1057">
        <v>0</v>
      </c>
      <c r="Q88" s="1057">
        <v>50000</v>
      </c>
      <c r="R88" s="1057">
        <v>1008703.2318182</v>
      </c>
      <c r="S88" s="1057">
        <v>17556.69341018</v>
      </c>
      <c r="T88" s="1057">
        <v>1026259.92522838</v>
      </c>
      <c r="U88" s="1057">
        <v>0</v>
      </c>
      <c r="V88" s="1057">
        <v>1387.9165089600001</v>
      </c>
      <c r="W88" s="1057">
        <v>7.96853604</v>
      </c>
      <c r="X88" s="1057">
        <v>478416.84252408001</v>
      </c>
      <c r="Y88" s="1057">
        <v>2634193.0315572601</v>
      </c>
      <c r="Z88" s="1057">
        <v>26.570885000000001</v>
      </c>
      <c r="AA88" s="1057">
        <v>3114032.3300113399</v>
      </c>
      <c r="AB88" s="1057">
        <v>376144.51114256913</v>
      </c>
      <c r="AC88" s="816"/>
      <c r="AD88" s="816"/>
      <c r="AE88" s="816"/>
      <c r="AF88" s="817"/>
      <c r="AG88" s="817"/>
      <c r="AH88" s="817"/>
      <c r="AI88" s="816"/>
      <c r="AJ88" s="816"/>
      <c r="AK88" s="816"/>
    </row>
    <row r="89" spans="1:37">
      <c r="A89" s="806"/>
      <c r="B89" s="471" t="s">
        <v>149</v>
      </c>
      <c r="C89" s="1054">
        <v>841426.11874314002</v>
      </c>
      <c r="D89" s="1055">
        <v>11614.175702230001</v>
      </c>
      <c r="E89" s="1055">
        <v>9299.7750197000005</v>
      </c>
      <c r="F89" s="1055">
        <v>255755.55312794002</v>
      </c>
      <c r="G89" s="1055">
        <v>29629.434802509997</v>
      </c>
      <c r="H89" s="1058">
        <v>1147725.0573955202</v>
      </c>
      <c r="I89" s="1055">
        <v>344664.30040000001</v>
      </c>
      <c r="J89" s="1055">
        <v>182445.23273289003</v>
      </c>
      <c r="K89" s="1055">
        <v>2864860.3306539999</v>
      </c>
      <c r="L89" s="1055">
        <v>66374.348761559464</v>
      </c>
      <c r="M89" s="1055">
        <v>4606069.2699439693</v>
      </c>
      <c r="N89" s="1056">
        <v>29.995210189127448</v>
      </c>
      <c r="O89" s="1057">
        <v>50000</v>
      </c>
      <c r="P89" s="1057">
        <v>0</v>
      </c>
      <c r="Q89" s="1057">
        <v>50000</v>
      </c>
      <c r="R89" s="1057">
        <v>1092458.4238882</v>
      </c>
      <c r="S89" s="1057">
        <v>17650.462112959998</v>
      </c>
      <c r="T89" s="1057">
        <v>1110108.8860011599</v>
      </c>
      <c r="U89" s="1057">
        <v>0</v>
      </c>
      <c r="V89" s="1057">
        <v>294.31495926000002</v>
      </c>
      <c r="W89" s="1057">
        <v>9.3731877400000005</v>
      </c>
      <c r="X89" s="1057">
        <v>314092.96669897996</v>
      </c>
      <c r="Y89" s="1057">
        <v>2401818.75321875</v>
      </c>
      <c r="Z89" s="1057">
        <v>36.815454000000003</v>
      </c>
      <c r="AA89" s="1057">
        <v>2716252.2235187301</v>
      </c>
      <c r="AB89" s="1057">
        <v>729708.16042407928</v>
      </c>
      <c r="AC89" s="816"/>
      <c r="AD89" s="816"/>
      <c r="AE89" s="816"/>
      <c r="AF89" s="817"/>
      <c r="AG89" s="817"/>
      <c r="AH89" s="817"/>
      <c r="AI89" s="816"/>
      <c r="AJ89" s="816"/>
      <c r="AK89" s="816"/>
    </row>
    <row r="90" spans="1:37">
      <c r="A90" s="806"/>
      <c r="B90" s="471" t="s">
        <v>150</v>
      </c>
      <c r="C90" s="1054">
        <v>835508.82675359992</v>
      </c>
      <c r="D90" s="1055">
        <v>11288.274476279999</v>
      </c>
      <c r="E90" s="1055">
        <v>9146.2951569699999</v>
      </c>
      <c r="F90" s="1055">
        <v>251683.29466165</v>
      </c>
      <c r="G90" s="1055">
        <v>28818.939820979998</v>
      </c>
      <c r="H90" s="1058">
        <v>1136445.6308694798</v>
      </c>
      <c r="I90" s="1055">
        <v>344660.70039999997</v>
      </c>
      <c r="J90" s="1055">
        <v>147216.93190502</v>
      </c>
      <c r="K90" s="1055">
        <v>2870472.423128</v>
      </c>
      <c r="L90" s="1055">
        <v>65779.971308888867</v>
      </c>
      <c r="M90" s="1055">
        <v>4564575.6576113887</v>
      </c>
      <c r="N90" s="1056">
        <v>30.342495943003634</v>
      </c>
      <c r="O90" s="1057">
        <v>50000</v>
      </c>
      <c r="P90" s="1057">
        <v>0</v>
      </c>
      <c r="Q90" s="1057">
        <v>50000</v>
      </c>
      <c r="R90" s="1057">
        <v>1086692.7161981999</v>
      </c>
      <c r="S90" s="1057">
        <v>17705.88315053</v>
      </c>
      <c r="T90" s="1057">
        <v>1104398.5993487299</v>
      </c>
      <c r="U90" s="1057">
        <v>0</v>
      </c>
      <c r="V90" s="1057">
        <v>843.71303480999995</v>
      </c>
      <c r="W90" s="1057">
        <v>31.49720319</v>
      </c>
      <c r="X90" s="1057">
        <v>312643.83300049999</v>
      </c>
      <c r="Y90" s="1057">
        <v>2327434.9534676601</v>
      </c>
      <c r="Z90" s="1057">
        <v>40.113247000000001</v>
      </c>
      <c r="AA90" s="1057">
        <v>2640994.1099531604</v>
      </c>
      <c r="AB90" s="1057">
        <v>769182.94830949837</v>
      </c>
      <c r="AC90" s="816"/>
      <c r="AD90" s="816"/>
      <c r="AE90" s="816"/>
      <c r="AF90" s="817"/>
      <c r="AG90" s="817"/>
      <c r="AH90" s="817"/>
      <c r="AI90" s="816"/>
      <c r="AJ90" s="816"/>
      <c r="AK90" s="816"/>
    </row>
    <row r="91" spans="1:37">
      <c r="A91" s="806"/>
      <c r="B91" s="471" t="s">
        <v>151</v>
      </c>
      <c r="C91" s="1054">
        <v>1041758.71903149</v>
      </c>
      <c r="D91" s="1055">
        <v>11309.02879369</v>
      </c>
      <c r="E91" s="1055">
        <v>1292.2926040899999</v>
      </c>
      <c r="F91" s="1055">
        <v>227883.51350875001</v>
      </c>
      <c r="G91" s="1055">
        <v>22520.348405519995</v>
      </c>
      <c r="H91" s="1058">
        <v>1304763.90234354</v>
      </c>
      <c r="I91" s="1055">
        <v>343929.70039999997</v>
      </c>
      <c r="J91" s="1055">
        <v>123461.97637</v>
      </c>
      <c r="K91" s="1055">
        <v>2780210.1676400001</v>
      </c>
      <c r="L91" s="1055">
        <v>67019.962740186602</v>
      </c>
      <c r="M91" s="1055">
        <v>4619385.7094937265</v>
      </c>
      <c r="N91" s="1056">
        <v>33.962364539861909</v>
      </c>
      <c r="O91" s="1057">
        <v>50000</v>
      </c>
      <c r="P91" s="1057">
        <v>0</v>
      </c>
      <c r="Q91" s="1057">
        <v>50000</v>
      </c>
      <c r="R91" s="1057">
        <v>1054573.0708182</v>
      </c>
      <c r="S91" s="1057">
        <v>17753.520956790002</v>
      </c>
      <c r="T91" s="1057">
        <v>1072326.5917749901</v>
      </c>
      <c r="U91" s="1057">
        <v>0</v>
      </c>
      <c r="V91" s="1057">
        <v>399.20503812000004</v>
      </c>
      <c r="W91" s="1057">
        <v>23.880191880000002</v>
      </c>
      <c r="X91" s="1057">
        <v>486773.82474642998</v>
      </c>
      <c r="Y91" s="1057">
        <v>2282245.2600019798</v>
      </c>
      <c r="Z91" s="1057">
        <v>24.705871999999999</v>
      </c>
      <c r="AA91" s="1057">
        <v>2769466.8758504102</v>
      </c>
      <c r="AB91" s="1057">
        <v>727592.24186832644</v>
      </c>
      <c r="AC91" s="816"/>
      <c r="AD91" s="816"/>
      <c r="AE91" s="816"/>
      <c r="AF91" s="817"/>
      <c r="AG91" s="817"/>
      <c r="AH91" s="817"/>
      <c r="AI91" s="816"/>
      <c r="AJ91" s="816"/>
      <c r="AK91" s="816"/>
    </row>
    <row r="92" spans="1:37">
      <c r="A92" s="806"/>
      <c r="B92" s="471" t="s">
        <v>152</v>
      </c>
      <c r="C92" s="1054">
        <v>1085346.7431260599</v>
      </c>
      <c r="D92" s="1055">
        <v>29528.299406120001</v>
      </c>
      <c r="E92" s="1055">
        <v>1353.14709156</v>
      </c>
      <c r="F92" s="1055">
        <v>238614.62414847998</v>
      </c>
      <c r="G92" s="1055">
        <v>24598.9615161</v>
      </c>
      <c r="H92" s="1058">
        <v>1379441.7752883199</v>
      </c>
      <c r="I92" s="1055">
        <v>343114.00040000002</v>
      </c>
      <c r="J92" s="1055">
        <v>124827.66617331</v>
      </c>
      <c r="K92" s="1055">
        <v>2835637.5661749998</v>
      </c>
      <c r="L92" s="1055">
        <v>69302.04845054727</v>
      </c>
      <c r="M92" s="1055">
        <v>4752323.0564871775</v>
      </c>
      <c r="N92" s="1056">
        <v>36.507441313031237</v>
      </c>
      <c r="O92" s="1057">
        <v>50000</v>
      </c>
      <c r="P92" s="1057">
        <v>0</v>
      </c>
      <c r="Q92" s="1057">
        <v>50000</v>
      </c>
      <c r="R92" s="1057">
        <v>1105530.0264782</v>
      </c>
      <c r="S92" s="1057">
        <v>17786.696063580002</v>
      </c>
      <c r="T92" s="1057">
        <v>1123316.72254178</v>
      </c>
      <c r="U92" s="1057">
        <v>0</v>
      </c>
      <c r="V92" s="1057">
        <v>190.01014352000001</v>
      </c>
      <c r="W92" s="1057">
        <v>14.91452048</v>
      </c>
      <c r="X92" s="1057">
        <v>312479.23018585</v>
      </c>
      <c r="Y92" s="1057">
        <v>2342469.4406961398</v>
      </c>
      <c r="Z92" s="1057">
        <v>51.883620000000001</v>
      </c>
      <c r="AA92" s="1057">
        <v>2655205.4791659899</v>
      </c>
      <c r="AB92" s="1057">
        <v>923800.85477940738</v>
      </c>
      <c r="AC92" s="816"/>
      <c r="AD92" s="816"/>
      <c r="AE92" s="816"/>
      <c r="AF92" s="817"/>
      <c r="AG92" s="817"/>
      <c r="AH92" s="817"/>
      <c r="AI92" s="816"/>
      <c r="AJ92" s="816"/>
      <c r="AK92" s="816"/>
    </row>
    <row r="93" spans="1:37">
      <c r="A93" s="806"/>
      <c r="B93" s="471" t="s">
        <v>153</v>
      </c>
      <c r="C93" s="1054">
        <v>1224353.0337606501</v>
      </c>
      <c r="D93" s="1055">
        <v>104498.09782119001</v>
      </c>
      <c r="E93" s="1055">
        <v>11099.304695520001</v>
      </c>
      <c r="F93" s="1055">
        <v>256935.41694370998</v>
      </c>
      <c r="G93" s="1055">
        <v>25266.053874000001</v>
      </c>
      <c r="H93" s="1058">
        <v>1622151.9070950702</v>
      </c>
      <c r="I93" s="1055">
        <v>344687.00040000002</v>
      </c>
      <c r="J93" s="1055">
        <v>65001.689855770004</v>
      </c>
      <c r="K93" s="1055">
        <v>2862044.0521129998</v>
      </c>
      <c r="L93" s="1055">
        <v>63781.563496029004</v>
      </c>
      <c r="M93" s="1055">
        <v>4957666.2129598688</v>
      </c>
      <c r="N93" s="1056">
        <v>40.771162088237766</v>
      </c>
      <c r="O93" s="1057">
        <v>50000</v>
      </c>
      <c r="P93" s="1057">
        <v>0</v>
      </c>
      <c r="Q93" s="1057">
        <v>50000</v>
      </c>
      <c r="R93" s="1057">
        <v>1078189.5119882</v>
      </c>
      <c r="S93" s="1057">
        <v>17828.286152050001</v>
      </c>
      <c r="T93" s="1057">
        <v>1096017.7981402499</v>
      </c>
      <c r="U93" s="1057">
        <v>0</v>
      </c>
      <c r="V93" s="1057">
        <v>271.55528829999997</v>
      </c>
      <c r="W93" s="1057">
        <v>20.170176699999999</v>
      </c>
      <c r="X93" s="1057">
        <v>277744.28150281002</v>
      </c>
      <c r="Y93" s="1057">
        <v>2604588.5017517996</v>
      </c>
      <c r="Z93" s="1057">
        <v>32.383806</v>
      </c>
      <c r="AA93" s="1057">
        <v>2882656.8925256096</v>
      </c>
      <c r="AB93" s="1057">
        <v>928991.5222940091</v>
      </c>
      <c r="AC93" s="816"/>
      <c r="AD93" s="816"/>
      <c r="AE93" s="816"/>
      <c r="AF93" s="817"/>
      <c r="AG93" s="817"/>
      <c r="AH93" s="817"/>
      <c r="AI93" s="816"/>
      <c r="AJ93" s="816"/>
      <c r="AK93" s="816"/>
    </row>
    <row r="94" spans="1:37">
      <c r="A94" s="806"/>
      <c r="B94" s="471" t="s">
        <v>154</v>
      </c>
      <c r="C94" s="1054">
        <v>1026734.73809675</v>
      </c>
      <c r="D94" s="1055">
        <v>90044.38105733</v>
      </c>
      <c r="E94" s="1055">
        <v>1470.2282509300001</v>
      </c>
      <c r="F94" s="1055">
        <v>249278.06143164999</v>
      </c>
      <c r="G94" s="1055">
        <v>16284.379484390001</v>
      </c>
      <c r="H94" s="1058">
        <v>1383811.7883210501</v>
      </c>
      <c r="I94" s="1055">
        <v>344695.6004</v>
      </c>
      <c r="J94" s="1055">
        <v>87461.616742540005</v>
      </c>
      <c r="K94" s="1055">
        <v>2710316.3853699998</v>
      </c>
      <c r="L94" s="1055">
        <v>71735.462660762481</v>
      </c>
      <c r="M94" s="1055">
        <v>4598020.8534943527</v>
      </c>
      <c r="N94" s="1056">
        <v>36.909729476673277</v>
      </c>
      <c r="O94" s="1057">
        <v>50000</v>
      </c>
      <c r="P94" s="1057">
        <v>0</v>
      </c>
      <c r="Q94" s="1057">
        <v>50000</v>
      </c>
      <c r="R94" s="1057">
        <v>1095894.9080421999</v>
      </c>
      <c r="S94" s="1057">
        <v>17864.339606349997</v>
      </c>
      <c r="T94" s="1057">
        <v>1113759.24764855</v>
      </c>
      <c r="U94" s="1057">
        <v>0</v>
      </c>
      <c r="V94" s="1057">
        <v>278.37407315999997</v>
      </c>
      <c r="W94" s="1057">
        <v>4.4368808399999997</v>
      </c>
      <c r="X94" s="1057">
        <v>293555.04668834998</v>
      </c>
      <c r="Y94" s="1057">
        <v>2341541.3892585603</v>
      </c>
      <c r="Z94" s="1057">
        <v>40.402022000000002</v>
      </c>
      <c r="AA94" s="1057">
        <v>2635419.64892291</v>
      </c>
      <c r="AB94" s="1057">
        <v>798841.95692289248</v>
      </c>
      <c r="AC94" s="816"/>
      <c r="AD94" s="816"/>
      <c r="AE94" s="816"/>
      <c r="AF94" s="817"/>
      <c r="AG94" s="817"/>
      <c r="AH94" s="817"/>
      <c r="AI94" s="816"/>
      <c r="AJ94" s="816"/>
      <c r="AK94" s="816"/>
    </row>
    <row r="95" spans="1:37">
      <c r="A95" s="806"/>
      <c r="B95" s="471" t="s">
        <v>155</v>
      </c>
      <c r="C95" s="1054">
        <v>1011319.9257690699</v>
      </c>
      <c r="D95" s="1055">
        <v>91784.357145319998</v>
      </c>
      <c r="E95" s="1055">
        <v>1457.5747906900001</v>
      </c>
      <c r="F95" s="1055">
        <v>247054.36541582001</v>
      </c>
      <c r="G95" s="1055">
        <v>8462.9040273899991</v>
      </c>
      <c r="H95" s="1058">
        <v>1360079.1271482899</v>
      </c>
      <c r="I95" s="1055">
        <v>0</v>
      </c>
      <c r="J95" s="1055">
        <v>89919.303082899991</v>
      </c>
      <c r="K95" s="1055">
        <v>2425962.0716090002</v>
      </c>
      <c r="L95" s="1055">
        <v>73790.088340242393</v>
      </c>
      <c r="M95" s="1055">
        <v>3949750.5901804324</v>
      </c>
      <c r="N95" s="1056">
        <v>37.860303562257002</v>
      </c>
      <c r="O95" s="1057">
        <v>50000</v>
      </c>
      <c r="P95" s="1057">
        <v>0</v>
      </c>
      <c r="Q95" s="1057">
        <v>50000</v>
      </c>
      <c r="R95" s="1057">
        <v>1094491.3203721999</v>
      </c>
      <c r="S95" s="1057">
        <v>17901.806819019999</v>
      </c>
      <c r="T95" s="1057">
        <v>1112393.1271912199</v>
      </c>
      <c r="U95" s="1057">
        <v>0</v>
      </c>
      <c r="V95" s="1057">
        <v>1105.5347830000001</v>
      </c>
      <c r="W95" s="1057">
        <v>33.981000000000002</v>
      </c>
      <c r="X95" s="1057">
        <v>131573.44584994001</v>
      </c>
      <c r="Y95" s="1057">
        <v>2346693.6888835905</v>
      </c>
      <c r="Z95" s="1057">
        <v>562.14013</v>
      </c>
      <c r="AA95" s="1057">
        <v>2479968.7906465307</v>
      </c>
      <c r="AB95" s="1057">
        <v>307388.67234268179</v>
      </c>
      <c r="AC95" s="816"/>
      <c r="AD95" s="816"/>
      <c r="AE95" s="816"/>
      <c r="AF95" s="817"/>
      <c r="AG95" s="817"/>
      <c r="AH95" s="817"/>
      <c r="AI95" s="816"/>
      <c r="AJ95" s="816"/>
      <c r="AK95" s="816"/>
    </row>
    <row r="96" spans="1:37">
      <c r="A96" s="806"/>
      <c r="B96" s="471" t="s">
        <v>156</v>
      </c>
      <c r="C96" s="1054">
        <v>1002005.0140648499</v>
      </c>
      <c r="D96" s="1055">
        <v>155617.64873642</v>
      </c>
      <c r="E96" s="1055">
        <v>11240.085270420001</v>
      </c>
      <c r="F96" s="1055">
        <v>249920.9464519</v>
      </c>
      <c r="G96" s="1055">
        <v>382.58132094000001</v>
      </c>
      <c r="H96" s="1058">
        <v>1419166.27584453</v>
      </c>
      <c r="I96" s="1055">
        <v>0</v>
      </c>
      <c r="J96" s="1055">
        <v>80016.697218369998</v>
      </c>
      <c r="K96" s="1055">
        <v>2354118.8399709999</v>
      </c>
      <c r="L96" s="1055">
        <v>71429.556317933369</v>
      </c>
      <c r="M96" s="1055">
        <v>3924731.3693518331</v>
      </c>
      <c r="N96" s="1056">
        <v>37.992424074691435</v>
      </c>
      <c r="O96" s="1057">
        <v>50000</v>
      </c>
      <c r="P96" s="1057">
        <v>0</v>
      </c>
      <c r="Q96" s="1057">
        <v>50000</v>
      </c>
      <c r="R96" s="1057">
        <v>1062760.9353521999</v>
      </c>
      <c r="S96" s="1057">
        <v>17951.503359909999</v>
      </c>
      <c r="T96" s="1057">
        <v>1080712.43871211</v>
      </c>
      <c r="U96" s="1057">
        <v>0</v>
      </c>
      <c r="V96" s="1057">
        <v>542.49838599999998</v>
      </c>
      <c r="W96" s="1057">
        <v>7.6108000000000002</v>
      </c>
      <c r="X96" s="1057">
        <v>315808.83576076</v>
      </c>
      <c r="Y96" s="1057">
        <v>2338287.4249835</v>
      </c>
      <c r="Z96" s="1057">
        <v>33.997709</v>
      </c>
      <c r="AA96" s="1057">
        <v>2654680.3676392599</v>
      </c>
      <c r="AB96" s="1057">
        <v>139338.56300046295</v>
      </c>
      <c r="AC96" s="816"/>
      <c r="AD96" s="816"/>
      <c r="AE96" s="816"/>
      <c r="AF96" s="817"/>
      <c r="AG96" s="817"/>
      <c r="AH96" s="817"/>
      <c r="AI96" s="816"/>
      <c r="AJ96" s="816"/>
      <c r="AK96" s="816"/>
    </row>
    <row r="97" spans="1:37">
      <c r="A97" s="806"/>
      <c r="B97" s="471" t="s">
        <v>157</v>
      </c>
      <c r="C97" s="1054">
        <v>967714.22737233993</v>
      </c>
      <c r="D97" s="1055">
        <v>220755.86245834001</v>
      </c>
      <c r="E97" s="1055">
        <v>1639.49688956</v>
      </c>
      <c r="F97" s="1055">
        <v>254849.36987007002</v>
      </c>
      <c r="G97" s="1055">
        <v>148.20257874999999</v>
      </c>
      <c r="H97" s="1058">
        <v>1445107.1591690597</v>
      </c>
      <c r="I97" s="1055">
        <v>0</v>
      </c>
      <c r="J97" s="1055">
        <v>73354.009758619999</v>
      </c>
      <c r="K97" s="1055">
        <v>2318859.9693049998</v>
      </c>
      <c r="L97" s="1055">
        <v>72971.240281563252</v>
      </c>
      <c r="M97" s="1055">
        <v>3910292.3785142428</v>
      </c>
      <c r="N97" s="1056">
        <v>38.587332979101831</v>
      </c>
      <c r="O97" s="1057">
        <v>50000</v>
      </c>
      <c r="P97" s="1057">
        <v>0</v>
      </c>
      <c r="Q97" s="1057">
        <v>50000</v>
      </c>
      <c r="R97" s="1057">
        <v>1086799.7738212</v>
      </c>
      <c r="S97" s="1057">
        <v>18010.57966422</v>
      </c>
      <c r="T97" s="1057">
        <v>1104810.3534854201</v>
      </c>
      <c r="U97" s="1057">
        <v>0</v>
      </c>
      <c r="V97" s="1057">
        <v>1490.6752236899999</v>
      </c>
      <c r="W97" s="1057">
        <v>13.13972231</v>
      </c>
      <c r="X97" s="1057">
        <v>306403.75644979998</v>
      </c>
      <c r="Y97" s="1057">
        <v>2332283.1904979101</v>
      </c>
      <c r="Z97" s="1057">
        <v>28.78848</v>
      </c>
      <c r="AA97" s="1057">
        <v>2640219.5503737102</v>
      </c>
      <c r="AB97" s="1057">
        <v>115262.47465511272</v>
      </c>
      <c r="AC97" s="816"/>
      <c r="AD97" s="816"/>
      <c r="AE97" s="816"/>
      <c r="AF97" s="817"/>
      <c r="AG97" s="817"/>
      <c r="AH97" s="817"/>
      <c r="AI97" s="816"/>
      <c r="AJ97" s="816"/>
      <c r="AK97" s="816"/>
    </row>
    <row r="98" spans="1:37">
      <c r="A98" s="1053"/>
      <c r="B98" s="886" t="s">
        <v>158</v>
      </c>
      <c r="C98" s="1059">
        <v>1208202.92630961</v>
      </c>
      <c r="D98" s="1060">
        <v>223406.79129200001</v>
      </c>
      <c r="E98" s="1060">
        <v>10991.66462272</v>
      </c>
      <c r="F98" s="1060">
        <v>254347.53222919998</v>
      </c>
      <c r="G98" s="1060">
        <v>897.40007969999988</v>
      </c>
      <c r="H98" s="1061">
        <v>1697846.3145332302</v>
      </c>
      <c r="I98" s="1060">
        <v>0</v>
      </c>
      <c r="J98" s="1060">
        <v>47793.497668390002</v>
      </c>
      <c r="K98" s="1060">
        <v>2378299.5313610001</v>
      </c>
      <c r="L98" s="1060">
        <v>81504.917166052852</v>
      </c>
      <c r="M98" s="1060">
        <v>4205444.2607286731</v>
      </c>
      <c r="N98" s="1062">
        <v>43.916167431929495</v>
      </c>
      <c r="O98" s="1060">
        <v>50000</v>
      </c>
      <c r="P98" s="1060">
        <v>0</v>
      </c>
      <c r="Q98" s="1060">
        <v>50000</v>
      </c>
      <c r="R98" s="1060">
        <v>1168446.4871662001</v>
      </c>
      <c r="S98" s="1060">
        <v>18056.695224290001</v>
      </c>
      <c r="T98" s="1060">
        <v>1186503.1823904901</v>
      </c>
      <c r="U98" s="1060">
        <v>0</v>
      </c>
      <c r="V98" s="1060">
        <v>2065.1178637500002</v>
      </c>
      <c r="W98" s="1060">
        <v>8.1716422499999997</v>
      </c>
      <c r="X98" s="1060">
        <v>142225.58315778</v>
      </c>
      <c r="Y98" s="1060">
        <v>2535276.0752736903</v>
      </c>
      <c r="Z98" s="1060">
        <v>29.533017000000001</v>
      </c>
      <c r="AA98" s="1060">
        <v>2679604.4809544706</v>
      </c>
      <c r="AB98" s="1060">
        <v>289336.59738371242</v>
      </c>
      <c r="AC98" s="816"/>
      <c r="AD98" s="816"/>
      <c r="AE98" s="816"/>
      <c r="AF98" s="817"/>
      <c r="AG98" s="817"/>
      <c r="AH98" s="817"/>
      <c r="AI98" s="816"/>
      <c r="AJ98" s="816"/>
      <c r="AK98" s="816"/>
    </row>
    <row r="99" spans="1:37">
      <c r="A99" s="1050" t="s">
        <v>986</v>
      </c>
      <c r="B99" s="367"/>
      <c r="C99" s="368"/>
      <c r="D99" s="368"/>
      <c r="E99" s="368"/>
      <c r="F99" s="368"/>
      <c r="G99" s="368"/>
      <c r="H99" s="368"/>
      <c r="N99" s="820"/>
      <c r="O99" s="368"/>
      <c r="P99" s="368"/>
      <c r="Q99" s="368"/>
      <c r="R99" s="368"/>
      <c r="S99" s="368"/>
      <c r="T99" s="821"/>
      <c r="U99" s="821"/>
      <c r="V99" s="821"/>
      <c r="W99" s="821"/>
      <c r="X99" s="821"/>
      <c r="Y99" s="821"/>
      <c r="Z99" s="821"/>
      <c r="AA99" s="821"/>
      <c r="AB99" s="1052" t="s">
        <v>1153</v>
      </c>
    </row>
    <row r="100" spans="1:37">
      <c r="A100" s="1050" t="s">
        <v>987</v>
      </c>
      <c r="B100" s="367"/>
      <c r="C100" s="368"/>
      <c r="D100" s="368"/>
      <c r="E100" s="368"/>
      <c r="F100" s="368"/>
      <c r="G100" s="368"/>
      <c r="H100" s="368"/>
      <c r="N100" s="820"/>
      <c r="O100" s="368"/>
      <c r="P100" s="368"/>
      <c r="Q100" s="368"/>
      <c r="R100" s="368"/>
      <c r="S100" s="368"/>
      <c r="T100" s="368"/>
      <c r="U100" s="368"/>
      <c r="V100" s="368"/>
      <c r="W100" s="368"/>
      <c r="X100" s="368"/>
      <c r="Y100" s="368"/>
      <c r="Z100" s="368"/>
      <c r="AA100" s="368"/>
      <c r="AB100" s="368"/>
    </row>
    <row r="101" spans="1:37">
      <c r="A101" s="1051" t="s">
        <v>1124</v>
      </c>
      <c r="C101" s="823"/>
      <c r="D101" s="823"/>
      <c r="E101" s="823"/>
      <c r="F101" s="823"/>
      <c r="G101" s="823"/>
      <c r="H101" s="823"/>
      <c r="I101" s="823"/>
      <c r="J101" s="821"/>
      <c r="K101" s="823"/>
      <c r="L101" s="821"/>
      <c r="M101" s="823"/>
      <c r="N101" s="818"/>
      <c r="O101" s="368"/>
      <c r="P101" s="368"/>
      <c r="Q101" s="368"/>
      <c r="R101" s="368"/>
      <c r="S101" s="368"/>
      <c r="T101" s="368"/>
      <c r="U101" s="368"/>
      <c r="V101" s="368"/>
      <c r="W101" s="368"/>
      <c r="X101" s="368"/>
      <c r="Y101" s="368"/>
      <c r="Z101" s="368"/>
      <c r="AA101" s="368"/>
      <c r="AB101" s="368"/>
    </row>
    <row r="102" spans="1:37">
      <c r="C102" s="823"/>
      <c r="D102" s="823"/>
      <c r="E102" s="823"/>
      <c r="F102" s="823"/>
      <c r="G102" s="823"/>
      <c r="H102" s="823"/>
      <c r="I102" s="823"/>
      <c r="J102" s="821"/>
      <c r="K102" s="819"/>
      <c r="L102" s="821"/>
      <c r="M102" s="823"/>
      <c r="N102" s="823"/>
      <c r="O102" s="368"/>
      <c r="P102" s="368"/>
      <c r="Q102" s="368"/>
      <c r="R102" s="368"/>
      <c r="S102" s="368"/>
      <c r="T102" s="368"/>
      <c r="U102" s="368"/>
      <c r="V102" s="368"/>
      <c r="W102" s="368"/>
      <c r="X102" s="368"/>
      <c r="Y102" s="368"/>
      <c r="Z102" s="368"/>
      <c r="AA102" s="368"/>
      <c r="AB102" s="368"/>
    </row>
    <row r="103" spans="1:37" hidden="1">
      <c r="B103" s="342">
        <v>2016</v>
      </c>
      <c r="C103" s="382">
        <v>548126</v>
      </c>
      <c r="D103" s="382">
        <v>378427</v>
      </c>
      <c r="E103" s="342">
        <v>303</v>
      </c>
      <c r="F103" s="382">
        <v>116705</v>
      </c>
      <c r="G103" s="382">
        <v>6238</v>
      </c>
      <c r="H103" s="382">
        <v>1049800</v>
      </c>
      <c r="I103" s="382">
        <v>83307</v>
      </c>
      <c r="J103" s="342">
        <v>484</v>
      </c>
      <c r="K103" s="382">
        <v>330043</v>
      </c>
      <c r="L103" s="382">
        <v>65577</v>
      </c>
      <c r="M103" s="382">
        <v>1529210</v>
      </c>
      <c r="N103" s="342">
        <v>78</v>
      </c>
      <c r="O103" s="382">
        <v>50000</v>
      </c>
      <c r="P103" s="342" t="s">
        <v>734</v>
      </c>
      <c r="Q103" s="382">
        <v>50000</v>
      </c>
      <c r="R103" s="382">
        <v>541460</v>
      </c>
      <c r="S103" s="382">
        <v>11318</v>
      </c>
      <c r="T103" s="382">
        <v>552778</v>
      </c>
      <c r="U103" s="342" t="s">
        <v>734</v>
      </c>
      <c r="V103" s="342">
        <v>333</v>
      </c>
      <c r="W103" s="342">
        <v>118</v>
      </c>
      <c r="X103" s="382">
        <v>303251</v>
      </c>
      <c r="Y103" s="382">
        <v>491221</v>
      </c>
      <c r="Z103" s="342">
        <v>4</v>
      </c>
      <c r="AA103" s="382">
        <v>794927</v>
      </c>
      <c r="AB103" s="382">
        <v>131505</v>
      </c>
    </row>
    <row r="104" spans="1:37" hidden="1">
      <c r="B104" s="342">
        <v>2017</v>
      </c>
      <c r="C104" s="382">
        <v>601551</v>
      </c>
      <c r="D104" s="382">
        <v>596218</v>
      </c>
      <c r="E104" s="342">
        <v>677</v>
      </c>
      <c r="F104" s="382">
        <v>126161</v>
      </c>
      <c r="G104" s="382">
        <v>3807</v>
      </c>
      <c r="H104" s="382">
        <v>1328413</v>
      </c>
      <c r="I104" s="382">
        <v>199801</v>
      </c>
      <c r="J104" s="342">
        <v>224</v>
      </c>
      <c r="K104" s="382">
        <v>25576</v>
      </c>
      <c r="L104" s="382">
        <v>50819</v>
      </c>
      <c r="M104" s="382">
        <v>1604834</v>
      </c>
      <c r="N104" s="342">
        <v>93</v>
      </c>
      <c r="O104" s="382">
        <v>50000</v>
      </c>
      <c r="P104" s="342" t="s">
        <v>734</v>
      </c>
      <c r="Q104" s="382">
        <v>50000</v>
      </c>
      <c r="R104" s="382">
        <v>585328</v>
      </c>
      <c r="S104" s="382">
        <v>12726</v>
      </c>
      <c r="T104" s="382">
        <v>598054</v>
      </c>
      <c r="U104" s="342" t="s">
        <v>734</v>
      </c>
      <c r="V104" s="342">
        <v>297</v>
      </c>
      <c r="W104" s="342">
        <v>27</v>
      </c>
      <c r="X104" s="382">
        <v>341712</v>
      </c>
      <c r="Y104" s="382">
        <v>482312</v>
      </c>
      <c r="Z104" s="342">
        <v>4</v>
      </c>
      <c r="AA104" s="382">
        <v>824353</v>
      </c>
      <c r="AB104" s="382">
        <v>132426</v>
      </c>
    </row>
    <row r="105" spans="1:37" hidden="1">
      <c r="B105" s="342">
        <v>2018</v>
      </c>
      <c r="C105" s="382">
        <v>521810</v>
      </c>
      <c r="D105" s="382">
        <v>732344</v>
      </c>
      <c r="E105" s="342">
        <v>217</v>
      </c>
      <c r="F105" s="382">
        <v>147201</v>
      </c>
      <c r="G105" s="382">
        <v>1020</v>
      </c>
      <c r="H105" s="382">
        <v>1402591</v>
      </c>
      <c r="I105" s="382">
        <v>198633</v>
      </c>
      <c r="J105" s="342">
        <v>96</v>
      </c>
      <c r="K105" s="382">
        <v>274486</v>
      </c>
      <c r="L105" s="382">
        <v>41634</v>
      </c>
      <c r="M105" s="382">
        <v>1917439</v>
      </c>
      <c r="N105" s="342">
        <v>87</v>
      </c>
      <c r="O105" s="382">
        <v>50000</v>
      </c>
      <c r="P105" s="342" t="s">
        <v>734</v>
      </c>
      <c r="Q105" s="382">
        <v>50000</v>
      </c>
      <c r="R105" s="382">
        <v>627120</v>
      </c>
      <c r="S105" s="382">
        <v>13822</v>
      </c>
      <c r="T105" s="382">
        <v>640943</v>
      </c>
      <c r="U105" s="342" t="s">
        <v>734</v>
      </c>
      <c r="V105" s="342">
        <v>301</v>
      </c>
      <c r="W105" s="342">
        <v>48</v>
      </c>
      <c r="X105" s="382">
        <v>320106</v>
      </c>
      <c r="Y105" s="382">
        <v>652080</v>
      </c>
      <c r="Z105" s="342">
        <v>18</v>
      </c>
      <c r="AA105" s="382">
        <v>972553</v>
      </c>
      <c r="AB105" s="382">
        <v>253943</v>
      </c>
    </row>
    <row r="106" spans="1:37" hidden="1">
      <c r="B106" s="342">
        <v>2019</v>
      </c>
      <c r="C106" s="382">
        <v>594095</v>
      </c>
      <c r="D106" s="382">
        <v>768470</v>
      </c>
      <c r="E106" s="382">
        <v>1320</v>
      </c>
      <c r="F106" s="382">
        <v>145831</v>
      </c>
      <c r="G106" s="342">
        <v>62</v>
      </c>
      <c r="H106" s="382">
        <v>1509777</v>
      </c>
      <c r="I106" s="382">
        <v>236609</v>
      </c>
      <c r="J106" s="342">
        <v>39</v>
      </c>
      <c r="K106" s="382">
        <v>126867</v>
      </c>
      <c r="L106" s="382">
        <v>46126</v>
      </c>
      <c r="M106" s="382">
        <v>1919417</v>
      </c>
      <c r="N106" s="342">
        <v>98</v>
      </c>
      <c r="O106" s="382">
        <v>50000</v>
      </c>
      <c r="P106" s="342" t="s">
        <v>734</v>
      </c>
      <c r="Q106" s="382">
        <v>50000</v>
      </c>
      <c r="R106" s="382">
        <v>663139</v>
      </c>
      <c r="S106" s="382">
        <v>14828</v>
      </c>
      <c r="T106" s="382">
        <v>677967</v>
      </c>
      <c r="U106" s="342" t="s">
        <v>734</v>
      </c>
      <c r="V106" s="342">
        <v>444</v>
      </c>
      <c r="W106" s="342">
        <v>56</v>
      </c>
      <c r="X106" s="382">
        <v>254582</v>
      </c>
      <c r="Y106" s="382">
        <v>613813</v>
      </c>
      <c r="Z106" s="342">
        <v>8</v>
      </c>
      <c r="AA106" s="382">
        <v>868902</v>
      </c>
      <c r="AB106" s="382">
        <v>322548</v>
      </c>
    </row>
    <row r="107" spans="1:37" hidden="1">
      <c r="C107" s="382"/>
      <c r="D107" s="382"/>
      <c r="E107" s="382"/>
      <c r="F107" s="382"/>
      <c r="H107" s="382"/>
      <c r="I107" s="382"/>
      <c r="K107" s="382"/>
      <c r="L107" s="382"/>
      <c r="M107" s="382"/>
      <c r="O107" s="382"/>
      <c r="Q107" s="382"/>
      <c r="R107" s="382"/>
      <c r="S107" s="382"/>
      <c r="T107" s="382"/>
      <c r="X107" s="382"/>
      <c r="Y107" s="382"/>
      <c r="AA107" s="382"/>
      <c r="AB107" s="382"/>
    </row>
    <row r="108" spans="1:37" hidden="1">
      <c r="C108" s="382"/>
      <c r="D108" s="382"/>
      <c r="E108" s="382"/>
      <c r="F108" s="382"/>
      <c r="H108" s="382"/>
      <c r="I108" s="382"/>
      <c r="K108" s="382"/>
      <c r="L108" s="382"/>
      <c r="M108" s="382"/>
      <c r="O108" s="382"/>
      <c r="Q108" s="382"/>
      <c r="R108" s="382"/>
      <c r="S108" s="382"/>
      <c r="T108" s="382"/>
      <c r="X108" s="382"/>
      <c r="Y108" s="382"/>
      <c r="AA108" s="382"/>
      <c r="AB108" s="382"/>
    </row>
    <row r="109" spans="1:37" hidden="1">
      <c r="B109" s="342" t="s">
        <v>988</v>
      </c>
      <c r="C109" s="382">
        <v>370878</v>
      </c>
      <c r="D109" s="382">
        <v>714640</v>
      </c>
      <c r="E109" s="382">
        <v>1274</v>
      </c>
      <c r="F109" s="382">
        <v>146300</v>
      </c>
      <c r="G109" s="382">
        <v>2734</v>
      </c>
      <c r="H109" s="382">
        <v>1235826</v>
      </c>
      <c r="I109" s="382">
        <v>237798</v>
      </c>
      <c r="J109" s="342">
        <v>96</v>
      </c>
      <c r="K109" s="382">
        <v>279026</v>
      </c>
      <c r="L109" s="382">
        <v>40806</v>
      </c>
      <c r="M109" s="382">
        <v>1793551</v>
      </c>
      <c r="N109" s="342">
        <v>82</v>
      </c>
      <c r="O109" s="382">
        <v>50000</v>
      </c>
      <c r="P109" s="342" t="s">
        <v>734</v>
      </c>
      <c r="Q109" s="382">
        <v>50000</v>
      </c>
      <c r="R109" s="382">
        <v>612263</v>
      </c>
      <c r="S109" s="382">
        <v>13901</v>
      </c>
      <c r="T109" s="382">
        <v>626163</v>
      </c>
      <c r="U109" s="342" t="s">
        <v>734</v>
      </c>
      <c r="V109" s="342">
        <v>354</v>
      </c>
      <c r="W109" s="342">
        <v>48</v>
      </c>
      <c r="X109" s="382">
        <v>322918</v>
      </c>
      <c r="Y109" s="382">
        <v>558956</v>
      </c>
      <c r="Z109" s="342">
        <v>7</v>
      </c>
      <c r="AA109" s="382">
        <v>882282</v>
      </c>
      <c r="AB109" s="382">
        <v>235106</v>
      </c>
    </row>
    <row r="110" spans="1:37" hidden="1">
      <c r="B110" s="342" t="s">
        <v>989</v>
      </c>
      <c r="C110" s="382">
        <v>346657</v>
      </c>
      <c r="D110" s="382">
        <v>682533</v>
      </c>
      <c r="E110" s="342">
        <v>66</v>
      </c>
      <c r="F110" s="382">
        <v>145949</v>
      </c>
      <c r="G110" s="382">
        <v>44201</v>
      </c>
      <c r="H110" s="382">
        <v>1219406</v>
      </c>
      <c r="I110" s="382">
        <v>236818</v>
      </c>
      <c r="J110" s="342">
        <v>96</v>
      </c>
      <c r="K110" s="382">
        <v>275123</v>
      </c>
      <c r="L110" s="382">
        <v>42271</v>
      </c>
      <c r="M110" s="382">
        <v>1773714</v>
      </c>
      <c r="N110" s="342">
        <v>82</v>
      </c>
      <c r="O110" s="382">
        <v>50000</v>
      </c>
      <c r="P110" s="342" t="s">
        <v>734</v>
      </c>
      <c r="Q110" s="382">
        <v>50000</v>
      </c>
      <c r="R110" s="382">
        <v>622051</v>
      </c>
      <c r="S110" s="382">
        <v>13971</v>
      </c>
      <c r="T110" s="382">
        <v>636023</v>
      </c>
      <c r="U110" s="342" t="s">
        <v>734</v>
      </c>
      <c r="V110" s="342">
        <v>219</v>
      </c>
      <c r="W110" s="342">
        <v>47</v>
      </c>
      <c r="X110" s="382">
        <v>326969</v>
      </c>
      <c r="Y110" s="382">
        <v>528533</v>
      </c>
      <c r="Z110" s="342">
        <v>9</v>
      </c>
      <c r="AA110" s="382">
        <v>855777</v>
      </c>
      <c r="AB110" s="382">
        <v>231915</v>
      </c>
    </row>
    <row r="111" spans="1:37" hidden="1">
      <c r="B111" s="342" t="s">
        <v>990</v>
      </c>
      <c r="C111" s="382">
        <v>655795</v>
      </c>
      <c r="D111" s="382">
        <v>666053</v>
      </c>
      <c r="E111" s="342">
        <v>64</v>
      </c>
      <c r="F111" s="382">
        <v>141976</v>
      </c>
      <c r="G111" s="382">
        <v>16907</v>
      </c>
      <c r="H111" s="382">
        <v>1480795</v>
      </c>
      <c r="I111" s="382">
        <v>237804</v>
      </c>
      <c r="J111" s="342">
        <v>95</v>
      </c>
      <c r="K111" s="382">
        <v>267259</v>
      </c>
      <c r="L111" s="382">
        <v>45991</v>
      </c>
      <c r="M111" s="382">
        <v>2031945</v>
      </c>
      <c r="N111" s="342">
        <v>85</v>
      </c>
      <c r="O111" s="382">
        <v>50000</v>
      </c>
      <c r="P111" s="342" t="s">
        <v>734</v>
      </c>
      <c r="Q111" s="382">
        <v>50000</v>
      </c>
      <c r="R111" s="382">
        <v>673495</v>
      </c>
      <c r="S111" s="382">
        <v>14144</v>
      </c>
      <c r="T111" s="382">
        <v>687638</v>
      </c>
      <c r="U111" s="342" t="s">
        <v>734</v>
      </c>
      <c r="V111" s="342">
        <v>358</v>
      </c>
      <c r="W111" s="342">
        <v>47</v>
      </c>
      <c r="X111" s="382">
        <v>275253</v>
      </c>
      <c r="Y111" s="382">
        <v>788943</v>
      </c>
      <c r="Z111" s="342">
        <v>13</v>
      </c>
      <c r="AA111" s="382">
        <v>1064614</v>
      </c>
      <c r="AB111" s="382">
        <v>229693</v>
      </c>
    </row>
    <row r="112" spans="1:37" hidden="1">
      <c r="B112" s="342" t="s">
        <v>991</v>
      </c>
      <c r="C112" s="382">
        <v>606022</v>
      </c>
      <c r="D112" s="382">
        <v>645293</v>
      </c>
      <c r="E112" s="382">
        <v>1278</v>
      </c>
      <c r="F112" s="382">
        <v>141185</v>
      </c>
      <c r="G112" s="382">
        <v>12322</v>
      </c>
      <c r="H112" s="382">
        <v>1406099</v>
      </c>
      <c r="I112" s="382">
        <v>237810</v>
      </c>
      <c r="J112" s="342">
        <v>95</v>
      </c>
      <c r="K112" s="382">
        <v>198623</v>
      </c>
      <c r="L112" s="382">
        <v>46453</v>
      </c>
      <c r="M112" s="382">
        <v>1889082</v>
      </c>
      <c r="N112" s="342">
        <v>90</v>
      </c>
      <c r="O112" s="382">
        <v>50000</v>
      </c>
      <c r="P112" s="342" t="s">
        <v>734</v>
      </c>
      <c r="Q112" s="382">
        <v>50000</v>
      </c>
      <c r="R112" s="382">
        <v>663118</v>
      </c>
      <c r="S112" s="382">
        <v>14256</v>
      </c>
      <c r="T112" s="382">
        <v>677374</v>
      </c>
      <c r="U112" s="342" t="s">
        <v>734</v>
      </c>
      <c r="V112" s="342">
        <v>371</v>
      </c>
      <c r="W112" s="342">
        <v>45</v>
      </c>
      <c r="X112" s="382">
        <v>246810</v>
      </c>
      <c r="Y112" s="382">
        <v>634869</v>
      </c>
      <c r="Z112" s="342">
        <v>25</v>
      </c>
      <c r="AA112" s="382">
        <v>882120</v>
      </c>
      <c r="AB112" s="382">
        <v>279587</v>
      </c>
    </row>
    <row r="113" spans="2:28" hidden="1">
      <c r="B113" s="342" t="s">
        <v>992</v>
      </c>
      <c r="C113" s="382">
        <v>523561</v>
      </c>
      <c r="D113" s="382">
        <v>647425</v>
      </c>
      <c r="E113" s="382">
        <v>1361</v>
      </c>
      <c r="F113" s="382">
        <v>141201</v>
      </c>
      <c r="G113" s="382">
        <v>16725</v>
      </c>
      <c r="H113" s="382">
        <v>1330272</v>
      </c>
      <c r="I113" s="382">
        <v>237891</v>
      </c>
      <c r="J113" s="342">
        <v>95</v>
      </c>
      <c r="K113" s="382">
        <v>79638</v>
      </c>
      <c r="L113" s="382">
        <v>108971</v>
      </c>
      <c r="M113" s="382">
        <v>1756868</v>
      </c>
      <c r="N113" s="342">
        <v>95</v>
      </c>
      <c r="O113" s="382">
        <v>50000</v>
      </c>
      <c r="P113" s="342" t="s">
        <v>734</v>
      </c>
      <c r="Q113" s="382">
        <v>50000</v>
      </c>
      <c r="R113" s="382">
        <v>608442</v>
      </c>
      <c r="S113" s="382">
        <v>14312</v>
      </c>
      <c r="T113" s="382">
        <v>622754</v>
      </c>
      <c r="U113" s="342" t="s">
        <v>734</v>
      </c>
      <c r="V113" s="342">
        <v>446</v>
      </c>
      <c r="W113" s="342">
        <v>43</v>
      </c>
      <c r="X113" s="382">
        <v>226624</v>
      </c>
      <c r="Y113" s="382">
        <v>551043</v>
      </c>
      <c r="Z113" s="342">
        <v>21</v>
      </c>
      <c r="AA113" s="382">
        <v>778176</v>
      </c>
      <c r="AB113" s="382">
        <v>305938</v>
      </c>
    </row>
    <row r="114" spans="2:28" hidden="1">
      <c r="B114" s="342" t="s">
        <v>993</v>
      </c>
      <c r="C114" s="382">
        <v>909699</v>
      </c>
      <c r="D114" s="382">
        <v>658842</v>
      </c>
      <c r="E114" s="382">
        <v>1288</v>
      </c>
      <c r="F114" s="382">
        <v>142664</v>
      </c>
      <c r="G114" s="382">
        <v>8075</v>
      </c>
      <c r="H114" s="382">
        <v>1720568</v>
      </c>
      <c r="I114" s="382">
        <v>236564</v>
      </c>
      <c r="J114" s="342">
        <v>57</v>
      </c>
      <c r="K114" s="382">
        <v>106603</v>
      </c>
      <c r="L114" s="382">
        <v>76734</v>
      </c>
      <c r="M114" s="382">
        <v>2140525</v>
      </c>
      <c r="N114" s="342">
        <v>96</v>
      </c>
      <c r="O114" s="382">
        <v>50000</v>
      </c>
      <c r="P114" s="342" t="s">
        <v>734</v>
      </c>
      <c r="Q114" s="382">
        <v>50000</v>
      </c>
      <c r="R114" s="382">
        <v>607189</v>
      </c>
      <c r="S114" s="382">
        <v>14366</v>
      </c>
      <c r="T114" s="382">
        <v>621555</v>
      </c>
      <c r="U114" s="342" t="s">
        <v>734</v>
      </c>
      <c r="V114" s="342">
        <v>261</v>
      </c>
      <c r="W114" s="342">
        <v>78</v>
      </c>
      <c r="X114" s="382">
        <v>252900</v>
      </c>
      <c r="Y114" s="382">
        <v>912668</v>
      </c>
      <c r="Z114" s="342">
        <v>8</v>
      </c>
      <c r="AA114" s="382">
        <v>1165915</v>
      </c>
      <c r="AB114" s="382">
        <v>303055</v>
      </c>
    </row>
    <row r="115" spans="2:28" hidden="1">
      <c r="B115" s="342" t="s">
        <v>994</v>
      </c>
      <c r="C115" s="382">
        <v>766988</v>
      </c>
      <c r="D115" s="382">
        <v>712685</v>
      </c>
      <c r="E115" s="382">
        <v>2556</v>
      </c>
      <c r="F115" s="382">
        <v>140906</v>
      </c>
      <c r="G115" s="382">
        <v>12218</v>
      </c>
      <c r="H115" s="382">
        <v>1635354</v>
      </c>
      <c r="I115" s="382">
        <v>237622</v>
      </c>
      <c r="J115" s="342">
        <v>57</v>
      </c>
      <c r="K115" s="382">
        <v>108478</v>
      </c>
      <c r="L115" s="382">
        <v>48257</v>
      </c>
      <c r="M115" s="382">
        <v>2029769</v>
      </c>
      <c r="N115" s="342">
        <v>96</v>
      </c>
      <c r="O115" s="382">
        <v>50000</v>
      </c>
      <c r="P115" s="342" t="s">
        <v>734</v>
      </c>
      <c r="Q115" s="382">
        <v>50000</v>
      </c>
      <c r="R115" s="382">
        <v>612634</v>
      </c>
      <c r="S115" s="382">
        <v>14439</v>
      </c>
      <c r="T115" s="382">
        <v>627073</v>
      </c>
      <c r="U115" s="342" t="s">
        <v>734</v>
      </c>
      <c r="V115" s="342">
        <v>282</v>
      </c>
      <c r="W115" s="342">
        <v>47</v>
      </c>
      <c r="X115" s="382">
        <v>261299</v>
      </c>
      <c r="Y115" s="382">
        <v>811607</v>
      </c>
      <c r="Z115" s="342">
        <v>7</v>
      </c>
      <c r="AA115" s="382">
        <v>1073241</v>
      </c>
      <c r="AB115" s="382">
        <v>279454</v>
      </c>
    </row>
    <row r="116" spans="2:28" hidden="1">
      <c r="B116" s="342" t="s">
        <v>995</v>
      </c>
      <c r="C116" s="382">
        <v>785600</v>
      </c>
      <c r="D116" s="382">
        <v>729940</v>
      </c>
      <c r="E116" s="382">
        <v>1312</v>
      </c>
      <c r="F116" s="382">
        <v>143746</v>
      </c>
      <c r="G116" s="382">
        <v>29983</v>
      </c>
      <c r="H116" s="382">
        <v>1690580</v>
      </c>
      <c r="I116" s="382">
        <v>237808</v>
      </c>
      <c r="J116" s="342">
        <v>57</v>
      </c>
      <c r="K116" s="382">
        <v>113208</v>
      </c>
      <c r="L116" s="382">
        <v>46638</v>
      </c>
      <c r="M116" s="382">
        <v>2088292</v>
      </c>
      <c r="N116" s="342">
        <v>96</v>
      </c>
      <c r="O116" s="382">
        <v>50000</v>
      </c>
      <c r="P116" s="342" t="s">
        <v>734</v>
      </c>
      <c r="Q116" s="382">
        <v>50000</v>
      </c>
      <c r="R116" s="382">
        <v>631640</v>
      </c>
      <c r="S116" s="382">
        <v>14506</v>
      </c>
      <c r="T116" s="382">
        <v>646146</v>
      </c>
      <c r="U116" s="342" t="s">
        <v>734</v>
      </c>
      <c r="V116" s="342">
        <v>435</v>
      </c>
      <c r="W116" s="342">
        <v>100</v>
      </c>
      <c r="X116" s="382">
        <v>267172</v>
      </c>
      <c r="Y116" s="382">
        <v>842183</v>
      </c>
      <c r="Z116" s="342">
        <v>7</v>
      </c>
      <c r="AA116" s="382">
        <v>1109896</v>
      </c>
      <c r="AB116" s="382">
        <v>282249</v>
      </c>
    </row>
    <row r="117" spans="2:28" hidden="1">
      <c r="B117" s="342" t="s">
        <v>996</v>
      </c>
      <c r="C117" s="382">
        <v>671420</v>
      </c>
      <c r="D117" s="382">
        <v>713722</v>
      </c>
      <c r="E117" s="382">
        <v>1316</v>
      </c>
      <c r="F117" s="382">
        <v>144162</v>
      </c>
      <c r="G117" s="382">
        <v>11386</v>
      </c>
      <c r="H117" s="382">
        <v>1542006</v>
      </c>
      <c r="I117" s="382">
        <v>237810</v>
      </c>
      <c r="J117" s="342">
        <v>56</v>
      </c>
      <c r="K117" s="382">
        <v>145624</v>
      </c>
      <c r="L117" s="382">
        <v>44308</v>
      </c>
      <c r="M117" s="382">
        <v>1969804</v>
      </c>
      <c r="N117" s="342">
        <v>96</v>
      </c>
      <c r="O117" s="382">
        <v>50000</v>
      </c>
      <c r="P117" s="342" t="s">
        <v>734</v>
      </c>
      <c r="Q117" s="382">
        <v>50000</v>
      </c>
      <c r="R117" s="382">
        <v>635424</v>
      </c>
      <c r="S117" s="382">
        <v>14587</v>
      </c>
      <c r="T117" s="382">
        <v>650011</v>
      </c>
      <c r="U117" s="342" t="s">
        <v>734</v>
      </c>
      <c r="V117" s="342">
        <v>277</v>
      </c>
      <c r="W117" s="342">
        <v>66</v>
      </c>
      <c r="X117" s="382">
        <v>264590</v>
      </c>
      <c r="Y117" s="382">
        <v>690325</v>
      </c>
      <c r="Z117" s="342">
        <v>125</v>
      </c>
      <c r="AA117" s="382">
        <v>955384</v>
      </c>
      <c r="AB117" s="382">
        <v>314409</v>
      </c>
    </row>
    <row r="118" spans="2:28" hidden="1">
      <c r="B118" s="342" t="s">
        <v>997</v>
      </c>
      <c r="C118" s="382">
        <v>679509</v>
      </c>
      <c r="D118" s="382">
        <v>722856</v>
      </c>
      <c r="E118" s="382">
        <v>1329</v>
      </c>
      <c r="F118" s="382">
        <v>145601</v>
      </c>
      <c r="G118" s="382">
        <v>26120</v>
      </c>
      <c r="H118" s="382">
        <v>1575416</v>
      </c>
      <c r="I118" s="382">
        <v>237816</v>
      </c>
      <c r="J118" s="342">
        <v>56</v>
      </c>
      <c r="K118" s="382">
        <v>112378</v>
      </c>
      <c r="L118" s="382">
        <v>44807</v>
      </c>
      <c r="M118" s="382">
        <v>1970473</v>
      </c>
      <c r="N118" s="342">
        <v>98</v>
      </c>
      <c r="O118" s="382">
        <v>50000</v>
      </c>
      <c r="P118" s="342" t="s">
        <v>734</v>
      </c>
      <c r="Q118" s="382">
        <v>50000</v>
      </c>
      <c r="R118" s="382">
        <v>634603</v>
      </c>
      <c r="S118" s="382">
        <v>14669</v>
      </c>
      <c r="T118" s="382">
        <v>649273</v>
      </c>
      <c r="U118" s="342" t="s">
        <v>734</v>
      </c>
      <c r="V118" s="342">
        <v>282</v>
      </c>
      <c r="W118" s="342">
        <v>54</v>
      </c>
      <c r="X118" s="382">
        <v>259031</v>
      </c>
      <c r="Y118" s="382">
        <v>706159</v>
      </c>
      <c r="Z118" s="342">
        <v>11</v>
      </c>
      <c r="AA118" s="382">
        <v>965537</v>
      </c>
      <c r="AB118" s="382">
        <v>305663</v>
      </c>
    </row>
    <row r="119" spans="2:28" hidden="1">
      <c r="B119" s="342" t="s">
        <v>998</v>
      </c>
      <c r="C119" s="382">
        <v>595385</v>
      </c>
      <c r="D119" s="382">
        <v>764005</v>
      </c>
      <c r="E119" s="382">
        <v>1309</v>
      </c>
      <c r="F119" s="382">
        <v>144644</v>
      </c>
      <c r="G119" s="382">
        <v>12594</v>
      </c>
      <c r="H119" s="382">
        <v>1517937</v>
      </c>
      <c r="I119" s="382">
        <v>237812</v>
      </c>
      <c r="J119" s="342">
        <v>56</v>
      </c>
      <c r="K119" s="382">
        <v>94932</v>
      </c>
      <c r="L119" s="382">
        <v>61042</v>
      </c>
      <c r="M119" s="382">
        <v>1911778</v>
      </c>
      <c r="N119" s="342">
        <v>97</v>
      </c>
      <c r="O119" s="382">
        <v>50000</v>
      </c>
      <c r="P119" s="342" t="s">
        <v>734</v>
      </c>
      <c r="Q119" s="382">
        <v>50000</v>
      </c>
      <c r="R119" s="382">
        <v>642972</v>
      </c>
      <c r="S119" s="382">
        <v>14745</v>
      </c>
      <c r="T119" s="382">
        <v>657718</v>
      </c>
      <c r="U119" s="342" t="s">
        <v>734</v>
      </c>
      <c r="V119" s="342">
        <v>393</v>
      </c>
      <c r="W119" s="342">
        <v>54</v>
      </c>
      <c r="X119" s="382">
        <v>261142</v>
      </c>
      <c r="Y119" s="382">
        <v>638728</v>
      </c>
      <c r="Z119" s="342">
        <v>6</v>
      </c>
      <c r="AA119" s="382">
        <v>900323</v>
      </c>
      <c r="AB119" s="382">
        <v>303738</v>
      </c>
    </row>
    <row r="120" spans="2:28" hidden="1">
      <c r="B120" s="342" t="s">
        <v>999</v>
      </c>
      <c r="C120" s="382">
        <v>594095</v>
      </c>
      <c r="D120" s="382">
        <v>768470</v>
      </c>
      <c r="E120" s="382">
        <v>1320</v>
      </c>
      <c r="F120" s="382">
        <v>145831</v>
      </c>
      <c r="G120" s="342">
        <v>62</v>
      </c>
      <c r="H120" s="382">
        <v>1509777</v>
      </c>
      <c r="I120" s="382">
        <v>236609</v>
      </c>
      <c r="J120" s="342">
        <v>39</v>
      </c>
      <c r="K120" s="382">
        <v>126867</v>
      </c>
      <c r="L120" s="382">
        <v>46126</v>
      </c>
      <c r="M120" s="382">
        <v>1919417</v>
      </c>
      <c r="N120" s="342">
        <v>98</v>
      </c>
      <c r="O120" s="382">
        <v>50000</v>
      </c>
      <c r="P120" s="342" t="s">
        <v>734</v>
      </c>
      <c r="Q120" s="382">
        <v>50000</v>
      </c>
      <c r="R120" s="382">
        <v>663139</v>
      </c>
      <c r="S120" s="382">
        <v>14828</v>
      </c>
      <c r="T120" s="382">
        <v>677967</v>
      </c>
      <c r="U120" s="342" t="s">
        <v>734</v>
      </c>
      <c r="V120" s="342">
        <v>444</v>
      </c>
      <c r="W120" s="342">
        <v>56</v>
      </c>
      <c r="X120" s="382">
        <v>254582</v>
      </c>
      <c r="Y120" s="382">
        <v>613813</v>
      </c>
      <c r="Z120" s="342">
        <v>8</v>
      </c>
      <c r="AA120" s="382">
        <v>868902</v>
      </c>
      <c r="AB120" s="382">
        <v>322548</v>
      </c>
    </row>
    <row r="121" spans="2:28" hidden="1"/>
    <row r="122" spans="2:28" hidden="1">
      <c r="C122" s="382" t="e">
        <f>ROUND(#REF!,0)-C103</f>
        <v>#REF!</v>
      </c>
      <c r="D122" s="382" t="e">
        <f>ROUND(#REF!,0)-D103</f>
        <v>#REF!</v>
      </c>
      <c r="E122" s="382" t="e">
        <f>ROUND(#REF!,0)-E103</f>
        <v>#REF!</v>
      </c>
      <c r="F122" s="382" t="e">
        <f>ROUND(#REF!,0)-F103</f>
        <v>#REF!</v>
      </c>
      <c r="G122" s="382" t="e">
        <f>ROUND(#REF!,0)-G103</f>
        <v>#REF!</v>
      </c>
      <c r="H122" s="382" t="e">
        <f>ROUND(#REF!,0)-H103</f>
        <v>#REF!</v>
      </c>
      <c r="I122" s="382" t="e">
        <f>ROUND(#REF!,0)-I103</f>
        <v>#REF!</v>
      </c>
      <c r="J122" s="382" t="e">
        <f>ROUND(#REF!,0)-J103</f>
        <v>#REF!</v>
      </c>
      <c r="K122" s="382" t="e">
        <f>ROUND(#REF!,0)-K103</f>
        <v>#REF!</v>
      </c>
      <c r="L122" s="382" t="e">
        <f>ROUND(#REF!,0)-L103</f>
        <v>#REF!</v>
      </c>
      <c r="M122" s="382" t="e">
        <f>ROUND(#REF!,0)-M103</f>
        <v>#REF!</v>
      </c>
      <c r="N122" s="382" t="e">
        <f>ROUND(#REF!,0)-N103</f>
        <v>#REF!</v>
      </c>
      <c r="O122" s="382" t="e">
        <f>ROUND(#REF!,0)-O103</f>
        <v>#REF!</v>
      </c>
      <c r="P122" s="382" t="e">
        <f>ROUND(#REF!,0)-P103</f>
        <v>#REF!</v>
      </c>
      <c r="Q122" s="382" t="e">
        <f>ROUND(#REF!,0)-Q103</f>
        <v>#REF!</v>
      </c>
      <c r="R122" s="382" t="e">
        <f>ROUND(#REF!,0)-R103</f>
        <v>#REF!</v>
      </c>
      <c r="S122" s="382" t="e">
        <f>ROUND(#REF!,0)-S103</f>
        <v>#REF!</v>
      </c>
      <c r="T122" s="382" t="e">
        <f>ROUND(#REF!,0)-T103</f>
        <v>#REF!</v>
      </c>
      <c r="U122" s="382" t="e">
        <f>ROUND(#REF!,0)-U103</f>
        <v>#REF!</v>
      </c>
      <c r="V122" s="382" t="e">
        <f>ROUND(#REF!,0)-V103</f>
        <v>#REF!</v>
      </c>
      <c r="W122" s="382" t="e">
        <f>ROUND(#REF!,0)-W103</f>
        <v>#REF!</v>
      </c>
      <c r="X122" s="382" t="e">
        <f>ROUND(#REF!,0)-X103</f>
        <v>#REF!</v>
      </c>
      <c r="Y122" s="382" t="e">
        <f>ROUND(#REF!,0)-Y103</f>
        <v>#REF!</v>
      </c>
      <c r="Z122" s="382" t="e">
        <f>ROUND(#REF!,0)-Z103</f>
        <v>#REF!</v>
      </c>
      <c r="AA122" s="382" t="e">
        <f>ROUND(#REF!,0)-AA103</f>
        <v>#REF!</v>
      </c>
      <c r="AB122" s="382" t="e">
        <f>ROUND(#REF!,0)-AB103</f>
        <v>#REF!</v>
      </c>
    </row>
    <row r="123" spans="2:28" hidden="1">
      <c r="C123" s="382">
        <f t="shared" ref="C123:AB123" si="18">ROUND(C15,0)-C104</f>
        <v>-79741</v>
      </c>
      <c r="D123" s="382">
        <f t="shared" si="18"/>
        <v>136126</v>
      </c>
      <c r="E123" s="382">
        <f t="shared" si="18"/>
        <v>-460</v>
      </c>
      <c r="F123" s="382">
        <f t="shared" si="18"/>
        <v>21040</v>
      </c>
      <c r="G123" s="382">
        <f t="shared" si="18"/>
        <v>-2787</v>
      </c>
      <c r="H123" s="382">
        <f t="shared" si="18"/>
        <v>74178</v>
      </c>
      <c r="I123" s="382">
        <f t="shared" si="18"/>
        <v>-1168</v>
      </c>
      <c r="J123" s="382">
        <f t="shared" si="18"/>
        <v>-128</v>
      </c>
      <c r="K123" s="382">
        <f t="shared" si="18"/>
        <v>248910</v>
      </c>
      <c r="L123" s="382">
        <f t="shared" si="18"/>
        <v>-9185</v>
      </c>
      <c r="M123" s="382">
        <f t="shared" si="18"/>
        <v>312605</v>
      </c>
      <c r="N123" s="382">
        <f t="shared" si="18"/>
        <v>-6</v>
      </c>
      <c r="O123" s="382">
        <f t="shared" si="18"/>
        <v>0</v>
      </c>
      <c r="P123" s="382" t="e">
        <f t="shared" si="18"/>
        <v>#VALUE!</v>
      </c>
      <c r="Q123" s="382">
        <f t="shared" si="18"/>
        <v>0</v>
      </c>
      <c r="R123" s="382">
        <f t="shared" si="18"/>
        <v>41792</v>
      </c>
      <c r="S123" s="382">
        <f t="shared" si="18"/>
        <v>1096</v>
      </c>
      <c r="T123" s="382">
        <f t="shared" si="18"/>
        <v>42889</v>
      </c>
      <c r="U123" s="382" t="e">
        <f t="shared" si="18"/>
        <v>#VALUE!</v>
      </c>
      <c r="V123" s="382">
        <f t="shared" si="18"/>
        <v>4</v>
      </c>
      <c r="W123" s="382">
        <f t="shared" si="18"/>
        <v>21</v>
      </c>
      <c r="X123" s="382">
        <f t="shared" si="18"/>
        <v>-21606</v>
      </c>
      <c r="Y123" s="382">
        <f t="shared" si="18"/>
        <v>169768</v>
      </c>
      <c r="Z123" s="382">
        <f t="shared" si="18"/>
        <v>14</v>
      </c>
      <c r="AA123" s="382">
        <f t="shared" si="18"/>
        <v>148200</v>
      </c>
      <c r="AB123" s="382">
        <f t="shared" si="18"/>
        <v>121517</v>
      </c>
    </row>
    <row r="124" spans="2:28" hidden="1">
      <c r="C124" s="382">
        <f t="shared" ref="C124:AB124" si="19">ROUND(C16,0)-C105</f>
        <v>72285</v>
      </c>
      <c r="D124" s="382">
        <f t="shared" si="19"/>
        <v>36126</v>
      </c>
      <c r="E124" s="382">
        <f t="shared" si="19"/>
        <v>1103</v>
      </c>
      <c r="F124" s="382">
        <f t="shared" si="19"/>
        <v>-1370</v>
      </c>
      <c r="G124" s="382">
        <f t="shared" si="19"/>
        <v>-958</v>
      </c>
      <c r="H124" s="382">
        <f t="shared" si="19"/>
        <v>107186</v>
      </c>
      <c r="I124" s="382">
        <f t="shared" si="19"/>
        <v>37976</v>
      </c>
      <c r="J124" s="382">
        <f t="shared" si="19"/>
        <v>-57</v>
      </c>
      <c r="K124" s="382">
        <f t="shared" si="19"/>
        <v>-147619</v>
      </c>
      <c r="L124" s="382">
        <f t="shared" si="19"/>
        <v>4492</v>
      </c>
      <c r="M124" s="382">
        <f t="shared" si="19"/>
        <v>1978</v>
      </c>
      <c r="N124" s="382">
        <f t="shared" si="19"/>
        <v>11</v>
      </c>
      <c r="O124" s="382">
        <f t="shared" si="19"/>
        <v>0</v>
      </c>
      <c r="P124" s="382" t="e">
        <f t="shared" si="19"/>
        <v>#VALUE!</v>
      </c>
      <c r="Q124" s="382">
        <f t="shared" si="19"/>
        <v>0</v>
      </c>
      <c r="R124" s="382">
        <f t="shared" si="19"/>
        <v>36019</v>
      </c>
      <c r="S124" s="382">
        <f t="shared" si="19"/>
        <v>1006</v>
      </c>
      <c r="T124" s="382">
        <f t="shared" si="19"/>
        <v>37024</v>
      </c>
      <c r="U124" s="382" t="e">
        <f t="shared" si="19"/>
        <v>#VALUE!</v>
      </c>
      <c r="V124" s="382">
        <f t="shared" si="19"/>
        <v>143</v>
      </c>
      <c r="W124" s="382">
        <f t="shared" si="19"/>
        <v>8</v>
      </c>
      <c r="X124" s="382">
        <f t="shared" si="19"/>
        <v>-65524</v>
      </c>
      <c r="Y124" s="382">
        <f t="shared" si="19"/>
        <v>-38267</v>
      </c>
      <c r="Z124" s="382">
        <f t="shared" si="19"/>
        <v>-10</v>
      </c>
      <c r="AA124" s="382">
        <f t="shared" si="19"/>
        <v>-103651</v>
      </c>
      <c r="AB124" s="382">
        <f t="shared" si="19"/>
        <v>68605</v>
      </c>
    </row>
    <row r="125" spans="2:28" hidden="1">
      <c r="C125" s="382">
        <f t="shared" ref="C125:AB125" si="20">ROUND(C17,0)-C106</f>
        <v>-114581</v>
      </c>
      <c r="D125" s="382">
        <f t="shared" si="20"/>
        <v>-24470</v>
      </c>
      <c r="E125" s="382">
        <f t="shared" si="20"/>
        <v>-828</v>
      </c>
      <c r="F125" s="382">
        <f t="shared" si="20"/>
        <v>12634</v>
      </c>
      <c r="G125" s="382">
        <f t="shared" si="20"/>
        <v>1654</v>
      </c>
      <c r="H125" s="382">
        <f t="shared" si="20"/>
        <v>-125589</v>
      </c>
      <c r="I125" s="382">
        <f t="shared" si="20"/>
        <v>-83547</v>
      </c>
      <c r="J125" s="382">
        <f t="shared" si="20"/>
        <v>111193</v>
      </c>
      <c r="K125" s="382">
        <f t="shared" si="20"/>
        <v>590393</v>
      </c>
      <c r="L125" s="382">
        <f t="shared" si="20"/>
        <v>9729</v>
      </c>
      <c r="M125" s="382">
        <f t="shared" si="20"/>
        <v>502180</v>
      </c>
      <c r="N125" s="382">
        <f t="shared" si="20"/>
        <v>-22</v>
      </c>
      <c r="O125" s="382">
        <f t="shared" si="20"/>
        <v>0</v>
      </c>
      <c r="P125" s="382" t="e">
        <f t="shared" si="20"/>
        <v>#VALUE!</v>
      </c>
      <c r="Q125" s="382">
        <f t="shared" si="20"/>
        <v>0</v>
      </c>
      <c r="R125" s="382">
        <f t="shared" si="20"/>
        <v>156159</v>
      </c>
      <c r="S125" s="382">
        <f t="shared" si="20"/>
        <v>681</v>
      </c>
      <c r="T125" s="382">
        <f t="shared" si="20"/>
        <v>156841</v>
      </c>
      <c r="U125" s="382" t="e">
        <f t="shared" si="20"/>
        <v>#VALUE!</v>
      </c>
      <c r="V125" s="382">
        <f t="shared" si="20"/>
        <v>986</v>
      </c>
      <c r="W125" s="382">
        <f t="shared" si="20"/>
        <v>-26</v>
      </c>
      <c r="X125" s="382">
        <f t="shared" si="20"/>
        <v>-124980</v>
      </c>
      <c r="Y125" s="382">
        <f t="shared" si="20"/>
        <v>243634</v>
      </c>
      <c r="Z125" s="382">
        <f t="shared" si="20"/>
        <v>1</v>
      </c>
      <c r="AA125" s="382">
        <f t="shared" si="20"/>
        <v>119617</v>
      </c>
      <c r="AB125" s="382">
        <f t="shared" si="20"/>
        <v>225723</v>
      </c>
    </row>
    <row r="126" spans="2:28" hidden="1">
      <c r="C126" s="382"/>
      <c r="D126" s="382"/>
      <c r="E126" s="382"/>
      <c r="F126" s="382"/>
      <c r="G126" s="382"/>
      <c r="H126" s="382"/>
      <c r="I126" s="382"/>
      <c r="J126" s="382"/>
      <c r="K126" s="382"/>
      <c r="L126" s="382"/>
      <c r="M126" s="382"/>
      <c r="N126" s="382"/>
      <c r="O126" s="382"/>
      <c r="P126" s="382"/>
      <c r="Q126" s="382"/>
      <c r="R126" s="382"/>
      <c r="S126" s="382"/>
      <c r="T126" s="382"/>
      <c r="U126" s="382"/>
      <c r="V126" s="382"/>
      <c r="W126" s="382"/>
      <c r="X126" s="382"/>
      <c r="Y126" s="382"/>
      <c r="Z126" s="382"/>
      <c r="AA126" s="382"/>
      <c r="AB126" s="382"/>
    </row>
    <row r="127" spans="2:28" hidden="1">
      <c r="C127" s="382">
        <f t="shared" ref="C127:AB127" si="21">ROUND(C21,0)-C108</f>
        <v>0</v>
      </c>
      <c r="D127" s="382">
        <f t="shared" si="21"/>
        <v>0</v>
      </c>
      <c r="E127" s="382">
        <f t="shared" si="21"/>
        <v>0</v>
      </c>
      <c r="F127" s="382">
        <f t="shared" si="21"/>
        <v>0</v>
      </c>
      <c r="G127" s="382">
        <f t="shared" si="21"/>
        <v>0</v>
      </c>
      <c r="H127" s="382">
        <f t="shared" si="21"/>
        <v>0</v>
      </c>
      <c r="I127" s="382">
        <f t="shared" si="21"/>
        <v>0</v>
      </c>
      <c r="J127" s="382">
        <f t="shared" si="21"/>
        <v>0</v>
      </c>
      <c r="K127" s="382">
        <f t="shared" si="21"/>
        <v>0</v>
      </c>
      <c r="L127" s="382">
        <f t="shared" si="21"/>
        <v>0</v>
      </c>
      <c r="M127" s="382">
        <f t="shared" si="21"/>
        <v>0</v>
      </c>
      <c r="N127" s="382">
        <f t="shared" si="21"/>
        <v>0</v>
      </c>
      <c r="O127" s="382">
        <f t="shared" si="21"/>
        <v>0</v>
      </c>
      <c r="P127" s="382">
        <f t="shared" si="21"/>
        <v>0</v>
      </c>
      <c r="Q127" s="382">
        <f t="shared" si="21"/>
        <v>0</v>
      </c>
      <c r="R127" s="382">
        <f t="shared" si="21"/>
        <v>0</v>
      </c>
      <c r="S127" s="382">
        <f t="shared" si="21"/>
        <v>0</v>
      </c>
      <c r="T127" s="382">
        <f t="shared" si="21"/>
        <v>0</v>
      </c>
      <c r="U127" s="382">
        <f t="shared" si="21"/>
        <v>0</v>
      </c>
      <c r="V127" s="382">
        <f t="shared" si="21"/>
        <v>0</v>
      </c>
      <c r="W127" s="382">
        <f t="shared" si="21"/>
        <v>0</v>
      </c>
      <c r="X127" s="382">
        <f t="shared" si="21"/>
        <v>0</v>
      </c>
      <c r="Y127" s="382">
        <f t="shared" si="21"/>
        <v>0</v>
      </c>
      <c r="Z127" s="382">
        <f t="shared" si="21"/>
        <v>0</v>
      </c>
      <c r="AA127" s="382">
        <f t="shared" si="21"/>
        <v>0</v>
      </c>
      <c r="AB127" s="382">
        <f t="shared" si="21"/>
        <v>0</v>
      </c>
    </row>
    <row r="128" spans="2:28" hidden="1">
      <c r="C128" s="382">
        <f t="shared" ref="C128:AB128" si="22">ROUND(C61,0)-C109</f>
        <v>111106</v>
      </c>
      <c r="D128" s="382">
        <f t="shared" si="22"/>
        <v>-49863</v>
      </c>
      <c r="E128" s="382">
        <f t="shared" si="22"/>
        <v>16</v>
      </c>
      <c r="F128" s="382">
        <f t="shared" si="22"/>
        <v>16504</v>
      </c>
      <c r="G128" s="382">
        <f t="shared" si="22"/>
        <v>-2731</v>
      </c>
      <c r="H128" s="382">
        <f t="shared" si="22"/>
        <v>75032</v>
      </c>
      <c r="I128" s="382">
        <f t="shared" si="22"/>
        <v>-39627</v>
      </c>
      <c r="J128" s="382">
        <f t="shared" si="22"/>
        <v>109533</v>
      </c>
      <c r="K128" s="382">
        <f t="shared" si="22"/>
        <v>448506</v>
      </c>
      <c r="L128" s="382">
        <f t="shared" si="22"/>
        <v>17250</v>
      </c>
      <c r="M128" s="382">
        <f t="shared" si="22"/>
        <v>610695</v>
      </c>
      <c r="N128" s="382">
        <f t="shared" si="22"/>
        <v>-12</v>
      </c>
      <c r="O128" s="382">
        <f t="shared" si="22"/>
        <v>0</v>
      </c>
      <c r="P128" s="382" t="e">
        <f t="shared" si="22"/>
        <v>#VALUE!</v>
      </c>
      <c r="Q128" s="382">
        <f t="shared" si="22"/>
        <v>0</v>
      </c>
      <c r="R128" s="382">
        <f t="shared" si="22"/>
        <v>216941</v>
      </c>
      <c r="S128" s="382">
        <f t="shared" si="22"/>
        <v>1663</v>
      </c>
      <c r="T128" s="382">
        <f t="shared" si="22"/>
        <v>218605</v>
      </c>
      <c r="U128" s="382" t="e">
        <f t="shared" si="22"/>
        <v>#VALUE!</v>
      </c>
      <c r="V128" s="382">
        <f t="shared" si="22"/>
        <v>1032</v>
      </c>
      <c r="W128" s="382">
        <f t="shared" si="22"/>
        <v>-18</v>
      </c>
      <c r="X128" s="382">
        <f t="shared" si="22"/>
        <v>-191819</v>
      </c>
      <c r="Y128" s="382">
        <f t="shared" si="22"/>
        <v>334016</v>
      </c>
      <c r="Z128" s="382">
        <f t="shared" si="22"/>
        <v>6</v>
      </c>
      <c r="AA128" s="382">
        <f t="shared" si="22"/>
        <v>143219</v>
      </c>
      <c r="AB128" s="382">
        <f t="shared" si="22"/>
        <v>248872</v>
      </c>
    </row>
    <row r="129" spans="3:28" hidden="1">
      <c r="C129" s="382">
        <f t="shared" ref="C129:AB129" si="23">ROUND(C62,0)-C110</f>
        <v>108388</v>
      </c>
      <c r="D129" s="382">
        <f t="shared" si="23"/>
        <v>-178397</v>
      </c>
      <c r="E129" s="382">
        <f t="shared" si="23"/>
        <v>473</v>
      </c>
      <c r="F129" s="382">
        <f t="shared" si="23"/>
        <v>17194</v>
      </c>
      <c r="G129" s="382">
        <f t="shared" si="23"/>
        <v>-43458</v>
      </c>
      <c r="H129" s="382">
        <f t="shared" si="23"/>
        <v>-95800</v>
      </c>
      <c r="I129" s="382">
        <f t="shared" si="23"/>
        <v>-38636</v>
      </c>
      <c r="J129" s="382">
        <f t="shared" si="23"/>
        <v>110638</v>
      </c>
      <c r="K129" s="382">
        <f t="shared" si="23"/>
        <v>523717</v>
      </c>
      <c r="L129" s="382">
        <f t="shared" si="23"/>
        <v>13607</v>
      </c>
      <c r="M129" s="382">
        <f t="shared" si="23"/>
        <v>513526</v>
      </c>
      <c r="N129" s="382">
        <f t="shared" si="23"/>
        <v>-16</v>
      </c>
      <c r="O129" s="382">
        <f t="shared" si="23"/>
        <v>0</v>
      </c>
      <c r="P129" s="382" t="e">
        <f t="shared" si="23"/>
        <v>#VALUE!</v>
      </c>
      <c r="Q129" s="382">
        <f t="shared" si="23"/>
        <v>0</v>
      </c>
      <c r="R129" s="382">
        <f t="shared" si="23"/>
        <v>215094</v>
      </c>
      <c r="S129" s="382">
        <f t="shared" si="23"/>
        <v>1668</v>
      </c>
      <c r="T129" s="382">
        <f t="shared" si="23"/>
        <v>216761</v>
      </c>
      <c r="U129" s="382" t="e">
        <f t="shared" si="23"/>
        <v>#VALUE!</v>
      </c>
      <c r="V129" s="382">
        <f t="shared" si="23"/>
        <v>344</v>
      </c>
      <c r="W129" s="382">
        <f t="shared" si="23"/>
        <v>-6</v>
      </c>
      <c r="X129" s="382">
        <f t="shared" si="23"/>
        <v>-201705</v>
      </c>
      <c r="Y129" s="382">
        <f t="shared" si="23"/>
        <v>201254</v>
      </c>
      <c r="Z129" s="382">
        <f t="shared" si="23"/>
        <v>8</v>
      </c>
      <c r="AA129" s="382">
        <f t="shared" si="23"/>
        <v>-105</v>
      </c>
      <c r="AB129" s="382">
        <f t="shared" si="23"/>
        <v>296869</v>
      </c>
    </row>
    <row r="130" spans="3:28" hidden="1">
      <c r="C130" s="382">
        <f t="shared" ref="C130:AB130" si="24">ROUND(C63,0)-C111</f>
        <v>-267190</v>
      </c>
      <c r="D130" s="382">
        <f t="shared" si="24"/>
        <v>-263654</v>
      </c>
      <c r="E130" s="382">
        <f t="shared" si="24"/>
        <v>478</v>
      </c>
      <c r="F130" s="382">
        <f t="shared" si="24"/>
        <v>21987</v>
      </c>
      <c r="G130" s="382">
        <f t="shared" si="24"/>
        <v>-9566</v>
      </c>
      <c r="H130" s="382">
        <f t="shared" si="24"/>
        <v>-517944</v>
      </c>
      <c r="I130" s="382">
        <f t="shared" si="24"/>
        <v>-39614</v>
      </c>
      <c r="J130" s="382">
        <f t="shared" si="24"/>
        <v>109367</v>
      </c>
      <c r="K130" s="382">
        <f t="shared" si="24"/>
        <v>627790</v>
      </c>
      <c r="L130" s="382">
        <f t="shared" si="24"/>
        <v>5572</v>
      </c>
      <c r="M130" s="382">
        <f t="shared" si="24"/>
        <v>185170</v>
      </c>
      <c r="N130" s="382">
        <f t="shared" si="24"/>
        <v>-27</v>
      </c>
      <c r="O130" s="382">
        <f t="shared" si="24"/>
        <v>0</v>
      </c>
      <c r="P130" s="382" t="e">
        <f t="shared" si="24"/>
        <v>#VALUE!</v>
      </c>
      <c r="Q130" s="382">
        <f t="shared" si="24"/>
        <v>0</v>
      </c>
      <c r="R130" s="382">
        <f t="shared" si="24"/>
        <v>211292</v>
      </c>
      <c r="S130" s="382">
        <f t="shared" si="24"/>
        <v>1687</v>
      </c>
      <c r="T130" s="382">
        <f t="shared" si="24"/>
        <v>212980</v>
      </c>
      <c r="U130" s="382" t="e">
        <f t="shared" si="24"/>
        <v>#VALUE!</v>
      </c>
      <c r="V130" s="382">
        <f t="shared" si="24"/>
        <v>686</v>
      </c>
      <c r="W130" s="382">
        <f t="shared" si="24"/>
        <v>-6</v>
      </c>
      <c r="X130" s="382">
        <f t="shared" si="24"/>
        <v>-147313</v>
      </c>
      <c r="Y130" s="382">
        <f t="shared" si="24"/>
        <v>-167078</v>
      </c>
      <c r="Z130" s="382">
        <f t="shared" si="24"/>
        <v>-2</v>
      </c>
      <c r="AA130" s="382">
        <f t="shared" si="24"/>
        <v>-313713</v>
      </c>
      <c r="AB130" s="382">
        <f t="shared" si="24"/>
        <v>285903</v>
      </c>
    </row>
    <row r="131" spans="3:28" hidden="1">
      <c r="C131" s="382">
        <f t="shared" ref="C131:AB131" si="25">ROUND(C64,0)-C112</f>
        <v>79683</v>
      </c>
      <c r="D131" s="382">
        <f t="shared" si="25"/>
        <v>-501613</v>
      </c>
      <c r="E131" s="382">
        <f t="shared" si="25"/>
        <v>16</v>
      </c>
      <c r="F131" s="382">
        <f t="shared" si="25"/>
        <v>25373</v>
      </c>
      <c r="G131" s="382">
        <f t="shared" si="25"/>
        <v>5763</v>
      </c>
      <c r="H131" s="382">
        <f t="shared" si="25"/>
        <v>-390778</v>
      </c>
      <c r="I131" s="382">
        <f t="shared" si="25"/>
        <v>-39611</v>
      </c>
      <c r="J131" s="382">
        <f t="shared" si="25"/>
        <v>110082</v>
      </c>
      <c r="K131" s="382">
        <f t="shared" si="25"/>
        <v>674586</v>
      </c>
      <c r="L131" s="382">
        <f t="shared" si="25"/>
        <v>6953</v>
      </c>
      <c r="M131" s="382">
        <f t="shared" si="25"/>
        <v>361230</v>
      </c>
      <c r="N131" s="382">
        <f t="shared" si="25"/>
        <v>-30</v>
      </c>
      <c r="O131" s="382">
        <f t="shared" si="25"/>
        <v>0</v>
      </c>
      <c r="P131" s="382" t="e">
        <f t="shared" si="25"/>
        <v>#VALUE!</v>
      </c>
      <c r="Q131" s="382">
        <f t="shared" si="25"/>
        <v>0</v>
      </c>
      <c r="R131" s="382">
        <f t="shared" si="25"/>
        <v>232025</v>
      </c>
      <c r="S131" s="382">
        <f t="shared" si="25"/>
        <v>1683</v>
      </c>
      <c r="T131" s="382">
        <f t="shared" si="25"/>
        <v>233708</v>
      </c>
      <c r="U131" s="382" t="e">
        <f t="shared" si="25"/>
        <v>#VALUE!</v>
      </c>
      <c r="V131" s="382">
        <f t="shared" si="25"/>
        <v>489</v>
      </c>
      <c r="W131" s="382">
        <f t="shared" si="25"/>
        <v>-9</v>
      </c>
      <c r="X131" s="382">
        <f t="shared" si="25"/>
        <v>-126784</v>
      </c>
      <c r="Y131" s="382">
        <f t="shared" si="25"/>
        <v>37573</v>
      </c>
      <c r="Z131" s="382">
        <f t="shared" si="25"/>
        <v>-18</v>
      </c>
      <c r="AA131" s="382">
        <f t="shared" si="25"/>
        <v>-88748</v>
      </c>
      <c r="AB131" s="382">
        <f t="shared" si="25"/>
        <v>216270</v>
      </c>
    </row>
    <row r="132" spans="3:28" hidden="1">
      <c r="C132" s="382">
        <f t="shared" ref="C132:AB132" si="26">ROUND(C65,0)-C113</f>
        <v>229822</v>
      </c>
      <c r="D132" s="382">
        <f t="shared" si="26"/>
        <v>-519802</v>
      </c>
      <c r="E132" s="382">
        <f t="shared" si="26"/>
        <v>-777</v>
      </c>
      <c r="F132" s="382">
        <f t="shared" si="26"/>
        <v>26332</v>
      </c>
      <c r="G132" s="382">
        <f t="shared" si="26"/>
        <v>-12397</v>
      </c>
      <c r="H132" s="382">
        <f t="shared" si="26"/>
        <v>-276820</v>
      </c>
      <c r="I132" s="382">
        <f t="shared" si="26"/>
        <v>-39701</v>
      </c>
      <c r="J132" s="382">
        <f t="shared" si="26"/>
        <v>110394</v>
      </c>
      <c r="K132" s="382">
        <f t="shared" si="26"/>
        <v>777628</v>
      </c>
      <c r="L132" s="382">
        <f t="shared" si="26"/>
        <v>-51576</v>
      </c>
      <c r="M132" s="382">
        <f t="shared" si="26"/>
        <v>519925</v>
      </c>
      <c r="N132" s="382">
        <f t="shared" si="26"/>
        <v>-35</v>
      </c>
      <c r="O132" s="382">
        <f t="shared" si="26"/>
        <v>0</v>
      </c>
      <c r="P132" s="382" t="e">
        <f t="shared" si="26"/>
        <v>#VALUE!</v>
      </c>
      <c r="Q132" s="382">
        <f t="shared" si="26"/>
        <v>0</v>
      </c>
      <c r="R132" s="382">
        <f t="shared" si="26"/>
        <v>295931</v>
      </c>
      <c r="S132" s="382">
        <f t="shared" si="26"/>
        <v>1650</v>
      </c>
      <c r="T132" s="382">
        <f t="shared" si="26"/>
        <v>297581</v>
      </c>
      <c r="U132" s="382" t="e">
        <f t="shared" si="26"/>
        <v>#VALUE!</v>
      </c>
      <c r="V132" s="382">
        <f t="shared" si="26"/>
        <v>399</v>
      </c>
      <c r="W132" s="382">
        <f t="shared" si="26"/>
        <v>-11</v>
      </c>
      <c r="X132" s="382">
        <f t="shared" si="26"/>
        <v>-110981</v>
      </c>
      <c r="Y132" s="382">
        <f t="shared" si="26"/>
        <v>153361</v>
      </c>
      <c r="Z132" s="382">
        <f t="shared" si="26"/>
        <v>-14</v>
      </c>
      <c r="AA132" s="382">
        <f t="shared" si="26"/>
        <v>42754</v>
      </c>
      <c r="AB132" s="382">
        <f t="shared" si="26"/>
        <v>179589</v>
      </c>
    </row>
    <row r="133" spans="3:28" hidden="1">
      <c r="C133" s="382">
        <f t="shared" ref="C133:AB133" si="27">ROUND(C66,0)-C114</f>
        <v>-272042</v>
      </c>
      <c r="D133" s="382">
        <f t="shared" si="27"/>
        <v>-532633</v>
      </c>
      <c r="E133" s="382">
        <f t="shared" si="27"/>
        <v>450</v>
      </c>
      <c r="F133" s="382">
        <f t="shared" si="27"/>
        <v>24106</v>
      </c>
      <c r="G133" s="382">
        <f t="shared" si="27"/>
        <v>-8061</v>
      </c>
      <c r="H133" s="382">
        <f t="shared" si="27"/>
        <v>-788181</v>
      </c>
      <c r="I133" s="382">
        <f t="shared" si="27"/>
        <v>-40296</v>
      </c>
      <c r="J133" s="382">
        <f t="shared" si="27"/>
        <v>102933</v>
      </c>
      <c r="K133" s="382">
        <f t="shared" si="27"/>
        <v>876814</v>
      </c>
      <c r="L133" s="382">
        <f t="shared" si="27"/>
        <v>-10579</v>
      </c>
      <c r="M133" s="382">
        <f t="shared" si="27"/>
        <v>140692</v>
      </c>
      <c r="N133" s="382">
        <f t="shared" si="27"/>
        <v>-41</v>
      </c>
      <c r="O133" s="382">
        <f t="shared" si="27"/>
        <v>0</v>
      </c>
      <c r="P133" s="382" t="e">
        <f t="shared" si="27"/>
        <v>#VALUE!</v>
      </c>
      <c r="Q133" s="382">
        <f t="shared" si="27"/>
        <v>0</v>
      </c>
      <c r="R133" s="382">
        <f t="shared" si="27"/>
        <v>326911</v>
      </c>
      <c r="S133" s="382">
        <f t="shared" si="27"/>
        <v>1617</v>
      </c>
      <c r="T133" s="382">
        <f t="shared" si="27"/>
        <v>328528</v>
      </c>
      <c r="U133" s="382" t="e">
        <f t="shared" si="27"/>
        <v>#VALUE!</v>
      </c>
      <c r="V133" s="382">
        <f t="shared" si="27"/>
        <v>566</v>
      </c>
      <c r="W133" s="382">
        <f t="shared" si="27"/>
        <v>-48</v>
      </c>
      <c r="X133" s="382">
        <f t="shared" si="27"/>
        <v>-137949</v>
      </c>
      <c r="Y133" s="382">
        <f t="shared" si="27"/>
        <v>-286800</v>
      </c>
      <c r="Z133" s="382">
        <f t="shared" si="27"/>
        <v>9</v>
      </c>
      <c r="AA133" s="382">
        <f t="shared" si="27"/>
        <v>-424222</v>
      </c>
      <c r="AB133" s="382">
        <f t="shared" si="27"/>
        <v>236385</v>
      </c>
    </row>
    <row r="134" spans="3:28" hidden="1">
      <c r="C134" s="382">
        <f t="shared" ref="C134:AB134" si="28">ROUND(C67,0)-C115</f>
        <v>-259408</v>
      </c>
      <c r="D134" s="382">
        <f t="shared" si="28"/>
        <v>-636597</v>
      </c>
      <c r="E134" s="382">
        <f t="shared" si="28"/>
        <v>-112</v>
      </c>
      <c r="F134" s="382">
        <f t="shared" si="28"/>
        <v>25111</v>
      </c>
      <c r="G134" s="382">
        <f t="shared" si="28"/>
        <v>-11810</v>
      </c>
      <c r="H134" s="382">
        <f t="shared" si="28"/>
        <v>-882817</v>
      </c>
      <c r="I134" s="382">
        <f t="shared" si="28"/>
        <v>-39440</v>
      </c>
      <c r="J134" s="382">
        <f t="shared" si="28"/>
        <v>98757</v>
      </c>
      <c r="K134" s="382">
        <f t="shared" si="28"/>
        <v>1112371</v>
      </c>
      <c r="L134" s="382">
        <f t="shared" si="28"/>
        <v>5705</v>
      </c>
      <c r="M134" s="382">
        <f t="shared" si="28"/>
        <v>294575</v>
      </c>
      <c r="N134" s="382">
        <f t="shared" si="28"/>
        <v>-54</v>
      </c>
      <c r="O134" s="382">
        <f t="shared" si="28"/>
        <v>0</v>
      </c>
      <c r="P134" s="382" t="e">
        <f t="shared" si="28"/>
        <v>#VALUE!</v>
      </c>
      <c r="Q134" s="382">
        <f t="shared" si="28"/>
        <v>0</v>
      </c>
      <c r="R134" s="382">
        <f t="shared" si="28"/>
        <v>314123</v>
      </c>
      <c r="S134" s="382">
        <f t="shared" si="28"/>
        <v>1608</v>
      </c>
      <c r="T134" s="382">
        <f t="shared" si="28"/>
        <v>315731</v>
      </c>
      <c r="U134" s="382" t="e">
        <f t="shared" si="28"/>
        <v>#VALUE!</v>
      </c>
      <c r="V134" s="382">
        <f t="shared" si="28"/>
        <v>745</v>
      </c>
      <c r="W134" s="382">
        <f t="shared" si="28"/>
        <v>-18</v>
      </c>
      <c r="X134" s="382">
        <f t="shared" si="28"/>
        <v>-140266</v>
      </c>
      <c r="Y134" s="382">
        <f t="shared" si="28"/>
        <v>-69299</v>
      </c>
      <c r="Z134" s="382">
        <f t="shared" si="28"/>
        <v>231</v>
      </c>
      <c r="AA134" s="382">
        <f t="shared" si="28"/>
        <v>-208606</v>
      </c>
      <c r="AB134" s="382">
        <f t="shared" si="28"/>
        <v>187451</v>
      </c>
    </row>
    <row r="135" spans="3:28" hidden="1">
      <c r="C135" s="382">
        <f t="shared" ref="C135:AB135" si="29">ROUND(C68,0)-C116</f>
        <v>-195195</v>
      </c>
      <c r="D135" s="382">
        <f t="shared" si="29"/>
        <v>-650919</v>
      </c>
      <c r="E135" s="382">
        <f t="shared" si="29"/>
        <v>25848</v>
      </c>
      <c r="F135" s="382">
        <f t="shared" si="29"/>
        <v>30108</v>
      </c>
      <c r="G135" s="382">
        <f t="shared" si="29"/>
        <v>-28173</v>
      </c>
      <c r="H135" s="382">
        <f t="shared" si="29"/>
        <v>-818330</v>
      </c>
      <c r="I135" s="382">
        <f t="shared" si="29"/>
        <v>-39619</v>
      </c>
      <c r="J135" s="382">
        <f t="shared" si="29"/>
        <v>94692</v>
      </c>
      <c r="K135" s="382">
        <f t="shared" si="29"/>
        <v>1224005</v>
      </c>
      <c r="L135" s="382">
        <f t="shared" si="29"/>
        <v>7109</v>
      </c>
      <c r="M135" s="382">
        <f t="shared" si="29"/>
        <v>467857</v>
      </c>
      <c r="N135" s="382">
        <f t="shared" si="29"/>
        <v>-53</v>
      </c>
      <c r="O135" s="382">
        <f t="shared" si="29"/>
        <v>0</v>
      </c>
      <c r="P135" s="382" t="e">
        <f t="shared" si="29"/>
        <v>#VALUE!</v>
      </c>
      <c r="Q135" s="382">
        <f t="shared" si="29"/>
        <v>0</v>
      </c>
      <c r="R135" s="382">
        <f t="shared" si="29"/>
        <v>319398</v>
      </c>
      <c r="S135" s="382">
        <f t="shared" si="29"/>
        <v>1608</v>
      </c>
      <c r="T135" s="382">
        <f t="shared" si="29"/>
        <v>321005</v>
      </c>
      <c r="U135" s="382" t="e">
        <f t="shared" si="29"/>
        <v>#VALUE!</v>
      </c>
      <c r="V135" s="382">
        <f t="shared" si="29"/>
        <v>559</v>
      </c>
      <c r="W135" s="382">
        <f t="shared" si="29"/>
        <v>-71</v>
      </c>
      <c r="X135" s="382">
        <f t="shared" si="29"/>
        <v>-145087</v>
      </c>
      <c r="Y135" s="382">
        <f t="shared" si="29"/>
        <v>113967</v>
      </c>
      <c r="Z135" s="382">
        <f t="shared" si="29"/>
        <v>0</v>
      </c>
      <c r="AA135" s="382">
        <f t="shared" si="29"/>
        <v>-30631</v>
      </c>
      <c r="AB135" s="382">
        <f t="shared" si="29"/>
        <v>177483</v>
      </c>
    </row>
    <row r="136" spans="3:28" hidden="1">
      <c r="C136" s="382">
        <f t="shared" ref="C136:AB136" si="30">ROUND(C69,0)-C117</f>
        <v>-295920</v>
      </c>
      <c r="D136" s="382">
        <f t="shared" si="30"/>
        <v>-639554</v>
      </c>
      <c r="E136" s="382">
        <f t="shared" si="30"/>
        <v>24269</v>
      </c>
      <c r="F136" s="382">
        <f t="shared" si="30"/>
        <v>19561</v>
      </c>
      <c r="G136" s="382">
        <f t="shared" si="30"/>
        <v>-11030</v>
      </c>
      <c r="H136" s="382">
        <f t="shared" si="30"/>
        <v>-902673</v>
      </c>
      <c r="I136" s="382">
        <f t="shared" si="30"/>
        <v>-39620</v>
      </c>
      <c r="J136" s="382">
        <f t="shared" si="30"/>
        <v>92034</v>
      </c>
      <c r="K136" s="382">
        <f t="shared" si="30"/>
        <v>1488177</v>
      </c>
      <c r="L136" s="382">
        <f t="shared" si="30"/>
        <v>10090</v>
      </c>
      <c r="M136" s="382">
        <f t="shared" si="30"/>
        <v>648007</v>
      </c>
      <c r="N136" s="382">
        <f t="shared" si="30"/>
        <v>-65</v>
      </c>
      <c r="O136" s="382">
        <f t="shared" si="30"/>
        <v>0</v>
      </c>
      <c r="P136" s="382" t="e">
        <f t="shared" si="30"/>
        <v>#VALUE!</v>
      </c>
      <c r="Q136" s="382">
        <f t="shared" si="30"/>
        <v>0</v>
      </c>
      <c r="R136" s="382">
        <f t="shared" si="30"/>
        <v>344795</v>
      </c>
      <c r="S136" s="382">
        <f t="shared" si="30"/>
        <v>1574</v>
      </c>
      <c r="T136" s="382">
        <f t="shared" si="30"/>
        <v>346369</v>
      </c>
      <c r="U136" s="382" t="e">
        <f t="shared" si="30"/>
        <v>#VALUE!</v>
      </c>
      <c r="V136" s="382">
        <f t="shared" si="30"/>
        <v>849</v>
      </c>
      <c r="W136" s="382">
        <f t="shared" si="30"/>
        <v>-34</v>
      </c>
      <c r="X136" s="382">
        <f t="shared" si="30"/>
        <v>34954</v>
      </c>
      <c r="Y136" s="382">
        <f t="shared" si="30"/>
        <v>107755</v>
      </c>
      <c r="Z136" s="382">
        <f t="shared" si="30"/>
        <v>-119</v>
      </c>
      <c r="AA136" s="382">
        <f t="shared" si="30"/>
        <v>143403</v>
      </c>
      <c r="AB136" s="382">
        <f t="shared" si="30"/>
        <v>158235</v>
      </c>
    </row>
    <row r="137" spans="3:28" hidden="1">
      <c r="C137" s="382">
        <f t="shared" ref="C137:AB137" si="31">ROUND(C70,0)-C118</f>
        <v>-372549</v>
      </c>
      <c r="D137" s="382">
        <f t="shared" si="31"/>
        <v>-647899</v>
      </c>
      <c r="E137" s="382">
        <f t="shared" si="31"/>
        <v>24617</v>
      </c>
      <c r="F137" s="382">
        <f t="shared" si="31"/>
        <v>20483</v>
      </c>
      <c r="G137" s="382">
        <f t="shared" si="31"/>
        <v>-23442</v>
      </c>
      <c r="H137" s="382">
        <f t="shared" si="31"/>
        <v>-998790</v>
      </c>
      <c r="I137" s="382">
        <f t="shared" si="31"/>
        <v>-39648</v>
      </c>
      <c r="J137" s="382">
        <f t="shared" si="31"/>
        <v>88691</v>
      </c>
      <c r="K137" s="382">
        <f t="shared" si="31"/>
        <v>1570993</v>
      </c>
      <c r="L137" s="382">
        <f t="shared" si="31"/>
        <v>111704</v>
      </c>
      <c r="M137" s="382">
        <f t="shared" si="31"/>
        <v>732950</v>
      </c>
      <c r="N137" s="382">
        <f t="shared" si="31"/>
        <v>-71</v>
      </c>
      <c r="O137" s="382">
        <f t="shared" si="31"/>
        <v>0</v>
      </c>
      <c r="P137" s="382" t="e">
        <f t="shared" si="31"/>
        <v>#VALUE!</v>
      </c>
      <c r="Q137" s="382">
        <f t="shared" si="31"/>
        <v>0</v>
      </c>
      <c r="R137" s="382">
        <f t="shared" si="31"/>
        <v>336723</v>
      </c>
      <c r="S137" s="382">
        <f t="shared" si="31"/>
        <v>1578</v>
      </c>
      <c r="T137" s="382">
        <f t="shared" si="31"/>
        <v>338300</v>
      </c>
      <c r="U137" s="382" t="e">
        <f t="shared" si="31"/>
        <v>#VALUE!</v>
      </c>
      <c r="V137" s="382">
        <f t="shared" si="31"/>
        <v>1111</v>
      </c>
      <c r="W137" s="382">
        <f t="shared" si="31"/>
        <v>-17</v>
      </c>
      <c r="X137" s="382">
        <f t="shared" si="31"/>
        <v>39800</v>
      </c>
      <c r="Y137" s="382">
        <f t="shared" si="31"/>
        <v>123079</v>
      </c>
      <c r="Z137" s="382">
        <f t="shared" si="31"/>
        <v>-2</v>
      </c>
      <c r="AA137" s="382">
        <f t="shared" si="31"/>
        <v>163971</v>
      </c>
      <c r="AB137" s="382">
        <f t="shared" si="31"/>
        <v>230679</v>
      </c>
    </row>
    <row r="138" spans="3:28" hidden="1">
      <c r="C138" s="382">
        <f t="shared" ref="C138:AB138" si="32">ROUND(C71,0)-C119</f>
        <v>-318012</v>
      </c>
      <c r="D138" s="382">
        <f t="shared" si="32"/>
        <v>-755088</v>
      </c>
      <c r="E138" s="382">
        <f t="shared" si="32"/>
        <v>23677</v>
      </c>
      <c r="F138" s="382">
        <f t="shared" si="32"/>
        <v>19873</v>
      </c>
      <c r="G138" s="382">
        <f t="shared" si="32"/>
        <v>-12574</v>
      </c>
      <c r="H138" s="382">
        <f t="shared" si="32"/>
        <v>-1042124</v>
      </c>
      <c r="I138" s="382">
        <f t="shared" si="32"/>
        <v>-39610</v>
      </c>
      <c r="J138" s="382">
        <f t="shared" si="32"/>
        <v>87817</v>
      </c>
      <c r="K138" s="382">
        <f t="shared" si="32"/>
        <v>1701872</v>
      </c>
      <c r="L138" s="382">
        <f t="shared" si="32"/>
        <v>77325</v>
      </c>
      <c r="M138" s="382">
        <f t="shared" si="32"/>
        <v>785281</v>
      </c>
      <c r="N138" s="382">
        <f t="shared" si="32"/>
        <v>-74</v>
      </c>
      <c r="O138" s="382">
        <f t="shared" si="32"/>
        <v>0</v>
      </c>
      <c r="P138" s="382" t="e">
        <f t="shared" si="32"/>
        <v>#VALUE!</v>
      </c>
      <c r="Q138" s="382">
        <f t="shared" si="32"/>
        <v>0</v>
      </c>
      <c r="R138" s="382">
        <f t="shared" si="32"/>
        <v>310055</v>
      </c>
      <c r="S138" s="382">
        <f t="shared" si="32"/>
        <v>1622</v>
      </c>
      <c r="T138" s="382">
        <f t="shared" si="32"/>
        <v>311676</v>
      </c>
      <c r="U138" s="382" t="e">
        <f t="shared" si="32"/>
        <v>#VALUE!</v>
      </c>
      <c r="V138" s="382">
        <f t="shared" si="32"/>
        <v>914</v>
      </c>
      <c r="W138" s="382">
        <f t="shared" si="32"/>
        <v>-23</v>
      </c>
      <c r="X138" s="382">
        <f t="shared" si="32"/>
        <v>57236</v>
      </c>
      <c r="Y138" s="382">
        <f t="shared" si="32"/>
        <v>167016</v>
      </c>
      <c r="Z138" s="382">
        <f t="shared" si="32"/>
        <v>2</v>
      </c>
      <c r="AA138" s="382">
        <f t="shared" si="32"/>
        <v>225144</v>
      </c>
      <c r="AB138" s="382">
        <f t="shared" si="32"/>
        <v>248460</v>
      </c>
    </row>
    <row r="139" spans="3:28" hidden="1">
      <c r="C139" s="382">
        <f t="shared" ref="C139:AB139" si="33">ROUND(C72,0)-C120</f>
        <v>-46200</v>
      </c>
      <c r="D139" s="382">
        <f t="shared" si="33"/>
        <v>-759596</v>
      </c>
      <c r="E139" s="382">
        <f t="shared" si="33"/>
        <v>23481</v>
      </c>
      <c r="F139" s="382">
        <f t="shared" si="33"/>
        <v>17414</v>
      </c>
      <c r="G139" s="382">
        <f t="shared" si="33"/>
        <v>-42</v>
      </c>
      <c r="H139" s="382">
        <f t="shared" si="33"/>
        <v>-764943</v>
      </c>
      <c r="I139" s="382">
        <f t="shared" si="33"/>
        <v>-86480</v>
      </c>
      <c r="J139" s="382">
        <f t="shared" si="33"/>
        <v>90319</v>
      </c>
      <c r="K139" s="382">
        <f t="shared" si="33"/>
        <v>1818486</v>
      </c>
      <c r="L139" s="382">
        <f t="shared" si="33"/>
        <v>69478</v>
      </c>
      <c r="M139" s="382">
        <f t="shared" si="33"/>
        <v>1126861</v>
      </c>
      <c r="N139" s="382">
        <f t="shared" si="33"/>
        <v>-67</v>
      </c>
      <c r="O139" s="382">
        <f t="shared" si="33"/>
        <v>0</v>
      </c>
      <c r="P139" s="382" t="e">
        <f t="shared" si="33"/>
        <v>#VALUE!</v>
      </c>
      <c r="Q139" s="382">
        <f t="shared" si="33"/>
        <v>0</v>
      </c>
      <c r="R139" s="382">
        <f t="shared" si="33"/>
        <v>325489</v>
      </c>
      <c r="S139" s="382">
        <f t="shared" si="33"/>
        <v>1644</v>
      </c>
      <c r="T139" s="382">
        <f t="shared" si="33"/>
        <v>327132</v>
      </c>
      <c r="U139" s="382" t="e">
        <f t="shared" si="33"/>
        <v>#VALUE!</v>
      </c>
      <c r="V139" s="382">
        <f t="shared" si="33"/>
        <v>943</v>
      </c>
      <c r="W139" s="382">
        <f t="shared" si="33"/>
        <v>-51</v>
      </c>
      <c r="X139" s="382">
        <f t="shared" si="33"/>
        <v>46122</v>
      </c>
      <c r="Y139" s="382">
        <f t="shared" si="33"/>
        <v>518326</v>
      </c>
      <c r="Z139" s="382">
        <f t="shared" si="33"/>
        <v>1</v>
      </c>
      <c r="AA139" s="382">
        <f t="shared" si="33"/>
        <v>565342</v>
      </c>
      <c r="AB139" s="382">
        <f t="shared" si="33"/>
        <v>234387</v>
      </c>
    </row>
    <row r="140" spans="3:28">
      <c r="C140" s="83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  <c r="Z140" s="83"/>
      <c r="AA140" s="83"/>
      <c r="AB140" s="83"/>
    </row>
    <row r="141" spans="3:28">
      <c r="C141" s="83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  <c r="Z141" s="83"/>
      <c r="AA141" s="83"/>
      <c r="AB141" s="83"/>
    </row>
    <row r="142" spans="3:28">
      <c r="C142" s="83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  <c r="Z142" s="83"/>
      <c r="AA142" s="83"/>
      <c r="AB142" s="83"/>
    </row>
    <row r="143" spans="3:28">
      <c r="C143" s="83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  <c r="Z143" s="83"/>
      <c r="AA143" s="83"/>
      <c r="AB143" s="83"/>
    </row>
    <row r="144" spans="3:28">
      <c r="C144" s="83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  <c r="Z144" s="83"/>
      <c r="AA144" s="83"/>
      <c r="AB144" s="83"/>
    </row>
    <row r="145" spans="3:28">
      <c r="C145" s="83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  <c r="Z145" s="83"/>
      <c r="AA145" s="83"/>
      <c r="AB145" s="83"/>
    </row>
    <row r="146" spans="3:28">
      <c r="C146" s="83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  <c r="Z146" s="83"/>
      <c r="AA146" s="83"/>
      <c r="AB146" s="83"/>
    </row>
    <row r="147" spans="3:28">
      <c r="C147" s="83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  <c r="Z147" s="83"/>
      <c r="AA147" s="83"/>
      <c r="AB147" s="83"/>
    </row>
    <row r="148" spans="3:28">
      <c r="C148" s="83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  <c r="Z148" s="83"/>
      <c r="AA148" s="83"/>
      <c r="AB148" s="83"/>
    </row>
    <row r="149" spans="3:28">
      <c r="C149" s="83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  <c r="Z149" s="83"/>
      <c r="AA149" s="83"/>
      <c r="AB149" s="83"/>
    </row>
    <row r="150" spans="3:28">
      <c r="C150" s="824"/>
      <c r="D150" s="824"/>
      <c r="E150" s="824"/>
      <c r="F150" s="824"/>
      <c r="G150" s="824"/>
      <c r="H150" s="824"/>
      <c r="I150" s="824"/>
      <c r="J150" s="824"/>
      <c r="K150" s="824"/>
      <c r="L150" s="824"/>
      <c r="M150" s="824"/>
      <c r="N150" s="824"/>
      <c r="O150" s="824"/>
      <c r="P150" s="824"/>
      <c r="Q150" s="824"/>
      <c r="R150" s="824"/>
      <c r="S150" s="824"/>
      <c r="T150" s="824"/>
      <c r="U150" s="824"/>
      <c r="V150" s="824"/>
      <c r="W150" s="824"/>
      <c r="X150" s="824"/>
      <c r="Y150" s="824"/>
      <c r="Z150" s="824"/>
      <c r="AA150" s="824"/>
      <c r="AB150" s="824"/>
    </row>
    <row r="151" spans="3:28">
      <c r="C151" s="824"/>
      <c r="D151" s="824"/>
      <c r="E151" s="824"/>
      <c r="F151" s="824"/>
      <c r="G151" s="824"/>
      <c r="H151" s="824"/>
      <c r="I151" s="824"/>
      <c r="J151" s="824"/>
      <c r="K151" s="824"/>
      <c r="L151" s="824"/>
      <c r="M151" s="824"/>
      <c r="N151" s="824"/>
      <c r="O151" s="824"/>
      <c r="P151" s="824"/>
      <c r="Q151" s="824"/>
      <c r="R151" s="824"/>
      <c r="S151" s="824"/>
      <c r="T151" s="824"/>
      <c r="U151" s="824"/>
      <c r="V151" s="824"/>
      <c r="W151" s="824"/>
      <c r="X151" s="824"/>
      <c r="Y151" s="824"/>
      <c r="Z151" s="824"/>
      <c r="AA151" s="824"/>
      <c r="AB151" s="824"/>
    </row>
    <row r="152" spans="3:28">
      <c r="C152" s="824"/>
      <c r="D152" s="824"/>
      <c r="E152" s="824"/>
      <c r="F152" s="824"/>
      <c r="G152" s="824"/>
      <c r="H152" s="824"/>
      <c r="I152" s="824"/>
      <c r="J152" s="824"/>
      <c r="K152" s="824"/>
      <c r="L152" s="824"/>
      <c r="M152" s="824"/>
      <c r="N152" s="824"/>
      <c r="O152" s="824"/>
      <c r="P152" s="824"/>
      <c r="Q152" s="824"/>
      <c r="R152" s="824"/>
      <c r="S152" s="824"/>
      <c r="T152" s="824"/>
      <c r="U152" s="824"/>
      <c r="V152" s="824"/>
      <c r="W152" s="824"/>
      <c r="X152" s="824"/>
      <c r="Y152" s="824"/>
      <c r="Z152" s="824"/>
      <c r="AA152" s="824"/>
      <c r="AB152" s="824"/>
    </row>
    <row r="153" spans="3:28">
      <c r="C153" s="824"/>
      <c r="D153" s="824"/>
      <c r="E153" s="824"/>
      <c r="F153" s="824"/>
      <c r="G153" s="824"/>
      <c r="H153" s="824"/>
      <c r="I153" s="824"/>
      <c r="J153" s="824"/>
      <c r="K153" s="824"/>
      <c r="L153" s="824"/>
      <c r="M153" s="824"/>
      <c r="N153" s="824"/>
      <c r="O153" s="824"/>
      <c r="P153" s="824"/>
      <c r="Q153" s="824"/>
      <c r="R153" s="824"/>
      <c r="S153" s="824"/>
      <c r="T153" s="824"/>
      <c r="U153" s="824"/>
      <c r="V153" s="824"/>
      <c r="W153" s="824"/>
      <c r="X153" s="824"/>
      <c r="Y153" s="824"/>
      <c r="Z153" s="824"/>
      <c r="AA153" s="824"/>
      <c r="AB153" s="824"/>
    </row>
    <row r="154" spans="3:28">
      <c r="C154" s="824"/>
      <c r="D154" s="824"/>
      <c r="E154" s="824"/>
      <c r="F154" s="824"/>
      <c r="G154" s="824"/>
      <c r="H154" s="824"/>
      <c r="I154" s="824"/>
      <c r="J154" s="824"/>
      <c r="K154" s="824"/>
      <c r="L154" s="824"/>
      <c r="M154" s="824"/>
      <c r="N154" s="824"/>
      <c r="O154" s="824"/>
      <c r="P154" s="824"/>
      <c r="Q154" s="824"/>
      <c r="R154" s="824"/>
      <c r="S154" s="824"/>
      <c r="T154" s="824"/>
      <c r="U154" s="824"/>
      <c r="V154" s="824"/>
      <c r="W154" s="824"/>
      <c r="X154" s="824"/>
      <c r="Y154" s="824"/>
      <c r="Z154" s="824"/>
      <c r="AA154" s="824"/>
      <c r="AB154" s="824"/>
    </row>
    <row r="155" spans="3:28">
      <c r="C155" s="824"/>
      <c r="D155" s="824"/>
      <c r="E155" s="824"/>
      <c r="F155" s="824"/>
      <c r="G155" s="824"/>
      <c r="H155" s="824"/>
      <c r="I155" s="824"/>
      <c r="J155" s="824"/>
      <c r="K155" s="824"/>
      <c r="L155" s="824"/>
      <c r="M155" s="824"/>
      <c r="N155" s="824"/>
      <c r="O155" s="824"/>
      <c r="P155" s="824"/>
      <c r="Q155" s="824"/>
      <c r="R155" s="824"/>
      <c r="S155" s="824"/>
      <c r="T155" s="824"/>
      <c r="U155" s="824"/>
      <c r="V155" s="824"/>
      <c r="W155" s="824"/>
      <c r="X155" s="824"/>
      <c r="Y155" s="824"/>
      <c r="Z155" s="824"/>
      <c r="AA155" s="824"/>
      <c r="AB155" s="824"/>
    </row>
    <row r="156" spans="3:28">
      <c r="C156" s="824"/>
      <c r="D156" s="824"/>
      <c r="E156" s="824"/>
      <c r="F156" s="824"/>
      <c r="G156" s="824"/>
      <c r="H156" s="824"/>
      <c r="I156" s="824"/>
      <c r="J156" s="824"/>
      <c r="K156" s="824"/>
      <c r="L156" s="824"/>
      <c r="M156" s="824"/>
      <c r="N156" s="824"/>
      <c r="O156" s="824"/>
      <c r="P156" s="824"/>
      <c r="Q156" s="824"/>
      <c r="R156" s="824"/>
      <c r="S156" s="824"/>
      <c r="T156" s="824"/>
      <c r="U156" s="824"/>
      <c r="V156" s="824"/>
      <c r="W156" s="824"/>
      <c r="X156" s="824"/>
      <c r="Y156" s="824"/>
      <c r="Z156" s="824"/>
      <c r="AA156" s="824"/>
      <c r="AB156" s="824"/>
    </row>
    <row r="157" spans="3:28">
      <c r="C157" s="824"/>
      <c r="D157" s="824"/>
      <c r="E157" s="824"/>
      <c r="F157" s="824"/>
      <c r="G157" s="824"/>
      <c r="H157" s="824"/>
      <c r="I157" s="824"/>
      <c r="J157" s="824"/>
      <c r="K157" s="824"/>
      <c r="L157" s="824"/>
      <c r="M157" s="824"/>
      <c r="N157" s="824"/>
      <c r="O157" s="824"/>
      <c r="P157" s="824"/>
      <c r="Q157" s="824"/>
      <c r="R157" s="824"/>
      <c r="S157" s="824"/>
      <c r="T157" s="824"/>
      <c r="U157" s="824"/>
      <c r="V157" s="824"/>
      <c r="W157" s="824"/>
      <c r="X157" s="824"/>
      <c r="Y157" s="824"/>
      <c r="Z157" s="824"/>
      <c r="AA157" s="824"/>
      <c r="AB157" s="824"/>
    </row>
    <row r="158" spans="3:28">
      <c r="C158" s="824"/>
      <c r="D158" s="824"/>
      <c r="E158" s="824"/>
      <c r="F158" s="824"/>
      <c r="G158" s="824"/>
      <c r="H158" s="824"/>
      <c r="I158" s="824"/>
      <c r="J158" s="824"/>
      <c r="K158" s="824"/>
      <c r="L158" s="824"/>
      <c r="M158" s="824"/>
      <c r="N158" s="824"/>
      <c r="O158" s="824"/>
      <c r="P158" s="824"/>
      <c r="Q158" s="824"/>
      <c r="R158" s="824"/>
      <c r="S158" s="824"/>
      <c r="T158" s="824"/>
      <c r="U158" s="824"/>
      <c r="V158" s="824"/>
      <c r="W158" s="824"/>
      <c r="X158" s="824"/>
      <c r="Y158" s="824"/>
      <c r="Z158" s="824"/>
      <c r="AA158" s="824"/>
      <c r="AB158" s="824"/>
    </row>
    <row r="159" spans="3:28">
      <c r="C159" s="824"/>
      <c r="D159" s="824"/>
      <c r="E159" s="824"/>
      <c r="F159" s="824"/>
      <c r="G159" s="824"/>
      <c r="H159" s="824"/>
      <c r="I159" s="824"/>
      <c r="J159" s="824"/>
      <c r="K159" s="824"/>
      <c r="L159" s="824"/>
      <c r="M159" s="824"/>
      <c r="N159" s="824"/>
      <c r="O159" s="824"/>
      <c r="P159" s="824"/>
      <c r="Q159" s="824"/>
      <c r="R159" s="824"/>
      <c r="S159" s="824"/>
      <c r="T159" s="824"/>
      <c r="U159" s="824"/>
      <c r="V159" s="824"/>
      <c r="W159" s="824"/>
      <c r="X159" s="824"/>
      <c r="Y159" s="824"/>
      <c r="Z159" s="824"/>
      <c r="AA159" s="824"/>
      <c r="AB159" s="824"/>
    </row>
    <row r="160" spans="3:28">
      <c r="C160" s="824"/>
      <c r="D160" s="824"/>
      <c r="E160" s="824"/>
      <c r="F160" s="824"/>
      <c r="G160" s="824"/>
      <c r="H160" s="824"/>
      <c r="I160" s="824"/>
      <c r="J160" s="824"/>
      <c r="K160" s="824"/>
      <c r="L160" s="824"/>
      <c r="M160" s="824"/>
      <c r="N160" s="824"/>
      <c r="O160" s="824"/>
      <c r="P160" s="824"/>
      <c r="Q160" s="824"/>
      <c r="R160" s="824"/>
      <c r="S160" s="824"/>
      <c r="T160" s="824"/>
      <c r="U160" s="824"/>
      <c r="V160" s="824"/>
      <c r="W160" s="824"/>
      <c r="X160" s="824"/>
      <c r="Y160" s="824"/>
      <c r="Z160" s="824"/>
      <c r="AA160" s="824"/>
      <c r="AB160" s="824"/>
    </row>
    <row r="161" spans="3:28">
      <c r="C161" s="824"/>
      <c r="D161" s="824"/>
      <c r="E161" s="824"/>
      <c r="F161" s="824"/>
      <c r="G161" s="824"/>
      <c r="H161" s="824"/>
      <c r="I161" s="824"/>
      <c r="J161" s="824"/>
      <c r="K161" s="824"/>
      <c r="L161" s="824"/>
      <c r="M161" s="824"/>
      <c r="N161" s="824"/>
      <c r="O161" s="824"/>
      <c r="P161" s="824"/>
      <c r="Q161" s="824"/>
      <c r="R161" s="824"/>
      <c r="S161" s="824"/>
      <c r="T161" s="824"/>
      <c r="U161" s="824"/>
      <c r="V161" s="824"/>
      <c r="W161" s="824"/>
      <c r="X161" s="824"/>
      <c r="Y161" s="824"/>
      <c r="Z161" s="824"/>
      <c r="AA161" s="824"/>
      <c r="AB161" s="824"/>
    </row>
    <row r="162" spans="3:28">
      <c r="C162" s="824"/>
    </row>
  </sheetData>
  <mergeCells count="31">
    <mergeCell ref="AA3:AB3"/>
    <mergeCell ref="AA9:AA10"/>
    <mergeCell ref="A10:B10"/>
    <mergeCell ref="Q10:Q11"/>
    <mergeCell ref="T10:T11"/>
    <mergeCell ref="A11:B11"/>
    <mergeCell ref="R8:R13"/>
    <mergeCell ref="S8:S13"/>
    <mergeCell ref="W8:W13"/>
    <mergeCell ref="Y8:Y13"/>
    <mergeCell ref="F8:F13"/>
    <mergeCell ref="H8:H13"/>
    <mergeCell ref="I8:J10"/>
    <mergeCell ref="K8:K13"/>
    <mergeCell ref="L8:L13"/>
    <mergeCell ref="A4:AB4"/>
    <mergeCell ref="N6:N13"/>
    <mergeCell ref="O6:AB6"/>
    <mergeCell ref="C7:H7"/>
    <mergeCell ref="I7:L7"/>
    <mergeCell ref="M7:M13"/>
    <mergeCell ref="V7:AA7"/>
    <mergeCell ref="C8:C13"/>
    <mergeCell ref="D8:D13"/>
    <mergeCell ref="AB8:AB12"/>
    <mergeCell ref="A9:B9"/>
    <mergeCell ref="G9:G13"/>
    <mergeCell ref="U9:U12"/>
    <mergeCell ref="X9:X10"/>
    <mergeCell ref="E8:E13"/>
    <mergeCell ref="A12:B12"/>
  </mergeCells>
  <conditionalFormatting sqref="C122:AB139">
    <cfRule type="cellIs" dxfId="0" priority="2" operator="equal">
      <formula>0</formula>
    </cfRule>
  </conditionalFormatting>
  <hyperlinks>
    <hyperlink ref="AA3" location="Contents!A1" display="cs;slf;fj;jpw;F jpUk;Gtjw;F"/>
    <hyperlink ref="AA3:AB3" location="உள்ளடக்கம்!A1" display="cs;slf;fj;jpw;F jpUk;Gtjw;F"/>
  </hyperlinks>
  <printOptions horizontalCentered="1" verticalCentered="1"/>
  <pageMargins left="0.5" right="0.5" top="0.5" bottom="0.5" header="0.5" footer="0.5"/>
  <pageSetup paperSize="9" scale="29" orientation="landscape" r:id="rId1"/>
  <headerFooter alignWithMargins="0">
    <oddHeader>&amp;L&amp;"Calibri"&amp;10&amp;KA80000 [Confidential]&amp;1#_x000D_&amp;C&amp;G</oddHead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130"/>
  <sheetViews>
    <sheetView topLeftCell="W1" zoomScaleNormal="100" zoomScaleSheetLayoutView="85" workbookViewId="0">
      <selection activeCell="AG3" sqref="AG3:AH3"/>
    </sheetView>
  </sheetViews>
  <sheetFormatPr defaultColWidth="16.1640625" defaultRowHeight="15.75"/>
  <cols>
    <col min="1" max="1" width="8.83203125" style="342" customWidth="1"/>
    <col min="2" max="2" width="16.6640625" style="342" customWidth="1"/>
    <col min="3" max="3" width="14.1640625" style="342" bestFit="1" customWidth="1"/>
    <col min="4" max="4" width="19.1640625" style="342" bestFit="1" customWidth="1"/>
    <col min="5" max="5" width="20.1640625" style="342" bestFit="1" customWidth="1"/>
    <col min="6" max="6" width="16.6640625" style="342" bestFit="1" customWidth="1"/>
    <col min="7" max="7" width="22.5" style="342" customWidth="1"/>
    <col min="8" max="9" width="16.1640625" style="342"/>
    <col min="10" max="10" width="17.6640625" style="342" customWidth="1"/>
    <col min="11" max="11" width="16.5" style="342" customWidth="1"/>
    <col min="12" max="12" width="10.1640625" style="342" customWidth="1"/>
    <col min="13" max="18" width="16.1640625" style="342"/>
    <col min="19" max="19" width="21" style="342" customWidth="1"/>
    <col min="20" max="20" width="21.83203125" style="342" customWidth="1"/>
    <col min="21" max="21" width="14.6640625" style="342" customWidth="1"/>
    <col min="22" max="22" width="16.1640625" style="342"/>
    <col min="23" max="23" width="16.33203125" style="342" customWidth="1"/>
    <col min="24" max="24" width="16.1640625" style="342"/>
    <col min="25" max="25" width="14.6640625" style="342" customWidth="1"/>
    <col min="26" max="26" width="16.33203125" style="342" customWidth="1"/>
    <col min="27" max="29" width="16.1640625" style="342"/>
    <col min="30" max="30" width="18.1640625" style="342" customWidth="1"/>
    <col min="31" max="31" width="17.1640625" style="342" customWidth="1"/>
    <col min="32" max="32" width="27.5" style="342" customWidth="1"/>
    <col min="33" max="34" width="16.1640625" style="342" customWidth="1"/>
    <col min="35" max="16384" width="16.1640625" style="342"/>
  </cols>
  <sheetData>
    <row r="2" spans="1:34" ht="16.5">
      <c r="A2" s="146" t="s">
        <v>189</v>
      </c>
      <c r="B2" s="370"/>
      <c r="M2" s="370"/>
      <c r="S2" s="802"/>
      <c r="AH2" s="802" t="s">
        <v>1000</v>
      </c>
    </row>
    <row r="3" spans="1:34" ht="16.5">
      <c r="A3" s="370"/>
      <c r="B3" s="370"/>
      <c r="S3" s="343"/>
      <c r="AG3" s="1772" t="s">
        <v>1200</v>
      </c>
      <c r="AH3" s="1772"/>
    </row>
    <row r="4" spans="1:34">
      <c r="A4" s="1542" t="s">
        <v>1001</v>
      </c>
      <c r="B4" s="1542"/>
      <c r="C4" s="1542"/>
      <c r="D4" s="1542"/>
      <c r="E4" s="1542"/>
      <c r="F4" s="1542"/>
      <c r="G4" s="1542"/>
      <c r="H4" s="1542"/>
      <c r="I4" s="1542"/>
      <c r="J4" s="1542"/>
      <c r="K4" s="1542"/>
      <c r="L4" s="1542"/>
      <c r="M4" s="1542"/>
      <c r="N4" s="1542"/>
      <c r="O4" s="1542"/>
      <c r="P4" s="1542"/>
      <c r="Q4" s="1542"/>
      <c r="R4" s="1542"/>
      <c r="S4" s="1542"/>
      <c r="T4" s="1542"/>
      <c r="U4" s="1542"/>
      <c r="V4" s="1542"/>
      <c r="W4" s="1542"/>
      <c r="X4" s="1542"/>
      <c r="Y4" s="1542"/>
      <c r="Z4" s="1542"/>
      <c r="AA4" s="1542"/>
      <c r="AB4" s="1542"/>
      <c r="AC4" s="1542"/>
      <c r="AD4" s="1542"/>
      <c r="AE4" s="1542"/>
      <c r="AF4" s="1542"/>
      <c r="AG4" s="1542"/>
      <c r="AH4" s="1542"/>
    </row>
    <row r="6" spans="1:34">
      <c r="A6" s="367"/>
      <c r="B6" s="367"/>
      <c r="C6" s="825"/>
      <c r="D6" s="367"/>
      <c r="E6" s="367"/>
      <c r="F6" s="367"/>
      <c r="G6" s="367"/>
      <c r="H6" s="367"/>
      <c r="I6" s="367"/>
      <c r="J6" s="367"/>
      <c r="K6" s="367"/>
      <c r="L6" s="367"/>
      <c r="M6" s="367"/>
      <c r="N6" s="367"/>
      <c r="O6" s="367"/>
      <c r="P6" s="367"/>
      <c r="Q6" s="367"/>
      <c r="R6" s="367"/>
      <c r="S6" s="826"/>
      <c r="AH6" s="805" t="s">
        <v>160</v>
      </c>
    </row>
    <row r="7" spans="1:34" s="370" customFormat="1" ht="16.5">
      <c r="A7" s="911"/>
      <c r="B7" s="912"/>
      <c r="C7" s="1572" t="s">
        <v>550</v>
      </c>
      <c r="D7" s="1570"/>
      <c r="E7" s="1570"/>
      <c r="F7" s="1570"/>
      <c r="G7" s="1570"/>
      <c r="H7" s="1570"/>
      <c r="I7" s="1570"/>
      <c r="J7" s="1570"/>
      <c r="K7" s="1570"/>
      <c r="L7" s="1573"/>
      <c r="M7" s="1573"/>
      <c r="N7" s="1573"/>
      <c r="O7" s="1573"/>
      <c r="P7" s="1573"/>
      <c r="Q7" s="1573"/>
      <c r="R7" s="1571"/>
      <c r="S7" s="1574" t="s">
        <v>1002</v>
      </c>
      <c r="T7" s="1572" t="s">
        <v>965</v>
      </c>
      <c r="U7" s="1570"/>
      <c r="V7" s="1570"/>
      <c r="W7" s="1570"/>
      <c r="X7" s="1570"/>
      <c r="Y7" s="1570"/>
      <c r="Z7" s="1570"/>
      <c r="AA7" s="1570"/>
      <c r="AB7" s="1570"/>
      <c r="AC7" s="1570"/>
      <c r="AD7" s="1570"/>
      <c r="AE7" s="1570"/>
      <c r="AF7" s="1570"/>
      <c r="AG7" s="1570"/>
      <c r="AH7" s="1577"/>
    </row>
    <row r="8" spans="1:34" s="370" customFormat="1" ht="16.5">
      <c r="A8" s="896"/>
      <c r="B8" s="891"/>
      <c r="C8" s="1578" t="s">
        <v>1003</v>
      </c>
      <c r="D8" s="1581" t="s">
        <v>1162</v>
      </c>
      <c r="E8" s="1581" t="s">
        <v>1163</v>
      </c>
      <c r="F8" s="1581" t="s">
        <v>1164</v>
      </c>
      <c r="G8" s="1584" t="s">
        <v>1004</v>
      </c>
      <c r="H8" s="913" t="s">
        <v>556</v>
      </c>
      <c r="I8" s="914"/>
      <c r="J8" s="915"/>
      <c r="K8" s="916"/>
      <c r="L8" s="1546" t="s">
        <v>1005</v>
      </c>
      <c r="M8" s="1547"/>
      <c r="N8" s="1547"/>
      <c r="O8" s="1547"/>
      <c r="P8" s="1547"/>
      <c r="Q8" s="1548"/>
      <c r="R8" s="1578" t="s">
        <v>1006</v>
      </c>
      <c r="S8" s="1575"/>
      <c r="T8" s="1581" t="s">
        <v>1167</v>
      </c>
      <c r="U8" s="1569" t="s">
        <v>181</v>
      </c>
      <c r="V8" s="1570"/>
      <c r="W8" s="1570"/>
      <c r="X8" s="1570"/>
      <c r="Y8" s="1571"/>
      <c r="Z8" s="1569" t="s">
        <v>1007</v>
      </c>
      <c r="AA8" s="1570"/>
      <c r="AB8" s="1571"/>
      <c r="AC8" s="1569" t="s">
        <v>1008</v>
      </c>
      <c r="AD8" s="1570"/>
      <c r="AE8" s="1571"/>
      <c r="AF8" s="1569" t="s">
        <v>585</v>
      </c>
      <c r="AG8" s="1571"/>
      <c r="AH8" s="1085" t="s">
        <v>233</v>
      </c>
    </row>
    <row r="9" spans="1:34" s="370" customFormat="1" ht="39.75" customHeight="1">
      <c r="A9" s="917"/>
      <c r="B9" s="895"/>
      <c r="C9" s="1579"/>
      <c r="D9" s="1582"/>
      <c r="E9" s="1582"/>
      <c r="F9" s="1582"/>
      <c r="G9" s="1585"/>
      <c r="H9" s="919" t="s">
        <v>1009</v>
      </c>
      <c r="I9" s="920"/>
      <c r="J9" s="921"/>
      <c r="K9" s="1587" t="s">
        <v>1010</v>
      </c>
      <c r="L9" s="1543" t="s">
        <v>1011</v>
      </c>
      <c r="M9" s="1549"/>
      <c r="N9" s="1550"/>
      <c r="O9" s="1591" t="s">
        <v>1012</v>
      </c>
      <c r="P9" s="890"/>
      <c r="Q9" s="922"/>
      <c r="R9" s="1579"/>
      <c r="S9" s="1575"/>
      <c r="T9" s="1596"/>
      <c r="U9" s="1592" t="s">
        <v>1013</v>
      </c>
      <c r="V9" s="1593"/>
      <c r="W9" s="1581" t="s">
        <v>1014</v>
      </c>
      <c r="X9" s="1581" t="s">
        <v>1015</v>
      </c>
      <c r="Y9" s="1063"/>
      <c r="Z9" s="1581" t="s">
        <v>1014</v>
      </c>
      <c r="AA9" s="1581" t="s">
        <v>1015</v>
      </c>
      <c r="AB9" s="1063"/>
      <c r="AC9" s="1581" t="s">
        <v>1016</v>
      </c>
      <c r="AD9" s="1063"/>
      <c r="AE9" s="1606" t="s">
        <v>1017</v>
      </c>
      <c r="AF9" s="1581" t="s">
        <v>1174</v>
      </c>
      <c r="AG9" s="1581" t="s">
        <v>1169</v>
      </c>
      <c r="AH9" s="1086"/>
    </row>
    <row r="10" spans="1:34" s="370" customFormat="1" ht="15" customHeight="1">
      <c r="A10" s="917" t="s">
        <v>162</v>
      </c>
      <c r="B10" s="895"/>
      <c r="C10" s="1579"/>
      <c r="D10" s="1582"/>
      <c r="E10" s="1582"/>
      <c r="F10" s="1582"/>
      <c r="G10" s="1585"/>
      <c r="H10" s="1513" t="s">
        <v>558</v>
      </c>
      <c r="I10" s="1599" t="s">
        <v>1018</v>
      </c>
      <c r="J10" s="1513" t="s">
        <v>1165</v>
      </c>
      <c r="K10" s="1588"/>
      <c r="L10" s="1545"/>
      <c r="M10" s="1590"/>
      <c r="N10" s="1568"/>
      <c r="O10" s="1588"/>
      <c r="P10" s="902"/>
      <c r="Q10" s="560"/>
      <c r="R10" s="1579"/>
      <c r="S10" s="1575"/>
      <c r="T10" s="1596"/>
      <c r="U10" s="1594"/>
      <c r="V10" s="1595"/>
      <c r="W10" s="1596"/>
      <c r="X10" s="1604"/>
      <c r="Y10" s="1087" t="s">
        <v>1170</v>
      </c>
      <c r="Z10" s="1596"/>
      <c r="AA10" s="1604"/>
      <c r="AB10" s="1087" t="s">
        <v>1170</v>
      </c>
      <c r="AC10" s="1604"/>
      <c r="AD10" s="1087" t="s">
        <v>1019</v>
      </c>
      <c r="AE10" s="1596"/>
      <c r="AF10" s="1596"/>
      <c r="AG10" s="1596"/>
      <c r="AH10" s="1088" t="s">
        <v>1020</v>
      </c>
    </row>
    <row r="11" spans="1:34" s="370" customFormat="1" ht="17.25" customHeight="1">
      <c r="A11" s="917"/>
      <c r="B11" s="895"/>
      <c r="C11" s="1579"/>
      <c r="D11" s="1582"/>
      <c r="E11" s="1582"/>
      <c r="F11" s="1582"/>
      <c r="G11" s="1585"/>
      <c r="H11" s="1598"/>
      <c r="I11" s="1579"/>
      <c r="J11" s="1598"/>
      <c r="K11" s="1588"/>
      <c r="L11" s="1602" t="s">
        <v>1166</v>
      </c>
      <c r="M11" s="923"/>
      <c r="N11" s="924"/>
      <c r="O11" s="1588"/>
      <c r="P11" s="897" t="s">
        <v>1021</v>
      </c>
      <c r="Q11" s="925" t="s">
        <v>169</v>
      </c>
      <c r="R11" s="1579"/>
      <c r="S11" s="1575"/>
      <c r="T11" s="1596"/>
      <c r="U11" s="1581" t="s">
        <v>1168</v>
      </c>
      <c r="V11" s="1581" t="s">
        <v>1169</v>
      </c>
      <c r="W11" s="1596"/>
      <c r="X11" s="1604"/>
      <c r="Y11" s="1087"/>
      <c r="Z11" s="1596"/>
      <c r="AA11" s="1604"/>
      <c r="AB11" s="1087"/>
      <c r="AC11" s="1604"/>
      <c r="AD11" s="1087" t="s">
        <v>1022</v>
      </c>
      <c r="AE11" s="1596"/>
      <c r="AF11" s="1596"/>
      <c r="AG11" s="1596"/>
      <c r="AH11" s="1088" t="s">
        <v>965</v>
      </c>
    </row>
    <row r="12" spans="1:34" s="370" customFormat="1" ht="25.5">
      <c r="A12" s="896"/>
      <c r="B12" s="891"/>
      <c r="C12" s="1579"/>
      <c r="D12" s="1582"/>
      <c r="E12" s="1582"/>
      <c r="F12" s="1582"/>
      <c r="G12" s="1585"/>
      <c r="H12" s="1598"/>
      <c r="I12" s="1579"/>
      <c r="J12" s="1598"/>
      <c r="K12" s="1588"/>
      <c r="L12" s="1575"/>
      <c r="M12" s="893" t="s">
        <v>1024</v>
      </c>
      <c r="N12" s="918" t="s">
        <v>1025</v>
      </c>
      <c r="O12" s="1588"/>
      <c r="P12" s="899"/>
      <c r="Q12" s="559"/>
      <c r="R12" s="1579"/>
      <c r="S12" s="1575"/>
      <c r="T12" s="1596"/>
      <c r="U12" s="1604"/>
      <c r="V12" s="1604"/>
      <c r="W12" s="1596"/>
      <c r="X12" s="1604"/>
      <c r="Y12" s="1087"/>
      <c r="Z12" s="1596"/>
      <c r="AA12" s="1604"/>
      <c r="AB12" s="1087"/>
      <c r="AC12" s="1604"/>
      <c r="AD12" s="1087" t="s">
        <v>177</v>
      </c>
      <c r="AE12" s="1596"/>
      <c r="AF12" s="1596"/>
      <c r="AG12" s="1596"/>
      <c r="AH12" s="1088"/>
    </row>
    <row r="13" spans="1:34" s="370" customFormat="1" ht="16.5">
      <c r="A13" s="926"/>
      <c r="B13" s="927"/>
      <c r="C13" s="1580"/>
      <c r="D13" s="1583"/>
      <c r="E13" s="1583"/>
      <c r="F13" s="1583"/>
      <c r="G13" s="1586"/>
      <c r="H13" s="1514"/>
      <c r="I13" s="1600"/>
      <c r="J13" s="1601"/>
      <c r="K13" s="1589"/>
      <c r="L13" s="1603"/>
      <c r="M13" s="928"/>
      <c r="N13" s="1116"/>
      <c r="O13" s="1589"/>
      <c r="P13" s="1116"/>
      <c r="Q13" s="928"/>
      <c r="R13" s="1579"/>
      <c r="S13" s="1576"/>
      <c r="T13" s="1597"/>
      <c r="U13" s="1605"/>
      <c r="V13" s="1605"/>
      <c r="W13" s="1597"/>
      <c r="X13" s="1605"/>
      <c r="Y13" s="1089"/>
      <c r="Z13" s="1597"/>
      <c r="AA13" s="1605"/>
      <c r="AB13" s="1089"/>
      <c r="AC13" s="1605"/>
      <c r="AD13" s="1089"/>
      <c r="AE13" s="1597"/>
      <c r="AF13" s="1597"/>
      <c r="AG13" s="1597"/>
      <c r="AH13" s="1090"/>
    </row>
    <row r="14" spans="1:34">
      <c r="A14" s="367"/>
      <c r="B14" s="813"/>
      <c r="C14" s="828"/>
      <c r="D14" s="827"/>
      <c r="E14" s="827"/>
      <c r="F14" s="827"/>
      <c r="G14" s="1106"/>
      <c r="H14" s="1108"/>
      <c r="I14" s="1111"/>
      <c r="J14" s="1112"/>
      <c r="K14" s="1114"/>
      <c r="L14" s="1112"/>
      <c r="M14" s="1114"/>
      <c r="N14" s="1112"/>
      <c r="O14" s="1114"/>
      <c r="P14" s="1112"/>
      <c r="Q14" s="1114"/>
      <c r="R14" s="1112"/>
      <c r="S14" s="1117"/>
      <c r="T14" s="828"/>
      <c r="U14" s="1091"/>
      <c r="V14" s="1091"/>
      <c r="W14" s="1091"/>
      <c r="X14" s="1091"/>
      <c r="Y14" s="1091"/>
      <c r="Z14" s="1091"/>
      <c r="AA14" s="1091"/>
      <c r="AB14" s="1091"/>
      <c r="AC14" s="828"/>
      <c r="AD14" s="1091"/>
      <c r="AE14" s="1091"/>
      <c r="AF14" s="1091"/>
      <c r="AG14" s="1091"/>
      <c r="AH14" s="813"/>
    </row>
    <row r="15" spans="1:34">
      <c r="A15" s="806">
        <v>2018</v>
      </c>
      <c r="B15" s="813"/>
      <c r="C15" s="1094">
        <f>C33</f>
        <v>167876.38204</v>
      </c>
      <c r="D15" s="1095">
        <f>D33</f>
        <v>336266.61820199998</v>
      </c>
      <c r="E15" s="1095">
        <f t="shared" ref="E15:G15" si="0">E33</f>
        <v>78638.268465000001</v>
      </c>
      <c r="F15" s="1095">
        <f t="shared" si="0"/>
        <v>28255.198306999999</v>
      </c>
      <c r="G15" s="1103">
        <f t="shared" si="0"/>
        <v>772110.41364100005</v>
      </c>
      <c r="H15" s="1109">
        <f>H33</f>
        <v>447299.17802027002</v>
      </c>
      <c r="I15" s="1103">
        <f>I33</f>
        <v>632669.55142549996</v>
      </c>
      <c r="J15" s="1099">
        <f t="shared" ref="J15:K15" si="1">J33</f>
        <v>375838.95171300002</v>
      </c>
      <c r="K15" s="1105">
        <f t="shared" si="1"/>
        <v>110740.20143099999</v>
      </c>
      <c r="L15" s="1099">
        <f>L33</f>
        <v>2699.9122299999999</v>
      </c>
      <c r="M15" s="1105">
        <f>M33</f>
        <v>12642.485806999999</v>
      </c>
      <c r="N15" s="1099">
        <f t="shared" ref="N15:P15" si="2">N33</f>
        <v>18242.567668</v>
      </c>
      <c r="O15" s="1105">
        <f t="shared" si="2"/>
        <v>1037776.248904</v>
      </c>
      <c r="P15" s="1099">
        <f t="shared" si="2"/>
        <v>4684392.5720720002</v>
      </c>
      <c r="Q15" s="1105">
        <f>Q33</f>
        <v>5755753.7866810001</v>
      </c>
      <c r="R15" s="1099">
        <f>R33</f>
        <v>340215.83528900001</v>
      </c>
      <c r="S15" s="1098">
        <f t="shared" ref="S15" si="3">S33</f>
        <v>9045664.3852147702</v>
      </c>
      <c r="T15" s="1094">
        <f>T33</f>
        <v>1002593.653971</v>
      </c>
      <c r="U15" s="1096">
        <f t="shared" ref="U15:AA15" si="4">U33</f>
        <v>635.24401499999999</v>
      </c>
      <c r="V15" s="1096">
        <f t="shared" si="4"/>
        <v>21861.460306000001</v>
      </c>
      <c r="W15" s="1096">
        <f t="shared" si="4"/>
        <v>45295.475180000001</v>
      </c>
      <c r="X15" s="1096">
        <f t="shared" si="4"/>
        <v>357679.50911699998</v>
      </c>
      <c r="Y15" s="1096">
        <f t="shared" si="4"/>
        <v>36075.269109000001</v>
      </c>
      <c r="Z15" s="1096">
        <f t="shared" si="4"/>
        <v>75433.189547999995</v>
      </c>
      <c r="AA15" s="1096">
        <f t="shared" si="4"/>
        <v>5596536.3281625099</v>
      </c>
      <c r="AB15" s="1096">
        <f>AB33</f>
        <v>760696.09458799998</v>
      </c>
      <c r="AC15" s="1096">
        <f t="shared" ref="AC15:AH15" si="5">AC33</f>
        <v>461546.957727</v>
      </c>
      <c r="AD15" s="1096">
        <f t="shared" si="5"/>
        <v>6432665.61229851</v>
      </c>
      <c r="AE15" s="1096">
        <f t="shared" si="5"/>
        <v>6894212.5700255102</v>
      </c>
      <c r="AF15" s="1096">
        <f t="shared" si="5"/>
        <v>268771.40602900001</v>
      </c>
      <c r="AG15" s="1096">
        <f t="shared" si="5"/>
        <v>173813.216139</v>
      </c>
      <c r="AH15" s="1097">
        <f t="shared" si="5"/>
        <v>706273.53905000002</v>
      </c>
    </row>
    <row r="16" spans="1:34">
      <c r="A16" s="806">
        <v>2019</v>
      </c>
      <c r="B16" s="813"/>
      <c r="C16" s="1094">
        <f>C46</f>
        <v>183759.29248199999</v>
      </c>
      <c r="D16" s="1095">
        <f>D46</f>
        <v>280548.71581199998</v>
      </c>
      <c r="E16" s="1095">
        <f t="shared" ref="E16:G16" si="6">E46</f>
        <v>87748.161441000004</v>
      </c>
      <c r="F16" s="1095">
        <f t="shared" si="6"/>
        <v>31687.413283000002</v>
      </c>
      <c r="G16" s="1103">
        <f t="shared" si="6"/>
        <v>497961.22133500001</v>
      </c>
      <c r="H16" s="1109">
        <f>H46</f>
        <v>621407.29042199999</v>
      </c>
      <c r="I16" s="1103">
        <f>I46</f>
        <v>755024.67944199999</v>
      </c>
      <c r="J16" s="1099">
        <f t="shared" ref="J16:K16" si="7">J46</f>
        <v>447131.928288</v>
      </c>
      <c r="K16" s="1105">
        <f t="shared" si="7"/>
        <v>98214.396766999998</v>
      </c>
      <c r="L16" s="1099">
        <f>L46</f>
        <v>2022.470726</v>
      </c>
      <c r="M16" s="1105">
        <f>M46</f>
        <v>8152.1567640000003</v>
      </c>
      <c r="N16" s="1099">
        <f t="shared" ref="N16:P16" si="8">N46</f>
        <v>16709.964199999999</v>
      </c>
      <c r="O16" s="1105">
        <f t="shared" si="8"/>
        <v>996307.09522100003</v>
      </c>
      <c r="P16" s="1099">
        <f t="shared" si="8"/>
        <v>4991760.2016700003</v>
      </c>
      <c r="Q16" s="1105">
        <f>Q46</f>
        <v>6014951.8885810003</v>
      </c>
      <c r="R16" s="1099">
        <f>R46</f>
        <v>722663.95835600002</v>
      </c>
      <c r="S16" s="1098">
        <f t="shared" ref="S16" si="9">S46</f>
        <v>9741098.9462090023</v>
      </c>
      <c r="T16" s="1094">
        <f>T46</f>
        <v>1126850.2085579999</v>
      </c>
      <c r="U16" s="1096">
        <f t="shared" ref="U16:AA16" si="10">U46</f>
        <v>495.37037900000001</v>
      </c>
      <c r="V16" s="1096">
        <f t="shared" si="10"/>
        <v>16544.388902999999</v>
      </c>
      <c r="W16" s="1096">
        <f t="shared" si="10"/>
        <v>43876.439713</v>
      </c>
      <c r="X16" s="1096">
        <f t="shared" si="10"/>
        <v>371203.44584900001</v>
      </c>
      <c r="Y16" s="1096">
        <f t="shared" si="10"/>
        <v>10286.989917000001</v>
      </c>
      <c r="Z16" s="1096">
        <f t="shared" si="10"/>
        <v>71845.568522999994</v>
      </c>
      <c r="AA16" s="1096">
        <f t="shared" si="10"/>
        <v>6047242.9210959999</v>
      </c>
      <c r="AB16" s="1096">
        <f>AB46</f>
        <v>782939.213414</v>
      </c>
      <c r="AC16" s="1096">
        <f t="shared" ref="AC16:AH16" si="11">AC46</f>
        <v>442406.63476099999</v>
      </c>
      <c r="AD16" s="1096">
        <f t="shared" si="11"/>
        <v>6902027.7030330002</v>
      </c>
      <c r="AE16" s="1096">
        <f t="shared" si="11"/>
        <v>7344434.3377940003</v>
      </c>
      <c r="AF16" s="1096">
        <f t="shared" si="11"/>
        <v>294479.37987499998</v>
      </c>
      <c r="AG16" s="1096">
        <f t="shared" si="11"/>
        <v>187305.227155</v>
      </c>
      <c r="AH16" s="1097">
        <f t="shared" si="11"/>
        <v>788029.79282700003</v>
      </c>
    </row>
    <row r="17" spans="1:34">
      <c r="A17" s="806">
        <v>2020</v>
      </c>
      <c r="B17" s="813"/>
      <c r="C17" s="1094">
        <f>C59</f>
        <v>193797.82260099999</v>
      </c>
      <c r="D17" s="1095">
        <f>D59</f>
        <v>290368.59162600001</v>
      </c>
      <c r="E17" s="1095">
        <f t="shared" ref="E17:G17" si="12">E59</f>
        <v>83792.227159000002</v>
      </c>
      <c r="F17" s="1095">
        <f t="shared" si="12"/>
        <v>30662.869740999999</v>
      </c>
      <c r="G17" s="1103">
        <f t="shared" si="12"/>
        <v>702852.34374299995</v>
      </c>
      <c r="H17" s="1109">
        <f>H59</f>
        <v>777239.17199199996</v>
      </c>
      <c r="I17" s="1103">
        <f>I59</f>
        <v>1429346.449671</v>
      </c>
      <c r="J17" s="1099">
        <f t="shared" ref="J17:K17" si="13">J59</f>
        <v>581087.68209100002</v>
      </c>
      <c r="K17" s="1105">
        <f t="shared" si="13"/>
        <v>91247.455776999996</v>
      </c>
      <c r="L17" s="1099">
        <f>L59</f>
        <v>4103.2623130000002</v>
      </c>
      <c r="M17" s="1105">
        <f>M59</f>
        <v>4533.4014859999997</v>
      </c>
      <c r="N17" s="1099">
        <f t="shared" ref="N17:P17" si="14">N59</f>
        <v>18781.639394000002</v>
      </c>
      <c r="O17" s="1105">
        <f t="shared" si="14"/>
        <v>1077665.837847</v>
      </c>
      <c r="P17" s="1099">
        <f t="shared" si="14"/>
        <v>5660471.8924900005</v>
      </c>
      <c r="Q17" s="1105">
        <f>Q59</f>
        <v>6765556.0335300006</v>
      </c>
      <c r="R17" s="1099">
        <f>R59</f>
        <v>779487.38098100002</v>
      </c>
      <c r="S17" s="1098">
        <f t="shared" ref="S17" si="15">S59</f>
        <v>11725438.028912</v>
      </c>
      <c r="T17" s="1094">
        <f>T59</f>
        <v>1258772.9017749999</v>
      </c>
      <c r="U17" s="1096">
        <f t="shared" ref="U17:AA17" si="16">U59</f>
        <v>2027.9047190000001</v>
      </c>
      <c r="V17" s="1096">
        <f t="shared" si="16"/>
        <v>19735.920257000002</v>
      </c>
      <c r="W17" s="1096">
        <f t="shared" si="16"/>
        <v>50645.182453000001</v>
      </c>
      <c r="X17" s="1096">
        <f t="shared" si="16"/>
        <v>536109.64976070006</v>
      </c>
      <c r="Y17" s="1096">
        <f t="shared" si="16"/>
        <v>15497.906278</v>
      </c>
      <c r="Z17" s="1096">
        <f t="shared" si="16"/>
        <v>69628.495335</v>
      </c>
      <c r="AA17" s="1096">
        <f t="shared" si="16"/>
        <v>7318638.2492957301</v>
      </c>
      <c r="AB17" s="1096">
        <f>AB59</f>
        <v>961001.045942</v>
      </c>
      <c r="AC17" s="1096">
        <f t="shared" ref="AC17:AH17" si="17">AC59</f>
        <v>624016.56346770003</v>
      </c>
      <c r="AD17" s="1096">
        <f t="shared" si="17"/>
        <v>8349267.7905727299</v>
      </c>
      <c r="AE17" s="1096">
        <f t="shared" si="17"/>
        <v>8973284.354040429</v>
      </c>
      <c r="AF17" s="1096">
        <f t="shared" si="17"/>
        <v>455176.69056199997</v>
      </c>
      <c r="AG17" s="1096">
        <f t="shared" si="17"/>
        <v>197971.911578</v>
      </c>
      <c r="AH17" s="1097">
        <f t="shared" si="17"/>
        <v>840232.17095699999</v>
      </c>
    </row>
    <row r="18" spans="1:34">
      <c r="A18" s="806">
        <v>2021</v>
      </c>
      <c r="B18" s="813"/>
      <c r="C18" s="1094">
        <f>C72</f>
        <v>220649.41581899999</v>
      </c>
      <c r="D18" s="1095">
        <f>D72</f>
        <v>398542.80042799999</v>
      </c>
      <c r="E18" s="1095">
        <f t="shared" ref="E18:G18" si="18">E72</f>
        <v>123413.651786</v>
      </c>
      <c r="F18" s="1095">
        <f t="shared" si="18"/>
        <v>35537.868906999996</v>
      </c>
      <c r="G18" s="1103">
        <f t="shared" si="18"/>
        <v>663891.47582699999</v>
      </c>
      <c r="H18" s="1109">
        <f>H72</f>
        <v>577515.86450799997</v>
      </c>
      <c r="I18" s="1103">
        <f>I72</f>
        <v>1584961.5739780001</v>
      </c>
      <c r="J18" s="1099">
        <f t="shared" ref="J18:K18" si="19">J72</f>
        <v>499579.55058699998</v>
      </c>
      <c r="K18" s="1105">
        <f t="shared" si="19"/>
        <v>117093.59708000001</v>
      </c>
      <c r="L18" s="1099">
        <f>L72</f>
        <v>4377.8613660000001</v>
      </c>
      <c r="M18" s="1105">
        <f>M72</f>
        <v>5749.7779220000002</v>
      </c>
      <c r="N18" s="1099">
        <f t="shared" ref="N18:P18" si="20">N72</f>
        <v>19572.888314</v>
      </c>
      <c r="O18" s="1105">
        <f t="shared" si="20"/>
        <v>1543965.4272380001</v>
      </c>
      <c r="P18" s="1099">
        <f t="shared" si="20"/>
        <v>6634344.8377759997</v>
      </c>
      <c r="Q18" s="1105">
        <f>Q72</f>
        <v>8208010.7926159995</v>
      </c>
      <c r="R18" s="1099">
        <f>R72</f>
        <v>898233.103688</v>
      </c>
      <c r="S18" s="1098">
        <f t="shared" ref="S18" si="21">S72</f>
        <v>13327429.695224</v>
      </c>
      <c r="T18" s="1094">
        <f>T72</f>
        <v>1452953.4764159999</v>
      </c>
      <c r="U18" s="1096">
        <f t="shared" ref="U18:AA18" si="22">U72</f>
        <v>2060.446688</v>
      </c>
      <c r="V18" s="1096">
        <f t="shared" si="22"/>
        <v>22339.300660000001</v>
      </c>
      <c r="W18" s="1096">
        <f t="shared" si="22"/>
        <v>47706.279560000003</v>
      </c>
      <c r="X18" s="1096">
        <f t="shared" si="22"/>
        <v>675440.35351599997</v>
      </c>
      <c r="Y18" s="1096">
        <f t="shared" si="22"/>
        <v>24169.638203999999</v>
      </c>
      <c r="Z18" s="1096">
        <f t="shared" si="22"/>
        <v>122396.71255500001</v>
      </c>
      <c r="AA18" s="1096">
        <f t="shared" si="22"/>
        <v>8179009.8938840004</v>
      </c>
      <c r="AB18" s="1096">
        <f>AB72</f>
        <v>1163757.2084629999</v>
      </c>
      <c r="AC18" s="1096">
        <f t="shared" ref="AC18:AH18" si="23">AC72</f>
        <v>771716.01862799993</v>
      </c>
      <c r="AD18" s="1096">
        <f t="shared" si="23"/>
        <v>9465163.8149020001</v>
      </c>
      <c r="AE18" s="1096">
        <f t="shared" si="23"/>
        <v>10236879.833529999</v>
      </c>
      <c r="AF18" s="1096">
        <f t="shared" si="23"/>
        <v>550927.49966900004</v>
      </c>
      <c r="AG18" s="1096">
        <f t="shared" si="23"/>
        <v>159540.07487000001</v>
      </c>
      <c r="AH18" s="1097">
        <f t="shared" si="23"/>
        <v>927128.81073763</v>
      </c>
    </row>
    <row r="19" spans="1:34">
      <c r="A19" s="806">
        <v>2022</v>
      </c>
      <c r="B19" s="813"/>
      <c r="C19" s="1094">
        <f>C85</f>
        <v>284525.46493199997</v>
      </c>
      <c r="D19" s="1095">
        <f>D85</f>
        <v>630940.74424000003</v>
      </c>
      <c r="E19" s="1095">
        <f t="shared" ref="E19:G19" si="24">E85</f>
        <v>139329.84246700001</v>
      </c>
      <c r="F19" s="1095">
        <f t="shared" si="24"/>
        <v>32727.732369000001</v>
      </c>
      <c r="G19" s="1103">
        <f t="shared" si="24"/>
        <v>1131212.5227119999</v>
      </c>
      <c r="H19" s="1109">
        <f>H85</f>
        <v>624935.02746000001</v>
      </c>
      <c r="I19" s="1103">
        <f>I85</f>
        <v>2461325.1662150002</v>
      </c>
      <c r="J19" s="1099">
        <f t="shared" ref="J19:K19" si="25">J85</f>
        <v>639320.76259099995</v>
      </c>
      <c r="K19" s="1105">
        <f t="shared" si="25"/>
        <v>119805.333646</v>
      </c>
      <c r="L19" s="1099">
        <f>L85</f>
        <v>2002.606325</v>
      </c>
      <c r="M19" s="1105">
        <f>M85</f>
        <v>6733.9262419999995</v>
      </c>
      <c r="N19" s="1099">
        <f t="shared" ref="N19:P19" si="26">N85</f>
        <v>25515.514451999999</v>
      </c>
      <c r="O19" s="1105">
        <f t="shared" si="26"/>
        <v>921836.56958000001</v>
      </c>
      <c r="P19" s="1099">
        <f t="shared" si="26"/>
        <v>7441119.1465800004</v>
      </c>
      <c r="Q19" s="1105">
        <f>Q85</f>
        <v>8397207.7631790005</v>
      </c>
      <c r="R19" s="1099">
        <f>R85</f>
        <v>1423014.6366570001</v>
      </c>
      <c r="S19" s="1098">
        <f t="shared" ref="S19" si="27">S85</f>
        <v>15884344.996468</v>
      </c>
      <c r="T19" s="1094">
        <f>T85</f>
        <v>1785316.8376559999</v>
      </c>
      <c r="U19" s="1096">
        <f t="shared" ref="U19:AA19" si="28">U85</f>
        <v>2188.8288990000001</v>
      </c>
      <c r="V19" s="1096">
        <f t="shared" si="28"/>
        <v>16819.902195999999</v>
      </c>
      <c r="W19" s="1096">
        <f t="shared" si="28"/>
        <v>60761.592230000002</v>
      </c>
      <c r="X19" s="1096">
        <f t="shared" si="28"/>
        <v>711543.79582600005</v>
      </c>
      <c r="Y19" s="1096">
        <f t="shared" si="28"/>
        <v>57658.729982999997</v>
      </c>
      <c r="Z19" s="1096">
        <f t="shared" si="28"/>
        <v>128037.31028600001</v>
      </c>
      <c r="AA19" s="1096">
        <f t="shared" si="28"/>
        <v>9043455.2148030009</v>
      </c>
      <c r="AB19" s="1096">
        <f>AB85</f>
        <v>2038383.3977602799</v>
      </c>
      <c r="AC19" s="1096">
        <f t="shared" ref="AC19:AH19" si="29">AC85</f>
        <v>848972.84913400002</v>
      </c>
      <c r="AD19" s="1096">
        <f t="shared" si="29"/>
        <v>11209875.922849281</v>
      </c>
      <c r="AE19" s="1096">
        <f t="shared" si="29"/>
        <v>12058848.771983281</v>
      </c>
      <c r="AF19" s="1096">
        <f t="shared" si="29"/>
        <v>362071.42832800001</v>
      </c>
      <c r="AG19" s="1096">
        <f t="shared" si="29"/>
        <v>272432.29093168251</v>
      </c>
      <c r="AH19" s="1097">
        <f t="shared" si="29"/>
        <v>1405675.667569</v>
      </c>
    </row>
    <row r="20" spans="1:34">
      <c r="A20" s="806">
        <v>2023</v>
      </c>
      <c r="B20" s="813"/>
      <c r="C20" s="1094">
        <f>C98</f>
        <v>286367.13881099998</v>
      </c>
      <c r="D20" s="1095">
        <f>D98</f>
        <v>332212.35711300001</v>
      </c>
      <c r="E20" s="1095">
        <f t="shared" ref="E20:G20" si="30">E98</f>
        <v>94792.796140000006</v>
      </c>
      <c r="F20" s="1095">
        <f t="shared" si="30"/>
        <v>37443.683364999997</v>
      </c>
      <c r="G20" s="1103">
        <f t="shared" si="30"/>
        <v>1131988.0262229999</v>
      </c>
      <c r="H20" s="1109">
        <f>H98</f>
        <v>1813970.9016470001</v>
      </c>
      <c r="I20" s="1103">
        <f>I98</f>
        <v>3188559.3842790001</v>
      </c>
      <c r="J20" s="1099">
        <f t="shared" ref="J20:K20" si="31">J98</f>
        <v>425959.37503699999</v>
      </c>
      <c r="K20" s="1105">
        <f t="shared" si="31"/>
        <v>131521.047028</v>
      </c>
      <c r="L20" s="1099">
        <f>L98</f>
        <v>1213.386456</v>
      </c>
      <c r="M20" s="1105">
        <f>M98</f>
        <v>7533.9097460000003</v>
      </c>
      <c r="N20" s="1099">
        <f t="shared" ref="N20:P20" si="32">N98</f>
        <v>21585.430464000001</v>
      </c>
      <c r="O20" s="1105">
        <f t="shared" si="32"/>
        <v>867386.70890299999</v>
      </c>
      <c r="P20" s="1099">
        <f t="shared" si="32"/>
        <v>7456512.9111799998</v>
      </c>
      <c r="Q20" s="1105">
        <f>Q98</f>
        <v>8354232.3467490003</v>
      </c>
      <c r="R20" s="1099">
        <f>R98</f>
        <v>1476282.1647099999</v>
      </c>
      <c r="S20" s="1098">
        <f t="shared" ref="S20" si="33">S98</f>
        <v>17273329.221101999</v>
      </c>
      <c r="T20" s="1094">
        <f>T98</f>
        <v>1871976.4706919999</v>
      </c>
      <c r="U20" s="1096">
        <f t="shared" ref="U20:AA20" si="34">U98</f>
        <v>12289.024948</v>
      </c>
      <c r="V20" s="1096">
        <f t="shared" si="34"/>
        <v>10875.529512999999</v>
      </c>
      <c r="W20" s="1096">
        <f t="shared" si="34"/>
        <v>79151.766808</v>
      </c>
      <c r="X20" s="1096">
        <f t="shared" si="34"/>
        <v>757898.32492699998</v>
      </c>
      <c r="Y20" s="1096">
        <f t="shared" si="34"/>
        <v>42112.015325</v>
      </c>
      <c r="Z20" s="1096">
        <f t="shared" si="34"/>
        <v>614474.06605799997</v>
      </c>
      <c r="AA20" s="1096">
        <f t="shared" si="34"/>
        <v>9827026.1951727606</v>
      </c>
      <c r="AB20" s="1096">
        <f>AB98</f>
        <v>1963542.7866991202</v>
      </c>
      <c r="AC20" s="1096">
        <f t="shared" ref="AC20:AH20" si="35">AC98</f>
        <v>902326.66152100009</v>
      </c>
      <c r="AD20" s="1096">
        <f t="shared" si="35"/>
        <v>12405043.047929881</v>
      </c>
      <c r="AE20" s="1096">
        <f t="shared" si="35"/>
        <v>13307369.709450882</v>
      </c>
      <c r="AF20" s="1096">
        <f t="shared" si="35"/>
        <v>265126.012216</v>
      </c>
      <c r="AG20" s="1096">
        <f t="shared" si="35"/>
        <v>165423.389375</v>
      </c>
      <c r="AH20" s="1097">
        <f t="shared" si="35"/>
        <v>1663433.639369</v>
      </c>
    </row>
    <row r="21" spans="1:34">
      <c r="A21" s="806"/>
      <c r="B21" s="813"/>
      <c r="C21" s="1094"/>
      <c r="D21" s="1095"/>
      <c r="E21" s="1095"/>
      <c r="F21" s="1095"/>
      <c r="G21" s="1103"/>
      <c r="H21" s="1109"/>
      <c r="I21" s="1103"/>
      <c r="J21" s="1099"/>
      <c r="K21" s="1105"/>
      <c r="L21" s="1099"/>
      <c r="M21" s="1105"/>
      <c r="N21" s="1099"/>
      <c r="O21" s="1105"/>
      <c r="P21" s="1099"/>
      <c r="Q21" s="1105"/>
      <c r="R21" s="1099"/>
      <c r="S21" s="1104"/>
      <c r="T21" s="1094"/>
      <c r="U21" s="1096"/>
      <c r="V21" s="1096"/>
      <c r="W21" s="1096"/>
      <c r="X21" s="1096"/>
      <c r="Y21" s="1096"/>
      <c r="Z21" s="1096"/>
      <c r="AA21" s="1096"/>
      <c r="AB21" s="1096"/>
      <c r="AC21" s="1096"/>
      <c r="AD21" s="1096"/>
      <c r="AE21" s="1096"/>
      <c r="AF21" s="1096"/>
      <c r="AG21" s="1096"/>
      <c r="AH21" s="1098"/>
    </row>
    <row r="22" spans="1:34">
      <c r="A22" s="806">
        <v>2018</v>
      </c>
      <c r="B22" s="471" t="s">
        <v>147</v>
      </c>
      <c r="C22" s="1094">
        <v>156948.611649</v>
      </c>
      <c r="D22" s="1095">
        <v>355528.35980600002</v>
      </c>
      <c r="E22" s="1095">
        <v>54489.414753999998</v>
      </c>
      <c r="F22" s="1095">
        <v>22862.458978999999</v>
      </c>
      <c r="G22" s="1103">
        <v>528217.00864400005</v>
      </c>
      <c r="H22" s="1109">
        <v>481031.91715300002</v>
      </c>
      <c r="I22" s="1103">
        <v>742823.47349100001</v>
      </c>
      <c r="J22" s="1099">
        <v>299493.90545100003</v>
      </c>
      <c r="K22" s="1105">
        <v>130885.48673400001</v>
      </c>
      <c r="L22" s="1099">
        <v>1650.2227290000001</v>
      </c>
      <c r="M22" s="1105">
        <v>7411.7796049999997</v>
      </c>
      <c r="N22" s="1099">
        <v>15277.783657</v>
      </c>
      <c r="O22" s="1105">
        <v>832840.22964000003</v>
      </c>
      <c r="P22" s="1099">
        <v>4019509.956249</v>
      </c>
      <c r="Q22" s="1105">
        <v>4876689.9718800001</v>
      </c>
      <c r="R22" s="1099">
        <v>260297.19625400001</v>
      </c>
      <c r="S22" s="1104">
        <v>7909267.8047949998</v>
      </c>
      <c r="T22" s="1094">
        <v>859464.10217800003</v>
      </c>
      <c r="U22" s="1096">
        <v>376.20666899999998</v>
      </c>
      <c r="V22" s="1096">
        <v>16845.276441000002</v>
      </c>
      <c r="W22" s="1096">
        <v>39407.995354999999</v>
      </c>
      <c r="X22" s="1096">
        <v>342404.07095199998</v>
      </c>
      <c r="Y22" s="1096">
        <v>10033.616411000001</v>
      </c>
      <c r="Z22" s="1096">
        <v>30309.515169999999</v>
      </c>
      <c r="AA22" s="1096">
        <v>4965598.043118</v>
      </c>
      <c r="AB22" s="1096">
        <v>653345.08607399999</v>
      </c>
      <c r="AC22" s="1096">
        <v>409067.165828</v>
      </c>
      <c r="AD22" s="1096">
        <v>5649252.6443619998</v>
      </c>
      <c r="AE22" s="1096">
        <v>6058319.8101899996</v>
      </c>
      <c r="AF22" s="1096">
        <v>241465.491095</v>
      </c>
      <c r="AG22" s="1096">
        <v>164156.569613</v>
      </c>
      <c r="AH22" s="1097">
        <v>585861.83171900001</v>
      </c>
    </row>
    <row r="23" spans="1:34">
      <c r="A23" s="806"/>
      <c r="B23" s="471" t="s">
        <v>148</v>
      </c>
      <c r="C23" s="1094">
        <v>153617.81453999999</v>
      </c>
      <c r="D23" s="1095">
        <v>351828.16465400002</v>
      </c>
      <c r="E23" s="1095">
        <v>65275.763799</v>
      </c>
      <c r="F23" s="1095">
        <v>22760.171111</v>
      </c>
      <c r="G23" s="1103">
        <v>527665.27146099997</v>
      </c>
      <c r="H23" s="1109">
        <v>493019.40785399999</v>
      </c>
      <c r="I23" s="1103">
        <v>735588.285561</v>
      </c>
      <c r="J23" s="1099">
        <v>305323.92549599998</v>
      </c>
      <c r="K23" s="1105">
        <v>130512.071092</v>
      </c>
      <c r="L23" s="1099">
        <v>1748.2169530000001</v>
      </c>
      <c r="M23" s="1105">
        <v>9638.5643889999992</v>
      </c>
      <c r="N23" s="1099">
        <v>15234.170424</v>
      </c>
      <c r="O23" s="1105">
        <v>858104.65596400003</v>
      </c>
      <c r="P23" s="1099">
        <v>4064654.4325799998</v>
      </c>
      <c r="Q23" s="1105">
        <v>4949380.0403100001</v>
      </c>
      <c r="R23" s="1099">
        <v>271309.68268299999</v>
      </c>
      <c r="S23" s="1104">
        <v>8006280.5985610001</v>
      </c>
      <c r="T23" s="1094">
        <v>863504.28883400001</v>
      </c>
      <c r="U23" s="1096">
        <v>315.590215</v>
      </c>
      <c r="V23" s="1096">
        <v>16020.686937</v>
      </c>
      <c r="W23" s="1096">
        <v>35561.944185</v>
      </c>
      <c r="X23" s="1096">
        <v>331457.355239</v>
      </c>
      <c r="Y23" s="1096">
        <v>9682.5665790000003</v>
      </c>
      <c r="Z23" s="1096">
        <v>30427.54377</v>
      </c>
      <c r="AA23" s="1096">
        <v>5055850.8168810001</v>
      </c>
      <c r="AB23" s="1096">
        <v>642175.41061999998</v>
      </c>
      <c r="AC23" s="1096">
        <v>393038.143155</v>
      </c>
      <c r="AD23" s="1096">
        <v>5728453.7712710006</v>
      </c>
      <c r="AE23" s="1096">
        <v>6121491.9144260008</v>
      </c>
      <c r="AF23" s="1096">
        <v>254922.68239500001</v>
      </c>
      <c r="AG23" s="1096">
        <v>158843.03489400001</v>
      </c>
      <c r="AH23" s="1097">
        <v>607518.67801200005</v>
      </c>
    </row>
    <row r="24" spans="1:34">
      <c r="A24" s="806"/>
      <c r="B24" s="471" t="s">
        <v>149</v>
      </c>
      <c r="C24" s="1094">
        <v>175587.28735</v>
      </c>
      <c r="D24" s="1095">
        <v>361350.86375299998</v>
      </c>
      <c r="E24" s="1095">
        <v>79495.297686000005</v>
      </c>
      <c r="F24" s="1095">
        <v>23291.767472</v>
      </c>
      <c r="G24" s="1103">
        <v>549990.23244099994</v>
      </c>
      <c r="H24" s="1109">
        <v>470393.97975699999</v>
      </c>
      <c r="I24" s="1103">
        <v>748232.74972299999</v>
      </c>
      <c r="J24" s="1099">
        <v>315630.93400900002</v>
      </c>
      <c r="K24" s="1105">
        <v>114617.921738</v>
      </c>
      <c r="L24" s="1099">
        <v>1775.324361</v>
      </c>
      <c r="M24" s="1105">
        <v>8583.6307500000003</v>
      </c>
      <c r="N24" s="1099">
        <v>14725.097352999999</v>
      </c>
      <c r="O24" s="1105">
        <v>870284.54616400006</v>
      </c>
      <c r="P24" s="1099">
        <v>4187238.5719679999</v>
      </c>
      <c r="Q24" s="1105">
        <v>5082607.1705959998</v>
      </c>
      <c r="R24" s="1099">
        <v>273130.02542000002</v>
      </c>
      <c r="S24" s="1104">
        <v>8194328.2299450003</v>
      </c>
      <c r="T24" s="1094">
        <v>874834.71146000002</v>
      </c>
      <c r="U24" s="1096">
        <v>383.77614199999999</v>
      </c>
      <c r="V24" s="1096">
        <v>18479.367405000001</v>
      </c>
      <c r="W24" s="1096">
        <v>35679.034673000002</v>
      </c>
      <c r="X24" s="1096">
        <v>377309.79155700002</v>
      </c>
      <c r="Y24" s="1096">
        <v>10307.329395999999</v>
      </c>
      <c r="Z24" s="1096">
        <v>29258.645562999998</v>
      </c>
      <c r="AA24" s="1096">
        <v>5154308.7290719999</v>
      </c>
      <c r="AB24" s="1096">
        <v>648461.53960100003</v>
      </c>
      <c r="AC24" s="1096">
        <v>442159.29917300004</v>
      </c>
      <c r="AD24" s="1096">
        <v>5832028.9142359998</v>
      </c>
      <c r="AE24" s="1096">
        <v>6274188.2134090001</v>
      </c>
      <c r="AF24" s="1096">
        <v>252021.644741</v>
      </c>
      <c r="AG24" s="1096">
        <v>173566.71317</v>
      </c>
      <c r="AH24" s="1097">
        <v>619716.94716500002</v>
      </c>
    </row>
    <row r="25" spans="1:34">
      <c r="A25" s="806"/>
      <c r="B25" s="471" t="s">
        <v>150</v>
      </c>
      <c r="C25" s="1094">
        <v>173622.76088300001</v>
      </c>
      <c r="D25" s="1095">
        <v>360085.16259299999</v>
      </c>
      <c r="E25" s="1095">
        <v>61592.989915999999</v>
      </c>
      <c r="F25" s="1095">
        <v>24125.400017</v>
      </c>
      <c r="G25" s="1103">
        <v>585892.69891200005</v>
      </c>
      <c r="H25" s="1109">
        <v>504546.36454400001</v>
      </c>
      <c r="I25" s="1103">
        <v>750944.41098799999</v>
      </c>
      <c r="J25" s="1099">
        <v>307995.06591</v>
      </c>
      <c r="K25" s="1105">
        <v>115155.814627</v>
      </c>
      <c r="L25" s="1099">
        <v>2374.965005</v>
      </c>
      <c r="M25" s="1105">
        <v>9702.9586020000006</v>
      </c>
      <c r="N25" s="1099">
        <v>13533.904637</v>
      </c>
      <c r="O25" s="1105">
        <v>851008.21557200002</v>
      </c>
      <c r="P25" s="1099">
        <v>4208458.7936733803</v>
      </c>
      <c r="Q25" s="1105">
        <v>5085078.8374893805</v>
      </c>
      <c r="R25" s="1099">
        <v>281786.048633</v>
      </c>
      <c r="S25" s="1104">
        <v>8250825.5545123797</v>
      </c>
      <c r="T25" s="1094">
        <v>898398.22111299995</v>
      </c>
      <c r="U25" s="1096">
        <v>404.87576899999999</v>
      </c>
      <c r="V25" s="1096">
        <v>17942.64934</v>
      </c>
      <c r="W25" s="1096">
        <v>37126.917432000002</v>
      </c>
      <c r="X25" s="1096">
        <v>350309.04025399999</v>
      </c>
      <c r="Y25" s="1096">
        <v>9821.947236</v>
      </c>
      <c r="Z25" s="1096">
        <v>34598.474343000002</v>
      </c>
      <c r="AA25" s="1096">
        <v>5231163.1157430001</v>
      </c>
      <c r="AB25" s="1096">
        <v>654256.44139599998</v>
      </c>
      <c r="AC25" s="1096">
        <v>415605.43003099994</v>
      </c>
      <c r="AD25" s="1096">
        <v>5920018.0314819999</v>
      </c>
      <c r="AE25" s="1096">
        <v>6335623.4615129996</v>
      </c>
      <c r="AF25" s="1096">
        <v>235452.31239899999</v>
      </c>
      <c r="AG25" s="1096">
        <v>166966.49995200001</v>
      </c>
      <c r="AH25" s="1097">
        <v>614385.05953500001</v>
      </c>
    </row>
    <row r="26" spans="1:34">
      <c r="A26" s="806"/>
      <c r="B26" s="471" t="s">
        <v>151</v>
      </c>
      <c r="C26" s="1094">
        <v>162933.09038199999</v>
      </c>
      <c r="D26" s="1095">
        <v>356613.13483300002</v>
      </c>
      <c r="E26" s="1095">
        <v>69647.706734000007</v>
      </c>
      <c r="F26" s="1095">
        <v>23915.057536</v>
      </c>
      <c r="G26" s="1103">
        <v>585176.68471900001</v>
      </c>
      <c r="H26" s="1109">
        <v>498750.65808000002</v>
      </c>
      <c r="I26" s="1103">
        <v>741615.76834499999</v>
      </c>
      <c r="J26" s="1099">
        <v>311837.220286</v>
      </c>
      <c r="K26" s="1105">
        <v>114827.344291</v>
      </c>
      <c r="L26" s="1099">
        <v>2062.1233900000002</v>
      </c>
      <c r="M26" s="1105">
        <v>7798.6407840000002</v>
      </c>
      <c r="N26" s="1099">
        <v>14006.784275</v>
      </c>
      <c r="O26" s="1105">
        <v>867751.89034952002</v>
      </c>
      <c r="P26" s="1099">
        <v>4259293.6732299998</v>
      </c>
      <c r="Q26" s="1105">
        <v>5150913.1120285196</v>
      </c>
      <c r="R26" s="1099">
        <v>286180.78171499999</v>
      </c>
      <c r="S26" s="1104">
        <v>8302410.5589495199</v>
      </c>
      <c r="T26" s="1094">
        <v>905111.24587600003</v>
      </c>
      <c r="U26" s="1096">
        <v>814.32045700000003</v>
      </c>
      <c r="V26" s="1096">
        <v>17482.899850999998</v>
      </c>
      <c r="W26" s="1096">
        <v>37068.51023</v>
      </c>
      <c r="X26" s="1096">
        <v>342426.96648800001</v>
      </c>
      <c r="Y26" s="1096">
        <v>9132.3386800000007</v>
      </c>
      <c r="Z26" s="1096">
        <v>39159.993988000002</v>
      </c>
      <c r="AA26" s="1096">
        <v>5256757.9927420001</v>
      </c>
      <c r="AB26" s="1096">
        <v>648390.06574700004</v>
      </c>
      <c r="AC26" s="1096">
        <v>406925.035706</v>
      </c>
      <c r="AD26" s="1096">
        <v>5944308.0524770003</v>
      </c>
      <c r="AE26" s="1096">
        <v>6351233.0881830007</v>
      </c>
      <c r="AF26" s="1096">
        <v>259513.25795599999</v>
      </c>
      <c r="AG26" s="1096">
        <v>164680.73708300001</v>
      </c>
      <c r="AH26" s="1097">
        <v>621872.22985200002</v>
      </c>
    </row>
    <row r="27" spans="1:34">
      <c r="A27" s="806"/>
      <c r="B27" s="471" t="s">
        <v>152</v>
      </c>
      <c r="C27" s="1094">
        <v>167545.08117399999</v>
      </c>
      <c r="D27" s="1095">
        <v>383818.94397000002</v>
      </c>
      <c r="E27" s="1095">
        <v>56390.343357999998</v>
      </c>
      <c r="F27" s="1095">
        <v>24521.779446</v>
      </c>
      <c r="G27" s="1103">
        <v>573844.451657</v>
      </c>
      <c r="H27" s="1109">
        <v>487482.42966899998</v>
      </c>
      <c r="I27" s="1103">
        <v>713306.27149700001</v>
      </c>
      <c r="J27" s="1099">
        <v>318275.40285200003</v>
      </c>
      <c r="K27" s="1105">
        <v>109465.873083</v>
      </c>
      <c r="L27" s="1099">
        <v>2761.635937</v>
      </c>
      <c r="M27" s="1105">
        <v>9592.6955460000008</v>
      </c>
      <c r="N27" s="1099">
        <v>17202.236589705299</v>
      </c>
      <c r="O27" s="1105">
        <v>891701.34185299999</v>
      </c>
      <c r="P27" s="1099">
        <v>4338164.1261320002</v>
      </c>
      <c r="Q27" s="1105">
        <v>5259422.0360577051</v>
      </c>
      <c r="R27" s="1099">
        <v>292920.98384300002</v>
      </c>
      <c r="S27" s="1104">
        <v>8386993.5966067053</v>
      </c>
      <c r="T27" s="1094">
        <v>911660.90752699994</v>
      </c>
      <c r="U27" s="1096">
        <v>612.30636600000003</v>
      </c>
      <c r="V27" s="1096">
        <v>19632.406932999998</v>
      </c>
      <c r="W27" s="1096">
        <v>34835.706492999998</v>
      </c>
      <c r="X27" s="1096">
        <v>347791.00535799999</v>
      </c>
      <c r="Y27" s="1096">
        <v>9511.5253369999991</v>
      </c>
      <c r="Z27" s="1096">
        <v>61861.961435999998</v>
      </c>
      <c r="AA27" s="1096">
        <v>5316336.6259390004</v>
      </c>
      <c r="AB27" s="1096">
        <v>652854.67645499995</v>
      </c>
      <c r="AC27" s="1096">
        <v>412382.95048700005</v>
      </c>
      <c r="AD27" s="1096">
        <v>6031053.2638300005</v>
      </c>
      <c r="AE27" s="1096">
        <v>6443436.2143170005</v>
      </c>
      <c r="AF27" s="1096">
        <v>248075.021064</v>
      </c>
      <c r="AG27" s="1096">
        <v>159916.894546</v>
      </c>
      <c r="AH27" s="1097">
        <v>623904.55915300001</v>
      </c>
    </row>
    <row r="28" spans="1:34">
      <c r="A28" s="806"/>
      <c r="B28" s="471" t="s">
        <v>153</v>
      </c>
      <c r="C28" s="1094">
        <v>166496.14595999999</v>
      </c>
      <c r="D28" s="1095">
        <v>410530.34452099999</v>
      </c>
      <c r="E28" s="1095">
        <v>39275.244865000001</v>
      </c>
      <c r="F28" s="1095">
        <v>25527.797325</v>
      </c>
      <c r="G28" s="1103">
        <v>656248.15651799995</v>
      </c>
      <c r="H28" s="1109">
        <v>472273.88536431</v>
      </c>
      <c r="I28" s="1103">
        <v>736898.52424733993</v>
      </c>
      <c r="J28" s="1099">
        <v>307625.708988</v>
      </c>
      <c r="K28" s="1105">
        <v>113017.96836499999</v>
      </c>
      <c r="L28" s="1099">
        <v>2915.8555080000001</v>
      </c>
      <c r="M28" s="1105">
        <v>9802.4261960000003</v>
      </c>
      <c r="N28" s="1099">
        <v>17520.917669999999</v>
      </c>
      <c r="O28" s="1105">
        <v>903180.95989000006</v>
      </c>
      <c r="P28" s="1099">
        <v>4382201.0584049998</v>
      </c>
      <c r="Q28" s="1105">
        <v>5315621.2176689999</v>
      </c>
      <c r="R28" s="1099">
        <v>276686.01060899999</v>
      </c>
      <c r="S28" s="1104">
        <v>8520201.00443165</v>
      </c>
      <c r="T28" s="1094">
        <v>929698.21270699997</v>
      </c>
      <c r="U28" s="1096">
        <v>664.91748199999995</v>
      </c>
      <c r="V28" s="1096">
        <v>16661.153979999999</v>
      </c>
      <c r="W28" s="1096">
        <v>36276.078874999999</v>
      </c>
      <c r="X28" s="1096">
        <v>338658.43092900002</v>
      </c>
      <c r="Y28" s="1096">
        <v>32799.354639999998</v>
      </c>
      <c r="Z28" s="1096">
        <v>69978.378410000005</v>
      </c>
      <c r="AA28" s="1096">
        <v>5368995.5053059999</v>
      </c>
      <c r="AB28" s="1096">
        <v>672659.95799999998</v>
      </c>
      <c r="AC28" s="1096">
        <v>425059.93590600003</v>
      </c>
      <c r="AD28" s="1096">
        <v>6111633.8417159999</v>
      </c>
      <c r="AE28" s="1096">
        <v>6536693.7776220003</v>
      </c>
      <c r="AF28" s="1096">
        <v>252682.256368</v>
      </c>
      <c r="AG28" s="1096">
        <v>172232.912644</v>
      </c>
      <c r="AH28" s="1097">
        <v>628893.84509099997</v>
      </c>
    </row>
    <row r="29" spans="1:34">
      <c r="A29" s="806"/>
      <c r="B29" s="471" t="s">
        <v>154</v>
      </c>
      <c r="C29" s="1094">
        <v>157799.23452500001</v>
      </c>
      <c r="D29" s="1095">
        <v>403372.67654199997</v>
      </c>
      <c r="E29" s="1095">
        <v>50627.953422999999</v>
      </c>
      <c r="F29" s="1095">
        <v>24983.789281000001</v>
      </c>
      <c r="G29" s="1103">
        <v>645484.98255900003</v>
      </c>
      <c r="H29" s="1109">
        <v>493342.45647899999</v>
      </c>
      <c r="I29" s="1103">
        <v>740206.41127299995</v>
      </c>
      <c r="J29" s="1099">
        <v>316429.34038100002</v>
      </c>
      <c r="K29" s="1105">
        <v>120834.351933</v>
      </c>
      <c r="L29" s="1099">
        <v>2144.1641960000002</v>
      </c>
      <c r="M29" s="1105">
        <v>8650.3174909999998</v>
      </c>
      <c r="N29" s="1099">
        <v>18202.13955</v>
      </c>
      <c r="O29" s="1105">
        <v>920297.23645500001</v>
      </c>
      <c r="P29" s="1099">
        <v>4420553.9720361894</v>
      </c>
      <c r="Q29" s="1105">
        <v>5369847.8297281899</v>
      </c>
      <c r="R29" s="1099">
        <v>271881.66129399999</v>
      </c>
      <c r="S29" s="1104">
        <v>8594810.6874181889</v>
      </c>
      <c r="T29" s="1094">
        <v>940244.15827323997</v>
      </c>
      <c r="U29" s="1096">
        <v>405.56411300000002</v>
      </c>
      <c r="V29" s="1096">
        <v>17600.585232000001</v>
      </c>
      <c r="W29" s="1096">
        <v>35365.510915999999</v>
      </c>
      <c r="X29" s="1096">
        <v>329647.56086700002</v>
      </c>
      <c r="Y29" s="1096">
        <v>33554.319972999998</v>
      </c>
      <c r="Z29" s="1096">
        <v>69038.456248999995</v>
      </c>
      <c r="AA29" s="1096">
        <v>5452164.8362720003</v>
      </c>
      <c r="AB29" s="1096">
        <v>669814.47892999998</v>
      </c>
      <c r="AC29" s="1096">
        <v>416573.54110099998</v>
      </c>
      <c r="AD29" s="1096">
        <v>6191017.7714510001</v>
      </c>
      <c r="AE29" s="1096">
        <v>6607591.3125520004</v>
      </c>
      <c r="AF29" s="1096">
        <v>253770.66124399999</v>
      </c>
      <c r="AG29" s="1096">
        <v>161778.136719</v>
      </c>
      <c r="AH29" s="1097">
        <v>631426.41862999997</v>
      </c>
    </row>
    <row r="30" spans="1:34">
      <c r="A30" s="806"/>
      <c r="B30" s="471" t="s">
        <v>155</v>
      </c>
      <c r="C30" s="1094">
        <v>162518.22423200001</v>
      </c>
      <c r="D30" s="1095">
        <v>388625.554206</v>
      </c>
      <c r="E30" s="1095">
        <v>75971.152998999998</v>
      </c>
      <c r="F30" s="1095">
        <v>26423.563891000002</v>
      </c>
      <c r="G30" s="1103">
        <v>656457.11894513003</v>
      </c>
      <c r="H30" s="1109">
        <v>458182.73277308</v>
      </c>
      <c r="I30" s="1103">
        <v>745716.13440333994</v>
      </c>
      <c r="J30" s="1099">
        <v>337510.761016</v>
      </c>
      <c r="K30" s="1105">
        <v>119450.450382</v>
      </c>
      <c r="L30" s="1099">
        <v>2383.5581339999999</v>
      </c>
      <c r="M30" s="1105">
        <v>9329.2521629999992</v>
      </c>
      <c r="N30" s="1099">
        <v>18852.171285</v>
      </c>
      <c r="O30" s="1105">
        <v>958408.55128665001</v>
      </c>
      <c r="P30" s="1099">
        <v>4500802.7014330002</v>
      </c>
      <c r="Q30" s="1105">
        <v>5489776.23430165</v>
      </c>
      <c r="R30" s="1099">
        <v>289634.82597800001</v>
      </c>
      <c r="S30" s="1104">
        <v>8750266.7531271987</v>
      </c>
      <c r="T30" s="1094">
        <v>951843.24347300001</v>
      </c>
      <c r="U30" s="1096">
        <v>1303.6314159999999</v>
      </c>
      <c r="V30" s="1096">
        <v>17023.332054999999</v>
      </c>
      <c r="W30" s="1096">
        <v>33923.180929000002</v>
      </c>
      <c r="X30" s="1096">
        <v>347819.20866499998</v>
      </c>
      <c r="Y30" s="1096">
        <v>34015.042343000001</v>
      </c>
      <c r="Z30" s="1096">
        <v>67611.592185999994</v>
      </c>
      <c r="AA30" s="1096">
        <v>5475462.8409008598</v>
      </c>
      <c r="AB30" s="1096">
        <v>702154.09280099999</v>
      </c>
      <c r="AC30" s="1096">
        <v>434084.39540799998</v>
      </c>
      <c r="AD30" s="1096">
        <v>6245228.52588786</v>
      </c>
      <c r="AE30" s="1096">
        <v>6679312.9212958599</v>
      </c>
      <c r="AF30" s="1096">
        <v>278895.58372499997</v>
      </c>
      <c r="AG30" s="1096">
        <v>177997.29595934</v>
      </c>
      <c r="AH30" s="1097">
        <v>662217.70867399999</v>
      </c>
    </row>
    <row r="31" spans="1:34">
      <c r="A31" s="806"/>
      <c r="B31" s="471" t="s">
        <v>156</v>
      </c>
      <c r="C31" s="1094">
        <v>166270.00253900001</v>
      </c>
      <c r="D31" s="1095">
        <v>396537.74358399998</v>
      </c>
      <c r="E31" s="1095">
        <v>85306.212470260347</v>
      </c>
      <c r="F31" s="1095">
        <v>25585.705296</v>
      </c>
      <c r="G31" s="1103">
        <v>676641.93038599996</v>
      </c>
      <c r="H31" s="1109">
        <v>439313.77137199999</v>
      </c>
      <c r="I31" s="1103">
        <v>688261.87409499998</v>
      </c>
      <c r="J31" s="1099">
        <v>353511.16554700001</v>
      </c>
      <c r="K31" s="1105">
        <v>113934.08289000001</v>
      </c>
      <c r="L31" s="1099">
        <v>2126.0038300000001</v>
      </c>
      <c r="M31" s="1105">
        <v>11724.150256000001</v>
      </c>
      <c r="N31" s="1099">
        <v>19298.514915</v>
      </c>
      <c r="O31" s="1105">
        <v>971931.72972299997</v>
      </c>
      <c r="P31" s="1099">
        <v>4555824.7936039995</v>
      </c>
      <c r="Q31" s="1105">
        <v>5560905.1923279995</v>
      </c>
      <c r="R31" s="1099">
        <v>323325.02742761484</v>
      </c>
      <c r="S31" s="1104">
        <v>8829592.7079348769</v>
      </c>
      <c r="T31" s="1094">
        <v>978121.58384900005</v>
      </c>
      <c r="U31" s="1096">
        <v>609.79965100000004</v>
      </c>
      <c r="V31" s="1096">
        <v>18329.396354</v>
      </c>
      <c r="W31" s="1096">
        <v>36129.474307999997</v>
      </c>
      <c r="X31" s="1096">
        <v>335275.91486299998</v>
      </c>
      <c r="Y31" s="1096">
        <v>35278.706692</v>
      </c>
      <c r="Z31" s="1096">
        <v>69405.450444999995</v>
      </c>
      <c r="AA31" s="1096">
        <v>5543310.6901759999</v>
      </c>
      <c r="AB31" s="1096">
        <v>714260.49404100003</v>
      </c>
      <c r="AC31" s="1096">
        <v>425623.29186799994</v>
      </c>
      <c r="AD31" s="1096">
        <v>6326976.6346620005</v>
      </c>
      <c r="AE31" s="1096">
        <v>6752599.9265300008</v>
      </c>
      <c r="AF31" s="1096">
        <v>247340.26089100001</v>
      </c>
      <c r="AG31" s="1096">
        <v>159420.608744</v>
      </c>
      <c r="AH31" s="1097">
        <v>692110.32792099996</v>
      </c>
    </row>
    <row r="32" spans="1:34">
      <c r="A32" s="806"/>
      <c r="B32" s="471" t="s">
        <v>157</v>
      </c>
      <c r="C32" s="1094">
        <v>169056.23832</v>
      </c>
      <c r="D32" s="1095">
        <v>334390.14094000001</v>
      </c>
      <c r="E32" s="1095">
        <v>70715.040481999997</v>
      </c>
      <c r="F32" s="1095">
        <v>26601.216401999998</v>
      </c>
      <c r="G32" s="1103">
        <v>750481.401755</v>
      </c>
      <c r="H32" s="1109">
        <v>448703.57161300001</v>
      </c>
      <c r="I32" s="1103">
        <v>668705.32181965001</v>
      </c>
      <c r="J32" s="1099">
        <v>366677.39422800002</v>
      </c>
      <c r="K32" s="1105">
        <v>112109.852</v>
      </c>
      <c r="L32" s="1099">
        <v>3008.015367</v>
      </c>
      <c r="M32" s="1105">
        <v>15244.711895</v>
      </c>
      <c r="N32" s="1099">
        <v>17810.90106</v>
      </c>
      <c r="O32" s="1105">
        <v>995843.09261699999</v>
      </c>
      <c r="P32" s="1099">
        <v>4619682.7793230005</v>
      </c>
      <c r="Q32" s="1105">
        <v>5651589.5002620006</v>
      </c>
      <c r="R32" s="1099">
        <v>316040.633584</v>
      </c>
      <c r="S32" s="1104">
        <v>8915070.3114056513</v>
      </c>
      <c r="T32" s="1094">
        <v>985332.97129200003</v>
      </c>
      <c r="U32" s="1096">
        <v>799.07063000000005</v>
      </c>
      <c r="V32" s="1096">
        <v>17368.304045000001</v>
      </c>
      <c r="W32" s="1096">
        <v>37766.393247</v>
      </c>
      <c r="X32" s="1096">
        <v>337346.65143999999</v>
      </c>
      <c r="Y32" s="1096">
        <v>34565.752504999997</v>
      </c>
      <c r="Z32" s="1096">
        <v>78211.740862000006</v>
      </c>
      <c r="AA32" s="1096">
        <v>5566497.1354769999</v>
      </c>
      <c r="AB32" s="1096">
        <v>744280.69839699997</v>
      </c>
      <c r="AC32" s="1096">
        <v>427846.17186699994</v>
      </c>
      <c r="AD32" s="1096">
        <v>6388989.574736</v>
      </c>
      <c r="AE32" s="1096">
        <v>6816835.746603</v>
      </c>
      <c r="AF32" s="1096">
        <v>257438.37080999999</v>
      </c>
      <c r="AG32" s="1096">
        <v>161947.99187900001</v>
      </c>
      <c r="AH32" s="1097">
        <v>693515.23082199995</v>
      </c>
    </row>
    <row r="33" spans="1:34">
      <c r="A33" s="806"/>
      <c r="B33" s="471" t="s">
        <v>158</v>
      </c>
      <c r="C33" s="1094">
        <v>167876.38204</v>
      </c>
      <c r="D33" s="1095">
        <v>336266.61820199998</v>
      </c>
      <c r="E33" s="1095">
        <v>78638.268465000001</v>
      </c>
      <c r="F33" s="1095">
        <v>28255.198306999999</v>
      </c>
      <c r="G33" s="1103">
        <v>772110.41364100005</v>
      </c>
      <c r="H33" s="1109">
        <v>447299.17802027002</v>
      </c>
      <c r="I33" s="1103">
        <v>632669.55142549996</v>
      </c>
      <c r="J33" s="1099">
        <v>375838.95171300002</v>
      </c>
      <c r="K33" s="1105">
        <v>110740.20143099999</v>
      </c>
      <c r="L33" s="1099">
        <v>2699.9122299999999</v>
      </c>
      <c r="M33" s="1105">
        <v>12642.485806999999</v>
      </c>
      <c r="N33" s="1099">
        <v>18242.567668</v>
      </c>
      <c r="O33" s="1105">
        <v>1037776.248904</v>
      </c>
      <c r="P33" s="1099">
        <v>4684392.5720720002</v>
      </c>
      <c r="Q33" s="1105">
        <v>5755753.7866810001</v>
      </c>
      <c r="R33" s="1099">
        <v>340215.83528900001</v>
      </c>
      <c r="S33" s="1104">
        <v>9045664.3852147702</v>
      </c>
      <c r="T33" s="1094">
        <v>1002593.653971</v>
      </c>
      <c r="U33" s="1096">
        <v>635.24401499999999</v>
      </c>
      <c r="V33" s="1096">
        <v>21861.460306000001</v>
      </c>
      <c r="W33" s="1096">
        <v>45295.475180000001</v>
      </c>
      <c r="X33" s="1096">
        <v>357679.50911699998</v>
      </c>
      <c r="Y33" s="1096">
        <v>36075.269109000001</v>
      </c>
      <c r="Z33" s="1096">
        <v>75433.189547999995</v>
      </c>
      <c r="AA33" s="1096">
        <v>5596536.3281625099</v>
      </c>
      <c r="AB33" s="1096">
        <v>760696.09458799998</v>
      </c>
      <c r="AC33" s="1096">
        <v>461546.957727</v>
      </c>
      <c r="AD33" s="1096">
        <v>6432665.61229851</v>
      </c>
      <c r="AE33" s="1096">
        <v>6894212.5700255102</v>
      </c>
      <c r="AF33" s="1096">
        <v>268771.40602900001</v>
      </c>
      <c r="AG33" s="1096">
        <v>173813.216139</v>
      </c>
      <c r="AH33" s="1097">
        <v>706273.53905000002</v>
      </c>
    </row>
    <row r="34" spans="1:34">
      <c r="A34" s="806"/>
      <c r="B34" s="813"/>
      <c r="C34" s="1094"/>
      <c r="D34" s="1095"/>
      <c r="E34" s="1095"/>
      <c r="F34" s="1095"/>
      <c r="G34" s="1103"/>
      <c r="H34" s="1109"/>
      <c r="I34" s="1103"/>
      <c r="J34" s="1099"/>
      <c r="K34" s="1105"/>
      <c r="L34" s="1099"/>
      <c r="M34" s="1105"/>
      <c r="N34" s="1099"/>
      <c r="O34" s="1105"/>
      <c r="P34" s="1099"/>
      <c r="Q34" s="1105"/>
      <c r="R34" s="1099"/>
      <c r="S34" s="1104"/>
      <c r="T34" s="1094"/>
      <c r="U34" s="1096"/>
      <c r="V34" s="1096"/>
      <c r="W34" s="1096"/>
      <c r="X34" s="1096"/>
      <c r="Y34" s="1096"/>
      <c r="Z34" s="1096"/>
      <c r="AA34" s="1096"/>
      <c r="AB34" s="1096"/>
      <c r="AC34" s="1096"/>
      <c r="AD34" s="1096"/>
      <c r="AE34" s="1096"/>
      <c r="AF34" s="1096"/>
      <c r="AG34" s="1096"/>
      <c r="AH34" s="1097"/>
    </row>
    <row r="35" spans="1:34">
      <c r="A35" s="806">
        <v>2019</v>
      </c>
      <c r="B35" s="471" t="s">
        <v>147</v>
      </c>
      <c r="C35" s="1094">
        <v>167870.66291899999</v>
      </c>
      <c r="D35" s="1095">
        <v>330445.76044899999</v>
      </c>
      <c r="E35" s="1095">
        <v>81849.882054999995</v>
      </c>
      <c r="F35" s="1095">
        <v>27434.522976</v>
      </c>
      <c r="G35" s="1103">
        <v>760315.45779699995</v>
      </c>
      <c r="H35" s="1109">
        <v>489585.10528700001</v>
      </c>
      <c r="I35" s="1103">
        <v>698309.02530099999</v>
      </c>
      <c r="J35" s="1099">
        <v>370638.48895700002</v>
      </c>
      <c r="K35" s="1105">
        <v>113472.494598</v>
      </c>
      <c r="L35" s="1099">
        <v>2219.8402620000002</v>
      </c>
      <c r="M35" s="1105">
        <v>10059.154168999999</v>
      </c>
      <c r="N35" s="1099">
        <v>17705.297414000001</v>
      </c>
      <c r="O35" s="1105">
        <v>1004260.8320552099</v>
      </c>
      <c r="P35" s="1099">
        <v>4663443.6475770306</v>
      </c>
      <c r="Q35" s="1105">
        <v>5697688.7714772401</v>
      </c>
      <c r="R35" s="1099">
        <v>317443.27016000001</v>
      </c>
      <c r="S35" s="1104">
        <v>9055053.4419762418</v>
      </c>
      <c r="T35" s="1094">
        <v>1010022.67333</v>
      </c>
      <c r="U35" s="1096">
        <v>689.36808299999996</v>
      </c>
      <c r="V35" s="1096">
        <v>16568.894766000001</v>
      </c>
      <c r="W35" s="1096">
        <v>38902.025980999999</v>
      </c>
      <c r="X35" s="1096">
        <v>342150.53546099999</v>
      </c>
      <c r="Y35" s="1096">
        <v>9094.4923600000002</v>
      </c>
      <c r="Z35" s="1096">
        <v>90173.588405000002</v>
      </c>
      <c r="AA35" s="1096">
        <v>5618644.4752310002</v>
      </c>
      <c r="AB35" s="1096">
        <v>767231.24581899995</v>
      </c>
      <c r="AC35" s="1096">
        <v>407405.316651</v>
      </c>
      <c r="AD35" s="1096">
        <v>6476049.3094549999</v>
      </c>
      <c r="AE35" s="1096">
        <v>6883454.6261059996</v>
      </c>
      <c r="AF35" s="1096">
        <v>273001.09415299998</v>
      </c>
      <c r="AG35" s="1096">
        <v>169823.44973399999</v>
      </c>
      <c r="AH35" s="1097">
        <v>718751.59865299996</v>
      </c>
    </row>
    <row r="36" spans="1:34">
      <c r="A36" s="806"/>
      <c r="B36" s="471" t="s">
        <v>148</v>
      </c>
      <c r="C36" s="1094">
        <v>170131.791452</v>
      </c>
      <c r="D36" s="1095">
        <v>329859.96793799999</v>
      </c>
      <c r="E36" s="1095">
        <v>84052.754094999997</v>
      </c>
      <c r="F36" s="1095">
        <v>27529.08885</v>
      </c>
      <c r="G36" s="1103">
        <v>757383.33609800006</v>
      </c>
      <c r="H36" s="1109">
        <v>493419.38498700003</v>
      </c>
      <c r="I36" s="1103">
        <v>735703.04255949997</v>
      </c>
      <c r="J36" s="1099">
        <v>373152.48734499997</v>
      </c>
      <c r="K36" s="1105">
        <v>113233.559104</v>
      </c>
      <c r="L36" s="1099">
        <v>2182.856421</v>
      </c>
      <c r="M36" s="1105">
        <v>7864.7312169999996</v>
      </c>
      <c r="N36" s="1099">
        <v>17542.099068</v>
      </c>
      <c r="O36" s="1105">
        <v>984388.94597899995</v>
      </c>
      <c r="P36" s="1099">
        <v>4690734.9778469997</v>
      </c>
      <c r="Q36" s="1105">
        <v>5702713.6105319997</v>
      </c>
      <c r="R36" s="1099">
        <v>343940.85797299998</v>
      </c>
      <c r="S36" s="1104">
        <v>9131119.880933499</v>
      </c>
      <c r="T36" s="1094">
        <v>1012774.02851</v>
      </c>
      <c r="U36" s="1096">
        <v>498.97540400000003</v>
      </c>
      <c r="V36" s="1096">
        <v>17376.908694000002</v>
      </c>
      <c r="W36" s="1096">
        <v>37971.329406999997</v>
      </c>
      <c r="X36" s="1096">
        <v>340176.47336</v>
      </c>
      <c r="Y36" s="1096">
        <v>10722.248819</v>
      </c>
      <c r="Z36" s="1096">
        <v>86418.053117000003</v>
      </c>
      <c r="AA36" s="1096">
        <v>5664414.4117270801</v>
      </c>
      <c r="AB36" s="1096">
        <v>776470.79538999998</v>
      </c>
      <c r="AC36" s="1096">
        <v>406745.93568400003</v>
      </c>
      <c r="AD36" s="1096">
        <v>6527303.2602340793</v>
      </c>
      <c r="AE36" s="1096">
        <v>6934049.1959180795</v>
      </c>
      <c r="AF36" s="1096">
        <v>282145.60956999997</v>
      </c>
      <c r="AG36" s="1096">
        <v>175355.45928899999</v>
      </c>
      <c r="AH36" s="1097">
        <v>726795.58764649997</v>
      </c>
    </row>
    <row r="37" spans="1:34">
      <c r="A37" s="806"/>
      <c r="B37" s="471" t="s">
        <v>149</v>
      </c>
      <c r="C37" s="1094">
        <v>191580.39934199999</v>
      </c>
      <c r="D37" s="1095">
        <v>277124.912748</v>
      </c>
      <c r="E37" s="1095">
        <v>79537.176101000005</v>
      </c>
      <c r="F37" s="1095">
        <v>27407.623890999999</v>
      </c>
      <c r="G37" s="1103">
        <v>787317.88792678004</v>
      </c>
      <c r="H37" s="1109">
        <v>503866.81481100002</v>
      </c>
      <c r="I37" s="1103">
        <v>753525.29941500002</v>
      </c>
      <c r="J37" s="1099">
        <v>351806.51731199998</v>
      </c>
      <c r="K37" s="1105">
        <v>105942.529155</v>
      </c>
      <c r="L37" s="1099">
        <v>2376.5251969999999</v>
      </c>
      <c r="M37" s="1105">
        <v>8436.7869470000005</v>
      </c>
      <c r="N37" s="1099">
        <v>18074.591339999999</v>
      </c>
      <c r="O37" s="1105">
        <v>992694.29725099995</v>
      </c>
      <c r="P37" s="1099">
        <v>4720267.5526945097</v>
      </c>
      <c r="Q37" s="1105">
        <v>5741849.7534295097</v>
      </c>
      <c r="R37" s="1099">
        <v>367311.760465</v>
      </c>
      <c r="S37" s="1104">
        <v>9187270.6745962892</v>
      </c>
      <c r="T37" s="1094">
        <v>1016288.0628590001</v>
      </c>
      <c r="U37" s="1096">
        <v>506.89559500000001</v>
      </c>
      <c r="V37" s="1096">
        <v>12728.426701</v>
      </c>
      <c r="W37" s="1096">
        <v>34083.269394000003</v>
      </c>
      <c r="X37" s="1096">
        <v>357463.28867365001</v>
      </c>
      <c r="Y37" s="1096">
        <v>9448.0506850000002</v>
      </c>
      <c r="Z37" s="1096">
        <v>80518.227079000004</v>
      </c>
      <c r="AA37" s="1096">
        <v>5696473.8305093301</v>
      </c>
      <c r="AB37" s="1096">
        <v>765706.000153</v>
      </c>
      <c r="AC37" s="1096">
        <v>414229.93104865006</v>
      </c>
      <c r="AD37" s="1096">
        <v>6542698.0577413309</v>
      </c>
      <c r="AE37" s="1096">
        <v>6956927.9887899812</v>
      </c>
      <c r="AF37" s="1096">
        <v>283179.11096299998</v>
      </c>
      <c r="AG37" s="1096">
        <v>182022.642177</v>
      </c>
      <c r="AH37" s="1097">
        <v>748852.86980700004</v>
      </c>
    </row>
    <row r="38" spans="1:34">
      <c r="A38" s="806"/>
      <c r="B38" s="471" t="s">
        <v>150</v>
      </c>
      <c r="C38" s="1094">
        <v>213573.43693</v>
      </c>
      <c r="D38" s="1095">
        <v>297223.50889200001</v>
      </c>
      <c r="E38" s="1095">
        <v>91090.43058</v>
      </c>
      <c r="F38" s="1095">
        <v>28211.418976000001</v>
      </c>
      <c r="G38" s="1103">
        <v>768917.173221</v>
      </c>
      <c r="H38" s="1109">
        <v>542375.96385499998</v>
      </c>
      <c r="I38" s="1103">
        <v>817360.26336300001</v>
      </c>
      <c r="J38" s="1099">
        <v>361799.329386</v>
      </c>
      <c r="K38" s="1105">
        <v>108566.183359</v>
      </c>
      <c r="L38" s="1099">
        <v>2037.1582109999999</v>
      </c>
      <c r="M38" s="1105">
        <v>8473.9621119999993</v>
      </c>
      <c r="N38" s="1099">
        <v>17578.780341000001</v>
      </c>
      <c r="O38" s="1105">
        <v>901080.02022900002</v>
      </c>
      <c r="P38" s="1099">
        <v>4705268.6939319996</v>
      </c>
      <c r="Q38" s="1105">
        <v>5634438.6148249991</v>
      </c>
      <c r="R38" s="1099">
        <v>369513.66498499998</v>
      </c>
      <c r="S38" s="1104">
        <v>9233069.9883719999</v>
      </c>
      <c r="T38" s="1094">
        <v>1024129.626793</v>
      </c>
      <c r="U38" s="1096">
        <v>478.39840700000002</v>
      </c>
      <c r="V38" s="1096">
        <v>16601.454147</v>
      </c>
      <c r="W38" s="1096">
        <v>36197.372582999997</v>
      </c>
      <c r="X38" s="1096">
        <v>364471.09846299997</v>
      </c>
      <c r="Y38" s="1096">
        <v>9868.7533349999994</v>
      </c>
      <c r="Z38" s="1096">
        <v>76506.662525000007</v>
      </c>
      <c r="AA38" s="1096">
        <v>5757201.9348849999</v>
      </c>
      <c r="AB38" s="1096">
        <v>768998.72083699994</v>
      </c>
      <c r="AC38" s="1096">
        <v>427617.07693500002</v>
      </c>
      <c r="AD38" s="1096">
        <v>6602707.3182469998</v>
      </c>
      <c r="AE38" s="1096">
        <v>7030324.3951819995</v>
      </c>
      <c r="AF38" s="1096">
        <v>290722.84352300002</v>
      </c>
      <c r="AG38" s="1096">
        <v>165327.104403</v>
      </c>
      <c r="AH38" s="1097">
        <v>722566.01847100002</v>
      </c>
    </row>
    <row r="39" spans="1:34">
      <c r="A39" s="806"/>
      <c r="B39" s="471" t="s">
        <v>151</v>
      </c>
      <c r="C39" s="1094">
        <v>170375.503115</v>
      </c>
      <c r="D39" s="1095">
        <v>238290.336923</v>
      </c>
      <c r="E39" s="1095">
        <v>106028.64199600001</v>
      </c>
      <c r="F39" s="1095">
        <v>26889.892641999999</v>
      </c>
      <c r="G39" s="1103">
        <v>774087.38217</v>
      </c>
      <c r="H39" s="1109">
        <v>564484.923863</v>
      </c>
      <c r="I39" s="1103">
        <v>874673.75381100003</v>
      </c>
      <c r="J39" s="1099">
        <v>393949.91177300003</v>
      </c>
      <c r="K39" s="1105">
        <v>108714.95933</v>
      </c>
      <c r="L39" s="1099">
        <v>2114.907545</v>
      </c>
      <c r="M39" s="1105">
        <v>9623.4953210000003</v>
      </c>
      <c r="N39" s="1099">
        <v>16314.012635999999</v>
      </c>
      <c r="O39" s="1105">
        <v>898017.60016000003</v>
      </c>
      <c r="P39" s="1099">
        <v>4709395.9659430003</v>
      </c>
      <c r="Q39" s="1105">
        <v>5635465.9816050008</v>
      </c>
      <c r="R39" s="1099">
        <v>360464.49644900003</v>
      </c>
      <c r="S39" s="1104">
        <v>9253425.7836769987</v>
      </c>
      <c r="T39" s="1094">
        <v>1038448.617723</v>
      </c>
      <c r="U39" s="1096">
        <v>376.08715100000001</v>
      </c>
      <c r="V39" s="1096">
        <v>17247.338115999999</v>
      </c>
      <c r="W39" s="1096">
        <v>33541.130095</v>
      </c>
      <c r="X39" s="1096">
        <v>349787.58025900001</v>
      </c>
      <c r="Y39" s="1096">
        <v>11995.462538</v>
      </c>
      <c r="Z39" s="1096">
        <v>75512.208412000007</v>
      </c>
      <c r="AA39" s="1096">
        <v>5819171.4139440004</v>
      </c>
      <c r="AB39" s="1096">
        <v>738713.24141400005</v>
      </c>
      <c r="AC39" s="1096">
        <v>412947.59815900004</v>
      </c>
      <c r="AD39" s="1096">
        <v>6633396.8637700006</v>
      </c>
      <c r="AE39" s="1096">
        <v>7046344.4619290009</v>
      </c>
      <c r="AF39" s="1096">
        <v>289359.12508600001</v>
      </c>
      <c r="AG39" s="1096">
        <v>165200.29775500001</v>
      </c>
      <c r="AH39" s="1097">
        <v>714073.28118399996</v>
      </c>
    </row>
    <row r="40" spans="1:34">
      <c r="A40" s="806"/>
      <c r="B40" s="471" t="s">
        <v>152</v>
      </c>
      <c r="C40" s="1094">
        <v>166880.636826</v>
      </c>
      <c r="D40" s="1095">
        <v>278994.62409499998</v>
      </c>
      <c r="E40" s="1095">
        <v>88868.493369000003</v>
      </c>
      <c r="F40" s="1095">
        <v>27616.948824999999</v>
      </c>
      <c r="G40" s="1103">
        <v>748306.70521199994</v>
      </c>
      <c r="H40" s="1109">
        <v>592577.31168699998</v>
      </c>
      <c r="I40" s="1103">
        <v>878487.83075199998</v>
      </c>
      <c r="J40" s="1099">
        <v>399957.57527500001</v>
      </c>
      <c r="K40" s="1105">
        <v>105429.661807</v>
      </c>
      <c r="L40" s="1099">
        <v>2410.1248660000001</v>
      </c>
      <c r="M40" s="1105">
        <v>8138.6220796730449</v>
      </c>
      <c r="N40" s="1099">
        <v>16607.9622480248</v>
      </c>
      <c r="O40" s="1105">
        <v>907310.39027099998</v>
      </c>
      <c r="P40" s="1099">
        <v>4761565.042595</v>
      </c>
      <c r="Q40" s="1105">
        <v>5696032.1420596978</v>
      </c>
      <c r="R40" s="1099">
        <v>373430.76104499999</v>
      </c>
      <c r="S40" s="1104">
        <v>9356582.6909526978</v>
      </c>
      <c r="T40" s="1094">
        <v>1058815.06514712</v>
      </c>
      <c r="U40" s="1096">
        <v>426.45693999999997</v>
      </c>
      <c r="V40" s="1096">
        <v>16693.663251999998</v>
      </c>
      <c r="W40" s="1096">
        <v>33055.086022000003</v>
      </c>
      <c r="X40" s="1096">
        <v>348572.67392241996</v>
      </c>
      <c r="Y40" s="1096">
        <v>12919.790125</v>
      </c>
      <c r="Z40" s="1096">
        <v>79251.300226000036</v>
      </c>
      <c r="AA40" s="1096">
        <v>5857906.0602675099</v>
      </c>
      <c r="AB40" s="1096">
        <v>738375.34845299996</v>
      </c>
      <c r="AC40" s="1096">
        <v>411667.67026141996</v>
      </c>
      <c r="AD40" s="1096">
        <v>6675532.7089465102</v>
      </c>
      <c r="AE40" s="1096">
        <v>7087200.3792079305</v>
      </c>
      <c r="AF40" s="1096">
        <v>298945.40977386001</v>
      </c>
      <c r="AG40" s="1096">
        <v>169719.380623</v>
      </c>
      <c r="AH40" s="1097">
        <v>741902.45620100002</v>
      </c>
    </row>
    <row r="41" spans="1:34">
      <c r="A41" s="806"/>
      <c r="B41" s="471" t="s">
        <v>153</v>
      </c>
      <c r="C41" s="1094">
        <v>173035.89394400001</v>
      </c>
      <c r="D41" s="1095">
        <v>295697.45538699999</v>
      </c>
      <c r="E41" s="1095">
        <v>86446.861392000006</v>
      </c>
      <c r="F41" s="1095">
        <v>28019.539698</v>
      </c>
      <c r="G41" s="1103">
        <v>799518.40625700005</v>
      </c>
      <c r="H41" s="1109">
        <v>609383.16417700006</v>
      </c>
      <c r="I41" s="1103">
        <v>811620.09783099999</v>
      </c>
      <c r="J41" s="1099">
        <v>407367.51789800002</v>
      </c>
      <c r="K41" s="1105">
        <v>110157.193336</v>
      </c>
      <c r="L41" s="1099">
        <v>2281.5053809999999</v>
      </c>
      <c r="M41" s="1105">
        <v>9328.6552389999997</v>
      </c>
      <c r="N41" s="1099">
        <v>16500.201914000001</v>
      </c>
      <c r="O41" s="1105">
        <v>957742.77903099998</v>
      </c>
      <c r="P41" s="1099">
        <v>4777160.1143509997</v>
      </c>
      <c r="Q41" s="1105">
        <v>5763013.2559159994</v>
      </c>
      <c r="R41" s="1099">
        <v>355582.395625</v>
      </c>
      <c r="S41" s="1104">
        <v>9439841.7814610004</v>
      </c>
      <c r="T41" s="1094">
        <v>1069293.0265210001</v>
      </c>
      <c r="U41" s="1096">
        <v>907.09386700000005</v>
      </c>
      <c r="V41" s="1096">
        <v>12507.847682</v>
      </c>
      <c r="W41" s="1096">
        <v>33308.637284999997</v>
      </c>
      <c r="X41" s="1096">
        <v>344661.57950300002</v>
      </c>
      <c r="Y41" s="1096">
        <v>9484.1879989999998</v>
      </c>
      <c r="Z41" s="1096">
        <v>70903.412601999997</v>
      </c>
      <c r="AA41" s="1096">
        <v>5898697.8149260003</v>
      </c>
      <c r="AB41" s="1096">
        <v>729069.63160800003</v>
      </c>
      <c r="AC41" s="1096">
        <v>400869.34633600002</v>
      </c>
      <c r="AD41" s="1096">
        <v>6698670.8591360003</v>
      </c>
      <c r="AE41" s="1096">
        <v>7099540.2054719999</v>
      </c>
      <c r="AF41" s="1096">
        <v>311550.82480200002</v>
      </c>
      <c r="AG41" s="1096">
        <v>204842.78384799999</v>
      </c>
      <c r="AH41" s="1097">
        <v>754614.940818</v>
      </c>
    </row>
    <row r="42" spans="1:34">
      <c r="A42" s="806"/>
      <c r="B42" s="471" t="s">
        <v>154</v>
      </c>
      <c r="C42" s="1094">
        <v>175997.72812000001</v>
      </c>
      <c r="D42" s="1095">
        <v>265617.539575</v>
      </c>
      <c r="E42" s="1095">
        <v>80674.097051999997</v>
      </c>
      <c r="F42" s="1095">
        <v>28286.421751999998</v>
      </c>
      <c r="G42" s="1103">
        <v>802824.75502100005</v>
      </c>
      <c r="H42" s="1109">
        <v>586241.57703799999</v>
      </c>
      <c r="I42" s="1103">
        <v>813018.47178060003</v>
      </c>
      <c r="J42" s="1099">
        <v>425232.05061400001</v>
      </c>
      <c r="K42" s="1105">
        <v>109248.156221</v>
      </c>
      <c r="L42" s="1099">
        <v>2528.62111</v>
      </c>
      <c r="M42" s="1105">
        <v>9006.0476940000008</v>
      </c>
      <c r="N42" s="1099">
        <v>17270.173264000001</v>
      </c>
      <c r="O42" s="1105">
        <v>985461.71371299995</v>
      </c>
      <c r="P42" s="1099">
        <v>4800626.9582390003</v>
      </c>
      <c r="Q42" s="1105">
        <v>5814893.5140200006</v>
      </c>
      <c r="R42" s="1099">
        <v>359090.67330999998</v>
      </c>
      <c r="S42" s="1104">
        <v>9461124.9845036007</v>
      </c>
      <c r="T42" s="1094">
        <v>1076041.3130379999</v>
      </c>
      <c r="U42" s="1096">
        <v>436.62041399999998</v>
      </c>
      <c r="V42" s="1096">
        <v>16611.020664</v>
      </c>
      <c r="W42" s="1096">
        <v>32582.835738999998</v>
      </c>
      <c r="X42" s="1096">
        <v>347880.216434</v>
      </c>
      <c r="Y42" s="1096">
        <v>10136.997334</v>
      </c>
      <c r="Z42" s="1096">
        <v>72083.961167999994</v>
      </c>
      <c r="AA42" s="1096">
        <v>5915614.816687</v>
      </c>
      <c r="AB42" s="1096">
        <v>732012.23408900003</v>
      </c>
      <c r="AC42" s="1096">
        <v>407647.69058500003</v>
      </c>
      <c r="AD42" s="1096">
        <v>6719711.0119439997</v>
      </c>
      <c r="AE42" s="1096">
        <v>7127358.7025290001</v>
      </c>
      <c r="AF42" s="1096">
        <v>302935.57185299997</v>
      </c>
      <c r="AG42" s="1096">
        <v>204199.95159700001</v>
      </c>
      <c r="AH42" s="1097">
        <v>750589.44548700005</v>
      </c>
    </row>
    <row r="43" spans="1:34">
      <c r="A43" s="806"/>
      <c r="B43" s="471" t="s">
        <v>155</v>
      </c>
      <c r="C43" s="1094">
        <v>183170.584424</v>
      </c>
      <c r="D43" s="1095">
        <v>294331.46378300001</v>
      </c>
      <c r="E43" s="1095">
        <v>85589.359882999997</v>
      </c>
      <c r="F43" s="1095">
        <v>29873.127505</v>
      </c>
      <c r="G43" s="1103">
        <v>796394.76897700003</v>
      </c>
      <c r="H43" s="1109">
        <v>589206.08740600001</v>
      </c>
      <c r="I43" s="1103">
        <v>784598.57047399995</v>
      </c>
      <c r="J43" s="1099">
        <v>434059.22744500003</v>
      </c>
      <c r="K43" s="1105">
        <v>106519.220417</v>
      </c>
      <c r="L43" s="1099">
        <v>2053.2409389999998</v>
      </c>
      <c r="M43" s="1105">
        <v>9957.5019769999999</v>
      </c>
      <c r="N43" s="1099">
        <v>17608.679727999999</v>
      </c>
      <c r="O43" s="1105">
        <v>950081.54447299999</v>
      </c>
      <c r="P43" s="1099">
        <v>4836919.4132380001</v>
      </c>
      <c r="Q43" s="1105">
        <v>5816620.3803550005</v>
      </c>
      <c r="R43" s="1099">
        <v>395528.080938</v>
      </c>
      <c r="S43" s="1104">
        <v>9515890.871607</v>
      </c>
      <c r="T43" s="1094">
        <v>1093591.9979771699</v>
      </c>
      <c r="U43" s="1096">
        <v>387.890153</v>
      </c>
      <c r="V43" s="1096">
        <v>15572.45738</v>
      </c>
      <c r="W43" s="1096">
        <v>33253.403972</v>
      </c>
      <c r="X43" s="1096">
        <v>376163.22762299998</v>
      </c>
      <c r="Y43" s="1096">
        <v>10050.444965999999</v>
      </c>
      <c r="Z43" s="1096">
        <v>71865.607375000007</v>
      </c>
      <c r="AA43" s="1096">
        <v>5918192.81401149</v>
      </c>
      <c r="AB43" s="1096">
        <v>744481.246208</v>
      </c>
      <c r="AC43" s="1096">
        <v>435427.42409399996</v>
      </c>
      <c r="AD43" s="1096">
        <v>6734539.6675944896</v>
      </c>
      <c r="AE43" s="1096">
        <v>7169967.0916884895</v>
      </c>
      <c r="AF43" s="1096">
        <v>287768.56037999998</v>
      </c>
      <c r="AG43" s="1096">
        <v>187081.62272343927</v>
      </c>
      <c r="AH43" s="1097">
        <v>777481.59883799998</v>
      </c>
    </row>
    <row r="44" spans="1:34">
      <c r="A44" s="806"/>
      <c r="B44" s="471" t="s">
        <v>156</v>
      </c>
      <c r="C44" s="1094">
        <v>182718.483515</v>
      </c>
      <c r="D44" s="1095">
        <v>277398.06325800001</v>
      </c>
      <c r="E44" s="1095">
        <v>83070.342959000001</v>
      </c>
      <c r="F44" s="1095">
        <v>28227.310383</v>
      </c>
      <c r="G44" s="1103">
        <v>784963.13961700001</v>
      </c>
      <c r="H44" s="1109">
        <v>613173.69948499999</v>
      </c>
      <c r="I44" s="1103">
        <v>793395.71527699998</v>
      </c>
      <c r="J44" s="1099">
        <v>429577.38260399998</v>
      </c>
      <c r="K44" s="1105">
        <v>107861.77387</v>
      </c>
      <c r="L44" s="1099">
        <v>1915.8747949999999</v>
      </c>
      <c r="M44" s="1105">
        <v>8372.7806870000004</v>
      </c>
      <c r="N44" s="1099">
        <v>18334.317718999999</v>
      </c>
      <c r="O44" s="1105">
        <v>948148.35963900003</v>
      </c>
      <c r="P44" s="1099">
        <v>4877014.9057329996</v>
      </c>
      <c r="Q44" s="1105">
        <v>5853786.2385729998</v>
      </c>
      <c r="R44" s="1099">
        <v>372636.79674399999</v>
      </c>
      <c r="S44" s="1104">
        <v>9526808.9462850001</v>
      </c>
      <c r="T44" s="1094">
        <v>1099651.233456</v>
      </c>
      <c r="U44" s="1096">
        <v>244.66168099999999</v>
      </c>
      <c r="V44" s="1096">
        <v>17893.214586999999</v>
      </c>
      <c r="W44" s="1096">
        <v>35207.125190999999</v>
      </c>
      <c r="X44" s="1096">
        <v>343987.38653299998</v>
      </c>
      <c r="Y44" s="1096">
        <v>9208.6676169999992</v>
      </c>
      <c r="Z44" s="1096">
        <v>71592.501959999994</v>
      </c>
      <c r="AA44" s="1096">
        <v>5933128.5344789298</v>
      </c>
      <c r="AB44" s="1096">
        <v>773891.26879700006</v>
      </c>
      <c r="AC44" s="1096">
        <v>406541.05560899997</v>
      </c>
      <c r="AD44" s="1096">
        <v>6778612.3052359298</v>
      </c>
      <c r="AE44" s="1096">
        <v>7185153.3608449297</v>
      </c>
      <c r="AF44" s="1096">
        <v>292703.740888</v>
      </c>
      <c r="AG44" s="1096">
        <v>174823.95755799999</v>
      </c>
      <c r="AH44" s="1097">
        <v>774476.65353799996</v>
      </c>
    </row>
    <row r="45" spans="1:34">
      <c r="A45" s="806"/>
      <c r="B45" s="471" t="s">
        <v>157</v>
      </c>
      <c r="C45" s="1094">
        <v>181945.14027</v>
      </c>
      <c r="D45" s="1095">
        <v>274350.59493100003</v>
      </c>
      <c r="E45" s="1095">
        <v>104159.64578399999</v>
      </c>
      <c r="F45" s="1095">
        <v>28975.657715000001</v>
      </c>
      <c r="G45" s="1103">
        <v>772154.71551300003</v>
      </c>
      <c r="H45" s="1109">
        <v>607798.84578099998</v>
      </c>
      <c r="I45" s="1103">
        <v>791347.53089499997</v>
      </c>
      <c r="J45" s="1099">
        <v>427828.057111</v>
      </c>
      <c r="K45" s="1105">
        <v>104088.154824</v>
      </c>
      <c r="L45" s="1099">
        <v>1764.6688329999999</v>
      </c>
      <c r="M45" s="1105">
        <v>9356.8425160000006</v>
      </c>
      <c r="N45" s="1099">
        <v>18598.558454999999</v>
      </c>
      <c r="O45" s="1105">
        <v>972899.21797545999</v>
      </c>
      <c r="P45" s="1099">
        <v>4921964.310699</v>
      </c>
      <c r="Q45" s="1105">
        <v>5924583.5984784598</v>
      </c>
      <c r="R45" s="1099">
        <v>407634.23813000001</v>
      </c>
      <c r="S45" s="1104">
        <v>9624866.1794324592</v>
      </c>
      <c r="T45" s="1094">
        <v>1115786.7853359999</v>
      </c>
      <c r="U45" s="1096">
        <v>251.975154</v>
      </c>
      <c r="V45" s="1096">
        <v>17470.090851000001</v>
      </c>
      <c r="W45" s="1096">
        <v>35294.563161999999</v>
      </c>
      <c r="X45" s="1096">
        <v>341820.85205099999</v>
      </c>
      <c r="Y45" s="1096">
        <v>9361.8730899999991</v>
      </c>
      <c r="Z45" s="1096">
        <v>83557.542046999995</v>
      </c>
      <c r="AA45" s="1096">
        <v>5972746.3890352994</v>
      </c>
      <c r="AB45" s="1096">
        <v>775789.21460800001</v>
      </c>
      <c r="AC45" s="1096">
        <v>404199.35430800001</v>
      </c>
      <c r="AD45" s="1096">
        <v>6832093.1456902986</v>
      </c>
      <c r="AE45" s="1096">
        <v>7236292.4999982985</v>
      </c>
      <c r="AF45" s="1096">
        <v>295209.02096300002</v>
      </c>
      <c r="AG45" s="1096">
        <v>186097.63644100001</v>
      </c>
      <c r="AH45" s="1097">
        <v>791480.23669399996</v>
      </c>
    </row>
    <row r="46" spans="1:34">
      <c r="A46" s="806"/>
      <c r="B46" s="471" t="s">
        <v>158</v>
      </c>
      <c r="C46" s="1094">
        <v>183759.29248199999</v>
      </c>
      <c r="D46" s="1095">
        <v>280548.71581199998</v>
      </c>
      <c r="E46" s="1095">
        <v>87748.161441000004</v>
      </c>
      <c r="F46" s="1095">
        <v>31687.413283000002</v>
      </c>
      <c r="G46" s="1103">
        <v>497961.22133500001</v>
      </c>
      <c r="H46" s="1109">
        <v>621407.29042199999</v>
      </c>
      <c r="I46" s="1103">
        <v>755024.67944199999</v>
      </c>
      <c r="J46" s="1099">
        <v>447131.928288</v>
      </c>
      <c r="K46" s="1105">
        <v>98214.396766999998</v>
      </c>
      <c r="L46" s="1099">
        <v>2022.470726</v>
      </c>
      <c r="M46" s="1105">
        <v>8152.1567640000003</v>
      </c>
      <c r="N46" s="1099">
        <v>16709.964199999999</v>
      </c>
      <c r="O46" s="1105">
        <v>996307.09522100003</v>
      </c>
      <c r="P46" s="1099">
        <v>4991760.2016700003</v>
      </c>
      <c r="Q46" s="1105">
        <v>6014951.8885810003</v>
      </c>
      <c r="R46" s="1099">
        <v>722663.95835600002</v>
      </c>
      <c r="S46" s="1104">
        <v>9741098.9462090023</v>
      </c>
      <c r="T46" s="1094">
        <v>1126850.2085579999</v>
      </c>
      <c r="U46" s="1096">
        <v>495.37037900000001</v>
      </c>
      <c r="V46" s="1096">
        <v>16544.388902999999</v>
      </c>
      <c r="W46" s="1096">
        <v>43876.439713</v>
      </c>
      <c r="X46" s="1096">
        <v>371203.44584900001</v>
      </c>
      <c r="Y46" s="1096">
        <v>10286.989917000001</v>
      </c>
      <c r="Z46" s="1096">
        <v>71845.568522999994</v>
      </c>
      <c r="AA46" s="1096">
        <v>6047242.9210959999</v>
      </c>
      <c r="AB46" s="1096">
        <v>782939.213414</v>
      </c>
      <c r="AC46" s="1096">
        <v>442406.63476099999</v>
      </c>
      <c r="AD46" s="1096">
        <v>6902027.7030330002</v>
      </c>
      <c r="AE46" s="1096">
        <v>7344434.3377940003</v>
      </c>
      <c r="AF46" s="1096">
        <v>294479.37987499998</v>
      </c>
      <c r="AG46" s="1096">
        <v>187305.227155</v>
      </c>
      <c r="AH46" s="1097">
        <v>788029.79282700003</v>
      </c>
    </row>
    <row r="47" spans="1:34">
      <c r="A47" s="806"/>
      <c r="B47" s="813"/>
      <c r="C47" s="1094"/>
      <c r="D47" s="1095"/>
      <c r="E47" s="1095"/>
      <c r="F47" s="1095"/>
      <c r="G47" s="1103"/>
      <c r="H47" s="1109"/>
      <c r="I47" s="1103"/>
      <c r="J47" s="1099"/>
      <c r="K47" s="1105"/>
      <c r="L47" s="1099"/>
      <c r="M47" s="1105"/>
      <c r="N47" s="1099"/>
      <c r="O47" s="1105"/>
      <c r="P47" s="1099"/>
      <c r="Q47" s="1105"/>
      <c r="R47" s="1099"/>
      <c r="S47" s="1104"/>
      <c r="T47" s="1094"/>
      <c r="U47" s="1096"/>
      <c r="V47" s="1096"/>
      <c r="W47" s="1096"/>
      <c r="X47" s="1096"/>
      <c r="Y47" s="1096"/>
      <c r="Z47" s="1096"/>
      <c r="AA47" s="1096"/>
      <c r="AB47" s="1096"/>
      <c r="AC47" s="1096"/>
      <c r="AD47" s="1096"/>
      <c r="AE47" s="1096"/>
      <c r="AF47" s="1096"/>
      <c r="AG47" s="1096"/>
      <c r="AH47" s="1097"/>
    </row>
    <row r="48" spans="1:34">
      <c r="A48" s="806">
        <v>2020</v>
      </c>
      <c r="B48" s="471" t="s">
        <v>147</v>
      </c>
      <c r="C48" s="1094">
        <v>176330.443505</v>
      </c>
      <c r="D48" s="1095">
        <v>282930.84919899999</v>
      </c>
      <c r="E48" s="1095">
        <v>109647.855519</v>
      </c>
      <c r="F48" s="1095">
        <v>30237.756069999999</v>
      </c>
      <c r="G48" s="1103">
        <v>500148.62435300002</v>
      </c>
      <c r="H48" s="1109">
        <v>593139.91044400004</v>
      </c>
      <c r="I48" s="1103">
        <v>795176.66005807964</v>
      </c>
      <c r="J48" s="1099">
        <v>453527.19531192043</v>
      </c>
      <c r="K48" s="1105">
        <v>98935.156581999996</v>
      </c>
      <c r="L48" s="1099">
        <v>2086.4872620000001</v>
      </c>
      <c r="M48" s="1105">
        <v>8337.9985730000008</v>
      </c>
      <c r="N48" s="1099">
        <v>16049.342503</v>
      </c>
      <c r="O48" s="1105">
        <v>1060309.2187010001</v>
      </c>
      <c r="P48" s="1099">
        <v>4992761.3836540002</v>
      </c>
      <c r="Q48" s="1105">
        <v>6079544.4306930006</v>
      </c>
      <c r="R48" s="1099">
        <v>725798.45320600003</v>
      </c>
      <c r="S48" s="1104">
        <v>9845417.3349410016</v>
      </c>
      <c r="T48" s="1094">
        <v>1146560.4270190001</v>
      </c>
      <c r="U48" s="1096">
        <v>490.19137699999999</v>
      </c>
      <c r="V48" s="1096">
        <v>16181.443019</v>
      </c>
      <c r="W48" s="1096">
        <v>37910.565942000001</v>
      </c>
      <c r="X48" s="1096">
        <v>367213.37593099999</v>
      </c>
      <c r="Y48" s="1096">
        <v>9968.0836629999994</v>
      </c>
      <c r="Z48" s="1096">
        <v>63456.909954000002</v>
      </c>
      <c r="AA48" s="1096">
        <v>6142033.8389969999</v>
      </c>
      <c r="AB48" s="1096">
        <v>784423.09514400002</v>
      </c>
      <c r="AC48" s="1096">
        <v>431763.65993200004</v>
      </c>
      <c r="AD48" s="1096">
        <v>6989913.8440950001</v>
      </c>
      <c r="AE48" s="1096">
        <v>7421677.5040269997</v>
      </c>
      <c r="AF48" s="1096">
        <v>308335.473941</v>
      </c>
      <c r="AG48" s="1096">
        <v>177972.756762</v>
      </c>
      <c r="AH48" s="1097">
        <v>790871.17319200002</v>
      </c>
    </row>
    <row r="49" spans="1:34">
      <c r="A49" s="806"/>
      <c r="B49" s="471" t="s">
        <v>148</v>
      </c>
      <c r="C49" s="1094">
        <v>178978.24131099999</v>
      </c>
      <c r="D49" s="1095">
        <v>303144.29974699998</v>
      </c>
      <c r="E49" s="1095">
        <v>109127.672106</v>
      </c>
      <c r="F49" s="1095">
        <v>31128.489225000001</v>
      </c>
      <c r="G49" s="1103">
        <v>522126.00319999998</v>
      </c>
      <c r="H49" s="1109">
        <v>619365.66894500004</v>
      </c>
      <c r="I49" s="1103">
        <v>851040.69096713758</v>
      </c>
      <c r="J49" s="1099">
        <v>459587.50624286244</v>
      </c>
      <c r="K49" s="1105">
        <v>97505.883102000007</v>
      </c>
      <c r="L49" s="1099">
        <v>2227.2200130000001</v>
      </c>
      <c r="M49" s="1105">
        <v>5764.5955880000001</v>
      </c>
      <c r="N49" s="1099">
        <v>16703.919651</v>
      </c>
      <c r="O49" s="1105">
        <v>1026482.0851049999</v>
      </c>
      <c r="P49" s="1099">
        <v>5019981.6432189997</v>
      </c>
      <c r="Q49" s="1105">
        <v>6071159.4635760002</v>
      </c>
      <c r="R49" s="1099">
        <v>764405.789491</v>
      </c>
      <c r="S49" s="1104">
        <v>10007569.707912998</v>
      </c>
      <c r="T49" s="1094">
        <v>1148648.53373</v>
      </c>
      <c r="U49" s="1096">
        <v>2013.239337</v>
      </c>
      <c r="V49" s="1096">
        <v>16189.985828999999</v>
      </c>
      <c r="W49" s="1096">
        <v>33583.397742000001</v>
      </c>
      <c r="X49" s="1096">
        <v>361333.97339300002</v>
      </c>
      <c r="Y49" s="1096">
        <v>9647.7309399999995</v>
      </c>
      <c r="Z49" s="1096">
        <v>64311.058888</v>
      </c>
      <c r="AA49" s="1096">
        <v>6215412.0529549997</v>
      </c>
      <c r="AB49" s="1096">
        <v>791823.918573</v>
      </c>
      <c r="AC49" s="1096">
        <v>422768.32724100002</v>
      </c>
      <c r="AD49" s="1096">
        <v>7071547.0304160006</v>
      </c>
      <c r="AE49" s="1096">
        <v>7494315.3576570004</v>
      </c>
      <c r="AF49" s="1096">
        <v>324991.48891100002</v>
      </c>
      <c r="AG49" s="1096">
        <v>222664.49095899999</v>
      </c>
      <c r="AH49" s="1097">
        <v>816949.836656</v>
      </c>
    </row>
    <row r="50" spans="1:34">
      <c r="A50" s="806"/>
      <c r="B50" s="471" t="s">
        <v>149</v>
      </c>
      <c r="C50" s="1094">
        <v>237220.37693</v>
      </c>
      <c r="D50" s="1095">
        <v>264812.90653099999</v>
      </c>
      <c r="E50" s="1095">
        <v>102143.37183</v>
      </c>
      <c r="F50" s="1095">
        <v>31530.741095000001</v>
      </c>
      <c r="G50" s="1103">
        <v>603219.65730199998</v>
      </c>
      <c r="H50" s="1109">
        <v>630332.06808300002</v>
      </c>
      <c r="I50" s="1103">
        <v>851619.5068173199</v>
      </c>
      <c r="J50" s="1099">
        <v>485845.61813367996</v>
      </c>
      <c r="K50" s="1105">
        <v>95710.868059999993</v>
      </c>
      <c r="L50" s="1099">
        <v>2004.472661</v>
      </c>
      <c r="M50" s="1105">
        <v>9390.2697160000007</v>
      </c>
      <c r="N50" s="1099">
        <v>16446.454933000001</v>
      </c>
      <c r="O50" s="1105">
        <v>1092721.1256949999</v>
      </c>
      <c r="P50" s="1099">
        <v>5083351.182643</v>
      </c>
      <c r="Q50" s="1105">
        <v>6203913.5056480002</v>
      </c>
      <c r="R50" s="1099">
        <v>748561.41007400001</v>
      </c>
      <c r="S50" s="1104">
        <v>10254910.030503999</v>
      </c>
      <c r="T50" s="1094">
        <v>1158259.843694</v>
      </c>
      <c r="U50" s="1096">
        <v>3319.2496489999999</v>
      </c>
      <c r="V50" s="1096">
        <v>14572.568676000001</v>
      </c>
      <c r="W50" s="1096">
        <v>35944.405530000004</v>
      </c>
      <c r="X50" s="1096">
        <v>396678.80828400003</v>
      </c>
      <c r="Y50" s="1096">
        <v>10932.675888</v>
      </c>
      <c r="Z50" s="1096">
        <v>63011.849710000002</v>
      </c>
      <c r="AA50" s="1096">
        <v>6371191.8139120294</v>
      </c>
      <c r="AB50" s="1096">
        <v>823324.12981499999</v>
      </c>
      <c r="AC50" s="1096">
        <v>461447.70802700002</v>
      </c>
      <c r="AD50" s="1096">
        <v>7257527.7934370292</v>
      </c>
      <c r="AE50" s="1096">
        <v>7718975.5014640288</v>
      </c>
      <c r="AF50" s="1096">
        <v>316603.91044499999</v>
      </c>
      <c r="AG50" s="1096">
        <v>240287.10065499999</v>
      </c>
      <c r="AH50" s="1097">
        <v>820783.67424600001</v>
      </c>
    </row>
    <row r="51" spans="1:34">
      <c r="A51" s="806"/>
      <c r="B51" s="471" t="s">
        <v>150</v>
      </c>
      <c r="C51" s="1094">
        <v>223201.485078</v>
      </c>
      <c r="D51" s="1095">
        <v>298105.007354</v>
      </c>
      <c r="E51" s="1095">
        <v>121213.480127</v>
      </c>
      <c r="F51" s="1095">
        <v>28995.424681</v>
      </c>
      <c r="G51" s="1103">
        <v>630543.94833399996</v>
      </c>
      <c r="H51" s="1109">
        <v>656889.296263</v>
      </c>
      <c r="I51" s="1103">
        <v>846327.87465829507</v>
      </c>
      <c r="J51" s="1099">
        <v>469343.53920270503</v>
      </c>
      <c r="K51" s="1105">
        <v>93436.374163</v>
      </c>
      <c r="L51" s="1099">
        <v>1874.4822039999999</v>
      </c>
      <c r="M51" s="1105">
        <v>8198.1101269999999</v>
      </c>
      <c r="N51" s="1099">
        <v>14953.916090000001</v>
      </c>
      <c r="O51" s="1105">
        <v>1095604.3006539999</v>
      </c>
      <c r="P51" s="1099">
        <v>5122097.2750429995</v>
      </c>
      <c r="Q51" s="1105">
        <v>6242728.0841179993</v>
      </c>
      <c r="R51" s="1099">
        <v>792540.241301</v>
      </c>
      <c r="S51" s="1104">
        <v>10403324.755279999</v>
      </c>
      <c r="T51" s="1094">
        <v>1168999.822312</v>
      </c>
      <c r="U51" s="1096">
        <v>2261.3135280000001</v>
      </c>
      <c r="V51" s="1096">
        <v>14511.017889000001</v>
      </c>
      <c r="W51" s="1096">
        <v>34561.891208000001</v>
      </c>
      <c r="X51" s="1096">
        <v>394426.66600899998</v>
      </c>
      <c r="Y51" s="1096">
        <v>11610.192402000001</v>
      </c>
      <c r="Z51" s="1096">
        <v>55324.672212999998</v>
      </c>
      <c r="AA51" s="1096">
        <v>6473595.4623864004</v>
      </c>
      <c r="AB51" s="1096">
        <v>838354.88960300002</v>
      </c>
      <c r="AC51" s="1096">
        <v>457371.08103599999</v>
      </c>
      <c r="AD51" s="1096">
        <v>7367275.0242024008</v>
      </c>
      <c r="AE51" s="1096">
        <v>7824646.1052384004</v>
      </c>
      <c r="AF51" s="1096">
        <v>351589.89193599997</v>
      </c>
      <c r="AG51" s="1096">
        <v>234382.49343999999</v>
      </c>
      <c r="AH51" s="1097">
        <v>823706.44235400006</v>
      </c>
    </row>
    <row r="52" spans="1:34">
      <c r="A52" s="806"/>
      <c r="B52" s="471" t="s">
        <v>151</v>
      </c>
      <c r="C52" s="1094">
        <v>202825.002909</v>
      </c>
      <c r="D52" s="1095">
        <v>249624.48207900001</v>
      </c>
      <c r="E52" s="1095">
        <v>101845.401759</v>
      </c>
      <c r="F52" s="1095">
        <v>28733.190965999998</v>
      </c>
      <c r="G52" s="1103">
        <v>593735.44478699996</v>
      </c>
      <c r="H52" s="1109">
        <v>660538.812149</v>
      </c>
      <c r="I52" s="1103">
        <v>954276.06235295837</v>
      </c>
      <c r="J52" s="1099">
        <v>456461.21729004162</v>
      </c>
      <c r="K52" s="1105">
        <v>97008.053490000006</v>
      </c>
      <c r="L52" s="1099">
        <v>1924.412857</v>
      </c>
      <c r="M52" s="1105">
        <v>6997.6241849999997</v>
      </c>
      <c r="N52" s="1099">
        <v>13396.407329</v>
      </c>
      <c r="O52" s="1105">
        <v>1105952.8817670001</v>
      </c>
      <c r="P52" s="1099">
        <v>5109675.7090560002</v>
      </c>
      <c r="Q52" s="1105">
        <v>6237947.0351940002</v>
      </c>
      <c r="R52" s="1099">
        <v>811256.49908800004</v>
      </c>
      <c r="S52" s="1104">
        <v>10394251.202064</v>
      </c>
      <c r="T52" s="1094">
        <v>1170771.818129</v>
      </c>
      <c r="U52" s="1096">
        <v>2498.3787299999999</v>
      </c>
      <c r="V52" s="1096">
        <v>13144.328084999999</v>
      </c>
      <c r="W52" s="1096">
        <v>32788.349137999998</v>
      </c>
      <c r="X52" s="1096">
        <v>393312.42235000001</v>
      </c>
      <c r="Y52" s="1096">
        <v>12946.936344</v>
      </c>
      <c r="Z52" s="1096">
        <v>52636.293033000002</v>
      </c>
      <c r="AA52" s="1096">
        <v>6532035.9260804709</v>
      </c>
      <c r="AB52" s="1096">
        <v>813784.11396959994</v>
      </c>
      <c r="AC52" s="1096">
        <v>454690.41464699997</v>
      </c>
      <c r="AD52" s="1096">
        <v>7398456.3330830708</v>
      </c>
      <c r="AE52" s="1096">
        <v>7853146.7477300707</v>
      </c>
      <c r="AF52" s="1096">
        <v>331781.43248800002</v>
      </c>
      <c r="AG52" s="1096">
        <v>196849.91323000001</v>
      </c>
      <c r="AH52" s="1097">
        <v>841701.29048700002</v>
      </c>
    </row>
    <row r="53" spans="1:34">
      <c r="A53" s="806"/>
      <c r="B53" s="471" t="s">
        <v>152</v>
      </c>
      <c r="C53" s="1094">
        <v>189450.885025</v>
      </c>
      <c r="D53" s="1095">
        <v>236312.283337</v>
      </c>
      <c r="E53" s="1095">
        <v>89324.664629999999</v>
      </c>
      <c r="F53" s="1095">
        <v>29763.000769999999</v>
      </c>
      <c r="G53" s="1103">
        <v>605431.80558833666</v>
      </c>
      <c r="H53" s="1109">
        <v>707753.679428</v>
      </c>
      <c r="I53" s="1103">
        <v>1006526.2554940999</v>
      </c>
      <c r="J53" s="1099">
        <v>451212.48286690004</v>
      </c>
      <c r="K53" s="1105">
        <v>91647.141520000005</v>
      </c>
      <c r="L53" s="1099">
        <v>1950.4072000000001</v>
      </c>
      <c r="M53" s="1105">
        <v>6215.3461859999998</v>
      </c>
      <c r="N53" s="1099">
        <v>13215.897478000001</v>
      </c>
      <c r="O53" s="1105">
        <v>1173060.5138439999</v>
      </c>
      <c r="P53" s="1099">
        <v>5106832.5124469995</v>
      </c>
      <c r="Q53" s="1105">
        <v>6301274.6771549992</v>
      </c>
      <c r="R53" s="1099">
        <v>807060.2003996633</v>
      </c>
      <c r="S53" s="1104">
        <v>10515757.076213999</v>
      </c>
      <c r="T53" s="1094">
        <v>1182623.5249320001</v>
      </c>
      <c r="U53" s="1096">
        <v>3332.4465319999999</v>
      </c>
      <c r="V53" s="1096">
        <v>13032.524355</v>
      </c>
      <c r="W53" s="1096">
        <v>33135.344807000001</v>
      </c>
      <c r="X53" s="1096">
        <v>422254.50783000002</v>
      </c>
      <c r="Y53" s="1096">
        <v>11247.487331</v>
      </c>
      <c r="Z53" s="1096">
        <v>57872.942111999997</v>
      </c>
      <c r="AA53" s="1096">
        <v>6602276.4983271407</v>
      </c>
      <c r="AB53" s="1096">
        <v>818212.98764900002</v>
      </c>
      <c r="AC53" s="1096">
        <v>483002.31085499999</v>
      </c>
      <c r="AD53" s="1096">
        <v>7478362.4280881407</v>
      </c>
      <c r="AE53" s="1096">
        <v>7961364.738943141</v>
      </c>
      <c r="AF53" s="1096">
        <v>318367.41576300003</v>
      </c>
      <c r="AG53" s="1096">
        <v>190728.77850499999</v>
      </c>
      <c r="AH53" s="1097">
        <v>862672.61807099998</v>
      </c>
    </row>
    <row r="54" spans="1:34">
      <c r="A54" s="806"/>
      <c r="B54" s="471" t="s">
        <v>153</v>
      </c>
      <c r="C54" s="1094">
        <v>176000.0974</v>
      </c>
      <c r="D54" s="1095">
        <v>232591.91547099999</v>
      </c>
      <c r="E54" s="1095">
        <v>78537.603113999998</v>
      </c>
      <c r="F54" s="1095">
        <v>29699.607927000001</v>
      </c>
      <c r="G54" s="1103">
        <v>588965.92952300003</v>
      </c>
      <c r="H54" s="1109">
        <v>732621.52211200004</v>
      </c>
      <c r="I54" s="1103">
        <v>1066689.0241990068</v>
      </c>
      <c r="J54" s="1099">
        <v>481935.738393993</v>
      </c>
      <c r="K54" s="1105">
        <v>97410.218437000003</v>
      </c>
      <c r="L54" s="1099">
        <v>1978.8812519999999</v>
      </c>
      <c r="M54" s="1105">
        <v>5128.0974020000003</v>
      </c>
      <c r="N54" s="1099">
        <v>15505.065403000001</v>
      </c>
      <c r="O54" s="1105">
        <v>1229317.079221</v>
      </c>
      <c r="P54" s="1099">
        <v>5149094.4305100003</v>
      </c>
      <c r="Q54" s="1105">
        <v>6401023.5537880007</v>
      </c>
      <c r="R54" s="1099">
        <v>807256.72397599998</v>
      </c>
      <c r="S54" s="1104">
        <v>10692731.934341</v>
      </c>
      <c r="T54" s="1094">
        <v>1213703.072802</v>
      </c>
      <c r="U54" s="1096">
        <v>5375.8878560000003</v>
      </c>
      <c r="V54" s="1096">
        <v>15486.409057000001</v>
      </c>
      <c r="W54" s="1096">
        <v>32210.704156</v>
      </c>
      <c r="X54" s="1096">
        <v>432091.25067799998</v>
      </c>
      <c r="Y54" s="1096">
        <v>11384.376484</v>
      </c>
      <c r="Z54" s="1096">
        <v>65240.507683000003</v>
      </c>
      <c r="AA54" s="1096">
        <v>6693182.9481304847</v>
      </c>
      <c r="AB54" s="1096">
        <v>838739.85476400005</v>
      </c>
      <c r="AC54" s="1096">
        <v>496548.62823099998</v>
      </c>
      <c r="AD54" s="1096">
        <v>7597163.3105774838</v>
      </c>
      <c r="AE54" s="1096">
        <v>8093711.938808484</v>
      </c>
      <c r="AF54" s="1096">
        <v>370794.36139500001</v>
      </c>
      <c r="AG54" s="1096">
        <v>198952.88293200001</v>
      </c>
      <c r="AH54" s="1097">
        <v>815569.67840400001</v>
      </c>
    </row>
    <row r="55" spans="1:34">
      <c r="A55" s="806"/>
      <c r="B55" s="471" t="s">
        <v>154</v>
      </c>
      <c r="C55" s="1094">
        <v>171997.301782</v>
      </c>
      <c r="D55" s="1095">
        <v>247437.760499</v>
      </c>
      <c r="E55" s="1095">
        <v>108030.66325300001</v>
      </c>
      <c r="F55" s="1095">
        <v>30223.400387000002</v>
      </c>
      <c r="G55" s="1103">
        <v>605702.91197200003</v>
      </c>
      <c r="H55" s="1109">
        <v>763816.00494300004</v>
      </c>
      <c r="I55" s="1103">
        <v>1070265.4973511668</v>
      </c>
      <c r="J55" s="1099">
        <v>509126.1342678332</v>
      </c>
      <c r="K55" s="1105">
        <v>102629.24086400001</v>
      </c>
      <c r="L55" s="1099">
        <v>2317.9755180000002</v>
      </c>
      <c r="M55" s="1105">
        <v>6876.7951620000003</v>
      </c>
      <c r="N55" s="1099">
        <v>17197.403577000001</v>
      </c>
      <c r="O55" s="1105">
        <v>1212777.621977</v>
      </c>
      <c r="P55" s="1099">
        <v>5260871.5379179996</v>
      </c>
      <c r="Q55" s="1105">
        <v>6500041.334152</v>
      </c>
      <c r="R55" s="1099">
        <v>815708.59015399998</v>
      </c>
      <c r="S55" s="1104">
        <v>10924978.839624999</v>
      </c>
      <c r="T55" s="1094">
        <v>1224856.817793</v>
      </c>
      <c r="U55" s="1096">
        <v>4318.3327740000004</v>
      </c>
      <c r="V55" s="1096">
        <v>18745.335666999999</v>
      </c>
      <c r="W55" s="1096">
        <v>39852.990319999997</v>
      </c>
      <c r="X55" s="1096">
        <v>462353.41673400003</v>
      </c>
      <c r="Y55" s="1096">
        <v>11800.453141</v>
      </c>
      <c r="Z55" s="1096">
        <v>68921.822782000003</v>
      </c>
      <c r="AA55" s="1096">
        <v>6799974.5304380003</v>
      </c>
      <c r="AB55" s="1096">
        <v>885143.96499100002</v>
      </c>
      <c r="AC55" s="1096">
        <v>537070.528636</v>
      </c>
      <c r="AD55" s="1096">
        <v>7754040.3182110004</v>
      </c>
      <c r="AE55" s="1096">
        <v>8291110.8468470005</v>
      </c>
      <c r="AF55" s="1096">
        <v>397859.300628</v>
      </c>
      <c r="AG55" s="1096">
        <v>198080.11142</v>
      </c>
      <c r="AH55" s="1097">
        <v>813071.76293700002</v>
      </c>
    </row>
    <row r="56" spans="1:34">
      <c r="A56" s="806"/>
      <c r="B56" s="471" t="s">
        <v>155</v>
      </c>
      <c r="C56" s="1094">
        <v>177382.819735</v>
      </c>
      <c r="D56" s="1095">
        <v>253539.59886200001</v>
      </c>
      <c r="E56" s="1095">
        <v>80292.309758999996</v>
      </c>
      <c r="F56" s="1095">
        <v>29363.442276000002</v>
      </c>
      <c r="G56" s="1103">
        <v>624005.14490700001</v>
      </c>
      <c r="H56" s="1109">
        <v>778605.045362</v>
      </c>
      <c r="I56" s="1103">
        <v>1158410.6298327663</v>
      </c>
      <c r="J56" s="1099">
        <v>524285.68721023359</v>
      </c>
      <c r="K56" s="1105">
        <v>96279.762539000003</v>
      </c>
      <c r="L56" s="1099">
        <v>2673.071418</v>
      </c>
      <c r="M56" s="1105">
        <v>7454.0434590000004</v>
      </c>
      <c r="N56" s="1099">
        <v>17405.238603000002</v>
      </c>
      <c r="O56" s="1105">
        <v>1119104.7030770001</v>
      </c>
      <c r="P56" s="1099">
        <v>5437120.4301309995</v>
      </c>
      <c r="Q56" s="1105">
        <v>6583757.4866879992</v>
      </c>
      <c r="R56" s="1099">
        <v>811414.25077899999</v>
      </c>
      <c r="S56" s="1104">
        <v>11117336.177949999</v>
      </c>
      <c r="T56" s="1094">
        <v>1234530.9478800001</v>
      </c>
      <c r="U56" s="1096">
        <v>5028.417794</v>
      </c>
      <c r="V56" s="1096">
        <v>13545.732013999999</v>
      </c>
      <c r="W56" s="1096">
        <v>35092.893765000001</v>
      </c>
      <c r="X56" s="1096">
        <v>459381.72208500002</v>
      </c>
      <c r="Y56" s="1096">
        <v>14587.091399999999</v>
      </c>
      <c r="Z56" s="1096">
        <v>63839.186076999998</v>
      </c>
      <c r="AA56" s="1096">
        <v>6969706.1896074098</v>
      </c>
      <c r="AB56" s="1096">
        <v>899892.930635</v>
      </c>
      <c r="AC56" s="1096">
        <v>527635.85705800005</v>
      </c>
      <c r="AD56" s="1096">
        <v>7933438.3063194091</v>
      </c>
      <c r="AE56" s="1096">
        <v>8461074.1633774098</v>
      </c>
      <c r="AF56" s="1096">
        <v>414134.32220900001</v>
      </c>
      <c r="AG56" s="1096">
        <v>175323.85420199999</v>
      </c>
      <c r="AH56" s="1097">
        <v>832272.89028199995</v>
      </c>
    </row>
    <row r="57" spans="1:34">
      <c r="A57" s="806"/>
      <c r="B57" s="471" t="s">
        <v>156</v>
      </c>
      <c r="C57" s="1094">
        <v>195914.791038</v>
      </c>
      <c r="D57" s="1095">
        <v>230410.73738599999</v>
      </c>
      <c r="E57" s="1095">
        <v>78237.345373999997</v>
      </c>
      <c r="F57" s="1095">
        <v>29549.290459</v>
      </c>
      <c r="G57" s="1103">
        <v>641068.05059</v>
      </c>
      <c r="H57" s="1109">
        <v>783303.07476242993</v>
      </c>
      <c r="I57" s="1103">
        <v>1186898.8967913084</v>
      </c>
      <c r="J57" s="1099">
        <v>531499.25830100174</v>
      </c>
      <c r="K57" s="1105">
        <v>104892.968929</v>
      </c>
      <c r="L57" s="1099">
        <v>2738.4565200000002</v>
      </c>
      <c r="M57" s="1105">
        <v>6343.7763599999998</v>
      </c>
      <c r="N57" s="1099">
        <v>17120.537136999999</v>
      </c>
      <c r="O57" s="1105">
        <v>1203818.8687460001</v>
      </c>
      <c r="P57" s="1099">
        <v>5494948.5693140002</v>
      </c>
      <c r="Q57" s="1105">
        <v>6724970.2080770005</v>
      </c>
      <c r="R57" s="1099">
        <v>797230.313142</v>
      </c>
      <c r="S57" s="1104">
        <v>11303974.934849741</v>
      </c>
      <c r="T57" s="1094">
        <v>1242313.4965280001</v>
      </c>
      <c r="U57" s="1096">
        <v>2179.1182100000001</v>
      </c>
      <c r="V57" s="1096">
        <v>13599.530863</v>
      </c>
      <c r="W57" s="1096">
        <v>37647.388636000003</v>
      </c>
      <c r="X57" s="1096">
        <v>470844.343574</v>
      </c>
      <c r="Y57" s="1096">
        <v>13337.165607000001</v>
      </c>
      <c r="Z57" s="1096">
        <v>65456.483074999996</v>
      </c>
      <c r="AA57" s="1096">
        <v>7080726.6881154105</v>
      </c>
      <c r="AB57" s="1096">
        <v>909532.16832900001</v>
      </c>
      <c r="AC57" s="1096">
        <v>537607.54689</v>
      </c>
      <c r="AD57" s="1096">
        <v>8055715.3395194113</v>
      </c>
      <c r="AE57" s="1096">
        <v>8593322.8864094112</v>
      </c>
      <c r="AF57" s="1096">
        <v>446154.29501300002</v>
      </c>
      <c r="AG57" s="1096">
        <v>190579.23442699999</v>
      </c>
      <c r="AH57" s="1097">
        <v>831605.02247299999</v>
      </c>
    </row>
    <row r="58" spans="1:34">
      <c r="A58" s="806"/>
      <c r="B58" s="471" t="s">
        <v>157</v>
      </c>
      <c r="C58" s="1094">
        <v>196860.14721900001</v>
      </c>
      <c r="D58" s="1095">
        <v>259533.75820099999</v>
      </c>
      <c r="E58" s="1095">
        <v>100002.306656</v>
      </c>
      <c r="F58" s="1095">
        <v>29077.024275</v>
      </c>
      <c r="G58" s="1103">
        <v>643458.02410699998</v>
      </c>
      <c r="H58" s="1109">
        <v>748116.44403500005</v>
      </c>
      <c r="I58" s="1103">
        <v>1179228.0649511807</v>
      </c>
      <c r="J58" s="1099">
        <v>568027.16840581922</v>
      </c>
      <c r="K58" s="1105">
        <v>95803.014213000002</v>
      </c>
      <c r="L58" s="1099">
        <v>2685.8352279999999</v>
      </c>
      <c r="M58" s="1105">
        <v>5544.1019319999996</v>
      </c>
      <c r="N58" s="1099">
        <v>17042.534208000001</v>
      </c>
      <c r="O58" s="1105">
        <v>1242746.1722800001</v>
      </c>
      <c r="P58" s="1099">
        <v>5565747.7815800002</v>
      </c>
      <c r="Q58" s="1105">
        <v>6833766.4252279997</v>
      </c>
      <c r="R58" s="1099">
        <v>824766.54203300003</v>
      </c>
      <c r="S58" s="1104">
        <v>11478638.919324001</v>
      </c>
      <c r="T58" s="1094">
        <v>1251233.4093549999</v>
      </c>
      <c r="U58" s="1096">
        <v>3473.7053420000002</v>
      </c>
      <c r="V58" s="1096">
        <v>12509.441787</v>
      </c>
      <c r="W58" s="1096">
        <v>38071.398254</v>
      </c>
      <c r="X58" s="1096">
        <v>476908.465975</v>
      </c>
      <c r="Y58" s="1096">
        <v>13239.901272999999</v>
      </c>
      <c r="Z58" s="1096">
        <v>67728.911426999999</v>
      </c>
      <c r="AA58" s="1096">
        <v>7169633.3175724102</v>
      </c>
      <c r="AB58" s="1096">
        <v>934307.66168799996</v>
      </c>
      <c r="AC58" s="1096">
        <v>544202.91263100004</v>
      </c>
      <c r="AD58" s="1096">
        <v>8171669.8906874098</v>
      </c>
      <c r="AE58" s="1096">
        <v>8715872.8033184092</v>
      </c>
      <c r="AF58" s="1096">
        <v>452696.04440700001</v>
      </c>
      <c r="AG58" s="1096">
        <v>202599.72805599999</v>
      </c>
      <c r="AH58" s="1097">
        <v>856236.93418800004</v>
      </c>
    </row>
    <row r="59" spans="1:34">
      <c r="A59" s="806"/>
      <c r="B59" s="471" t="s">
        <v>158</v>
      </c>
      <c r="C59" s="1094">
        <v>193797.82260099999</v>
      </c>
      <c r="D59" s="1095">
        <v>290368.59162600001</v>
      </c>
      <c r="E59" s="1095">
        <v>83792.227159000002</v>
      </c>
      <c r="F59" s="1095">
        <v>30662.869740999999</v>
      </c>
      <c r="G59" s="1103">
        <v>702852.34374299995</v>
      </c>
      <c r="H59" s="1109">
        <v>777239.17199199996</v>
      </c>
      <c r="I59" s="1103">
        <v>1429346.449671</v>
      </c>
      <c r="J59" s="1099">
        <v>581087.68209100002</v>
      </c>
      <c r="K59" s="1105">
        <v>91247.455776999996</v>
      </c>
      <c r="L59" s="1099">
        <v>4103.2623130000002</v>
      </c>
      <c r="M59" s="1105">
        <v>4533.4014859999997</v>
      </c>
      <c r="N59" s="1099">
        <v>18781.639394000002</v>
      </c>
      <c r="O59" s="1105">
        <v>1077665.837847</v>
      </c>
      <c r="P59" s="1099">
        <v>5660471.8924900005</v>
      </c>
      <c r="Q59" s="1105">
        <v>6765556.0335300006</v>
      </c>
      <c r="R59" s="1099">
        <v>779487.38098100002</v>
      </c>
      <c r="S59" s="1104">
        <v>11725438.028912</v>
      </c>
      <c r="T59" s="1094">
        <v>1258772.9017749999</v>
      </c>
      <c r="U59" s="1096">
        <v>2027.9047190000001</v>
      </c>
      <c r="V59" s="1096">
        <v>19735.920257000002</v>
      </c>
      <c r="W59" s="1096">
        <v>50645.182453000001</v>
      </c>
      <c r="X59" s="1096">
        <v>536109.64976070006</v>
      </c>
      <c r="Y59" s="1096">
        <v>15497.906278</v>
      </c>
      <c r="Z59" s="1096">
        <v>69628.495335</v>
      </c>
      <c r="AA59" s="1096">
        <v>7318638.2492957301</v>
      </c>
      <c r="AB59" s="1096">
        <v>961001.045942</v>
      </c>
      <c r="AC59" s="1096">
        <v>624016.56346770003</v>
      </c>
      <c r="AD59" s="1096">
        <v>8349267.7905727299</v>
      </c>
      <c r="AE59" s="1096">
        <v>8973284.354040429</v>
      </c>
      <c r="AF59" s="1096">
        <v>455176.69056199997</v>
      </c>
      <c r="AG59" s="1096">
        <v>197971.911578</v>
      </c>
      <c r="AH59" s="1097">
        <v>840232.17095699999</v>
      </c>
    </row>
    <row r="60" spans="1:34">
      <c r="A60" s="806"/>
      <c r="B60" s="813"/>
      <c r="C60" s="1094"/>
      <c r="D60" s="1095"/>
      <c r="E60" s="1095"/>
      <c r="F60" s="1095"/>
      <c r="G60" s="1103"/>
      <c r="H60" s="1109"/>
      <c r="I60" s="1103"/>
      <c r="J60" s="1099"/>
      <c r="K60" s="1105"/>
      <c r="L60" s="1099"/>
      <c r="M60" s="1105"/>
      <c r="N60" s="1099"/>
      <c r="O60" s="1105"/>
      <c r="P60" s="1099"/>
      <c r="Q60" s="1105"/>
      <c r="R60" s="1099"/>
      <c r="S60" s="1104"/>
      <c r="T60" s="1094"/>
      <c r="U60" s="1096"/>
      <c r="V60" s="1096"/>
      <c r="W60" s="1096"/>
      <c r="X60" s="1096"/>
      <c r="Y60" s="1096"/>
      <c r="Z60" s="1096"/>
      <c r="AA60" s="1096"/>
      <c r="AB60" s="1096"/>
      <c r="AC60" s="1096"/>
      <c r="AD60" s="1096"/>
      <c r="AE60" s="1096"/>
      <c r="AF60" s="1096"/>
      <c r="AG60" s="1096"/>
      <c r="AH60" s="1097"/>
    </row>
    <row r="61" spans="1:34">
      <c r="A61" s="806">
        <v>2021</v>
      </c>
      <c r="B61" s="471" t="s">
        <v>147</v>
      </c>
      <c r="C61" s="1094">
        <v>198821.657783</v>
      </c>
      <c r="D61" s="1095">
        <v>224699.52371499999</v>
      </c>
      <c r="E61" s="1095">
        <v>97200.625973999995</v>
      </c>
      <c r="F61" s="1095">
        <v>29657.878379999998</v>
      </c>
      <c r="G61" s="1103">
        <v>702113.13739199995</v>
      </c>
      <c r="H61" s="1109">
        <v>782703.63510700001</v>
      </c>
      <c r="I61" s="1103">
        <v>1477929.03597804</v>
      </c>
      <c r="J61" s="1099">
        <v>586655.25820000004</v>
      </c>
      <c r="K61" s="1105">
        <v>98572.188066999995</v>
      </c>
      <c r="L61" s="1099">
        <v>5175.8990229999999</v>
      </c>
      <c r="M61" s="1105">
        <v>4997.4377729999997</v>
      </c>
      <c r="N61" s="1099">
        <v>17986.185707000001</v>
      </c>
      <c r="O61" s="1105">
        <v>1229361.7270519999</v>
      </c>
      <c r="P61" s="1099">
        <v>5659608.2005799999</v>
      </c>
      <c r="Q61" s="1105">
        <v>6917129.4501350001</v>
      </c>
      <c r="R61" s="1099">
        <v>801834.30861499999</v>
      </c>
      <c r="S61" s="1104">
        <v>11917316.699346039</v>
      </c>
      <c r="T61" s="1094">
        <v>1292501.159189</v>
      </c>
      <c r="U61" s="1096">
        <v>1796.4739360000001</v>
      </c>
      <c r="V61" s="1096">
        <v>14385.295007999999</v>
      </c>
      <c r="W61" s="1096">
        <v>29753.366860999999</v>
      </c>
      <c r="X61" s="1096">
        <v>537157.72649000003</v>
      </c>
      <c r="Y61" s="1096">
        <v>13776.858308000001</v>
      </c>
      <c r="Z61" s="1096">
        <v>82479.672283000007</v>
      </c>
      <c r="AA61" s="1096">
        <v>7416884.8852049597</v>
      </c>
      <c r="AB61" s="1096">
        <v>1001773.545787</v>
      </c>
      <c r="AC61" s="1096">
        <v>596869.72060300002</v>
      </c>
      <c r="AD61" s="1096">
        <v>8501138.1032749601</v>
      </c>
      <c r="AE61" s="1096">
        <v>9098007.8238779604</v>
      </c>
      <c r="AF61" s="1096">
        <v>464983.71151699999</v>
      </c>
      <c r="AG61" s="1096">
        <v>198633.53074799999</v>
      </c>
      <c r="AH61" s="1097">
        <v>863190.47401400004</v>
      </c>
    </row>
    <row r="62" spans="1:34">
      <c r="A62" s="806"/>
      <c r="B62" s="471" t="s">
        <v>148</v>
      </c>
      <c r="C62" s="1094">
        <v>193725.492478</v>
      </c>
      <c r="D62" s="1095">
        <v>277145.46463399997</v>
      </c>
      <c r="E62" s="1095">
        <v>98493.680103073508</v>
      </c>
      <c r="F62" s="1095">
        <v>31887.267236</v>
      </c>
      <c r="G62" s="1103">
        <v>725318.07198720996</v>
      </c>
      <c r="H62" s="1109">
        <v>704001.30073599995</v>
      </c>
      <c r="I62" s="1103">
        <v>1503492.0993695802</v>
      </c>
      <c r="J62" s="1099">
        <v>598539.74692299997</v>
      </c>
      <c r="K62" s="1105">
        <v>104665.42514799999</v>
      </c>
      <c r="L62" s="1099">
        <v>5103.8490890000003</v>
      </c>
      <c r="M62" s="1105">
        <v>5427.1869900000002</v>
      </c>
      <c r="N62" s="1099">
        <v>19208.111690999998</v>
      </c>
      <c r="O62" s="1105">
        <v>1249363.448875</v>
      </c>
      <c r="P62" s="1099">
        <v>5719281.0337100001</v>
      </c>
      <c r="Q62" s="1105">
        <v>6998383.6303550005</v>
      </c>
      <c r="R62" s="1099">
        <v>831162.37811599998</v>
      </c>
      <c r="S62" s="1104">
        <v>12066814.557085864</v>
      </c>
      <c r="T62" s="1094">
        <v>1298563.4232679999</v>
      </c>
      <c r="U62" s="1096">
        <v>3356.2144050000002</v>
      </c>
      <c r="V62" s="1096">
        <v>14447.35053</v>
      </c>
      <c r="W62" s="1096">
        <v>30899.535672999998</v>
      </c>
      <c r="X62" s="1096">
        <v>540844.01286400005</v>
      </c>
      <c r="Y62" s="1096">
        <v>14801.015855</v>
      </c>
      <c r="Z62" s="1096">
        <v>83609.117173000006</v>
      </c>
      <c r="AA62" s="1096">
        <v>7506253.9209960001</v>
      </c>
      <c r="AB62" s="1096">
        <v>1038688.098561</v>
      </c>
      <c r="AC62" s="1096">
        <v>604348.129327</v>
      </c>
      <c r="AD62" s="1096">
        <v>8628551.1367300004</v>
      </c>
      <c r="AE62" s="1096">
        <v>9232899.2660569996</v>
      </c>
      <c r="AF62" s="1096">
        <v>478455.43858100002</v>
      </c>
      <c r="AG62" s="1096">
        <v>193996.90622899999</v>
      </c>
      <c r="AH62" s="1097">
        <v>862899.52295100002</v>
      </c>
    </row>
    <row r="63" spans="1:34">
      <c r="A63" s="806"/>
      <c r="B63" s="471" t="s">
        <v>149</v>
      </c>
      <c r="C63" s="1094">
        <v>227776.931751</v>
      </c>
      <c r="D63" s="1095">
        <v>244861.117982</v>
      </c>
      <c r="E63" s="1095">
        <v>110135.344172</v>
      </c>
      <c r="F63" s="1095">
        <v>29928.117851999999</v>
      </c>
      <c r="G63" s="1103">
        <v>729816.04540800001</v>
      </c>
      <c r="H63" s="1109">
        <v>687137.26222854003</v>
      </c>
      <c r="I63" s="1103">
        <v>1468300.8996329999</v>
      </c>
      <c r="J63" s="1099">
        <v>617321.19079699996</v>
      </c>
      <c r="K63" s="1105">
        <v>99506.847252000007</v>
      </c>
      <c r="L63" s="1099">
        <v>4756.8175209999999</v>
      </c>
      <c r="M63" s="1105">
        <v>5236.86924</v>
      </c>
      <c r="N63" s="1099">
        <v>17121.56523</v>
      </c>
      <c r="O63" s="1105">
        <v>1346682.7153179999</v>
      </c>
      <c r="P63" s="1099">
        <v>5826396.9805898797</v>
      </c>
      <c r="Q63" s="1105">
        <v>7200194.9478988796</v>
      </c>
      <c r="R63" s="1099">
        <v>826242.85372396</v>
      </c>
      <c r="S63" s="1104">
        <v>12241221.55869838</v>
      </c>
      <c r="T63" s="1094">
        <v>1294492.1466069999</v>
      </c>
      <c r="U63" s="1096">
        <v>2806.2674109999998</v>
      </c>
      <c r="V63" s="1096">
        <v>13886.877823000001</v>
      </c>
      <c r="W63" s="1096">
        <v>31024.220938999999</v>
      </c>
      <c r="X63" s="1096">
        <v>559931.52592199994</v>
      </c>
      <c r="Y63" s="1096">
        <v>16060.14694172262</v>
      </c>
      <c r="Z63" s="1096">
        <v>85477.951279999994</v>
      </c>
      <c r="AA63" s="1096">
        <v>7627769.8867306095</v>
      </c>
      <c r="AB63" s="1096">
        <v>1054961.35930841</v>
      </c>
      <c r="AC63" s="1096">
        <v>623709.0390367225</v>
      </c>
      <c r="AD63" s="1096">
        <v>8768209.1973190196</v>
      </c>
      <c r="AE63" s="1096">
        <v>9391918.2363557424</v>
      </c>
      <c r="AF63" s="1096">
        <v>477153.05867465003</v>
      </c>
      <c r="AG63" s="1096">
        <v>189651.17629495999</v>
      </c>
      <c r="AH63" s="1097">
        <v>888006.94076621532</v>
      </c>
    </row>
    <row r="64" spans="1:34">
      <c r="A64" s="806"/>
      <c r="B64" s="471" t="s">
        <v>150</v>
      </c>
      <c r="C64" s="1094">
        <v>226903.51186</v>
      </c>
      <c r="D64" s="1095">
        <v>249188.17000400001</v>
      </c>
      <c r="E64" s="1095">
        <v>73559.239514999994</v>
      </c>
      <c r="F64" s="1095">
        <v>29823.525799999999</v>
      </c>
      <c r="G64" s="1103">
        <v>734710.15567400004</v>
      </c>
      <c r="H64" s="1109">
        <v>706119.46676500002</v>
      </c>
      <c r="I64" s="1103">
        <v>1554767.5465413202</v>
      </c>
      <c r="J64" s="1099">
        <v>609676.13242699997</v>
      </c>
      <c r="K64" s="1105">
        <v>119984.437074</v>
      </c>
      <c r="L64" s="1099">
        <v>4531.1215389999998</v>
      </c>
      <c r="M64" s="1105">
        <v>6111.3822760000003</v>
      </c>
      <c r="N64" s="1099">
        <v>14932.047076588051</v>
      </c>
      <c r="O64" s="1105">
        <v>1294711.6233578299</v>
      </c>
      <c r="P64" s="1099">
        <v>5873370.3904759996</v>
      </c>
      <c r="Q64" s="1105">
        <v>7193656.5647254176</v>
      </c>
      <c r="R64" s="1099">
        <v>837432.78091312153</v>
      </c>
      <c r="S64" s="1104">
        <v>12335821.531298861</v>
      </c>
      <c r="T64" s="1094">
        <v>1313023.016546</v>
      </c>
      <c r="U64" s="1096">
        <v>2726.2180530000001</v>
      </c>
      <c r="V64" s="1096">
        <v>14626.902925</v>
      </c>
      <c r="W64" s="1096">
        <v>28102.247676999999</v>
      </c>
      <c r="X64" s="1096">
        <v>559984.56847499998</v>
      </c>
      <c r="Y64" s="1096">
        <v>16491.769711839999</v>
      </c>
      <c r="Z64" s="1096">
        <v>85663.869384999998</v>
      </c>
      <c r="AA64" s="1096">
        <v>7700444.8280118201</v>
      </c>
      <c r="AB64" s="1096">
        <v>1097985.55729444</v>
      </c>
      <c r="AC64" s="1096">
        <v>621931.70684183994</v>
      </c>
      <c r="AD64" s="1096">
        <v>8884094.2546912599</v>
      </c>
      <c r="AE64" s="1096">
        <v>9506025.9615330994</v>
      </c>
      <c r="AF64" s="1096">
        <v>485949.24618299998</v>
      </c>
      <c r="AG64" s="1096">
        <v>177590.36801199999</v>
      </c>
      <c r="AH64" s="1097">
        <v>853232.93902463</v>
      </c>
    </row>
    <row r="65" spans="1:34">
      <c r="A65" s="806"/>
      <c r="B65" s="471" t="s">
        <v>151</v>
      </c>
      <c r="C65" s="1094">
        <v>228303.67834700001</v>
      </c>
      <c r="D65" s="1095">
        <v>203601.54610199999</v>
      </c>
      <c r="E65" s="1095">
        <v>96586.767055000004</v>
      </c>
      <c r="F65" s="1095">
        <v>29736.957879000001</v>
      </c>
      <c r="G65" s="1103">
        <v>747470.42391165998</v>
      </c>
      <c r="H65" s="1109">
        <v>727736.27047400002</v>
      </c>
      <c r="I65" s="1103">
        <v>1520031.699337</v>
      </c>
      <c r="J65" s="1099">
        <v>613944.09984119993</v>
      </c>
      <c r="K65" s="1105">
        <v>116014.87345100001</v>
      </c>
      <c r="L65" s="1099">
        <v>4606.4776890000003</v>
      </c>
      <c r="M65" s="1105">
        <v>5826.5393439999998</v>
      </c>
      <c r="N65" s="1099">
        <v>15033.195513999999</v>
      </c>
      <c r="O65" s="1105">
        <v>1375938.34152</v>
      </c>
      <c r="P65" s="1099">
        <v>5914522.2518732091</v>
      </c>
      <c r="Q65" s="1105">
        <v>7315926.805940209</v>
      </c>
      <c r="R65" s="1099">
        <v>848409.47942600003</v>
      </c>
      <c r="S65" s="1104">
        <v>12447762.601764068</v>
      </c>
      <c r="T65" s="1094">
        <v>1331345.0053768023</v>
      </c>
      <c r="U65" s="1096">
        <v>2725.228521</v>
      </c>
      <c r="V65" s="1096">
        <v>13762.053101</v>
      </c>
      <c r="W65" s="1096">
        <v>28137.159109</v>
      </c>
      <c r="X65" s="1096">
        <v>554487.58205800003</v>
      </c>
      <c r="Y65" s="1096">
        <v>14187.257017549999</v>
      </c>
      <c r="Z65" s="1096">
        <v>80334.280656000003</v>
      </c>
      <c r="AA65" s="1096">
        <v>7770221.2432469996</v>
      </c>
      <c r="AB65" s="1096">
        <v>1105943.260329</v>
      </c>
      <c r="AC65" s="1096">
        <v>613299.27980655001</v>
      </c>
      <c r="AD65" s="1096">
        <v>8956498.7842319999</v>
      </c>
      <c r="AE65" s="1096">
        <v>9569798.0640385505</v>
      </c>
      <c r="AF65" s="1096">
        <v>491903.14791286999</v>
      </c>
      <c r="AG65" s="1096">
        <v>184545.67577548002</v>
      </c>
      <c r="AH65" s="1097">
        <v>870170.70865942864</v>
      </c>
    </row>
    <row r="66" spans="1:34">
      <c r="A66" s="806"/>
      <c r="B66" s="471" t="s">
        <v>152</v>
      </c>
      <c r="C66" s="1094">
        <v>238213.55254999999</v>
      </c>
      <c r="D66" s="1095">
        <v>239904.420824</v>
      </c>
      <c r="E66" s="1095">
        <v>122510.372929</v>
      </c>
      <c r="F66" s="1095">
        <v>29917.809366000001</v>
      </c>
      <c r="G66" s="1103">
        <v>794484.43380200001</v>
      </c>
      <c r="H66" s="1109">
        <v>688257.54344799998</v>
      </c>
      <c r="I66" s="1103">
        <v>1516692.9330859999</v>
      </c>
      <c r="J66" s="1099">
        <v>585271.26245599997</v>
      </c>
      <c r="K66" s="1105">
        <v>110247.460907</v>
      </c>
      <c r="L66" s="1099">
        <v>4086.7414760000001</v>
      </c>
      <c r="M66" s="1105">
        <v>6043.4624860000004</v>
      </c>
      <c r="N66" s="1099">
        <v>14214.503704000001</v>
      </c>
      <c r="O66" s="1105">
        <v>1435680.6563180001</v>
      </c>
      <c r="P66" s="1099">
        <v>6003969.8805330005</v>
      </c>
      <c r="Q66" s="1105">
        <v>7463995.2445170004</v>
      </c>
      <c r="R66" s="1099">
        <v>862409.23716599995</v>
      </c>
      <c r="S66" s="1104">
        <v>12651904.271051001</v>
      </c>
      <c r="T66" s="1094">
        <v>1343850.78673868</v>
      </c>
      <c r="U66" s="1096">
        <v>2622.9175970000001</v>
      </c>
      <c r="V66" s="1096">
        <v>16405.637659</v>
      </c>
      <c r="W66" s="1096">
        <v>30315.406552</v>
      </c>
      <c r="X66" s="1096">
        <v>581430.74036499998</v>
      </c>
      <c r="Y66" s="1096">
        <v>14573.186099</v>
      </c>
      <c r="Z66" s="1096">
        <v>90177.289279000004</v>
      </c>
      <c r="AA66" s="1096">
        <v>7842889.5264839996</v>
      </c>
      <c r="AB66" s="1096">
        <v>1141062.7438099999</v>
      </c>
      <c r="AC66" s="1096">
        <v>645347.88827200001</v>
      </c>
      <c r="AD66" s="1096">
        <v>9074129.5595729984</v>
      </c>
      <c r="AE66" s="1096">
        <v>9719477.4478449989</v>
      </c>
      <c r="AF66" s="1096">
        <v>506946.74724300002</v>
      </c>
      <c r="AG66" s="1096">
        <v>182608.30304299999</v>
      </c>
      <c r="AH66" s="1097">
        <v>899020.98618100001</v>
      </c>
    </row>
    <row r="67" spans="1:34">
      <c r="A67" s="806"/>
      <c r="B67" s="471" t="s">
        <v>153</v>
      </c>
      <c r="C67" s="1094">
        <v>219878.88066</v>
      </c>
      <c r="D67" s="1095">
        <v>216088.48441199999</v>
      </c>
      <c r="E67" s="1095">
        <v>112891.076438</v>
      </c>
      <c r="F67" s="1095">
        <v>30846.386634999999</v>
      </c>
      <c r="G67" s="1103">
        <v>866918.11001450999</v>
      </c>
      <c r="H67" s="1109">
        <v>663444.01543599996</v>
      </c>
      <c r="I67" s="1103">
        <v>1573438.1495769999</v>
      </c>
      <c r="J67" s="1099">
        <v>533366.56763099995</v>
      </c>
      <c r="K67" s="1105">
        <v>110203.75596930001</v>
      </c>
      <c r="L67" s="1099">
        <v>3409.7909089999998</v>
      </c>
      <c r="M67" s="1105">
        <v>7843.4578099999999</v>
      </c>
      <c r="N67" s="1099">
        <v>14586.725484000001</v>
      </c>
      <c r="O67" s="1105">
        <v>1539347.2564650001</v>
      </c>
      <c r="P67" s="1099">
        <v>6043460.1388630001</v>
      </c>
      <c r="Q67" s="1105">
        <v>7608647.369531</v>
      </c>
      <c r="R67" s="1099">
        <v>885281.28469799994</v>
      </c>
      <c r="S67" s="1104">
        <v>12821004.081001809</v>
      </c>
      <c r="T67" s="1094">
        <v>1365024.468449</v>
      </c>
      <c r="U67" s="1096">
        <v>2744.2539729999999</v>
      </c>
      <c r="V67" s="1096">
        <v>20785.320716999999</v>
      </c>
      <c r="W67" s="1096">
        <v>31554.316013</v>
      </c>
      <c r="X67" s="1096">
        <v>594005.298664</v>
      </c>
      <c r="Y67" s="1096">
        <v>17146.54615599</v>
      </c>
      <c r="Z67" s="1096">
        <v>91390.820005000001</v>
      </c>
      <c r="AA67" s="1096">
        <v>7952621.7680949997</v>
      </c>
      <c r="AB67" s="1096">
        <v>1151271.6314979999</v>
      </c>
      <c r="AC67" s="1096">
        <v>666235.73552299</v>
      </c>
      <c r="AD67" s="1096">
        <v>9195284.219597999</v>
      </c>
      <c r="AE67" s="1096">
        <v>9861519.9551209882</v>
      </c>
      <c r="AF67" s="1096">
        <v>535780.35935632</v>
      </c>
      <c r="AG67" s="1096">
        <v>181459.26329999999</v>
      </c>
      <c r="AH67" s="1097">
        <v>877220.03477562999</v>
      </c>
    </row>
    <row r="68" spans="1:34">
      <c r="A68" s="806"/>
      <c r="B68" s="471" t="s">
        <v>154</v>
      </c>
      <c r="C68" s="1094">
        <v>216955.67501000001</v>
      </c>
      <c r="D68" s="1095">
        <v>217727.741197</v>
      </c>
      <c r="E68" s="1095">
        <v>110603.318487</v>
      </c>
      <c r="F68" s="1095">
        <v>30917.241526000002</v>
      </c>
      <c r="G68" s="1103">
        <v>980365.00865070999</v>
      </c>
      <c r="H68" s="1109">
        <v>640092.10464599996</v>
      </c>
      <c r="I68" s="1103">
        <v>1513731.3203533101</v>
      </c>
      <c r="J68" s="1099">
        <v>578459.217512</v>
      </c>
      <c r="K68" s="1105">
        <v>114583.37348295999</v>
      </c>
      <c r="L68" s="1099">
        <v>3959.6340789999999</v>
      </c>
      <c r="M68" s="1105">
        <v>9479.2400550000002</v>
      </c>
      <c r="N68" s="1099">
        <v>17675.531865000001</v>
      </c>
      <c r="O68" s="1105">
        <v>1618549.221225</v>
      </c>
      <c r="P68" s="1099">
        <v>6121469.8689259999</v>
      </c>
      <c r="Q68" s="1105">
        <v>7771133.49615</v>
      </c>
      <c r="R68" s="1099">
        <v>881431.35585499997</v>
      </c>
      <c r="S68" s="1104">
        <v>13055999.85286998</v>
      </c>
      <c r="T68" s="1094">
        <v>1383226.8435209999</v>
      </c>
      <c r="U68" s="1096">
        <v>2875.065869</v>
      </c>
      <c r="V68" s="1096">
        <v>21455.673113000001</v>
      </c>
      <c r="W68" s="1096">
        <v>29494.282345</v>
      </c>
      <c r="X68" s="1096">
        <v>604971.813218</v>
      </c>
      <c r="Y68" s="1096">
        <v>19180.816008000002</v>
      </c>
      <c r="Z68" s="1096">
        <v>93646.092994999999</v>
      </c>
      <c r="AA68" s="1096">
        <v>8057204.138181583</v>
      </c>
      <c r="AB68" s="1096">
        <v>1215155.9550316636</v>
      </c>
      <c r="AC68" s="1096">
        <v>677977.65055300004</v>
      </c>
      <c r="AD68" s="1096">
        <v>9366006.1862082463</v>
      </c>
      <c r="AE68" s="1096">
        <v>10043983.836761246</v>
      </c>
      <c r="AF68" s="1096">
        <v>544177.43848999997</v>
      </c>
      <c r="AG68" s="1096">
        <v>182147.10763799999</v>
      </c>
      <c r="AH68" s="1097">
        <v>902464.62645999005</v>
      </c>
    </row>
    <row r="69" spans="1:34">
      <c r="A69" s="806"/>
      <c r="B69" s="471" t="s">
        <v>155</v>
      </c>
      <c r="C69" s="1094">
        <v>234368.56995800001</v>
      </c>
      <c r="D69" s="1095">
        <v>399493.02255200001</v>
      </c>
      <c r="E69" s="1095">
        <v>105109.138082</v>
      </c>
      <c r="F69" s="1095">
        <v>30884.320628000001</v>
      </c>
      <c r="G69" s="1103">
        <v>898419.41158900002</v>
      </c>
      <c r="H69" s="1109">
        <v>530477.13539800001</v>
      </c>
      <c r="I69" s="1103">
        <v>1497350.546603</v>
      </c>
      <c r="J69" s="1099">
        <v>534094.14802600001</v>
      </c>
      <c r="K69" s="1105">
        <v>121868.85229900001</v>
      </c>
      <c r="L69" s="1099">
        <v>3535.566229</v>
      </c>
      <c r="M69" s="1105">
        <v>8393.9120320000002</v>
      </c>
      <c r="N69" s="1099">
        <v>18416.118139999999</v>
      </c>
      <c r="O69" s="1105">
        <v>1587820.5097990001</v>
      </c>
      <c r="P69" s="1099">
        <v>6174255.1336399997</v>
      </c>
      <c r="Q69" s="1105">
        <v>7792421.2398399999</v>
      </c>
      <c r="R69" s="1099">
        <v>878429.21498599998</v>
      </c>
      <c r="S69" s="1104">
        <v>13022915.599960998</v>
      </c>
      <c r="T69" s="1094">
        <v>1404783.418609</v>
      </c>
      <c r="U69" s="1096">
        <v>2571.7414269999999</v>
      </c>
      <c r="V69" s="1096">
        <v>23356.564417000001</v>
      </c>
      <c r="W69" s="1096">
        <v>32176.902937999999</v>
      </c>
      <c r="X69" s="1096">
        <v>556705.39601899998</v>
      </c>
      <c r="Y69" s="1096">
        <v>23348.917130000002</v>
      </c>
      <c r="Z69" s="1096">
        <v>98128.313678999999</v>
      </c>
      <c r="AA69" s="1096">
        <v>8130238.6314690001</v>
      </c>
      <c r="AB69" s="1096">
        <v>1152602.268193</v>
      </c>
      <c r="AC69" s="1096">
        <v>638159.52193099994</v>
      </c>
      <c r="AD69" s="1096">
        <v>9380969.2133410014</v>
      </c>
      <c r="AE69" s="1096">
        <v>10019128.735272001</v>
      </c>
      <c r="AF69" s="1096">
        <v>496947.86805699999</v>
      </c>
      <c r="AG69" s="1096">
        <v>184196.569001</v>
      </c>
      <c r="AH69" s="1097">
        <v>917859.00902200001</v>
      </c>
    </row>
    <row r="70" spans="1:34">
      <c r="A70" s="806"/>
      <c r="B70" s="471" t="s">
        <v>156</v>
      </c>
      <c r="C70" s="1094">
        <v>233340.00414800001</v>
      </c>
      <c r="D70" s="1095">
        <v>375675.15925199998</v>
      </c>
      <c r="E70" s="1095">
        <v>167643.752955</v>
      </c>
      <c r="F70" s="1095">
        <v>31613.980137999999</v>
      </c>
      <c r="G70" s="1103">
        <v>743704.89761500002</v>
      </c>
      <c r="H70" s="1109">
        <v>539703.89873200003</v>
      </c>
      <c r="I70" s="1103">
        <v>1550459.48844</v>
      </c>
      <c r="J70" s="1099">
        <v>535983.33707500005</v>
      </c>
      <c r="K70" s="1105">
        <v>122313.40541765305</v>
      </c>
      <c r="L70" s="1099">
        <v>3242.5305950000002</v>
      </c>
      <c r="M70" s="1105">
        <v>9012.6460490000009</v>
      </c>
      <c r="N70" s="1099">
        <v>17605.255943</v>
      </c>
      <c r="O70" s="1105">
        <v>1586414.1048615</v>
      </c>
      <c r="P70" s="1099">
        <v>6369955.7188280001</v>
      </c>
      <c r="Q70" s="1105">
        <v>7986230.2562765004</v>
      </c>
      <c r="R70" s="1099">
        <v>887322.15121849999</v>
      </c>
      <c r="S70" s="1104">
        <v>13173990.331267655</v>
      </c>
      <c r="T70" s="1094">
        <v>1411993.4783580001</v>
      </c>
      <c r="U70" s="1096">
        <v>2587.8819680000001</v>
      </c>
      <c r="V70" s="1096">
        <v>23065.411488000002</v>
      </c>
      <c r="W70" s="1096">
        <v>37699.559576</v>
      </c>
      <c r="X70" s="1096">
        <v>618401.21829600004</v>
      </c>
      <c r="Y70" s="1096">
        <v>18265.823234</v>
      </c>
      <c r="Z70" s="1096">
        <v>102082.208038</v>
      </c>
      <c r="AA70" s="1096">
        <v>8163279.0236940002</v>
      </c>
      <c r="AB70" s="1096">
        <v>1167703.9256879999</v>
      </c>
      <c r="AC70" s="1096">
        <v>700019.89456200006</v>
      </c>
      <c r="AD70" s="1096">
        <v>9433065.1574200001</v>
      </c>
      <c r="AE70" s="1096">
        <v>10133085.051982</v>
      </c>
      <c r="AF70" s="1096">
        <v>520017.001039</v>
      </c>
      <c r="AG70" s="1096">
        <v>176945.93152499999</v>
      </c>
      <c r="AH70" s="1097">
        <v>931948.86836448999</v>
      </c>
    </row>
    <row r="71" spans="1:34">
      <c r="A71" s="806"/>
      <c r="B71" s="471" t="s">
        <v>157</v>
      </c>
      <c r="C71" s="1094">
        <v>234387.810834</v>
      </c>
      <c r="D71" s="1095">
        <v>433160.59692400001</v>
      </c>
      <c r="E71" s="1095">
        <v>123922.37279405999</v>
      </c>
      <c r="F71" s="1095">
        <v>33680.376792000003</v>
      </c>
      <c r="G71" s="1103">
        <v>710962.13422300003</v>
      </c>
      <c r="H71" s="1109">
        <v>543071.94432100002</v>
      </c>
      <c r="I71" s="1103">
        <v>1593587.8526715301</v>
      </c>
      <c r="J71" s="1099">
        <v>511268.89823799999</v>
      </c>
      <c r="K71" s="1105">
        <v>120174.962571</v>
      </c>
      <c r="L71" s="1099">
        <v>3670.4706820000001</v>
      </c>
      <c r="M71" s="1105">
        <v>8254.8376420000004</v>
      </c>
      <c r="N71" s="1099">
        <v>18543.389881999999</v>
      </c>
      <c r="O71" s="1105">
        <v>1503235.698197</v>
      </c>
      <c r="P71" s="1099">
        <v>6474798.3528100001</v>
      </c>
      <c r="Q71" s="1105">
        <v>8008502.7492129998</v>
      </c>
      <c r="R71" s="1099">
        <v>907368.50161499996</v>
      </c>
      <c r="S71" s="1104">
        <v>13220088.20019659</v>
      </c>
      <c r="T71" s="1094">
        <v>1430139.6142249999</v>
      </c>
      <c r="U71" s="1096">
        <v>2957.221411</v>
      </c>
      <c r="V71" s="1096">
        <v>22940.911996999999</v>
      </c>
      <c r="W71" s="1096">
        <v>36913.243268999999</v>
      </c>
      <c r="X71" s="1096">
        <v>620079.62650400004</v>
      </c>
      <c r="Y71" s="1096">
        <v>19112.472983</v>
      </c>
      <c r="Z71" s="1096">
        <v>105731.559454</v>
      </c>
      <c r="AA71" s="1096">
        <v>8155538.1613980001</v>
      </c>
      <c r="AB71" s="1096">
        <v>1159325.1371230001</v>
      </c>
      <c r="AC71" s="1096">
        <v>702003.47616399999</v>
      </c>
      <c r="AD71" s="1096">
        <v>9420594.8579750005</v>
      </c>
      <c r="AE71" s="1096">
        <v>10122598.334139001</v>
      </c>
      <c r="AF71" s="1096">
        <v>542306.27780599997</v>
      </c>
      <c r="AG71" s="1096">
        <v>171433.59182599999</v>
      </c>
      <c r="AH71" s="1097">
        <v>953610.382201</v>
      </c>
    </row>
    <row r="72" spans="1:34">
      <c r="A72" s="806"/>
      <c r="B72" s="471" t="s">
        <v>158</v>
      </c>
      <c r="C72" s="1094">
        <v>220649.41581899999</v>
      </c>
      <c r="D72" s="1095">
        <v>398542.80042799999</v>
      </c>
      <c r="E72" s="1095">
        <v>123413.651786</v>
      </c>
      <c r="F72" s="1095">
        <v>35537.868906999996</v>
      </c>
      <c r="G72" s="1103">
        <v>663891.47582699999</v>
      </c>
      <c r="H72" s="1109">
        <v>577515.86450799997</v>
      </c>
      <c r="I72" s="1103">
        <v>1584961.5739780001</v>
      </c>
      <c r="J72" s="1099">
        <v>499579.55058699998</v>
      </c>
      <c r="K72" s="1105">
        <v>117093.59708000001</v>
      </c>
      <c r="L72" s="1099">
        <v>4377.8613660000001</v>
      </c>
      <c r="M72" s="1105">
        <v>5749.7779220000002</v>
      </c>
      <c r="N72" s="1099">
        <v>19572.888314</v>
      </c>
      <c r="O72" s="1105">
        <v>1543965.4272380001</v>
      </c>
      <c r="P72" s="1099">
        <v>6634344.8377759997</v>
      </c>
      <c r="Q72" s="1105">
        <v>8208010.7926159995</v>
      </c>
      <c r="R72" s="1099">
        <v>898233.103688</v>
      </c>
      <c r="S72" s="1104">
        <v>13327429.695224</v>
      </c>
      <c r="T72" s="1094">
        <v>1452953.4764159999</v>
      </c>
      <c r="U72" s="1096">
        <v>2060.446688</v>
      </c>
      <c r="V72" s="1096">
        <v>22339.300660000001</v>
      </c>
      <c r="W72" s="1096">
        <v>47706.279560000003</v>
      </c>
      <c r="X72" s="1096">
        <v>675440.35351599997</v>
      </c>
      <c r="Y72" s="1096">
        <v>24169.638203999999</v>
      </c>
      <c r="Z72" s="1096">
        <v>122396.71255500001</v>
      </c>
      <c r="AA72" s="1096">
        <v>8179009.8938840004</v>
      </c>
      <c r="AB72" s="1096">
        <v>1163757.2084629999</v>
      </c>
      <c r="AC72" s="1096">
        <v>771716.01862799993</v>
      </c>
      <c r="AD72" s="1096">
        <v>9465163.8149020001</v>
      </c>
      <c r="AE72" s="1096">
        <v>10236879.833529999</v>
      </c>
      <c r="AF72" s="1096">
        <v>550927.49966900004</v>
      </c>
      <c r="AG72" s="1096">
        <v>159540.07487000001</v>
      </c>
      <c r="AH72" s="1097">
        <v>927128.81073763</v>
      </c>
    </row>
    <row r="73" spans="1:34">
      <c r="A73" s="806"/>
      <c r="B73" s="813"/>
      <c r="C73" s="1094"/>
      <c r="D73" s="1095"/>
      <c r="E73" s="1095"/>
      <c r="F73" s="1095"/>
      <c r="G73" s="1103"/>
      <c r="H73" s="1109"/>
      <c r="I73" s="1103"/>
      <c r="J73" s="1099"/>
      <c r="K73" s="1105"/>
      <c r="L73" s="1099"/>
      <c r="M73" s="1105"/>
      <c r="N73" s="1099"/>
      <c r="O73" s="1105"/>
      <c r="P73" s="1099"/>
      <c r="Q73" s="1105"/>
      <c r="R73" s="1099"/>
      <c r="S73" s="1104"/>
      <c r="T73" s="1094"/>
      <c r="U73" s="1096"/>
      <c r="V73" s="1096"/>
      <c r="W73" s="1096"/>
      <c r="X73" s="1096"/>
      <c r="Y73" s="1096"/>
      <c r="Z73" s="1096"/>
      <c r="AA73" s="1096"/>
      <c r="AB73" s="1096"/>
      <c r="AC73" s="1096"/>
      <c r="AD73" s="1096"/>
      <c r="AE73" s="1096"/>
      <c r="AF73" s="1096"/>
      <c r="AG73" s="1096"/>
      <c r="AH73" s="1097"/>
    </row>
    <row r="74" spans="1:34">
      <c r="A74" s="806">
        <v>2022</v>
      </c>
      <c r="B74" s="471" t="s">
        <v>147</v>
      </c>
      <c r="C74" s="1094">
        <v>254671.91469500001</v>
      </c>
      <c r="D74" s="1095">
        <v>385336.42621200002</v>
      </c>
      <c r="E74" s="1095">
        <v>120494.858546</v>
      </c>
      <c r="F74" s="1095">
        <v>34682.372970999997</v>
      </c>
      <c r="G74" s="1103">
        <v>684232.98842199997</v>
      </c>
      <c r="H74" s="1109">
        <v>597852.4649518301</v>
      </c>
      <c r="I74" s="1103">
        <v>1734345.6842340801</v>
      </c>
      <c r="J74" s="1099">
        <v>478226.161387</v>
      </c>
      <c r="K74" s="1105">
        <v>124534.48713199999</v>
      </c>
      <c r="L74" s="1099">
        <v>5356.0946750000003</v>
      </c>
      <c r="M74" s="1105">
        <v>7272.838643</v>
      </c>
      <c r="N74" s="1099">
        <v>19587.270816</v>
      </c>
      <c r="O74" s="1105">
        <v>1361603.5522970001</v>
      </c>
      <c r="P74" s="1099">
        <v>6705152.9293649998</v>
      </c>
      <c r="Q74" s="1105">
        <v>8098972.6857960001</v>
      </c>
      <c r="R74" s="1099">
        <v>988623.55809501</v>
      </c>
      <c r="S74" s="1104">
        <v>13501973.60244192</v>
      </c>
      <c r="T74" s="1094">
        <v>1562363.5601619999</v>
      </c>
      <c r="U74" s="1096">
        <v>2241.9643390000001</v>
      </c>
      <c r="V74" s="1096">
        <v>33705.943824000002</v>
      </c>
      <c r="W74" s="1096">
        <v>39747.378020999997</v>
      </c>
      <c r="X74" s="1096">
        <v>729719.03911799996</v>
      </c>
      <c r="Y74" s="1096">
        <v>22137.149293999999</v>
      </c>
      <c r="Z74" s="1096">
        <v>124746.135437</v>
      </c>
      <c r="AA74" s="1096">
        <v>8150615.8967559999</v>
      </c>
      <c r="AB74" s="1096">
        <v>1175872.7493370001</v>
      </c>
      <c r="AC74" s="1096">
        <v>827551.47459599993</v>
      </c>
      <c r="AD74" s="1096">
        <v>9451234.7815300003</v>
      </c>
      <c r="AE74" s="1096">
        <v>10278786.256126</v>
      </c>
      <c r="AF74" s="1096">
        <v>519081.38657099998</v>
      </c>
      <c r="AG74" s="1096">
        <v>181681.07390399999</v>
      </c>
      <c r="AH74" s="1097">
        <v>960061.325679</v>
      </c>
    </row>
    <row r="75" spans="1:34">
      <c r="A75" s="806"/>
      <c r="B75" s="471" t="s">
        <v>148</v>
      </c>
      <c r="C75" s="1094">
        <v>247236.77535400001</v>
      </c>
      <c r="D75" s="1095">
        <v>344317.53117799998</v>
      </c>
      <c r="E75" s="1095">
        <v>121853.205837</v>
      </c>
      <c r="F75" s="1095">
        <v>35795.974581000002</v>
      </c>
      <c r="G75" s="1103">
        <v>631020.97645800002</v>
      </c>
      <c r="H75" s="1109">
        <v>621841.56293799996</v>
      </c>
      <c r="I75" s="1103">
        <v>1829404.2424699999</v>
      </c>
      <c r="J75" s="1099">
        <v>478110.503861</v>
      </c>
      <c r="K75" s="1105">
        <v>122245.22888900001</v>
      </c>
      <c r="L75" s="1099">
        <v>5525.6329310000001</v>
      </c>
      <c r="M75" s="1105">
        <v>7670.343202</v>
      </c>
      <c r="N75" s="1099">
        <v>21738.995531</v>
      </c>
      <c r="O75" s="1105">
        <v>1326935.6210650001</v>
      </c>
      <c r="P75" s="1099">
        <v>6736120.8004759997</v>
      </c>
      <c r="Q75" s="1105">
        <v>8097991.3932050001</v>
      </c>
      <c r="R75" s="1099">
        <v>1044710.329858</v>
      </c>
      <c r="S75" s="1104">
        <v>13574527.724628998</v>
      </c>
      <c r="T75" s="1094">
        <v>1526570.705081</v>
      </c>
      <c r="U75" s="1096">
        <v>2124.1949439999999</v>
      </c>
      <c r="V75" s="1096">
        <v>22106.055917999998</v>
      </c>
      <c r="W75" s="1096">
        <v>35605.137494000002</v>
      </c>
      <c r="X75" s="1096">
        <v>724630.74161598994</v>
      </c>
      <c r="Y75" s="1096">
        <v>20997.552873000001</v>
      </c>
      <c r="Z75" s="1096">
        <v>123302.677557</v>
      </c>
      <c r="AA75" s="1096">
        <v>8228722.6914987098</v>
      </c>
      <c r="AB75" s="1096">
        <v>1186461.3587829999</v>
      </c>
      <c r="AC75" s="1096">
        <v>805463.68284498993</v>
      </c>
      <c r="AD75" s="1096">
        <v>9538486.72783871</v>
      </c>
      <c r="AE75" s="1096">
        <v>10343950.410683699</v>
      </c>
      <c r="AF75" s="1096">
        <v>456266.58182399999</v>
      </c>
      <c r="AG75" s="1096">
        <v>216989.490326</v>
      </c>
      <c r="AH75" s="1097">
        <v>1030750.536714</v>
      </c>
    </row>
    <row r="76" spans="1:34">
      <c r="A76" s="806"/>
      <c r="B76" s="471" t="s">
        <v>149</v>
      </c>
      <c r="C76" s="1094">
        <v>281791.40047746996</v>
      </c>
      <c r="D76" s="1095">
        <v>379996.64558999997</v>
      </c>
      <c r="E76" s="1095">
        <v>116064.257295</v>
      </c>
      <c r="F76" s="1095">
        <v>35666.205848999998</v>
      </c>
      <c r="G76" s="1103">
        <v>1015411.436072</v>
      </c>
      <c r="H76" s="1109">
        <v>657732.22376399999</v>
      </c>
      <c r="I76" s="1103">
        <v>1885658.684563</v>
      </c>
      <c r="J76" s="1099">
        <v>619813.99803400005</v>
      </c>
      <c r="K76" s="1105">
        <v>116158.824748</v>
      </c>
      <c r="L76" s="1099">
        <v>7728.2077660000004</v>
      </c>
      <c r="M76" s="1105">
        <v>11241.557693000001</v>
      </c>
      <c r="N76" s="1099">
        <v>29868.845462000001</v>
      </c>
      <c r="O76" s="1105">
        <v>1196860.0909780001</v>
      </c>
      <c r="P76" s="1099">
        <v>7206698.821521</v>
      </c>
      <c r="Q76" s="1105">
        <v>8452397.5234200004</v>
      </c>
      <c r="R76" s="1099">
        <v>1187866.7572059999</v>
      </c>
      <c r="S76" s="1104">
        <v>14748557.957018472</v>
      </c>
      <c r="T76" s="1094">
        <v>1529163.6504579999</v>
      </c>
      <c r="U76" s="1096">
        <v>1685.6628720000001</v>
      </c>
      <c r="V76" s="1096">
        <v>25127.312352000001</v>
      </c>
      <c r="W76" s="1096">
        <v>31527.418802</v>
      </c>
      <c r="X76" s="1096">
        <v>772061.182378</v>
      </c>
      <c r="Y76" s="1096">
        <v>34548.115318999997</v>
      </c>
      <c r="Z76" s="1096">
        <v>129234.102761</v>
      </c>
      <c r="AA76" s="1096">
        <v>8483778.4141839594</v>
      </c>
      <c r="AB76" s="1096">
        <v>1727637.285046</v>
      </c>
      <c r="AC76" s="1096">
        <v>864949.69172300003</v>
      </c>
      <c r="AD76" s="1096">
        <v>10340649.80199096</v>
      </c>
      <c r="AE76" s="1096">
        <v>11205599.49371396</v>
      </c>
      <c r="AF76" s="1096">
        <v>485329.31947400002</v>
      </c>
      <c r="AG76" s="1096">
        <v>359187.08452500001</v>
      </c>
      <c r="AH76" s="1097">
        <v>1169278.408847</v>
      </c>
    </row>
    <row r="77" spans="1:34">
      <c r="A77" s="806" t="s">
        <v>233</v>
      </c>
      <c r="B77" s="471" t="s">
        <v>150</v>
      </c>
      <c r="C77" s="1094">
        <v>295938.08568299998</v>
      </c>
      <c r="D77" s="1095">
        <v>468826.930834</v>
      </c>
      <c r="E77" s="1095">
        <v>81843.713705000002</v>
      </c>
      <c r="F77" s="1095">
        <v>35825.505793999997</v>
      </c>
      <c r="G77" s="1103">
        <v>1267848.1898000001</v>
      </c>
      <c r="H77" s="1109">
        <v>514709.14553899999</v>
      </c>
      <c r="I77" s="1103">
        <v>1829102.46413261</v>
      </c>
      <c r="J77" s="1099">
        <v>723171.47735399997</v>
      </c>
      <c r="K77" s="1105">
        <v>113308.65661000001</v>
      </c>
      <c r="L77" s="1099">
        <v>7474.639107</v>
      </c>
      <c r="M77" s="1105">
        <v>15479.274788999999</v>
      </c>
      <c r="N77" s="1099">
        <v>33116.109559999997</v>
      </c>
      <c r="O77" s="1105">
        <v>1053060.6474959999</v>
      </c>
      <c r="P77" s="1099">
        <v>7454902.6885835351</v>
      </c>
      <c r="Q77" s="1105">
        <v>8564033.3595355358</v>
      </c>
      <c r="R77" s="1099">
        <v>1308654.4864980001</v>
      </c>
      <c r="S77" s="1104">
        <v>15203262.015485145</v>
      </c>
      <c r="T77" s="1094">
        <v>1604069.201724</v>
      </c>
      <c r="U77" s="1096">
        <v>2365.142992</v>
      </c>
      <c r="V77" s="1096">
        <v>27702.66331</v>
      </c>
      <c r="W77" s="1096">
        <v>31560.285971000001</v>
      </c>
      <c r="X77" s="1096">
        <v>760374.21308599995</v>
      </c>
      <c r="Y77" s="1096">
        <v>34818.926929000001</v>
      </c>
      <c r="Z77" s="1096">
        <v>124149.818818</v>
      </c>
      <c r="AA77" s="1096">
        <v>8558292.8722219095</v>
      </c>
      <c r="AB77" s="1096">
        <v>2019621.3110450001</v>
      </c>
      <c r="AC77" s="1096">
        <v>856821.23228799994</v>
      </c>
      <c r="AD77" s="1096">
        <v>10702064.002084909</v>
      </c>
      <c r="AE77" s="1096">
        <v>11558885.234372908</v>
      </c>
      <c r="AF77" s="1096">
        <v>393295.07198800001</v>
      </c>
      <c r="AG77" s="1096">
        <v>469131.28198999999</v>
      </c>
      <c r="AH77" s="1097">
        <v>1177881.22541065</v>
      </c>
    </row>
    <row r="78" spans="1:34">
      <c r="A78" s="806"/>
      <c r="B78" s="471" t="s">
        <v>151</v>
      </c>
      <c r="C78" s="1094">
        <v>337012.31997399998</v>
      </c>
      <c r="D78" s="1095">
        <v>429102.98462399998</v>
      </c>
      <c r="E78" s="1095">
        <v>62254.184862000002</v>
      </c>
      <c r="F78" s="1095">
        <v>35721.552667000004</v>
      </c>
      <c r="G78" s="1103">
        <v>1333243.0480598998</v>
      </c>
      <c r="H78" s="1109">
        <v>402990.29281151312</v>
      </c>
      <c r="I78" s="1103">
        <v>1897897.9747570001</v>
      </c>
      <c r="J78" s="1099">
        <v>731714.43446400005</v>
      </c>
      <c r="K78" s="1105">
        <v>116617.91759500001</v>
      </c>
      <c r="L78" s="1099">
        <v>7101.9233610000001</v>
      </c>
      <c r="M78" s="1105">
        <v>16237.071005</v>
      </c>
      <c r="N78" s="1099">
        <v>34208.333398000002</v>
      </c>
      <c r="O78" s="1105">
        <v>1047002.223259</v>
      </c>
      <c r="P78" s="1099">
        <v>7503535.0664980002</v>
      </c>
      <c r="Q78" s="1105">
        <v>8608084.6175209992</v>
      </c>
      <c r="R78" s="1099">
        <v>1272842.2744690001</v>
      </c>
      <c r="S78" s="1104">
        <v>15227481.601804413</v>
      </c>
      <c r="T78" s="1094">
        <v>1618187.4690785469</v>
      </c>
      <c r="U78" s="1096">
        <v>2454.156023</v>
      </c>
      <c r="V78" s="1096">
        <v>28058.097601000001</v>
      </c>
      <c r="W78" s="1096">
        <v>31642.172060000001</v>
      </c>
      <c r="X78" s="1096">
        <v>785189.70305000001</v>
      </c>
      <c r="Y78" s="1096">
        <v>26592.393673999999</v>
      </c>
      <c r="Z78" s="1096">
        <v>126255.280122</v>
      </c>
      <c r="AA78" s="1096">
        <v>8513581.1422460005</v>
      </c>
      <c r="AB78" s="1096">
        <v>2045047.470793</v>
      </c>
      <c r="AC78" s="1096">
        <v>873936.52240800008</v>
      </c>
      <c r="AD78" s="1096">
        <v>10684883.893161001</v>
      </c>
      <c r="AE78" s="1096">
        <v>11558820.415569</v>
      </c>
      <c r="AF78" s="1096">
        <v>383466.69652707002</v>
      </c>
      <c r="AG78" s="1096">
        <v>387136.39648599998</v>
      </c>
      <c r="AH78" s="1097">
        <v>1279870.6241435688</v>
      </c>
    </row>
    <row r="79" spans="1:34">
      <c r="A79" s="806"/>
      <c r="B79" s="471" t="s">
        <v>152</v>
      </c>
      <c r="C79" s="1094">
        <v>317305.38072900003</v>
      </c>
      <c r="D79" s="1095">
        <v>535679.60267599998</v>
      </c>
      <c r="E79" s="1095">
        <v>67810.215072000006</v>
      </c>
      <c r="F79" s="1095">
        <v>33944.135338</v>
      </c>
      <c r="G79" s="1103">
        <v>1316205.465209</v>
      </c>
      <c r="H79" s="1109">
        <v>373430.11170000001</v>
      </c>
      <c r="I79" s="1103">
        <v>1933403.6759349999</v>
      </c>
      <c r="J79" s="1099">
        <v>738345.64979599998</v>
      </c>
      <c r="K79" s="1105">
        <v>115567.89012615097</v>
      </c>
      <c r="L79" s="1099">
        <v>5845.1788800000004</v>
      </c>
      <c r="M79" s="1105">
        <v>18230.724123</v>
      </c>
      <c r="N79" s="1099">
        <v>35917.162908999999</v>
      </c>
      <c r="O79" s="1105">
        <v>1052805.2253650001</v>
      </c>
      <c r="P79" s="1099">
        <v>7506655.1376839997</v>
      </c>
      <c r="Q79" s="1105">
        <v>8619453.4289609995</v>
      </c>
      <c r="R79" s="1099">
        <v>1243416.851764</v>
      </c>
      <c r="S79" s="1104">
        <v>15294562.40730615</v>
      </c>
      <c r="T79" s="1094">
        <v>1629216.363199</v>
      </c>
      <c r="U79" s="1096">
        <v>2421.5779349999998</v>
      </c>
      <c r="V79" s="1096">
        <v>27238.705989999999</v>
      </c>
      <c r="W79" s="1096">
        <v>31856.879142999998</v>
      </c>
      <c r="X79" s="1096">
        <v>747980.36161999998</v>
      </c>
      <c r="Y79" s="1096">
        <v>29269.25864</v>
      </c>
      <c r="Z79" s="1096">
        <v>126975.766919</v>
      </c>
      <c r="AA79" s="1096">
        <v>8598151.649427969</v>
      </c>
      <c r="AB79" s="1096">
        <v>2043612.738779</v>
      </c>
      <c r="AC79" s="1096">
        <v>838766.78332799999</v>
      </c>
      <c r="AD79" s="1096">
        <v>10768740.155125968</v>
      </c>
      <c r="AE79" s="1096">
        <v>11607506.938453969</v>
      </c>
      <c r="AF79" s="1096">
        <v>381892.15771894</v>
      </c>
      <c r="AG79" s="1096">
        <v>387201.39507500001</v>
      </c>
      <c r="AH79" s="1097">
        <v>1288745.5528591201</v>
      </c>
    </row>
    <row r="80" spans="1:34">
      <c r="A80" s="806"/>
      <c r="B80" s="471" t="s">
        <v>153</v>
      </c>
      <c r="C80" s="1094">
        <v>302657.87426100002</v>
      </c>
      <c r="D80" s="1095">
        <v>583751.50967499998</v>
      </c>
      <c r="E80" s="1095">
        <v>64631.114657999999</v>
      </c>
      <c r="F80" s="1095">
        <v>32858.384124999997</v>
      </c>
      <c r="G80" s="1103">
        <v>1264691.9095719999</v>
      </c>
      <c r="H80" s="1109">
        <v>389274.84327800001</v>
      </c>
      <c r="I80" s="1103">
        <v>2011041.3830953601</v>
      </c>
      <c r="J80" s="1099">
        <v>689735.54279906012</v>
      </c>
      <c r="K80" s="1105">
        <v>116602.13649800001</v>
      </c>
      <c r="L80" s="1099">
        <v>5258.4379900000004</v>
      </c>
      <c r="M80" s="1105">
        <v>19881.621037000001</v>
      </c>
      <c r="N80" s="1099">
        <v>31626.778234000001</v>
      </c>
      <c r="O80" s="1105">
        <v>954041.71971199999</v>
      </c>
      <c r="P80" s="1099">
        <v>7566819.3868540004</v>
      </c>
      <c r="Q80" s="1105">
        <v>8577627.9438269995</v>
      </c>
      <c r="R80" s="1099">
        <v>1312220.3126389999</v>
      </c>
      <c r="S80" s="1104">
        <v>15345092.954427419</v>
      </c>
      <c r="T80" s="1094">
        <v>1640678.635428</v>
      </c>
      <c r="U80" s="1096">
        <v>1610.98579</v>
      </c>
      <c r="V80" s="1096">
        <v>23989.051358000001</v>
      </c>
      <c r="W80" s="1096">
        <v>32805.182393000003</v>
      </c>
      <c r="X80" s="1096">
        <v>743150.34239899996</v>
      </c>
      <c r="Y80" s="1096">
        <v>29460.458632000002</v>
      </c>
      <c r="Z80" s="1096">
        <v>120204.379902</v>
      </c>
      <c r="AA80" s="1096">
        <v>8688681.9774469994</v>
      </c>
      <c r="AB80" s="1096">
        <v>2006367.1156919999</v>
      </c>
      <c r="AC80" s="1096">
        <v>831016.02057199995</v>
      </c>
      <c r="AD80" s="1096">
        <v>10815253.473040998</v>
      </c>
      <c r="AE80" s="1096">
        <v>11646269.493612997</v>
      </c>
      <c r="AF80" s="1096">
        <v>350396.66175899998</v>
      </c>
      <c r="AG80" s="1096">
        <v>401429.80723400001</v>
      </c>
      <c r="AH80" s="1097">
        <v>1306318.3563930001</v>
      </c>
    </row>
    <row r="81" spans="1:34">
      <c r="A81" s="806"/>
      <c r="B81" s="471" t="s">
        <v>154</v>
      </c>
      <c r="C81" s="1094">
        <v>318755.74930299999</v>
      </c>
      <c r="D81" s="1095">
        <v>613348.75388500001</v>
      </c>
      <c r="E81" s="1095">
        <v>60447.583353000002</v>
      </c>
      <c r="F81" s="1095">
        <v>32584.916268000001</v>
      </c>
      <c r="G81" s="1103">
        <v>1194627.001309</v>
      </c>
      <c r="H81" s="1109">
        <v>469669.23114422802</v>
      </c>
      <c r="I81" s="1103">
        <v>2067822.0602392699</v>
      </c>
      <c r="J81" s="1099">
        <v>721814.96022500005</v>
      </c>
      <c r="K81" s="1105">
        <v>119786.083296</v>
      </c>
      <c r="L81" s="1099">
        <v>4050.7123929999998</v>
      </c>
      <c r="M81" s="1105">
        <v>11024.173317000001</v>
      </c>
      <c r="N81" s="1099">
        <v>30815.896585999999</v>
      </c>
      <c r="O81" s="1105">
        <v>917125.51491773839</v>
      </c>
      <c r="P81" s="1099">
        <v>7488824.0167848254</v>
      </c>
      <c r="Q81" s="1105">
        <v>8451840.3139985632</v>
      </c>
      <c r="R81" s="1099">
        <v>1285518.0566710001</v>
      </c>
      <c r="S81" s="1104">
        <v>15336214.709692065</v>
      </c>
      <c r="T81" s="1094">
        <v>1693480.3661859999</v>
      </c>
      <c r="U81" s="1096">
        <v>1423.7828717300001</v>
      </c>
      <c r="V81" s="1096">
        <v>23860.727204999999</v>
      </c>
      <c r="W81" s="1096">
        <v>30363.428745000001</v>
      </c>
      <c r="X81" s="1096">
        <v>773077.86430200003</v>
      </c>
      <c r="Y81" s="1096">
        <v>31980.883174999999</v>
      </c>
      <c r="Z81" s="1096">
        <v>124279.674289</v>
      </c>
      <c r="AA81" s="1096">
        <v>8751823.8890220001</v>
      </c>
      <c r="AB81" s="1096">
        <v>1998080.4722740001</v>
      </c>
      <c r="AC81" s="1096">
        <v>860706.68629872997</v>
      </c>
      <c r="AD81" s="1096">
        <v>10874184.035584999</v>
      </c>
      <c r="AE81" s="1096">
        <v>11734890.721883729</v>
      </c>
      <c r="AF81" s="1096">
        <v>345218.30103999999</v>
      </c>
      <c r="AG81" s="1096">
        <v>360416.44837200001</v>
      </c>
      <c r="AH81" s="1097">
        <v>1202208.8722089999</v>
      </c>
    </row>
    <row r="82" spans="1:34">
      <c r="A82" s="806"/>
      <c r="B82" s="471" t="s">
        <v>155</v>
      </c>
      <c r="C82" s="1094">
        <v>301794.56274700002</v>
      </c>
      <c r="D82" s="1095">
        <v>635753.36371299997</v>
      </c>
      <c r="E82" s="1095">
        <v>78420.381261000002</v>
      </c>
      <c r="F82" s="1095">
        <v>32049.107221999999</v>
      </c>
      <c r="G82" s="1103">
        <v>1309285.1328110001</v>
      </c>
      <c r="H82" s="1109">
        <v>498188.26233100001</v>
      </c>
      <c r="I82" s="1103">
        <v>2219910.3248080001</v>
      </c>
      <c r="J82" s="1099">
        <v>645311.42857999995</v>
      </c>
      <c r="K82" s="1105">
        <v>120651.12156022999</v>
      </c>
      <c r="L82" s="1099">
        <v>1940.9166339999999</v>
      </c>
      <c r="M82" s="1105">
        <v>8433.2067819999993</v>
      </c>
      <c r="N82" s="1099">
        <v>32312.058871000001</v>
      </c>
      <c r="O82" s="1105">
        <v>918941.92194999999</v>
      </c>
      <c r="P82" s="1099">
        <v>7452914.2190960003</v>
      </c>
      <c r="Q82" s="1105">
        <v>8414542.3233330008</v>
      </c>
      <c r="R82" s="1099">
        <v>1342387.474777</v>
      </c>
      <c r="S82" s="1104">
        <v>15598293.483143231</v>
      </c>
      <c r="T82" s="1094">
        <v>1722157.288124</v>
      </c>
      <c r="U82" s="1096">
        <v>1617.4098180000001</v>
      </c>
      <c r="V82" s="1096">
        <v>23920.717606999999</v>
      </c>
      <c r="W82" s="1096">
        <v>51516.741783999998</v>
      </c>
      <c r="X82" s="1096">
        <v>786455.88099600002</v>
      </c>
      <c r="Y82" s="1096">
        <v>36010.546758999997</v>
      </c>
      <c r="Z82" s="1096">
        <v>129345.541331</v>
      </c>
      <c r="AA82" s="1096">
        <v>8822848.59161615</v>
      </c>
      <c r="AB82" s="1096">
        <v>1991828.6905189999</v>
      </c>
      <c r="AC82" s="1096">
        <v>899521.2969640001</v>
      </c>
      <c r="AD82" s="1096">
        <v>10944022.82346615</v>
      </c>
      <c r="AE82" s="1096">
        <v>11843544.120430151</v>
      </c>
      <c r="AF82" s="1096">
        <v>334241.54805099999</v>
      </c>
      <c r="AG82" s="1096">
        <v>391078.20459932362</v>
      </c>
      <c r="AH82" s="1097">
        <v>1307272.3219389999</v>
      </c>
    </row>
    <row r="83" spans="1:34">
      <c r="A83" s="806"/>
      <c r="B83" s="471" t="s">
        <v>156</v>
      </c>
      <c r="C83" s="1094">
        <v>335211.21150371002</v>
      </c>
      <c r="D83" s="1095">
        <v>625382.24572999997</v>
      </c>
      <c r="E83" s="1095">
        <v>71708.062250999996</v>
      </c>
      <c r="F83" s="1095">
        <v>32545.417804000001</v>
      </c>
      <c r="G83" s="1103">
        <v>1228167.7986224198</v>
      </c>
      <c r="H83" s="1109">
        <v>493701.04282703501</v>
      </c>
      <c r="I83" s="1103">
        <v>2296150.4652847811</v>
      </c>
      <c r="J83" s="1099">
        <v>638625.94922499999</v>
      </c>
      <c r="K83" s="1105">
        <v>119291.88697399999</v>
      </c>
      <c r="L83" s="1099">
        <v>2098.131609</v>
      </c>
      <c r="M83" s="1105">
        <v>7420.0138999999999</v>
      </c>
      <c r="N83" s="1099">
        <v>28880.213038000002</v>
      </c>
      <c r="O83" s="1105">
        <v>928562.51555300003</v>
      </c>
      <c r="P83" s="1099">
        <v>7554601.4635359999</v>
      </c>
      <c r="Q83" s="1105">
        <v>8521562.3376359995</v>
      </c>
      <c r="R83" s="1099">
        <v>1373774.263093</v>
      </c>
      <c r="S83" s="1104">
        <v>15736120.680950947</v>
      </c>
      <c r="T83" s="1094">
        <v>1736094.669924</v>
      </c>
      <c r="U83" s="1096">
        <v>1582.170989</v>
      </c>
      <c r="V83" s="1096">
        <v>18612.723964000001</v>
      </c>
      <c r="W83" s="1096">
        <v>28323.180641999999</v>
      </c>
      <c r="X83" s="1096">
        <v>765852.53129378008</v>
      </c>
      <c r="Y83" s="1096">
        <v>36897.306614000001</v>
      </c>
      <c r="Z83" s="1096">
        <v>124883.109729</v>
      </c>
      <c r="AA83" s="1096">
        <v>8881695.7027031202</v>
      </c>
      <c r="AB83" s="1096">
        <v>2013359.6121223301</v>
      </c>
      <c r="AC83" s="1096">
        <v>851267.91350278014</v>
      </c>
      <c r="AD83" s="1096">
        <v>11019938.42455445</v>
      </c>
      <c r="AE83" s="1096">
        <v>11871206.338057231</v>
      </c>
      <c r="AF83" s="1096">
        <v>335345.66944299999</v>
      </c>
      <c r="AG83" s="1096">
        <v>354282.26862599998</v>
      </c>
      <c r="AH83" s="1097">
        <v>1439191.734901</v>
      </c>
    </row>
    <row r="84" spans="1:34">
      <c r="A84" s="806"/>
      <c r="B84" s="471" t="s">
        <v>157</v>
      </c>
      <c r="C84" s="1094">
        <v>292024.70577</v>
      </c>
      <c r="D84" s="1095">
        <v>618449.15236399998</v>
      </c>
      <c r="E84" s="1095">
        <v>122758.49105</v>
      </c>
      <c r="F84" s="1095">
        <v>30670.302207000001</v>
      </c>
      <c r="G84" s="1103">
        <v>1169463.2097138001</v>
      </c>
      <c r="H84" s="1109">
        <v>575608.26175226027</v>
      </c>
      <c r="I84" s="1103">
        <v>2374784.933644</v>
      </c>
      <c r="J84" s="1099">
        <v>665092.88547199999</v>
      </c>
      <c r="K84" s="1105">
        <v>119918.759486</v>
      </c>
      <c r="L84" s="1099">
        <v>2213.3419249600001</v>
      </c>
      <c r="M84" s="1105">
        <v>7012.6142760000002</v>
      </c>
      <c r="N84" s="1099">
        <v>29416.515263000001</v>
      </c>
      <c r="O84" s="1105">
        <v>917188.29177400004</v>
      </c>
      <c r="P84" s="1099">
        <v>7514425.3726909999</v>
      </c>
      <c r="Q84" s="1105">
        <v>8470256.1359289605</v>
      </c>
      <c r="R84" s="1099">
        <v>1401856.8085086364</v>
      </c>
      <c r="S84" s="1104">
        <v>15840883.645896656</v>
      </c>
      <c r="T84" s="1094">
        <v>1766508.2362792499</v>
      </c>
      <c r="U84" s="1096">
        <v>1925.4403649999999</v>
      </c>
      <c r="V84" s="1096">
        <v>19109.181941999999</v>
      </c>
      <c r="W84" s="1096">
        <v>61437.676147999999</v>
      </c>
      <c r="X84" s="1096">
        <v>744210.63142316008</v>
      </c>
      <c r="Y84" s="1096">
        <v>42676.152933999998</v>
      </c>
      <c r="Z84" s="1096">
        <v>145171.77846500001</v>
      </c>
      <c r="AA84" s="1096">
        <v>8958984.6098069996</v>
      </c>
      <c r="AB84" s="1096">
        <v>2035284.809501</v>
      </c>
      <c r="AC84" s="1096">
        <v>869359.08281216014</v>
      </c>
      <c r="AD84" s="1096">
        <v>11139441.197773</v>
      </c>
      <c r="AE84" s="1096">
        <v>12008800.28058516</v>
      </c>
      <c r="AF84" s="1096">
        <v>332436.71119226003</v>
      </c>
      <c r="AG84" s="1096">
        <v>336004.58443300001</v>
      </c>
      <c r="AH84" s="1097">
        <v>1397133.8334049599</v>
      </c>
    </row>
    <row r="85" spans="1:34">
      <c r="A85" s="806"/>
      <c r="B85" s="471" t="s">
        <v>158</v>
      </c>
      <c r="C85" s="1094">
        <v>284525.46493199997</v>
      </c>
      <c r="D85" s="1095">
        <v>630940.74424000003</v>
      </c>
      <c r="E85" s="1095">
        <v>139329.84246700001</v>
      </c>
      <c r="F85" s="1095">
        <v>32727.732369000001</v>
      </c>
      <c r="G85" s="1103">
        <v>1131212.5227119999</v>
      </c>
      <c r="H85" s="1109">
        <v>624935.02746000001</v>
      </c>
      <c r="I85" s="1103">
        <v>2461325.1662150002</v>
      </c>
      <c r="J85" s="1099">
        <v>639320.76259099995</v>
      </c>
      <c r="K85" s="1105">
        <v>119805.333646</v>
      </c>
      <c r="L85" s="1099">
        <v>2002.606325</v>
      </c>
      <c r="M85" s="1105">
        <v>6733.9262419999995</v>
      </c>
      <c r="N85" s="1099">
        <v>25515.514451999999</v>
      </c>
      <c r="O85" s="1105">
        <v>921836.56958000001</v>
      </c>
      <c r="P85" s="1099">
        <v>7441119.1465800004</v>
      </c>
      <c r="Q85" s="1105">
        <v>8397207.7631790005</v>
      </c>
      <c r="R85" s="1099">
        <v>1423014.6366570001</v>
      </c>
      <c r="S85" s="1104">
        <v>15884344.996468</v>
      </c>
      <c r="T85" s="1094">
        <v>1785316.8376559999</v>
      </c>
      <c r="U85" s="1096">
        <v>2188.8288990000001</v>
      </c>
      <c r="V85" s="1096">
        <v>16819.902195999999</v>
      </c>
      <c r="W85" s="1096">
        <v>60761.592230000002</v>
      </c>
      <c r="X85" s="1096">
        <v>711543.79582600005</v>
      </c>
      <c r="Y85" s="1096">
        <v>57658.729982999997</v>
      </c>
      <c r="Z85" s="1096">
        <v>128037.31028600001</v>
      </c>
      <c r="AA85" s="1096">
        <v>9043455.2148030009</v>
      </c>
      <c r="AB85" s="1096">
        <v>2038383.3977602799</v>
      </c>
      <c r="AC85" s="1096">
        <v>848972.84913400002</v>
      </c>
      <c r="AD85" s="1096">
        <v>11209875.922849281</v>
      </c>
      <c r="AE85" s="1096">
        <v>12058848.771983281</v>
      </c>
      <c r="AF85" s="1096">
        <v>362071.42832800001</v>
      </c>
      <c r="AG85" s="1096">
        <v>272432.29093168251</v>
      </c>
      <c r="AH85" s="1097">
        <v>1405675.667569</v>
      </c>
    </row>
    <row r="86" spans="1:34">
      <c r="A86" s="806"/>
      <c r="B86" s="813"/>
      <c r="C86" s="1098"/>
      <c r="D86" s="1094"/>
      <c r="E86" s="1095"/>
      <c r="F86" s="1095"/>
      <c r="G86" s="1103"/>
      <c r="H86" s="1099"/>
      <c r="I86" s="1105"/>
      <c r="J86" s="1099"/>
      <c r="K86" s="1105"/>
      <c r="L86" s="1099"/>
      <c r="M86" s="1105"/>
      <c r="N86" s="1099"/>
      <c r="O86" s="1105"/>
      <c r="P86" s="1099"/>
      <c r="Q86" s="1105"/>
      <c r="R86" s="1099"/>
      <c r="S86" s="1104"/>
      <c r="T86" s="1094"/>
      <c r="U86" s="1096"/>
      <c r="V86" s="1096"/>
      <c r="W86" s="1096"/>
      <c r="X86" s="1096"/>
      <c r="Y86" s="1096"/>
      <c r="Z86" s="1096"/>
      <c r="AA86" s="1096"/>
      <c r="AB86" s="1096"/>
      <c r="AC86" s="1096"/>
      <c r="AD86" s="1096"/>
      <c r="AE86" s="1096"/>
      <c r="AF86" s="1096"/>
      <c r="AG86" s="1096"/>
      <c r="AH86" s="1097"/>
    </row>
    <row r="87" spans="1:34">
      <c r="A87" s="806">
        <v>2023</v>
      </c>
      <c r="B87" s="471" t="s">
        <v>147</v>
      </c>
      <c r="C87" s="1094">
        <v>299567.457497</v>
      </c>
      <c r="D87" s="1095">
        <v>615083.44635999994</v>
      </c>
      <c r="E87" s="1095">
        <v>116886.13662999999</v>
      </c>
      <c r="F87" s="1095">
        <v>31398.793539999999</v>
      </c>
      <c r="G87" s="1103">
        <v>1152261.01865</v>
      </c>
      <c r="H87" s="1109">
        <v>760129.71728600003</v>
      </c>
      <c r="I87" s="1103">
        <v>2522640.2757580001</v>
      </c>
      <c r="J87" s="1099">
        <v>634964.10122299998</v>
      </c>
      <c r="K87" s="1105">
        <v>120112.07921</v>
      </c>
      <c r="L87" s="1099">
        <v>2016.684152</v>
      </c>
      <c r="M87" s="1105">
        <v>6458.3600589999996</v>
      </c>
      <c r="N87" s="1099">
        <v>22688.514672000001</v>
      </c>
      <c r="O87" s="1105">
        <v>885937.89073900005</v>
      </c>
      <c r="P87" s="1099">
        <v>7390356.8541270001</v>
      </c>
      <c r="Q87" s="1105">
        <v>8307458.3037490007</v>
      </c>
      <c r="R87" s="1099">
        <v>1442594.7997910001</v>
      </c>
      <c r="S87" s="1104">
        <v>16003096.129694</v>
      </c>
      <c r="T87" s="1094">
        <v>1798393.296084</v>
      </c>
      <c r="U87" s="1096">
        <v>1203.408891</v>
      </c>
      <c r="V87" s="1096">
        <v>15436.855227</v>
      </c>
      <c r="W87" s="1096">
        <v>44234.648594999999</v>
      </c>
      <c r="X87" s="1096">
        <v>680771.52330700005</v>
      </c>
      <c r="Y87" s="1096">
        <v>63942.170497999999</v>
      </c>
      <c r="Z87" s="1096">
        <v>141902.96024799999</v>
      </c>
      <c r="AA87" s="1096">
        <v>9106956.8550269995</v>
      </c>
      <c r="AB87" s="1096">
        <v>2038090.527214</v>
      </c>
      <c r="AC87" s="1096">
        <v>805588.60651800002</v>
      </c>
      <c r="AD87" s="1096">
        <v>11286950.342488999</v>
      </c>
      <c r="AE87" s="1096">
        <v>12092538.949006999</v>
      </c>
      <c r="AF87" s="1096">
        <v>317964.43533703004</v>
      </c>
      <c r="AG87" s="1096">
        <v>325689.00931200001</v>
      </c>
      <c r="AH87" s="1097">
        <v>1468510.4399540001</v>
      </c>
    </row>
    <row r="88" spans="1:34">
      <c r="A88" s="806"/>
      <c r="B88" s="471" t="s">
        <v>148</v>
      </c>
      <c r="C88" s="1094">
        <v>246961.10050500001</v>
      </c>
      <c r="D88" s="1095">
        <v>543255.15670199995</v>
      </c>
      <c r="E88" s="1095">
        <v>92700.334218999997</v>
      </c>
      <c r="F88" s="1095">
        <v>31315.669720000002</v>
      </c>
      <c r="G88" s="1103">
        <v>1092504.9849058401</v>
      </c>
      <c r="H88" s="1109">
        <v>790969.69389400003</v>
      </c>
      <c r="I88" s="1103">
        <v>2760431.97114</v>
      </c>
      <c r="J88" s="1099">
        <v>595262.05551400001</v>
      </c>
      <c r="K88" s="1105">
        <v>121525.99935300001</v>
      </c>
      <c r="L88" s="1099">
        <v>1966.3572569999999</v>
      </c>
      <c r="M88" s="1105">
        <v>6105.2439510000004</v>
      </c>
      <c r="N88" s="1099">
        <v>23317.247439999999</v>
      </c>
      <c r="O88" s="1105">
        <v>905157.95363100001</v>
      </c>
      <c r="P88" s="1099">
        <v>7305626.0910219997</v>
      </c>
      <c r="Q88" s="1105">
        <v>8242172.8933009999</v>
      </c>
      <c r="R88" s="1099">
        <v>1468263.3657539999</v>
      </c>
      <c r="S88" s="1104">
        <v>15985363.22500784</v>
      </c>
      <c r="T88" s="1094">
        <v>1795693.208317</v>
      </c>
      <c r="U88" s="1096">
        <v>5142.4838989999998</v>
      </c>
      <c r="V88" s="1096">
        <v>13531.737354000001</v>
      </c>
      <c r="W88" s="1096">
        <v>44346.928887000002</v>
      </c>
      <c r="X88" s="1096">
        <v>660013.19020099996</v>
      </c>
      <c r="Y88" s="1096">
        <v>46421.231347000001</v>
      </c>
      <c r="Z88" s="1096">
        <v>220701.21128600001</v>
      </c>
      <c r="AA88" s="1096">
        <v>9110543.9646029994</v>
      </c>
      <c r="AB88" s="1096">
        <v>1976870.837754</v>
      </c>
      <c r="AC88" s="1096">
        <v>769455.571688</v>
      </c>
      <c r="AD88" s="1096">
        <v>11308116.013643</v>
      </c>
      <c r="AE88" s="1096">
        <v>12077571.585331</v>
      </c>
      <c r="AF88" s="1096">
        <v>302504.997821</v>
      </c>
      <c r="AG88" s="1096">
        <v>268788.45250794641</v>
      </c>
      <c r="AH88" s="1097">
        <v>1540804.9810309999</v>
      </c>
    </row>
    <row r="89" spans="1:34">
      <c r="A89" s="806"/>
      <c r="B89" s="471" t="s">
        <v>149</v>
      </c>
      <c r="C89" s="1094">
        <v>281366.97239200003</v>
      </c>
      <c r="D89" s="1095">
        <v>518988.36759799998</v>
      </c>
      <c r="E89" s="1095">
        <v>76901.913333999997</v>
      </c>
      <c r="F89" s="1095">
        <v>28813.868768</v>
      </c>
      <c r="G89" s="1103">
        <v>997928.24113900005</v>
      </c>
      <c r="H89" s="1109">
        <v>908510.56053100002</v>
      </c>
      <c r="I89" s="1103">
        <v>2750232.5431340002</v>
      </c>
      <c r="J89" s="1099">
        <v>543538.37960999995</v>
      </c>
      <c r="K89" s="1105">
        <v>122565.819799</v>
      </c>
      <c r="L89" s="1099">
        <v>1413.3158169999999</v>
      </c>
      <c r="M89" s="1105">
        <v>5660.0739780000004</v>
      </c>
      <c r="N89" s="1099">
        <v>20620.262607000001</v>
      </c>
      <c r="O89" s="1105">
        <v>889415.39494799997</v>
      </c>
      <c r="P89" s="1099">
        <v>7163080.1426459998</v>
      </c>
      <c r="Q89" s="1105">
        <v>8080189.1899959994</v>
      </c>
      <c r="R89" s="1099">
        <v>1419806.7646949999</v>
      </c>
      <c r="S89" s="1104">
        <v>15728842.620996002</v>
      </c>
      <c r="T89" s="1094">
        <v>1760068.3353810001</v>
      </c>
      <c r="U89" s="1096">
        <v>9011.8369050000001</v>
      </c>
      <c r="V89" s="1096">
        <v>15892.932511999999</v>
      </c>
      <c r="W89" s="1096">
        <v>55954.393341000003</v>
      </c>
      <c r="X89" s="1096">
        <v>649209.35683599999</v>
      </c>
      <c r="Y89" s="1096">
        <v>40560.487493000001</v>
      </c>
      <c r="Z89" s="1096">
        <v>182057.769245</v>
      </c>
      <c r="AA89" s="1096">
        <v>9181704.4140549097</v>
      </c>
      <c r="AB89" s="1096">
        <v>1804874.4055580001</v>
      </c>
      <c r="AC89" s="1096">
        <v>770629.00708699995</v>
      </c>
      <c r="AD89" s="1096">
        <v>11168636.58885791</v>
      </c>
      <c r="AE89" s="1096">
        <v>11939265.595944909</v>
      </c>
      <c r="AF89" s="1096">
        <v>293800.86975800002</v>
      </c>
      <c r="AG89" s="1096">
        <v>229876.7488164934</v>
      </c>
      <c r="AH89" s="1097">
        <v>1505831.071096</v>
      </c>
    </row>
    <row r="90" spans="1:34">
      <c r="A90" s="806" t="s">
        <v>233</v>
      </c>
      <c r="B90" s="471" t="s">
        <v>150</v>
      </c>
      <c r="C90" s="1094">
        <v>289523.57653199998</v>
      </c>
      <c r="D90" s="1095">
        <v>495336.099285</v>
      </c>
      <c r="E90" s="1095">
        <v>112497.152164</v>
      </c>
      <c r="F90" s="1095">
        <v>29260.203697000001</v>
      </c>
      <c r="G90" s="1103">
        <v>1094509.2962750001</v>
      </c>
      <c r="H90" s="1109">
        <v>949604.83751400001</v>
      </c>
      <c r="I90" s="1103">
        <v>2804751.3041119999</v>
      </c>
      <c r="J90" s="1099">
        <v>536539.22229499999</v>
      </c>
      <c r="K90" s="1105">
        <v>119600.61238399999</v>
      </c>
      <c r="L90" s="1099">
        <v>1578.0307330000001</v>
      </c>
      <c r="M90" s="1105">
        <v>5750.3431440000004</v>
      </c>
      <c r="N90" s="1099">
        <v>21343.306305999999</v>
      </c>
      <c r="O90" s="1105">
        <v>885606.20797500003</v>
      </c>
      <c r="P90" s="1099">
        <v>7094599.852186</v>
      </c>
      <c r="Q90" s="1105">
        <v>8008877.740344</v>
      </c>
      <c r="R90" s="1099">
        <v>1531255.5167700001</v>
      </c>
      <c r="S90" s="1104">
        <v>15971755.561371999</v>
      </c>
      <c r="T90" s="1094">
        <v>1782553.336106</v>
      </c>
      <c r="U90" s="1096">
        <v>10653.249812</v>
      </c>
      <c r="V90" s="1096">
        <v>9084.1282030000002</v>
      </c>
      <c r="W90" s="1096">
        <v>50551.121025</v>
      </c>
      <c r="X90" s="1096">
        <v>684533.32362599997</v>
      </c>
      <c r="Y90" s="1096">
        <v>42467.559545999997</v>
      </c>
      <c r="Z90" s="1096">
        <v>179454.035042</v>
      </c>
      <c r="AA90" s="1096">
        <v>9279980.4855589997</v>
      </c>
      <c r="AB90" s="1096">
        <v>1793567.70771</v>
      </c>
      <c r="AC90" s="1096">
        <v>797289.38221199997</v>
      </c>
      <c r="AD90" s="1096">
        <v>11253002.228311</v>
      </c>
      <c r="AE90" s="1096">
        <v>12050291.610523</v>
      </c>
      <c r="AF90" s="1096">
        <v>300692.78480999998</v>
      </c>
      <c r="AG90" s="1096">
        <v>253323.789949</v>
      </c>
      <c r="AH90" s="1097">
        <v>1584894.0399839999</v>
      </c>
    </row>
    <row r="91" spans="1:34">
      <c r="A91" s="806"/>
      <c r="B91" s="471" t="s">
        <v>151</v>
      </c>
      <c r="C91" s="1094">
        <v>275896.93958599999</v>
      </c>
      <c r="D91" s="1095">
        <v>503454.81805399997</v>
      </c>
      <c r="E91" s="1095">
        <v>80952.620538000003</v>
      </c>
      <c r="F91" s="1095">
        <v>30047.754273999999</v>
      </c>
      <c r="G91" s="1103">
        <v>881885.362525</v>
      </c>
      <c r="H91" s="1109">
        <v>1141373.4939880001</v>
      </c>
      <c r="I91" s="1103">
        <v>2861937.46908422</v>
      </c>
      <c r="J91" s="1099">
        <v>526663.08455399994</v>
      </c>
      <c r="K91" s="1105">
        <v>118471.083633</v>
      </c>
      <c r="L91" s="1099">
        <v>1679.5886989999999</v>
      </c>
      <c r="M91" s="1105">
        <v>5450.6081160000003</v>
      </c>
      <c r="N91" s="1099">
        <v>19043.860791999999</v>
      </c>
      <c r="O91" s="1105">
        <v>869954.64930000005</v>
      </c>
      <c r="P91" s="1099">
        <v>6983063.8531379998</v>
      </c>
      <c r="Q91" s="1105">
        <v>7879192.5600450002</v>
      </c>
      <c r="R91" s="1099">
        <v>1496483.9025059999</v>
      </c>
      <c r="S91" s="1104">
        <v>15796359.088787219</v>
      </c>
      <c r="T91" s="1094">
        <v>1775334.6282220001</v>
      </c>
      <c r="U91" s="1096">
        <v>11377.581012000001</v>
      </c>
      <c r="V91" s="1096">
        <v>8198.2267979999997</v>
      </c>
      <c r="W91" s="1096">
        <v>60155.812193999998</v>
      </c>
      <c r="X91" s="1096">
        <v>700581.783039</v>
      </c>
      <c r="Y91" s="1096">
        <v>41954.854693000001</v>
      </c>
      <c r="Z91" s="1096">
        <v>234696.06860500001</v>
      </c>
      <c r="AA91" s="1096">
        <v>9340857.7845530007</v>
      </c>
      <c r="AB91" s="1096">
        <v>1628128.110107</v>
      </c>
      <c r="AC91" s="1096">
        <v>822268.257736</v>
      </c>
      <c r="AD91" s="1096">
        <v>11203681.963265002</v>
      </c>
      <c r="AE91" s="1096">
        <v>12025950.221001001</v>
      </c>
      <c r="AF91" s="1096">
        <v>287147.69828358997</v>
      </c>
      <c r="AG91" s="1096">
        <v>171074.03014527159</v>
      </c>
      <c r="AH91" s="1097">
        <v>1536852.511135</v>
      </c>
    </row>
    <row r="92" spans="1:34">
      <c r="A92" s="806"/>
      <c r="B92" s="471" t="s">
        <v>152</v>
      </c>
      <c r="C92" s="1094">
        <v>278261.46918100002</v>
      </c>
      <c r="D92" s="1095">
        <v>510327.97081999999</v>
      </c>
      <c r="E92" s="1095">
        <v>89188.200958999994</v>
      </c>
      <c r="F92" s="1095">
        <v>32237.083040000001</v>
      </c>
      <c r="G92" s="1103">
        <v>944696.65539600002</v>
      </c>
      <c r="H92" s="1109">
        <v>1290685.042901</v>
      </c>
      <c r="I92" s="1103">
        <v>2736395.7584910002</v>
      </c>
      <c r="J92" s="1099">
        <v>565081.74866699998</v>
      </c>
      <c r="K92" s="1105">
        <v>122023.38606600001</v>
      </c>
      <c r="L92" s="1099">
        <v>1133.8910040000001</v>
      </c>
      <c r="M92" s="1105">
        <v>5231.9943720000001</v>
      </c>
      <c r="N92" s="1099">
        <v>20808.62066</v>
      </c>
      <c r="O92" s="1105">
        <v>866280.44511199999</v>
      </c>
      <c r="P92" s="1099">
        <v>7057296.5861799996</v>
      </c>
      <c r="Q92" s="1105">
        <v>7950751.5373279992</v>
      </c>
      <c r="R92" s="1099">
        <v>1581686.805125</v>
      </c>
      <c r="S92" s="1104">
        <v>16101335.657973999</v>
      </c>
      <c r="T92" s="1094">
        <v>1810951.8210539999</v>
      </c>
      <c r="U92" s="1096">
        <v>15691.485342</v>
      </c>
      <c r="V92" s="1096">
        <v>11627.397896</v>
      </c>
      <c r="W92" s="1096">
        <v>43521.273954999997</v>
      </c>
      <c r="X92" s="1096">
        <v>707304.95120100002</v>
      </c>
      <c r="Y92" s="1096">
        <v>41678.133149000001</v>
      </c>
      <c r="Z92" s="1096">
        <v>248984.23204</v>
      </c>
      <c r="AA92" s="1096">
        <v>9421578.2241619993</v>
      </c>
      <c r="AB92" s="1096">
        <v>1762590.724591</v>
      </c>
      <c r="AC92" s="1096">
        <v>819823.24154299998</v>
      </c>
      <c r="AD92" s="1096">
        <v>11433153.180792999</v>
      </c>
      <c r="AE92" s="1096">
        <v>12252976.422335999</v>
      </c>
      <c r="AF92" s="1096">
        <v>278078.41784399998</v>
      </c>
      <c r="AG92" s="1096">
        <v>174514.15126399999</v>
      </c>
      <c r="AH92" s="1097">
        <v>1584814.8454760001</v>
      </c>
    </row>
    <row r="93" spans="1:34">
      <c r="A93" s="806"/>
      <c r="B93" s="471" t="s">
        <v>153</v>
      </c>
      <c r="C93" s="1094">
        <v>272666.98492999998</v>
      </c>
      <c r="D93" s="1095">
        <v>468165.19521699997</v>
      </c>
      <c r="E93" s="1095">
        <v>83252.266294000001</v>
      </c>
      <c r="F93" s="1095">
        <v>29634.047010999999</v>
      </c>
      <c r="G93" s="1103">
        <v>1065036.491779</v>
      </c>
      <c r="H93" s="1109">
        <v>1281319.9967065901</v>
      </c>
      <c r="I93" s="1103">
        <v>2884952.138758</v>
      </c>
      <c r="J93" s="1099">
        <v>594141.54282099998</v>
      </c>
      <c r="K93" s="1105">
        <v>124064.80719799999</v>
      </c>
      <c r="L93" s="1099">
        <v>750.28720199999998</v>
      </c>
      <c r="M93" s="1105">
        <v>5455.076583</v>
      </c>
      <c r="N93" s="1099">
        <v>21377.905235999999</v>
      </c>
      <c r="O93" s="1105">
        <v>863119.55630907998</v>
      </c>
      <c r="P93" s="1099">
        <v>7087179.5051359599</v>
      </c>
      <c r="Q93" s="1105">
        <v>7977882.3304660395</v>
      </c>
      <c r="R93" s="1099">
        <v>1556789.79177534</v>
      </c>
      <c r="S93" s="1104">
        <v>16337905.592955971</v>
      </c>
      <c r="T93" s="1094">
        <v>1831709.309849689</v>
      </c>
      <c r="U93" s="1096">
        <v>16318.199457999999</v>
      </c>
      <c r="V93" s="1096">
        <v>11793.516100000001</v>
      </c>
      <c r="W93" s="1096">
        <v>39897.85656</v>
      </c>
      <c r="X93" s="1096">
        <v>708080.07219900005</v>
      </c>
      <c r="Y93" s="1096">
        <v>45564.758704</v>
      </c>
      <c r="Z93" s="1096">
        <v>212495.59229900001</v>
      </c>
      <c r="AA93" s="1096">
        <v>9549367.7404299993</v>
      </c>
      <c r="AB93" s="1096">
        <v>1863869.0614159999</v>
      </c>
      <c r="AC93" s="1096">
        <v>821654.40302100009</v>
      </c>
      <c r="AD93" s="1096">
        <v>11625732.394144999</v>
      </c>
      <c r="AE93" s="1096">
        <v>12447386.797165999</v>
      </c>
      <c r="AF93" s="1096">
        <v>271104.24523200002</v>
      </c>
      <c r="AG93" s="1096">
        <v>194935.37781899999</v>
      </c>
      <c r="AH93" s="1097">
        <v>1592769.862889</v>
      </c>
    </row>
    <row r="94" spans="1:34">
      <c r="A94" s="806"/>
      <c r="B94" s="471" t="s">
        <v>154</v>
      </c>
      <c r="C94" s="1094">
        <v>284539.895242</v>
      </c>
      <c r="D94" s="1095">
        <v>288866.79906200001</v>
      </c>
      <c r="E94" s="1095">
        <v>80671.921184999999</v>
      </c>
      <c r="F94" s="1095">
        <v>29544.058976</v>
      </c>
      <c r="G94" s="1103">
        <v>1164504.6851079999</v>
      </c>
      <c r="H94" s="1109">
        <v>1416629.9617379999</v>
      </c>
      <c r="I94" s="1103">
        <v>3166165.8820529999</v>
      </c>
      <c r="J94" s="1099">
        <v>412453.930482</v>
      </c>
      <c r="K94" s="1105">
        <v>125575.446259</v>
      </c>
      <c r="L94" s="1099">
        <v>675.79152899999997</v>
      </c>
      <c r="M94" s="1105">
        <v>6107.369146</v>
      </c>
      <c r="N94" s="1099">
        <v>20654.519516</v>
      </c>
      <c r="O94" s="1105">
        <v>869291.48084099998</v>
      </c>
      <c r="P94" s="1099">
        <v>7091629.5617709998</v>
      </c>
      <c r="Q94" s="1105">
        <v>7988358.7228029994</v>
      </c>
      <c r="R94" s="1099">
        <v>1474155.565804</v>
      </c>
      <c r="S94" s="1104">
        <v>16431466.868712001</v>
      </c>
      <c r="T94" s="1094">
        <v>1826357.4098990001</v>
      </c>
      <c r="U94" s="1096">
        <v>15227.745097999999</v>
      </c>
      <c r="V94" s="1096">
        <v>9441.610713</v>
      </c>
      <c r="W94" s="1096">
        <v>44920.810399000002</v>
      </c>
      <c r="X94" s="1096">
        <v>687204.59587299998</v>
      </c>
      <c r="Y94" s="1096">
        <v>47337.192996999998</v>
      </c>
      <c r="Z94" s="1096">
        <v>310427.02997199999</v>
      </c>
      <c r="AA94" s="1096">
        <v>9525014.6073759999</v>
      </c>
      <c r="AB94" s="1096">
        <v>1905606.065338</v>
      </c>
      <c r="AC94" s="1096">
        <v>804131.95507999999</v>
      </c>
      <c r="AD94" s="1096">
        <v>11741047.702686001</v>
      </c>
      <c r="AE94" s="1096">
        <v>12545179.657766001</v>
      </c>
      <c r="AF94" s="1096">
        <v>274360.54229499999</v>
      </c>
      <c r="AG94" s="1096">
        <v>172951.250807</v>
      </c>
      <c r="AH94" s="1097">
        <v>1612618.007945</v>
      </c>
    </row>
    <row r="95" spans="1:34">
      <c r="A95" s="806"/>
      <c r="B95" s="471" t="s">
        <v>155</v>
      </c>
      <c r="C95" s="1094">
        <v>276907.27865300002</v>
      </c>
      <c r="D95" s="1095">
        <v>314977.171952</v>
      </c>
      <c r="E95" s="1095">
        <v>74255.495104999995</v>
      </c>
      <c r="F95" s="1095">
        <v>31602.263865000001</v>
      </c>
      <c r="G95" s="1103">
        <v>1191483.7832510001</v>
      </c>
      <c r="H95" s="1109">
        <v>1464413.3567639999</v>
      </c>
      <c r="I95" s="1103">
        <v>3162279.9797939998</v>
      </c>
      <c r="J95" s="1099">
        <v>421188.52385699999</v>
      </c>
      <c r="K95" s="1105">
        <v>128520.71705799999</v>
      </c>
      <c r="L95" s="1099">
        <v>833.41078900000002</v>
      </c>
      <c r="M95" s="1105">
        <v>6473.9810150000003</v>
      </c>
      <c r="N95" s="1099">
        <v>20652.955741000002</v>
      </c>
      <c r="O95" s="1105">
        <v>868872.96116099996</v>
      </c>
      <c r="P95" s="1099">
        <v>7195935.2455679998</v>
      </c>
      <c r="Q95" s="1105">
        <v>8092768.5542740002</v>
      </c>
      <c r="R95" s="1099">
        <v>1508435.9703889999</v>
      </c>
      <c r="S95" s="1104">
        <v>16666833.094961999</v>
      </c>
      <c r="T95" s="1094">
        <v>1835864.226951</v>
      </c>
      <c r="U95" s="1096">
        <v>15678.917226</v>
      </c>
      <c r="V95" s="1096">
        <v>11422.380842</v>
      </c>
      <c r="W95" s="1096">
        <v>48305.808022999998</v>
      </c>
      <c r="X95" s="1096">
        <v>685606.53963500005</v>
      </c>
      <c r="Y95" s="1096">
        <v>40718.836939000001</v>
      </c>
      <c r="Z95" s="1096">
        <v>408527.265602</v>
      </c>
      <c r="AA95" s="1096">
        <v>9604053.6211159993</v>
      </c>
      <c r="AB95" s="1096">
        <v>1926021.0940690001</v>
      </c>
      <c r="AC95" s="1096">
        <v>801732.48266500002</v>
      </c>
      <c r="AD95" s="1096">
        <v>11938601.980787</v>
      </c>
      <c r="AE95" s="1096">
        <v>12740334.463452</v>
      </c>
      <c r="AF95" s="1096">
        <v>270669.47250600002</v>
      </c>
      <c r="AG95" s="1096">
        <v>183661.58074899999</v>
      </c>
      <c r="AH95" s="1097">
        <v>1636303.351304</v>
      </c>
    </row>
    <row r="96" spans="1:34">
      <c r="A96" s="806"/>
      <c r="B96" s="471" t="s">
        <v>156</v>
      </c>
      <c r="C96" s="1094">
        <v>266706.29246700002</v>
      </c>
      <c r="D96" s="1095">
        <v>350190.649684</v>
      </c>
      <c r="E96" s="1095">
        <v>86485.486776999998</v>
      </c>
      <c r="F96" s="1095">
        <v>29637.069105999999</v>
      </c>
      <c r="G96" s="1103">
        <v>1196334.7606939999</v>
      </c>
      <c r="H96" s="1109">
        <v>1587969.037859</v>
      </c>
      <c r="I96" s="1103">
        <v>3209680.5040699998</v>
      </c>
      <c r="J96" s="1099">
        <v>430216.25582000002</v>
      </c>
      <c r="K96" s="1105">
        <v>125962.76945599999</v>
      </c>
      <c r="L96" s="1099">
        <v>1019.19595</v>
      </c>
      <c r="M96" s="1105">
        <v>7863.58673</v>
      </c>
      <c r="N96" s="1099">
        <v>20871.369856000001</v>
      </c>
      <c r="O96" s="1105">
        <v>867422.32674199995</v>
      </c>
      <c r="P96" s="1099">
        <v>7235102.1699419999</v>
      </c>
      <c r="Q96" s="1105">
        <v>8132278.64922</v>
      </c>
      <c r="R96" s="1099">
        <v>1478950.311609</v>
      </c>
      <c r="S96" s="1104">
        <v>16894411.786761999</v>
      </c>
      <c r="T96" s="1094">
        <v>1849000.8481320001</v>
      </c>
      <c r="U96" s="1096">
        <v>12191.711503</v>
      </c>
      <c r="V96" s="1096">
        <v>7897.5016649999998</v>
      </c>
      <c r="W96" s="1096">
        <v>43453.348768000003</v>
      </c>
      <c r="X96" s="1096">
        <v>683665.908467</v>
      </c>
      <c r="Y96" s="1096">
        <v>41770.487051999997</v>
      </c>
      <c r="Z96" s="1096">
        <v>623964.81284000003</v>
      </c>
      <c r="AA96" s="1096">
        <v>9677542.8960839994</v>
      </c>
      <c r="AB96" s="1096">
        <v>1962363.6214300001</v>
      </c>
      <c r="AC96" s="1096">
        <v>788978.95745500003</v>
      </c>
      <c r="AD96" s="1096">
        <v>12263871.330354</v>
      </c>
      <c r="AE96" s="1096">
        <v>13052850.287808999</v>
      </c>
      <c r="AF96" s="1096">
        <v>271974.03118300001</v>
      </c>
      <c r="AG96" s="1096">
        <v>181088.73148399999</v>
      </c>
      <c r="AH96" s="1097">
        <v>1539497.888153</v>
      </c>
    </row>
    <row r="97" spans="1:37">
      <c r="A97" s="885"/>
      <c r="B97" s="471" t="s">
        <v>157</v>
      </c>
      <c r="C97" s="1094">
        <v>273404.46980100003</v>
      </c>
      <c r="D97" s="1095">
        <v>336007.83498300001</v>
      </c>
      <c r="E97" s="1095">
        <v>93904.932373000003</v>
      </c>
      <c r="F97" s="1095">
        <v>29958.406103000001</v>
      </c>
      <c r="G97" s="1103">
        <v>1118670.5408999999</v>
      </c>
      <c r="H97" s="1109">
        <v>1706781.518352</v>
      </c>
      <c r="I97" s="1103">
        <v>3177644.2255660002</v>
      </c>
      <c r="J97" s="1099">
        <v>432973.70927599998</v>
      </c>
      <c r="K97" s="1105">
        <v>125620.912708</v>
      </c>
      <c r="L97" s="1099">
        <v>1119.5989159999999</v>
      </c>
      <c r="M97" s="1105">
        <v>7158.9329310000003</v>
      </c>
      <c r="N97" s="1099">
        <v>20834.091581000001</v>
      </c>
      <c r="O97" s="1105">
        <v>862254.74839099997</v>
      </c>
      <c r="P97" s="1099">
        <v>7304066.9805880003</v>
      </c>
      <c r="Q97" s="1105">
        <v>8195434.352407</v>
      </c>
      <c r="R97" s="1099">
        <v>1510019.7510490001</v>
      </c>
      <c r="S97" s="1104">
        <v>17000420.653517999</v>
      </c>
      <c r="T97" s="1094">
        <v>1870164.0825362999</v>
      </c>
      <c r="U97" s="1096">
        <v>12229.42196</v>
      </c>
      <c r="V97" s="1096">
        <v>8747.0146760000007</v>
      </c>
      <c r="W97" s="1096">
        <v>50145.262858000002</v>
      </c>
      <c r="X97" s="1096">
        <v>675616.82297500002</v>
      </c>
      <c r="Y97" s="1096">
        <v>60106.784614999997</v>
      </c>
      <c r="Z97" s="1096">
        <v>617938.88882899994</v>
      </c>
      <c r="AA97" s="1096">
        <v>9736518.6004959997</v>
      </c>
      <c r="AB97" s="1096">
        <v>1974683.1398558998</v>
      </c>
      <c r="AC97" s="1096">
        <v>806845.30708399997</v>
      </c>
      <c r="AD97" s="1096">
        <v>12329140.629180901</v>
      </c>
      <c r="AE97" s="1096">
        <v>13135985.9362649</v>
      </c>
      <c r="AF97" s="1096">
        <v>257282.726085</v>
      </c>
      <c r="AG97" s="1096">
        <v>173300.27900499999</v>
      </c>
      <c r="AH97" s="1097">
        <v>1563687.6296270001</v>
      </c>
    </row>
    <row r="98" spans="1:37">
      <c r="A98" s="838"/>
      <c r="B98" s="886" t="s">
        <v>158</v>
      </c>
      <c r="C98" s="1100">
        <v>286367.13881099998</v>
      </c>
      <c r="D98" s="1101">
        <v>332212.35711300001</v>
      </c>
      <c r="E98" s="1101">
        <v>94792.796140000006</v>
      </c>
      <c r="F98" s="1101">
        <v>37443.683364999997</v>
      </c>
      <c r="G98" s="1107">
        <v>1131988.0262229999</v>
      </c>
      <c r="H98" s="1110">
        <v>1813970.9016470001</v>
      </c>
      <c r="I98" s="1107">
        <v>3188559.3842790001</v>
      </c>
      <c r="J98" s="1113">
        <v>425959.37503699999</v>
      </c>
      <c r="K98" s="1115">
        <v>131521.047028</v>
      </c>
      <c r="L98" s="1113">
        <v>1213.386456</v>
      </c>
      <c r="M98" s="1115">
        <v>7533.9097460000003</v>
      </c>
      <c r="N98" s="1113">
        <v>21585.430464000001</v>
      </c>
      <c r="O98" s="1115">
        <v>867386.70890299999</v>
      </c>
      <c r="P98" s="1113">
        <v>7456512.9111799998</v>
      </c>
      <c r="Q98" s="1115">
        <v>8354232.3467490003</v>
      </c>
      <c r="R98" s="1113">
        <v>1476282.1647099999</v>
      </c>
      <c r="S98" s="1118">
        <v>17273329.221101999</v>
      </c>
      <c r="T98" s="1100">
        <v>1871976.4706919999</v>
      </c>
      <c r="U98" s="1101">
        <v>12289.024948</v>
      </c>
      <c r="V98" s="1101">
        <v>10875.529512999999</v>
      </c>
      <c r="W98" s="1101">
        <v>79151.766808</v>
      </c>
      <c r="X98" s="1101">
        <v>757898.32492699998</v>
      </c>
      <c r="Y98" s="1101">
        <v>42112.015325</v>
      </c>
      <c r="Z98" s="1101">
        <v>614474.06605799997</v>
      </c>
      <c r="AA98" s="1101">
        <v>9827026.1951727606</v>
      </c>
      <c r="AB98" s="1101">
        <v>1963542.7866991202</v>
      </c>
      <c r="AC98" s="1101">
        <v>902326.66152100009</v>
      </c>
      <c r="AD98" s="1101">
        <v>12405043.047929881</v>
      </c>
      <c r="AE98" s="1101">
        <v>13307369.709450882</v>
      </c>
      <c r="AF98" s="1101">
        <v>265126.012216</v>
      </c>
      <c r="AG98" s="1101">
        <v>165423.389375</v>
      </c>
      <c r="AH98" s="1102">
        <v>1663433.639369</v>
      </c>
    </row>
    <row r="99" spans="1:37">
      <c r="A99" s="1092" t="s">
        <v>1121</v>
      </c>
      <c r="B99" s="367"/>
      <c r="C99" s="953"/>
      <c r="D99" s="951"/>
      <c r="E99" s="951"/>
      <c r="F99" s="829"/>
      <c r="G99" s="829"/>
      <c r="H99" s="829"/>
      <c r="I99" s="829"/>
      <c r="J99" s="829"/>
      <c r="K99" s="829"/>
      <c r="L99" s="829"/>
      <c r="M99" s="829"/>
      <c r="N99" s="829"/>
      <c r="O99" s="829"/>
      <c r="P99" s="829"/>
      <c r="Q99" s="829"/>
      <c r="R99" s="829"/>
      <c r="S99" s="1119" t="s">
        <v>336</v>
      </c>
      <c r="U99" s="829"/>
      <c r="V99" s="829"/>
      <c r="W99" s="829"/>
      <c r="X99" s="829"/>
      <c r="Y99" s="829"/>
      <c r="Z99" s="829"/>
      <c r="AA99" s="829"/>
      <c r="AB99" s="829"/>
      <c r="AC99" s="829"/>
      <c r="AD99" s="829"/>
      <c r="AE99" s="829"/>
      <c r="AF99" s="829"/>
      <c r="AG99" s="829"/>
      <c r="AH99" s="1052" t="s">
        <v>1153</v>
      </c>
    </row>
    <row r="100" spans="1:37">
      <c r="A100" s="1092" t="s">
        <v>1122</v>
      </c>
      <c r="B100" s="367"/>
      <c r="C100" s="954"/>
      <c r="D100" s="952"/>
      <c r="E100" s="952"/>
      <c r="F100" s="830"/>
      <c r="G100" s="830"/>
      <c r="H100" s="830"/>
      <c r="I100" s="830"/>
      <c r="J100" s="830"/>
      <c r="K100" s="807"/>
      <c r="L100" s="830"/>
      <c r="M100" s="830"/>
      <c r="N100" s="830"/>
      <c r="O100" s="830"/>
      <c r="P100" s="830"/>
      <c r="Q100" s="830"/>
      <c r="R100" s="829"/>
      <c r="S100" s="831"/>
      <c r="T100" s="829"/>
      <c r="U100" s="829"/>
      <c r="V100" s="829"/>
      <c r="W100" s="829"/>
      <c r="X100" s="829"/>
      <c r="Y100" s="829"/>
      <c r="Z100" s="829"/>
      <c r="AA100" s="829"/>
      <c r="AB100" s="829"/>
      <c r="AC100" s="829"/>
      <c r="AD100" s="829"/>
      <c r="AE100" s="829"/>
      <c r="AF100" s="829"/>
      <c r="AG100" s="829"/>
      <c r="AH100" s="832"/>
    </row>
    <row r="101" spans="1:37" ht="19.5" customHeight="1">
      <c r="A101" s="1092" t="s">
        <v>1123</v>
      </c>
      <c r="B101" s="833"/>
      <c r="C101" s="834"/>
      <c r="D101" s="834"/>
      <c r="E101" s="834"/>
      <c r="F101" s="834"/>
      <c r="G101" s="834"/>
      <c r="H101" s="834"/>
      <c r="I101" s="834"/>
      <c r="J101" s="835"/>
      <c r="K101" s="835"/>
      <c r="L101" s="835"/>
      <c r="N101" s="835"/>
      <c r="O101" s="835"/>
      <c r="P101" s="835"/>
      <c r="Q101" s="835"/>
      <c r="R101" s="830"/>
      <c r="S101" s="830"/>
      <c r="U101" s="830"/>
      <c r="V101" s="830"/>
      <c r="W101" s="830"/>
      <c r="X101" s="830"/>
      <c r="Y101" s="830"/>
      <c r="Z101" s="830"/>
      <c r="AA101" s="830"/>
      <c r="AB101" s="830"/>
      <c r="AC101" s="830"/>
      <c r="AD101" s="830"/>
      <c r="AE101" s="830"/>
      <c r="AF101" s="830"/>
      <c r="AG101" s="830"/>
      <c r="AH101" s="830"/>
    </row>
    <row r="102" spans="1:37" ht="18" customHeight="1">
      <c r="A102" s="836"/>
      <c r="C102" s="834"/>
      <c r="D102" s="834"/>
      <c r="E102" s="834"/>
      <c r="F102" s="834"/>
      <c r="G102" s="834"/>
      <c r="H102" s="834"/>
      <c r="I102" s="834"/>
      <c r="J102" s="835"/>
      <c r="K102" s="835"/>
      <c r="L102" s="835"/>
      <c r="M102" s="835"/>
      <c r="N102" s="835"/>
      <c r="O102" s="835"/>
      <c r="P102" s="835"/>
      <c r="Q102" s="835"/>
      <c r="R102" s="835"/>
      <c r="S102" s="835"/>
      <c r="T102" s="835"/>
      <c r="U102" s="835"/>
      <c r="V102" s="835"/>
      <c r="W102" s="835"/>
      <c r="X102" s="835"/>
      <c r="Y102" s="835"/>
      <c r="Z102" s="835"/>
      <c r="AA102" s="835"/>
      <c r="AB102" s="835"/>
      <c r="AC102" s="835"/>
      <c r="AD102" s="835"/>
      <c r="AE102" s="835"/>
      <c r="AF102" s="835"/>
      <c r="AG102" s="835"/>
      <c r="AH102" s="835"/>
    </row>
    <row r="103" spans="1:37">
      <c r="A103" s="837"/>
      <c r="B103" s="837"/>
      <c r="C103" s="837"/>
      <c r="D103" s="837"/>
      <c r="E103" s="837"/>
      <c r="F103" s="837"/>
      <c r="G103" s="837"/>
      <c r="H103" s="837"/>
      <c r="I103" s="837"/>
      <c r="J103" s="837"/>
      <c r="K103" s="837"/>
      <c r="L103" s="837"/>
      <c r="M103" s="837"/>
      <c r="N103" s="837"/>
      <c r="O103" s="837"/>
      <c r="P103" s="837"/>
      <c r="Q103" s="837"/>
      <c r="R103" s="837"/>
      <c r="S103" s="837"/>
      <c r="T103" s="837"/>
      <c r="U103" s="837"/>
      <c r="V103" s="837"/>
      <c r="W103" s="837"/>
      <c r="X103" s="837"/>
      <c r="Y103" s="837"/>
      <c r="Z103" s="837"/>
      <c r="AA103" s="837"/>
      <c r="AB103" s="837"/>
      <c r="AC103" s="837"/>
      <c r="AD103" s="837"/>
      <c r="AE103" s="837"/>
      <c r="AF103" s="837"/>
      <c r="AG103" s="837"/>
      <c r="AH103" s="837"/>
      <c r="AI103" s="837"/>
      <c r="AJ103" s="837"/>
      <c r="AK103" s="837"/>
    </row>
    <row r="104" spans="1:37" s="837" customFormat="1">
      <c r="A104" s="342"/>
    </row>
    <row r="105" spans="1:37" s="837" customFormat="1" ht="12.75"/>
    <row r="106" spans="1:37" s="837" customFormat="1">
      <c r="A106" s="342"/>
    </row>
    <row r="107" spans="1:37" s="837" customFormat="1" ht="12.75"/>
    <row r="108" spans="1:37" s="837" customFormat="1" ht="12.75"/>
    <row r="109" spans="1:37" s="837" customFormat="1" ht="12.75"/>
    <row r="110" spans="1:37" s="837" customFormat="1" ht="12.75"/>
    <row r="111" spans="1:37" s="837" customFormat="1" ht="12.75">
      <c r="A111" s="367"/>
    </row>
    <row r="112" spans="1:37" s="837" customFormat="1" ht="12.75"/>
    <row r="113" s="837" customFormat="1" ht="12.75"/>
    <row r="114" s="837" customFormat="1" ht="12.75"/>
    <row r="115" s="837" customFormat="1" ht="12.75"/>
    <row r="116" s="837" customFormat="1" ht="12.75"/>
    <row r="117" s="837" customFormat="1" ht="12.75"/>
    <row r="118" s="837" customFormat="1" ht="12.75"/>
    <row r="119" s="837" customFormat="1" ht="12.75"/>
    <row r="120" s="837" customFormat="1" ht="12.75"/>
    <row r="121" s="837" customFormat="1" ht="12.75"/>
    <row r="122" s="837" customFormat="1" ht="12.75"/>
    <row r="123" s="837" customFormat="1" ht="12.75"/>
    <row r="124" s="837" customFormat="1" ht="12.75"/>
    <row r="125" s="837" customFormat="1" ht="12.75"/>
    <row r="126" s="837" customFormat="1" ht="12.75"/>
    <row r="127" s="837" customFormat="1" ht="12.75"/>
    <row r="128" s="837" customFormat="1" ht="12.75"/>
    <row r="129" spans="3:3">
      <c r="C129" s="830"/>
    </row>
    <row r="130" spans="3:3">
      <c r="C130" s="830"/>
    </row>
  </sheetData>
  <mergeCells count="36">
    <mergeCell ref="AG3:AH3"/>
    <mergeCell ref="AG9:AG13"/>
    <mergeCell ref="H10:H13"/>
    <mergeCell ref="I10:I13"/>
    <mergeCell ref="J10:J13"/>
    <mergeCell ref="L11:L13"/>
    <mergeCell ref="U11:U13"/>
    <mergeCell ref="V11:V13"/>
    <mergeCell ref="AE9:AE13"/>
    <mergeCell ref="X9:X13"/>
    <mergeCell ref="Z9:Z13"/>
    <mergeCell ref="AA9:AA13"/>
    <mergeCell ref="AC9:AC13"/>
    <mergeCell ref="AF9:AF13"/>
    <mergeCell ref="L8:Q8"/>
    <mergeCell ref="R8:R13"/>
    <mergeCell ref="T8:T13"/>
    <mergeCell ref="U8:Y8"/>
    <mergeCell ref="Z8:AB8"/>
    <mergeCell ref="W9:W13"/>
    <mergeCell ref="AC8:AE8"/>
    <mergeCell ref="A4:S4"/>
    <mergeCell ref="T4:AH4"/>
    <mergeCell ref="C7:R7"/>
    <mergeCell ref="S7:S13"/>
    <mergeCell ref="T7:AH7"/>
    <mergeCell ref="C8:C13"/>
    <mergeCell ref="D8:D13"/>
    <mergeCell ref="E8:E13"/>
    <mergeCell ref="F8:F13"/>
    <mergeCell ref="G8:G13"/>
    <mergeCell ref="AF8:AG8"/>
    <mergeCell ref="K9:K13"/>
    <mergeCell ref="L9:N10"/>
    <mergeCell ref="O9:O13"/>
    <mergeCell ref="U9:V10"/>
  </mergeCells>
  <hyperlinks>
    <hyperlink ref="AG3" location="Contents!A1" display="cs;slf;fj;jpw;F jpUk;Gtjw;F"/>
    <hyperlink ref="AG3:AH3" location="உள்ளடக்கம்!A1" display="cs;slf;fj;jpw;F jpUk;Gtjw;F"/>
  </hyperlinks>
  <printOptions horizontalCentered="1" verticalCentered="1"/>
  <pageMargins left="0.5" right="0.5" top="1" bottom="1" header="0.5" footer="0.5"/>
  <pageSetup paperSize="9" scale="27" orientation="landscape" r:id="rId1"/>
  <headerFooter alignWithMargins="0">
    <oddHeader>&amp;L&amp;"Calibri"&amp;10&amp;KA80000 [Confidential]&amp;1#_x000D_&amp;C&amp;G</oddHead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3"/>
  <sheetViews>
    <sheetView zoomScaleNormal="100" workbookViewId="0">
      <selection activeCell="R2" sqref="R2:S2"/>
    </sheetView>
  </sheetViews>
  <sheetFormatPr defaultColWidth="16" defaultRowHeight="15.75"/>
  <cols>
    <col min="1" max="1" width="8" style="801" customWidth="1"/>
    <col min="2" max="2" width="18.33203125" style="342" customWidth="1"/>
    <col min="3" max="3" width="13.5" style="342" customWidth="1"/>
    <col min="4" max="4" width="14.5" style="342" customWidth="1"/>
    <col min="5" max="5" width="11.83203125" style="807" customWidth="1"/>
    <col min="6" max="6" width="16.1640625" style="342" customWidth="1"/>
    <col min="7" max="7" width="21.83203125" style="342" bestFit="1" customWidth="1"/>
    <col min="8" max="8" width="15.33203125" style="342" customWidth="1"/>
    <col min="9" max="9" width="15.1640625" style="342" customWidth="1"/>
    <col min="10" max="10" width="10.83203125" style="342" customWidth="1"/>
    <col min="11" max="11" width="13.1640625" style="342" customWidth="1"/>
    <col min="12" max="12" width="12.5" style="342" customWidth="1"/>
    <col min="13" max="13" width="10.83203125" style="342" customWidth="1"/>
    <col min="14" max="14" width="15.5" style="342" customWidth="1"/>
    <col min="15" max="15" width="12.33203125" style="342" customWidth="1"/>
    <col min="16" max="16" width="14.83203125" style="342" customWidth="1"/>
    <col min="17" max="17" width="15.1640625" style="342" customWidth="1"/>
    <col min="18" max="18" width="13.83203125" style="342" customWidth="1"/>
    <col min="19" max="19" width="15" style="342" customWidth="1"/>
    <col min="20" max="16384" width="16" style="342"/>
  </cols>
  <sheetData>
    <row r="1" spans="1:20" ht="19.5" customHeight="1">
      <c r="A1" s="146" t="s">
        <v>189</v>
      </c>
      <c r="R1" s="1093" t="s">
        <v>1026</v>
      </c>
    </row>
    <row r="2" spans="1:20" ht="15.75" customHeight="1">
      <c r="R2" s="1772" t="s">
        <v>1200</v>
      </c>
      <c r="S2" s="1772"/>
    </row>
    <row r="3" spans="1:20" ht="15.75" customHeight="1">
      <c r="A3" s="1542" t="s">
        <v>1027</v>
      </c>
      <c r="B3" s="1608"/>
      <c r="C3" s="1608"/>
      <c r="D3" s="1608"/>
      <c r="E3" s="1608"/>
      <c r="F3" s="1608"/>
      <c r="G3" s="1608"/>
      <c r="H3" s="1608"/>
      <c r="I3" s="1608"/>
      <c r="J3" s="1608"/>
      <c r="K3" s="1608"/>
      <c r="L3" s="1608"/>
      <c r="M3" s="1608"/>
      <c r="N3" s="1608"/>
      <c r="O3" s="1608"/>
      <c r="P3" s="1608"/>
      <c r="Q3" s="1608"/>
      <c r="R3" s="1608"/>
      <c r="S3" s="1608"/>
    </row>
    <row r="4" spans="1:20" ht="15.75" customHeight="1">
      <c r="A4" s="838"/>
      <c r="B4" s="839"/>
      <c r="C4" s="839"/>
      <c r="D4" s="839"/>
      <c r="E4" s="840"/>
      <c r="F4" s="839"/>
      <c r="G4" s="839"/>
      <c r="H4" s="839"/>
      <c r="I4" s="839"/>
      <c r="J4" s="839"/>
      <c r="K4" s="839"/>
      <c r="L4" s="839"/>
      <c r="M4" s="839"/>
      <c r="N4" s="839"/>
      <c r="O4" s="839"/>
      <c r="P4" s="839"/>
      <c r="Q4" s="839"/>
      <c r="R4" s="839"/>
      <c r="S4" s="805" t="s">
        <v>160</v>
      </c>
    </row>
    <row r="5" spans="1:20" ht="15.75" customHeight="1">
      <c r="A5" s="1591" t="s">
        <v>162</v>
      </c>
      <c r="B5" s="1557"/>
      <c r="C5" s="1547" t="s">
        <v>1028</v>
      </c>
      <c r="D5" s="1547"/>
      <c r="E5" s="1547"/>
      <c r="F5" s="1547"/>
      <c r="G5" s="1547"/>
      <c r="H5" s="1547"/>
      <c r="I5" s="1547"/>
      <c r="J5" s="1548"/>
      <c r="K5" s="1546" t="s">
        <v>1029</v>
      </c>
      <c r="L5" s="1547"/>
      <c r="M5" s="1547"/>
      <c r="N5" s="1547"/>
      <c r="O5" s="1547"/>
      <c r="P5" s="1547"/>
      <c r="Q5" s="1547"/>
      <c r="R5" s="1548"/>
      <c r="S5" s="890"/>
    </row>
    <row r="6" spans="1:20" ht="16.5" customHeight="1">
      <c r="A6" s="1588"/>
      <c r="B6" s="1609"/>
      <c r="C6" s="1547" t="s">
        <v>1030</v>
      </c>
      <c r="D6" s="1548"/>
      <c r="E6" s="1546" t="s">
        <v>1031</v>
      </c>
      <c r="F6" s="1547"/>
      <c r="G6" s="1547"/>
      <c r="H6" s="1547"/>
      <c r="I6" s="1547"/>
      <c r="J6" s="1548"/>
      <c r="K6" s="1546" t="s">
        <v>1030</v>
      </c>
      <c r="L6" s="1548"/>
      <c r="M6" s="1612" t="s">
        <v>1032</v>
      </c>
      <c r="N6" s="1613"/>
      <c r="O6" s="1613"/>
      <c r="P6" s="1613"/>
      <c r="Q6" s="1613"/>
      <c r="R6" s="1614"/>
      <c r="S6" s="902"/>
    </row>
    <row r="7" spans="1:20" ht="13.5" customHeight="1">
      <c r="A7" s="1588"/>
      <c r="B7" s="1609"/>
      <c r="C7" s="888"/>
      <c r="D7" s="902"/>
      <c r="E7" s="955"/>
      <c r="F7" s="902"/>
      <c r="G7" s="902"/>
      <c r="H7" s="899" t="s">
        <v>1033</v>
      </c>
      <c r="I7" s="899" t="s">
        <v>1020</v>
      </c>
      <c r="J7" s="902"/>
      <c r="K7" s="896"/>
      <c r="L7" s="902"/>
      <c r="M7" s="902"/>
      <c r="N7" s="896"/>
      <c r="O7" s="902"/>
      <c r="P7" s="899" t="s">
        <v>1033</v>
      </c>
      <c r="Q7" s="898" t="s">
        <v>1020</v>
      </c>
      <c r="R7" s="1126"/>
      <c r="S7" s="1120" t="s">
        <v>1034</v>
      </c>
    </row>
    <row r="8" spans="1:20" ht="13.5" customHeight="1">
      <c r="A8" s="1588"/>
      <c r="B8" s="1609"/>
      <c r="C8" s="1121" t="s">
        <v>1035</v>
      </c>
      <c r="D8" s="899" t="s">
        <v>1036</v>
      </c>
      <c r="E8" s="899" t="s">
        <v>1037</v>
      </c>
      <c r="F8" s="899" t="s">
        <v>946</v>
      </c>
      <c r="G8" s="899" t="s">
        <v>1038</v>
      </c>
      <c r="H8" s="899" t="s">
        <v>1039</v>
      </c>
      <c r="I8" s="899" t="s">
        <v>1040</v>
      </c>
      <c r="J8" s="899" t="s">
        <v>1020</v>
      </c>
      <c r="K8" s="899" t="s">
        <v>1036</v>
      </c>
      <c r="L8" s="899" t="s">
        <v>1036</v>
      </c>
      <c r="M8" s="899" t="s">
        <v>1037</v>
      </c>
      <c r="N8" s="899" t="s">
        <v>946</v>
      </c>
      <c r="O8" s="899" t="s">
        <v>1038</v>
      </c>
      <c r="P8" s="899" t="s">
        <v>1039</v>
      </c>
      <c r="Q8" s="899" t="s">
        <v>1041</v>
      </c>
      <c r="R8" s="899" t="s">
        <v>1020</v>
      </c>
      <c r="S8" s="1120" t="s">
        <v>1042</v>
      </c>
    </row>
    <row r="9" spans="1:20" ht="13.5" customHeight="1">
      <c r="A9" s="1588"/>
      <c r="B9" s="1609"/>
      <c r="C9" s="956"/>
      <c r="D9" s="899"/>
      <c r="E9" s="899" t="s">
        <v>1036</v>
      </c>
      <c r="F9" s="899" t="s">
        <v>326</v>
      </c>
      <c r="G9" s="899" t="s">
        <v>1176</v>
      </c>
      <c r="H9" s="899" t="s">
        <v>1044</v>
      </c>
      <c r="I9" s="899" t="s">
        <v>1045</v>
      </c>
      <c r="J9" s="899" t="s">
        <v>1046</v>
      </c>
      <c r="K9" s="899" t="s">
        <v>1047</v>
      </c>
      <c r="L9" s="899"/>
      <c r="M9" s="899" t="s">
        <v>1036</v>
      </c>
      <c r="N9" s="899" t="s">
        <v>326</v>
      </c>
      <c r="O9" s="899" t="s">
        <v>1043</v>
      </c>
      <c r="P9" s="899" t="s">
        <v>1044</v>
      </c>
      <c r="Q9" s="899" t="s">
        <v>1048</v>
      </c>
      <c r="R9" s="899" t="s">
        <v>1023</v>
      </c>
      <c r="S9" s="1120" t="s">
        <v>965</v>
      </c>
    </row>
    <row r="10" spans="1:20" ht="13.5" customHeight="1">
      <c r="A10" s="1588"/>
      <c r="B10" s="1609"/>
      <c r="C10" s="956"/>
      <c r="D10" s="899"/>
      <c r="E10" s="899"/>
      <c r="F10" s="899"/>
      <c r="G10" s="899"/>
      <c r="H10" s="899" t="s">
        <v>1050</v>
      </c>
      <c r="I10" s="899" t="s">
        <v>1044</v>
      </c>
      <c r="J10" s="899" t="s">
        <v>1051</v>
      </c>
      <c r="K10" s="899"/>
      <c r="L10" s="899"/>
      <c r="M10" s="899"/>
      <c r="N10" s="899"/>
      <c r="O10" s="899" t="s">
        <v>1049</v>
      </c>
      <c r="P10" s="899" t="s">
        <v>1050</v>
      </c>
      <c r="Q10" s="899" t="s">
        <v>1044</v>
      </c>
      <c r="R10" s="899" t="s">
        <v>1052</v>
      </c>
      <c r="S10" s="1122"/>
    </row>
    <row r="11" spans="1:20" ht="13.5" customHeight="1">
      <c r="A11" s="1610"/>
      <c r="B11" s="1611"/>
      <c r="C11" s="1123"/>
      <c r="D11" s="1124"/>
      <c r="E11" s="1124"/>
      <c r="F11" s="1124"/>
      <c r="G11" s="1124"/>
      <c r="H11" s="1124"/>
      <c r="I11" s="1124" t="s">
        <v>1050</v>
      </c>
      <c r="J11" s="1124"/>
      <c r="K11" s="1124"/>
      <c r="L11" s="1124"/>
      <c r="M11" s="1124"/>
      <c r="N11" s="1124"/>
      <c r="O11" s="1124"/>
      <c r="P11" s="1124"/>
      <c r="Q11" s="1124" t="s">
        <v>1050</v>
      </c>
      <c r="R11" s="1124"/>
      <c r="S11" s="1125"/>
    </row>
    <row r="12" spans="1:20" ht="13.5" customHeight="1">
      <c r="A12" s="931"/>
      <c r="B12" s="932"/>
      <c r="C12" s="929"/>
      <c r="D12" s="842"/>
      <c r="E12" s="841"/>
      <c r="F12" s="842"/>
      <c r="G12" s="841"/>
      <c r="H12" s="842"/>
      <c r="I12" s="841"/>
      <c r="J12" s="842"/>
      <c r="K12" s="841"/>
      <c r="L12" s="842"/>
      <c r="M12" s="841"/>
      <c r="N12" s="842"/>
      <c r="O12" s="841"/>
      <c r="P12" s="842"/>
      <c r="Q12" s="841"/>
      <c r="R12" s="842"/>
      <c r="S12" s="843"/>
    </row>
    <row r="13" spans="1:20" ht="16.5" hidden="1" customHeight="1">
      <c r="A13" s="822">
        <v>2017</v>
      </c>
      <c r="B13" s="884"/>
      <c r="C13" s="930">
        <v>140463.38162059727</v>
      </c>
      <c r="D13" s="844">
        <v>101704.18571822578</v>
      </c>
      <c r="E13" s="843">
        <v>8899.1922038184475</v>
      </c>
      <c r="F13" s="844">
        <v>317790.38743874809</v>
      </c>
      <c r="G13" s="843">
        <v>37301.524409351921</v>
      </c>
      <c r="H13" s="844">
        <v>307559.64006598259</v>
      </c>
      <c r="I13" s="843">
        <v>581129.20319813944</v>
      </c>
      <c r="J13" s="844">
        <v>14935.277157320097</v>
      </c>
      <c r="K13" s="843">
        <v>73433.275691311617</v>
      </c>
      <c r="L13" s="844">
        <v>602574.19191701186</v>
      </c>
      <c r="M13" s="843">
        <v>0</v>
      </c>
      <c r="N13" s="844">
        <v>463341.03568587732</v>
      </c>
      <c r="O13" s="843">
        <v>5732.0550000000003</v>
      </c>
      <c r="P13" s="844">
        <v>202796.09877931856</v>
      </c>
      <c r="Q13" s="843">
        <v>13401.907875417519</v>
      </c>
      <c r="R13" s="844">
        <v>148504.22686324667</v>
      </c>
      <c r="S13" s="843">
        <v>1509782.7918121833</v>
      </c>
      <c r="T13" s="824"/>
    </row>
    <row r="14" spans="1:20" ht="16.5" customHeight="1">
      <c r="A14" s="806">
        <v>2018</v>
      </c>
      <c r="B14" s="884"/>
      <c r="C14" s="1127">
        <f t="shared" ref="C14:S14" si="0">C32</f>
        <v>180156.3916069172</v>
      </c>
      <c r="D14" s="1128">
        <f t="shared" si="0"/>
        <v>130526.76796722237</v>
      </c>
      <c r="E14" s="1128">
        <f t="shared" si="0"/>
        <v>6120.8365435657042</v>
      </c>
      <c r="F14" s="1128">
        <f t="shared" si="0"/>
        <v>351268.95268747665</v>
      </c>
      <c r="G14" s="1128">
        <f t="shared" si="0"/>
        <v>38361.182138777578</v>
      </c>
      <c r="H14" s="1128">
        <f t="shared" si="0"/>
        <v>399427.21106687159</v>
      </c>
      <c r="I14" s="1128">
        <f t="shared" si="0"/>
        <v>749612.56243110285</v>
      </c>
      <c r="J14" s="1128">
        <f t="shared" si="0"/>
        <v>29189.825788098868</v>
      </c>
      <c r="K14" s="1128">
        <f t="shared" si="0"/>
        <v>97950.327199050414</v>
      </c>
      <c r="L14" s="1128">
        <f t="shared" si="0"/>
        <v>688512.29580363701</v>
      </c>
      <c r="M14" s="1128">
        <f t="shared" si="0"/>
        <v>0</v>
      </c>
      <c r="N14" s="1128">
        <f t="shared" si="0"/>
        <v>665483.92382087838</v>
      </c>
      <c r="O14" s="1128">
        <f t="shared" si="0"/>
        <v>7537.0121290276993</v>
      </c>
      <c r="P14" s="1128">
        <f t="shared" si="0"/>
        <v>217002.3832885283</v>
      </c>
      <c r="Q14" s="1128">
        <f t="shared" si="0"/>
        <v>9383.5308541101822</v>
      </c>
      <c r="R14" s="1128">
        <f t="shared" si="0"/>
        <v>198794.25713480066</v>
      </c>
      <c r="S14" s="1128">
        <f t="shared" si="0"/>
        <v>1884663.7302300327</v>
      </c>
      <c r="T14" s="824"/>
    </row>
    <row r="15" spans="1:20" ht="16.5" customHeight="1">
      <c r="A15" s="806">
        <v>2019</v>
      </c>
      <c r="B15" s="884"/>
      <c r="C15" s="1127">
        <f t="shared" ref="C15:S15" si="1">C45</f>
        <v>212433.87762003893</v>
      </c>
      <c r="D15" s="1128">
        <f t="shared" si="1"/>
        <v>117364.63907344801</v>
      </c>
      <c r="E15" s="1128">
        <f t="shared" si="1"/>
        <v>0</v>
      </c>
      <c r="F15" s="1128">
        <f t="shared" si="1"/>
        <v>44304.542181448036</v>
      </c>
      <c r="G15" s="1128">
        <f t="shared" si="1"/>
        <v>37231.703312509992</v>
      </c>
      <c r="H15" s="1128">
        <f t="shared" si="1"/>
        <v>395729.02593463368</v>
      </c>
      <c r="I15" s="1128">
        <f t="shared" si="1"/>
        <v>815992.67798188538</v>
      </c>
      <c r="J15" s="1128">
        <f t="shared" si="1"/>
        <v>19281.140137451039</v>
      </c>
      <c r="K15" s="1128">
        <f t="shared" si="1"/>
        <v>81894.708575367142</v>
      </c>
      <c r="L15" s="1128">
        <f t="shared" si="1"/>
        <v>673563.1929894936</v>
      </c>
      <c r="M15" s="1128">
        <f t="shared" si="1"/>
        <v>0</v>
      </c>
      <c r="N15" s="1128">
        <f t="shared" si="1"/>
        <v>393394.40599187056</v>
      </c>
      <c r="O15" s="1128">
        <f t="shared" si="1"/>
        <v>19895.381360137999</v>
      </c>
      <c r="P15" s="1128">
        <f t="shared" si="1"/>
        <v>227849.69984829926</v>
      </c>
      <c r="Q15" s="1128">
        <f t="shared" si="1"/>
        <v>12887.463481367673</v>
      </c>
      <c r="R15" s="1128">
        <f t="shared" si="1"/>
        <v>232852.75401342683</v>
      </c>
      <c r="S15" s="1128">
        <f t="shared" si="1"/>
        <v>1642337.606259963</v>
      </c>
      <c r="T15" s="824"/>
    </row>
    <row r="16" spans="1:20" ht="16.5" customHeight="1">
      <c r="A16" s="806">
        <v>2020</v>
      </c>
      <c r="B16" s="884"/>
      <c r="C16" s="1127">
        <f t="shared" ref="C16:S16" si="2">C58</f>
        <v>219364.97249554569</v>
      </c>
      <c r="D16" s="1128">
        <f t="shared" si="2"/>
        <v>138574.62446460826</v>
      </c>
      <c r="E16" s="1128">
        <f t="shared" si="2"/>
        <v>0</v>
      </c>
      <c r="F16" s="1128">
        <f t="shared" si="2"/>
        <v>56920.68577778912</v>
      </c>
      <c r="G16" s="1128">
        <f t="shared" si="2"/>
        <v>39734.420271571522</v>
      </c>
      <c r="H16" s="1128">
        <f t="shared" si="2"/>
        <v>404771.8496457357</v>
      </c>
      <c r="I16" s="1128">
        <f t="shared" si="2"/>
        <v>911424.91314584389</v>
      </c>
      <c r="J16" s="1128">
        <f t="shared" si="2"/>
        <v>24848.729544127633</v>
      </c>
      <c r="K16" s="1128">
        <f t="shared" si="2"/>
        <v>121233.73762289969</v>
      </c>
      <c r="L16" s="1128">
        <f t="shared" si="2"/>
        <v>545806.91483746516</v>
      </c>
      <c r="M16" s="1128">
        <f t="shared" si="2"/>
        <v>0</v>
      </c>
      <c r="N16" s="1128">
        <f t="shared" si="2"/>
        <v>553551.76930365444</v>
      </c>
      <c r="O16" s="1128">
        <f t="shared" si="2"/>
        <v>7863.7456422033538</v>
      </c>
      <c r="P16" s="1128">
        <f t="shared" si="2"/>
        <v>293013.0895540904</v>
      </c>
      <c r="Q16" s="1128">
        <f t="shared" si="2"/>
        <v>24403.236403697916</v>
      </c>
      <c r="R16" s="1128">
        <f t="shared" si="2"/>
        <v>249767.70198121082</v>
      </c>
      <c r="S16" s="1128">
        <f t="shared" si="2"/>
        <v>1795640.1953452218</v>
      </c>
      <c r="T16" s="824"/>
    </row>
    <row r="17" spans="1:20" ht="16.5" customHeight="1">
      <c r="A17" s="806">
        <v>2021</v>
      </c>
      <c r="B17" s="884"/>
      <c r="C17" s="1127">
        <f t="shared" ref="C17:S17" si="3">C71</f>
        <v>246733.35333886766</v>
      </c>
      <c r="D17" s="1128">
        <f t="shared" si="3"/>
        <v>102767.09462188705</v>
      </c>
      <c r="E17" s="1128">
        <f t="shared" si="3"/>
        <v>0</v>
      </c>
      <c r="F17" s="1128">
        <f t="shared" si="3"/>
        <v>95712.706077126379</v>
      </c>
      <c r="G17" s="1128">
        <f t="shared" si="3"/>
        <v>42315.610333505414</v>
      </c>
      <c r="H17" s="1128">
        <f t="shared" si="3"/>
        <v>448074.00551979593</v>
      </c>
      <c r="I17" s="1128">
        <f t="shared" si="3"/>
        <v>626759.08766975231</v>
      </c>
      <c r="J17" s="1128">
        <f t="shared" si="3"/>
        <v>21819.772440785706</v>
      </c>
      <c r="K17" s="1128">
        <f t="shared" si="3"/>
        <v>127993.96635483272</v>
      </c>
      <c r="L17" s="1128">
        <f t="shared" si="3"/>
        <v>434706.08569859143</v>
      </c>
      <c r="M17" s="1128">
        <f t="shared" si="3"/>
        <v>0</v>
      </c>
      <c r="N17" s="1128">
        <f t="shared" si="3"/>
        <v>382495.87534805009</v>
      </c>
      <c r="O17" s="1128">
        <f t="shared" si="3"/>
        <v>46210.382726480515</v>
      </c>
      <c r="P17" s="1128">
        <f t="shared" si="3"/>
        <v>239955.9883218279</v>
      </c>
      <c r="Q17" s="1128">
        <f t="shared" si="3"/>
        <v>28582.147855413677</v>
      </c>
      <c r="R17" s="1128">
        <f t="shared" si="3"/>
        <v>324237.18369652412</v>
      </c>
      <c r="S17" s="1128">
        <f t="shared" si="3"/>
        <v>1584181.6300017205</v>
      </c>
      <c r="T17" s="824"/>
    </row>
    <row r="18" spans="1:20" ht="16.5" customHeight="1">
      <c r="A18" s="806">
        <v>2022</v>
      </c>
      <c r="B18" s="884"/>
      <c r="C18" s="1127">
        <f t="shared" ref="C18:S18" si="4">C84</f>
        <v>354786.08896876196</v>
      </c>
      <c r="D18" s="1128">
        <f t="shared" si="4"/>
        <v>462195.52017485531</v>
      </c>
      <c r="E18" s="1128">
        <f t="shared" si="4"/>
        <v>0</v>
      </c>
      <c r="F18" s="1128">
        <f t="shared" si="4"/>
        <v>44206.227589920702</v>
      </c>
      <c r="G18" s="1128">
        <f t="shared" si="4"/>
        <v>23645.99192282349</v>
      </c>
      <c r="H18" s="1128">
        <f t="shared" si="4"/>
        <v>630308.49266377219</v>
      </c>
      <c r="I18" s="1128">
        <f t="shared" si="4"/>
        <v>508463.68696662353</v>
      </c>
      <c r="J18" s="1128">
        <f t="shared" si="4"/>
        <v>40642.228645302515</v>
      </c>
      <c r="K18" s="1128">
        <f t="shared" si="4"/>
        <v>90608.66823641723</v>
      </c>
      <c r="L18" s="1128">
        <f t="shared" si="4"/>
        <v>445869.15853231709</v>
      </c>
      <c r="M18" s="1128">
        <f t="shared" si="4"/>
        <v>0</v>
      </c>
      <c r="N18" s="1128">
        <f t="shared" si="4"/>
        <v>379223.91673540807</v>
      </c>
      <c r="O18" s="1128">
        <f t="shared" si="4"/>
        <v>111799.39424670613</v>
      </c>
      <c r="P18" s="1128">
        <f t="shared" si="4"/>
        <v>412375.05602657591</v>
      </c>
      <c r="Q18" s="1128">
        <f t="shared" si="4"/>
        <v>55081.405363454702</v>
      </c>
      <c r="R18" s="1128">
        <f t="shared" si="4"/>
        <v>569290.63779118052</v>
      </c>
      <c r="S18" s="1128">
        <f t="shared" si="4"/>
        <v>2064248.2369320595</v>
      </c>
      <c r="T18" s="824"/>
    </row>
    <row r="19" spans="1:20" ht="16.5" customHeight="1">
      <c r="A19" s="806">
        <v>2023</v>
      </c>
      <c r="B19" s="884"/>
      <c r="C19" s="1127">
        <f t="shared" ref="C19:S19" si="5">C97</f>
        <v>299629.67823628755</v>
      </c>
      <c r="D19" s="1128">
        <f t="shared" si="5"/>
        <v>662803.7373763998</v>
      </c>
      <c r="E19" s="1128">
        <f t="shared" si="5"/>
        <v>0</v>
      </c>
      <c r="F19" s="1128">
        <f t="shared" si="5"/>
        <v>11934.182041825017</v>
      </c>
      <c r="G19" s="1128">
        <f t="shared" si="5"/>
        <v>3612.134487686832</v>
      </c>
      <c r="H19" s="1128">
        <f t="shared" si="5"/>
        <v>486183.00195786922</v>
      </c>
      <c r="I19" s="1128">
        <f t="shared" si="5"/>
        <v>322326.62213152274</v>
      </c>
      <c r="J19" s="1128">
        <f t="shared" si="5"/>
        <v>33111.833454263426</v>
      </c>
      <c r="K19" s="1128">
        <f t="shared" si="5"/>
        <v>95984.419455518509</v>
      </c>
      <c r="L19" s="1128">
        <f t="shared" si="5"/>
        <v>222661.70931977103</v>
      </c>
      <c r="M19" s="1128">
        <f t="shared" si="5"/>
        <v>0</v>
      </c>
      <c r="N19" s="1128">
        <f t="shared" si="5"/>
        <v>342938.52375269943</v>
      </c>
      <c r="O19" s="1128">
        <f t="shared" si="5"/>
        <v>80695.275484284633</v>
      </c>
      <c r="P19" s="1128">
        <f t="shared" si="5"/>
        <v>370130.74252001126</v>
      </c>
      <c r="Q19" s="1128">
        <f t="shared" si="5"/>
        <v>65534.366521052616</v>
      </c>
      <c r="R19" s="1128">
        <f t="shared" si="5"/>
        <v>641656.15263251727</v>
      </c>
      <c r="S19" s="1128">
        <f t="shared" si="5"/>
        <v>1819601.1896858548</v>
      </c>
      <c r="T19" s="824"/>
    </row>
    <row r="20" spans="1:20" ht="16.5" customHeight="1">
      <c r="A20" s="806"/>
      <c r="B20" s="884"/>
      <c r="C20" s="1127"/>
      <c r="D20" s="1129"/>
      <c r="E20" s="1128"/>
      <c r="F20" s="1129"/>
      <c r="G20" s="1128"/>
      <c r="H20" s="1129"/>
      <c r="I20" s="1128"/>
      <c r="J20" s="1129"/>
      <c r="K20" s="1128"/>
      <c r="L20" s="1129"/>
      <c r="M20" s="1128"/>
      <c r="N20" s="1129"/>
      <c r="O20" s="1128"/>
      <c r="P20" s="1129"/>
      <c r="Q20" s="1128"/>
      <c r="R20" s="1129"/>
      <c r="S20" s="1128"/>
      <c r="T20" s="824"/>
    </row>
    <row r="21" spans="1:20" ht="16.5" customHeight="1">
      <c r="A21" s="806">
        <v>2018</v>
      </c>
      <c r="B21" s="471" t="s">
        <v>147</v>
      </c>
      <c r="C21" s="1127">
        <v>142027.00791804725</v>
      </c>
      <c r="D21" s="1129">
        <v>118851.3558972498</v>
      </c>
      <c r="E21" s="1128">
        <v>8952.3687289710324</v>
      </c>
      <c r="F21" s="1129">
        <v>327074.95048519538</v>
      </c>
      <c r="G21" s="1128">
        <v>31303.910307453734</v>
      </c>
      <c r="H21" s="1129">
        <v>318896.36323315412</v>
      </c>
      <c r="I21" s="1128">
        <v>571434.34810704971</v>
      </c>
      <c r="J21" s="1129">
        <v>12549.734516576022</v>
      </c>
      <c r="K21" s="1128">
        <v>76308.608220283495</v>
      </c>
      <c r="L21" s="1129">
        <v>599669.29314139427</v>
      </c>
      <c r="M21" s="1128">
        <v>0</v>
      </c>
      <c r="N21" s="1129">
        <v>483215.41142043559</v>
      </c>
      <c r="O21" s="1128">
        <v>5458.7711000000008</v>
      </c>
      <c r="P21" s="1129">
        <v>204730.50418029673</v>
      </c>
      <c r="Q21" s="1128">
        <v>14865.123340447191</v>
      </c>
      <c r="R21" s="1129">
        <v>146842.32779083983</v>
      </c>
      <c r="S21" s="1128">
        <v>1531090.0391936973</v>
      </c>
      <c r="T21" s="824"/>
    </row>
    <row r="22" spans="1:20" ht="16.5" customHeight="1">
      <c r="A22" s="806"/>
      <c r="B22" s="471" t="s">
        <v>148</v>
      </c>
      <c r="C22" s="1127">
        <v>144315.91329988273</v>
      </c>
      <c r="D22" s="1129">
        <v>99568.797436969719</v>
      </c>
      <c r="E22" s="1128">
        <v>8881.8507418958798</v>
      </c>
      <c r="F22" s="1129">
        <v>325964.23647485074</v>
      </c>
      <c r="G22" s="1128">
        <v>22255.218145758499</v>
      </c>
      <c r="H22" s="1129">
        <v>333401.81406638969</v>
      </c>
      <c r="I22" s="1128">
        <v>576912.81055755459</v>
      </c>
      <c r="J22" s="1129">
        <v>14015.692536895762</v>
      </c>
      <c r="K22" s="1128">
        <v>85703.920102749864</v>
      </c>
      <c r="L22" s="1129">
        <v>585055.57598424936</v>
      </c>
      <c r="M22" s="1128">
        <v>0</v>
      </c>
      <c r="N22" s="1129">
        <v>478511.4124449534</v>
      </c>
      <c r="O22" s="1128">
        <v>8053.3336000000008</v>
      </c>
      <c r="P22" s="1129">
        <v>197528.33373012953</v>
      </c>
      <c r="Q22" s="1128">
        <v>13452.597839029731</v>
      </c>
      <c r="R22" s="1129">
        <v>157011.15955908591</v>
      </c>
      <c r="S22" s="1128">
        <v>1525316.3332601977</v>
      </c>
      <c r="T22" s="824"/>
    </row>
    <row r="23" spans="1:20" ht="16.5" customHeight="1">
      <c r="A23" s="806"/>
      <c r="B23" s="471" t="s">
        <v>149</v>
      </c>
      <c r="C23" s="1127">
        <v>142669.04057068002</v>
      </c>
      <c r="D23" s="1129">
        <v>107402.57388444043</v>
      </c>
      <c r="E23" s="1128">
        <v>8944.9771126684991</v>
      </c>
      <c r="F23" s="1129">
        <v>313703.0729947238</v>
      </c>
      <c r="G23" s="1128">
        <v>29776.489578058874</v>
      </c>
      <c r="H23" s="1129">
        <v>337143.56109120901</v>
      </c>
      <c r="I23" s="1128">
        <v>583374.12105071824</v>
      </c>
      <c r="J23" s="1129">
        <v>12738.54308233048</v>
      </c>
      <c r="K23" s="1128">
        <v>83660.713942249218</v>
      </c>
      <c r="L23" s="1129">
        <v>581694.88185744011</v>
      </c>
      <c r="M23" s="1128">
        <v>0</v>
      </c>
      <c r="N23" s="1129">
        <v>503619.16904794815</v>
      </c>
      <c r="O23" s="1128">
        <v>6706.8175000000001</v>
      </c>
      <c r="P23" s="1129">
        <v>185742.22782704438</v>
      </c>
      <c r="Q23" s="1128">
        <v>13670.79278458555</v>
      </c>
      <c r="R23" s="1129">
        <v>160657.77640556204</v>
      </c>
      <c r="S23" s="1128">
        <v>1535752.3793648295</v>
      </c>
      <c r="T23" s="824"/>
    </row>
    <row r="24" spans="1:20" ht="16.5" customHeight="1">
      <c r="A24" s="806"/>
      <c r="B24" s="471" t="s">
        <v>150</v>
      </c>
      <c r="C24" s="1127">
        <v>145264.63523745182</v>
      </c>
      <c r="D24" s="1129">
        <v>135359.8520199589</v>
      </c>
      <c r="E24" s="1128">
        <v>9040.9461116929415</v>
      </c>
      <c r="F24" s="1129">
        <v>301536.37979685282</v>
      </c>
      <c r="G24" s="1128">
        <v>30407.45777616783</v>
      </c>
      <c r="H24" s="1129">
        <v>339856.29340867914</v>
      </c>
      <c r="I24" s="1128">
        <v>613691.38866501336</v>
      </c>
      <c r="J24" s="1129">
        <v>13980.38176792312</v>
      </c>
      <c r="K24" s="1128">
        <v>81746.452103025746</v>
      </c>
      <c r="L24" s="1129">
        <v>574678.47590065026</v>
      </c>
      <c r="M24" s="1128">
        <v>0</v>
      </c>
      <c r="N24" s="1129">
        <v>533004.01021845464</v>
      </c>
      <c r="O24" s="1128">
        <v>8654.4274347969022</v>
      </c>
      <c r="P24" s="1129">
        <v>220778.21228128567</v>
      </c>
      <c r="Q24" s="1128">
        <v>12235.09308942696</v>
      </c>
      <c r="R24" s="1129">
        <v>158040.66375609991</v>
      </c>
      <c r="S24" s="1128">
        <v>1589137.3347837401</v>
      </c>
      <c r="T24" s="824"/>
    </row>
    <row r="25" spans="1:20" ht="16.5" customHeight="1">
      <c r="A25" s="806"/>
      <c r="B25" s="471" t="s">
        <v>151</v>
      </c>
      <c r="C25" s="1127">
        <v>154964.99624743545</v>
      </c>
      <c r="D25" s="1129">
        <v>90845.083183329611</v>
      </c>
      <c r="E25" s="1128">
        <v>6509.7373081195001</v>
      </c>
      <c r="F25" s="1129">
        <v>302537.07943227293</v>
      </c>
      <c r="G25" s="1128">
        <v>23322.639254672598</v>
      </c>
      <c r="H25" s="1129">
        <v>329897.41751129692</v>
      </c>
      <c r="I25" s="1128">
        <v>632903.27118027385</v>
      </c>
      <c r="J25" s="1129">
        <v>14036.074519167496</v>
      </c>
      <c r="K25" s="1128">
        <v>104138.72780716918</v>
      </c>
      <c r="L25" s="1129">
        <v>550829.703948132</v>
      </c>
      <c r="M25" s="1128">
        <v>0</v>
      </c>
      <c r="N25" s="1129">
        <v>522038.72021256003</v>
      </c>
      <c r="O25" s="1128">
        <v>5657.2838488999996</v>
      </c>
      <c r="P25" s="1129">
        <v>198645.21778075141</v>
      </c>
      <c r="Q25" s="1128">
        <v>13062.9291907932</v>
      </c>
      <c r="R25" s="1129">
        <v>160643.71584826263</v>
      </c>
      <c r="S25" s="1128">
        <v>1555016.2986365685</v>
      </c>
      <c r="T25" s="824"/>
    </row>
    <row r="26" spans="1:20" ht="16.5" customHeight="1">
      <c r="A26" s="806"/>
      <c r="B26" s="471" t="s">
        <v>152</v>
      </c>
      <c r="C26" s="1127">
        <v>154985.84925334484</v>
      </c>
      <c r="D26" s="1129">
        <v>84805.741486423663</v>
      </c>
      <c r="E26" s="1128">
        <v>6516.6098184409939</v>
      </c>
      <c r="F26" s="1129">
        <v>300644.53591864026</v>
      </c>
      <c r="G26" s="1128">
        <v>18540.089086618271</v>
      </c>
      <c r="H26" s="1129">
        <v>334174.08289485559</v>
      </c>
      <c r="I26" s="1128">
        <v>608208.23669055395</v>
      </c>
      <c r="J26" s="1129">
        <v>16797.517812414964</v>
      </c>
      <c r="K26" s="1128">
        <v>96938.621033882562</v>
      </c>
      <c r="L26" s="1129">
        <v>522496.93635446165</v>
      </c>
      <c r="M26" s="1128">
        <v>0</v>
      </c>
      <c r="N26" s="1129">
        <v>522184.72092106298</v>
      </c>
      <c r="O26" s="1128">
        <v>7312.5836998605</v>
      </c>
      <c r="P26" s="1129">
        <v>196642.09492430993</v>
      </c>
      <c r="Q26" s="1128">
        <v>13649.349253517506</v>
      </c>
      <c r="R26" s="1129">
        <v>165448.35677419716</v>
      </c>
      <c r="S26" s="1128">
        <v>1524672.6629612923</v>
      </c>
      <c r="T26" s="824"/>
    </row>
    <row r="27" spans="1:20" ht="16.5" customHeight="1">
      <c r="A27" s="806"/>
      <c r="B27" s="471" t="s">
        <v>153</v>
      </c>
      <c r="C27" s="1127">
        <v>160237.94668916581</v>
      </c>
      <c r="D27" s="1129">
        <v>75944.922318292301</v>
      </c>
      <c r="E27" s="1128">
        <v>6576.3911874328842</v>
      </c>
      <c r="F27" s="1129">
        <v>306845.68762499426</v>
      </c>
      <c r="G27" s="1128">
        <v>21490.886931137618</v>
      </c>
      <c r="H27" s="1129">
        <v>347420.29568623245</v>
      </c>
      <c r="I27" s="1128">
        <v>613725.05999643938</v>
      </c>
      <c r="J27" s="1129">
        <v>15439.552901548306</v>
      </c>
      <c r="K27" s="1128">
        <v>87470.508407660542</v>
      </c>
      <c r="L27" s="1129">
        <v>538606.13338042027</v>
      </c>
      <c r="M27" s="1128">
        <v>0</v>
      </c>
      <c r="N27" s="1129">
        <v>531955.13503080152</v>
      </c>
      <c r="O27" s="1128">
        <v>9396.4366096515005</v>
      </c>
      <c r="P27" s="1129">
        <v>201298.00923098138</v>
      </c>
      <c r="Q27" s="1128">
        <v>13232.082548453465</v>
      </c>
      <c r="R27" s="1129">
        <v>165722.43812727448</v>
      </c>
      <c r="S27" s="1128">
        <v>1547680.7433352433</v>
      </c>
      <c r="T27" s="824"/>
    </row>
    <row r="28" spans="1:20" ht="16.5" customHeight="1">
      <c r="A28" s="806"/>
      <c r="B28" s="471" t="s">
        <v>154</v>
      </c>
      <c r="C28" s="1127">
        <v>162496.86100500441</v>
      </c>
      <c r="D28" s="1129">
        <v>75317.176495568288</v>
      </c>
      <c r="E28" s="1128">
        <v>6649.040498159151</v>
      </c>
      <c r="F28" s="1129">
        <v>317435.98989851522</v>
      </c>
      <c r="G28" s="1128">
        <v>17090.327894093742</v>
      </c>
      <c r="H28" s="1129">
        <v>352215.02252546215</v>
      </c>
      <c r="I28" s="1128">
        <v>618724.00728620624</v>
      </c>
      <c r="J28" s="1129">
        <v>19388.850954529029</v>
      </c>
      <c r="K28" s="1128">
        <v>85492.512874216642</v>
      </c>
      <c r="L28" s="1129">
        <v>573056.54138917255</v>
      </c>
      <c r="M28" s="1128">
        <v>0</v>
      </c>
      <c r="N28" s="1129">
        <v>528152.71928435878</v>
      </c>
      <c r="O28" s="1128">
        <v>10740.855039499002</v>
      </c>
      <c r="P28" s="1129">
        <v>192080.08668306837</v>
      </c>
      <c r="Q28" s="1128">
        <v>10776.33389513265</v>
      </c>
      <c r="R28" s="1129">
        <v>169018.22739208999</v>
      </c>
      <c r="S28" s="1128">
        <v>1569317.276557538</v>
      </c>
      <c r="T28" s="824"/>
    </row>
    <row r="29" spans="1:20" ht="16.5" customHeight="1">
      <c r="A29" s="806"/>
      <c r="B29" s="471" t="s">
        <v>155</v>
      </c>
      <c r="C29" s="1127">
        <v>169291.67954866885</v>
      </c>
      <c r="D29" s="1129">
        <v>92746.891007919083</v>
      </c>
      <c r="E29" s="1128">
        <v>6968.7954675989658</v>
      </c>
      <c r="F29" s="1129">
        <v>347713.49736979627</v>
      </c>
      <c r="G29" s="1128">
        <v>27088.403508162843</v>
      </c>
      <c r="H29" s="1129">
        <v>366102.4305999889</v>
      </c>
      <c r="I29" s="1128">
        <v>647509.01209609653</v>
      </c>
      <c r="J29" s="1129">
        <v>16202.961021527122</v>
      </c>
      <c r="K29" s="1128">
        <v>90110.08265963044</v>
      </c>
      <c r="L29" s="1129">
        <v>635587.88353517337</v>
      </c>
      <c r="M29" s="1128">
        <v>0</v>
      </c>
      <c r="N29" s="1129">
        <v>546076.59862701118</v>
      </c>
      <c r="O29" s="1128">
        <v>7996.5083210936</v>
      </c>
      <c r="P29" s="1129">
        <v>200249.23200999084</v>
      </c>
      <c r="Q29" s="1128">
        <v>13857.692487875236</v>
      </c>
      <c r="R29" s="1129">
        <v>179745.67297898399</v>
      </c>
      <c r="S29" s="1128">
        <v>1673623.6706197588</v>
      </c>
      <c r="T29" s="824"/>
    </row>
    <row r="30" spans="1:20" ht="16.5" customHeight="1">
      <c r="A30" s="806"/>
      <c r="B30" s="471" t="s">
        <v>156</v>
      </c>
      <c r="C30" s="1127">
        <v>174117.95930514074</v>
      </c>
      <c r="D30" s="1129">
        <v>88123.011743169482</v>
      </c>
      <c r="E30" s="1128">
        <v>7180.3609006775096</v>
      </c>
      <c r="F30" s="1129">
        <v>329424.63335815381</v>
      </c>
      <c r="G30" s="1128">
        <v>29481.64712661966</v>
      </c>
      <c r="H30" s="1129">
        <v>381947.86428638268</v>
      </c>
      <c r="I30" s="1128">
        <v>696586.65462436737</v>
      </c>
      <c r="J30" s="1129">
        <v>18964.298568065293</v>
      </c>
      <c r="K30" s="1128">
        <v>88733.271155356488</v>
      </c>
      <c r="L30" s="1129">
        <v>656408.74733280728</v>
      </c>
      <c r="M30" s="1128">
        <v>0</v>
      </c>
      <c r="N30" s="1129">
        <v>561501.23893989995</v>
      </c>
      <c r="O30" s="1128">
        <v>10152.674976765</v>
      </c>
      <c r="P30" s="1129">
        <v>210221.58283965586</v>
      </c>
      <c r="Q30" s="1128">
        <v>11853.550234994966</v>
      </c>
      <c r="R30" s="1129">
        <v>186955.36443309716</v>
      </c>
      <c r="S30" s="1128">
        <v>1725826.4299125769</v>
      </c>
      <c r="T30" s="824"/>
    </row>
    <row r="31" spans="1:20" ht="16.5" customHeight="1">
      <c r="A31" s="806"/>
      <c r="B31" s="471" t="s">
        <v>157</v>
      </c>
      <c r="C31" s="1127">
        <v>176562.30721690896</v>
      </c>
      <c r="D31" s="1129">
        <v>122610.90270087575</v>
      </c>
      <c r="E31" s="1128">
        <v>7394.9436426932562</v>
      </c>
      <c r="F31" s="1129">
        <v>346890.58475028223</v>
      </c>
      <c r="G31" s="1128">
        <v>38780.966591621815</v>
      </c>
      <c r="H31" s="1129">
        <v>387898.87349411496</v>
      </c>
      <c r="I31" s="1128">
        <v>722547.79089272453</v>
      </c>
      <c r="J31" s="1129">
        <v>23973.519315073321</v>
      </c>
      <c r="K31" s="1128">
        <v>98046.722020647692</v>
      </c>
      <c r="L31" s="1129">
        <v>669317.03063009656</v>
      </c>
      <c r="M31" s="1128">
        <v>0</v>
      </c>
      <c r="N31" s="1129">
        <v>620782.94425777998</v>
      </c>
      <c r="O31" s="1128">
        <v>9380.8506807518006</v>
      </c>
      <c r="P31" s="1129">
        <v>215766.93848086428</v>
      </c>
      <c r="Q31" s="1128">
        <v>12200.571752984057</v>
      </c>
      <c r="R31" s="1129">
        <v>201164.83078117087</v>
      </c>
      <c r="S31" s="1128">
        <v>1826659.8886042954</v>
      </c>
      <c r="T31" s="824"/>
    </row>
    <row r="32" spans="1:20" ht="16.5" customHeight="1">
      <c r="A32" s="806"/>
      <c r="B32" s="471" t="s">
        <v>158</v>
      </c>
      <c r="C32" s="1127">
        <v>180156.3916069172</v>
      </c>
      <c r="D32" s="1129">
        <v>130526.76796722237</v>
      </c>
      <c r="E32" s="1128">
        <v>6120.8365435657042</v>
      </c>
      <c r="F32" s="1129">
        <v>351268.95268747665</v>
      </c>
      <c r="G32" s="1128">
        <v>38361.182138777578</v>
      </c>
      <c r="H32" s="1129">
        <v>399427.21106687159</v>
      </c>
      <c r="I32" s="1128">
        <v>749612.56243110285</v>
      </c>
      <c r="J32" s="1129">
        <v>29189.825788098868</v>
      </c>
      <c r="K32" s="1128">
        <v>97950.327199050414</v>
      </c>
      <c r="L32" s="1129">
        <v>688512.29580363701</v>
      </c>
      <c r="M32" s="1128">
        <v>0</v>
      </c>
      <c r="N32" s="1129">
        <v>665483.92382087838</v>
      </c>
      <c r="O32" s="1128">
        <v>7537.0121290276993</v>
      </c>
      <c r="P32" s="1129">
        <v>217002.3832885283</v>
      </c>
      <c r="Q32" s="1128">
        <v>9383.5308541101822</v>
      </c>
      <c r="R32" s="1129">
        <v>198794.25713480066</v>
      </c>
      <c r="S32" s="1128">
        <v>1884663.7302300327</v>
      </c>
      <c r="T32" s="824"/>
    </row>
    <row r="33" spans="1:20" ht="16.5" customHeight="1">
      <c r="A33" s="806"/>
      <c r="B33" s="884"/>
      <c r="C33" s="1127"/>
      <c r="D33" s="1129"/>
      <c r="E33" s="1128"/>
      <c r="F33" s="1129"/>
      <c r="G33" s="1128"/>
      <c r="H33" s="1129"/>
      <c r="I33" s="1128"/>
      <c r="J33" s="1129"/>
      <c r="K33" s="1128"/>
      <c r="L33" s="1129"/>
      <c r="M33" s="1128"/>
      <c r="N33" s="1129"/>
      <c r="O33" s="1128"/>
      <c r="P33" s="1129"/>
      <c r="Q33" s="1128"/>
      <c r="R33" s="1129"/>
      <c r="S33" s="1128"/>
      <c r="T33" s="824"/>
    </row>
    <row r="34" spans="1:20" ht="16.5" customHeight="1">
      <c r="A34" s="806">
        <v>2019</v>
      </c>
      <c r="B34" s="471" t="s">
        <v>147</v>
      </c>
      <c r="C34" s="1127">
        <v>185962.17619095749</v>
      </c>
      <c r="D34" s="1129">
        <v>117695.05637765574</v>
      </c>
      <c r="E34" s="1128">
        <v>0</v>
      </c>
      <c r="F34" s="1129">
        <v>364837.53331866284</v>
      </c>
      <c r="G34" s="1128">
        <v>41028.344020944009</v>
      </c>
      <c r="H34" s="1129">
        <v>405614.7292290387</v>
      </c>
      <c r="I34" s="1128">
        <v>714936.74710607063</v>
      </c>
      <c r="J34" s="1129">
        <v>28942.022341576761</v>
      </c>
      <c r="K34" s="1128">
        <v>95254.374000936485</v>
      </c>
      <c r="L34" s="1129">
        <v>684845.99263179849</v>
      </c>
      <c r="M34" s="1128">
        <v>0</v>
      </c>
      <c r="N34" s="1129">
        <v>651600.29799836618</v>
      </c>
      <c r="O34" s="1128">
        <v>8491.6599372189012</v>
      </c>
      <c r="P34" s="1129">
        <v>205664.03233058023</v>
      </c>
      <c r="Q34" s="1128">
        <v>11913.930335905876</v>
      </c>
      <c r="R34" s="1129">
        <v>201246.32135010013</v>
      </c>
      <c r="S34" s="1128">
        <v>1859016.6085849064</v>
      </c>
      <c r="T34" s="824"/>
    </row>
    <row r="35" spans="1:20" ht="16.5" customHeight="1">
      <c r="A35" s="806"/>
      <c r="B35" s="471" t="s">
        <v>148</v>
      </c>
      <c r="C35" s="1127">
        <v>188704.02977150056</v>
      </c>
      <c r="D35" s="1129">
        <v>106881.4620226081</v>
      </c>
      <c r="E35" s="1128">
        <v>0</v>
      </c>
      <c r="F35" s="1129">
        <v>351551.29713330185</v>
      </c>
      <c r="G35" s="1128">
        <v>38546.937851274663</v>
      </c>
      <c r="H35" s="1129">
        <v>395946.45085777837</v>
      </c>
      <c r="I35" s="1128">
        <v>733444.96374937193</v>
      </c>
      <c r="J35" s="1129">
        <v>40703.06828342066</v>
      </c>
      <c r="K35" s="1128">
        <v>105851.37177694513</v>
      </c>
      <c r="L35" s="1129">
        <v>665594.26761346927</v>
      </c>
      <c r="M35" s="1128">
        <v>0</v>
      </c>
      <c r="N35" s="1129">
        <v>636646.30108423927</v>
      </c>
      <c r="O35" s="1128">
        <v>12741.873746700998</v>
      </c>
      <c r="P35" s="1129">
        <v>222562.43304603253</v>
      </c>
      <c r="Q35" s="1128">
        <v>9479.7882547408681</v>
      </c>
      <c r="R35" s="1129">
        <v>202902.17414712821</v>
      </c>
      <c r="S35" s="1128">
        <v>1855778.2096692564</v>
      </c>
      <c r="T35" s="824"/>
    </row>
    <row r="36" spans="1:20" ht="16.5" customHeight="1">
      <c r="A36" s="806"/>
      <c r="B36" s="471" t="s">
        <v>149</v>
      </c>
      <c r="C36" s="1127">
        <v>182407.68008160981</v>
      </c>
      <c r="D36" s="1129">
        <v>136812.30386123789</v>
      </c>
      <c r="E36" s="1128">
        <v>0</v>
      </c>
      <c r="F36" s="1129">
        <v>336899.65592691727</v>
      </c>
      <c r="G36" s="1128">
        <v>32435.79574284</v>
      </c>
      <c r="H36" s="1129">
        <v>381148.3907525753</v>
      </c>
      <c r="I36" s="1128">
        <v>659490.93744266964</v>
      </c>
      <c r="J36" s="1129">
        <v>24562.782125548201</v>
      </c>
      <c r="K36" s="1128">
        <v>103156.56942712651</v>
      </c>
      <c r="L36" s="1129">
        <v>585686.77344919706</v>
      </c>
      <c r="M36" s="1128">
        <v>0</v>
      </c>
      <c r="N36" s="1129">
        <v>629739.52617995907</v>
      </c>
      <c r="O36" s="1128">
        <v>14176.993433849999</v>
      </c>
      <c r="P36" s="1129">
        <v>213509.11351410003</v>
      </c>
      <c r="Q36" s="1128">
        <v>8226.2681617562994</v>
      </c>
      <c r="R36" s="1129">
        <v>199262.30176740914</v>
      </c>
      <c r="S36" s="1128">
        <v>1753757.5459333984</v>
      </c>
      <c r="T36" s="824"/>
    </row>
    <row r="37" spans="1:20" ht="16.5" customHeight="1">
      <c r="A37" s="806"/>
      <c r="B37" s="471" t="s">
        <v>150</v>
      </c>
      <c r="C37" s="1127">
        <v>177698.41698903724</v>
      </c>
      <c r="D37" s="1129">
        <v>126549.71772143718</v>
      </c>
      <c r="E37" s="1128">
        <v>0</v>
      </c>
      <c r="F37" s="1129">
        <v>328057.62482311716</v>
      </c>
      <c r="G37" s="1128">
        <v>32836.745426734</v>
      </c>
      <c r="H37" s="1129">
        <v>377424.19576590846</v>
      </c>
      <c r="I37" s="1128">
        <v>672007.6695499043</v>
      </c>
      <c r="J37" s="1129">
        <v>33346.595645841029</v>
      </c>
      <c r="K37" s="1128">
        <v>98085.092467673341</v>
      </c>
      <c r="L37" s="1129">
        <v>590985.66303638392</v>
      </c>
      <c r="M37" s="1128">
        <v>0</v>
      </c>
      <c r="N37" s="1129">
        <v>615608.56948994892</v>
      </c>
      <c r="O37" s="1128">
        <v>19522.506089578503</v>
      </c>
      <c r="P37" s="1129">
        <v>219744.13458255609</v>
      </c>
      <c r="Q37" s="1128">
        <v>7712.246659438626</v>
      </c>
      <c r="R37" s="1129">
        <v>196262.75359639994</v>
      </c>
      <c r="S37" s="1128">
        <v>1747920.9659219794</v>
      </c>
      <c r="T37" s="824"/>
    </row>
    <row r="38" spans="1:20" ht="16.5" customHeight="1">
      <c r="A38" s="806"/>
      <c r="B38" s="471" t="s">
        <v>151</v>
      </c>
      <c r="C38" s="1127">
        <v>181283.17330796586</v>
      </c>
      <c r="D38" s="1129">
        <v>118937.19371999706</v>
      </c>
      <c r="E38" s="1128">
        <v>0</v>
      </c>
      <c r="F38" s="1129">
        <v>335596.31189513445</v>
      </c>
      <c r="G38" s="1128">
        <v>31810.243087577608</v>
      </c>
      <c r="H38" s="1129">
        <v>383059.68453133415</v>
      </c>
      <c r="I38" s="1128">
        <v>679268.9662686201</v>
      </c>
      <c r="J38" s="1129">
        <v>30327.898496206686</v>
      </c>
      <c r="K38" s="1128">
        <v>93684.031441883926</v>
      </c>
      <c r="L38" s="1129">
        <v>596433.13113625266</v>
      </c>
      <c r="M38" s="1128">
        <v>0</v>
      </c>
      <c r="N38" s="1129">
        <v>631342.85282366024</v>
      </c>
      <c r="O38" s="1128">
        <v>18002.161490511997</v>
      </c>
      <c r="P38" s="1129">
        <v>208973.91278694046</v>
      </c>
      <c r="Q38" s="1128">
        <v>8615.5752826801599</v>
      </c>
      <c r="R38" s="1129">
        <v>203231.8063449063</v>
      </c>
      <c r="S38" s="1128">
        <v>1760283.4713068358</v>
      </c>
      <c r="T38" s="824"/>
    </row>
    <row r="39" spans="1:20" ht="16.5" customHeight="1">
      <c r="A39" s="806"/>
      <c r="B39" s="471" t="s">
        <v>152</v>
      </c>
      <c r="C39" s="1127">
        <v>183766.03559140881</v>
      </c>
      <c r="D39" s="1129">
        <v>114938.18001601135</v>
      </c>
      <c r="E39" s="1128">
        <v>0</v>
      </c>
      <c r="F39" s="1129">
        <v>322868.95169391477</v>
      </c>
      <c r="G39" s="1128">
        <v>36068.6537436176</v>
      </c>
      <c r="H39" s="1129">
        <v>390251.58289308468</v>
      </c>
      <c r="I39" s="1128">
        <v>689490.99842731515</v>
      </c>
      <c r="J39" s="1129">
        <v>32936.768495291333</v>
      </c>
      <c r="K39" s="1128">
        <v>91475.080150005029</v>
      </c>
      <c r="L39" s="1129">
        <v>599512.84910980321</v>
      </c>
      <c r="M39" s="1128">
        <v>0</v>
      </c>
      <c r="N39" s="1129">
        <v>628631.35737034457</v>
      </c>
      <c r="O39" s="1128">
        <v>17663.767816785596</v>
      </c>
      <c r="P39" s="1129">
        <v>212856.82462235747</v>
      </c>
      <c r="Q39" s="1128">
        <v>9434.2709930067194</v>
      </c>
      <c r="R39" s="1129">
        <v>210747.02079834134</v>
      </c>
      <c r="S39" s="1128">
        <v>1770321.170860644</v>
      </c>
      <c r="T39" s="824"/>
    </row>
    <row r="40" spans="1:20" ht="16.5" customHeight="1">
      <c r="A40" s="806"/>
      <c r="B40" s="471" t="s">
        <v>153</v>
      </c>
      <c r="C40" s="1127">
        <v>178875.4969712946</v>
      </c>
      <c r="D40" s="1129">
        <v>126392.35220578166</v>
      </c>
      <c r="E40" s="1128">
        <v>0</v>
      </c>
      <c r="F40" s="1129">
        <v>334586.16654743056</v>
      </c>
      <c r="G40" s="1128">
        <v>33073.108264877999</v>
      </c>
      <c r="H40" s="1129">
        <v>391228.4755819533</v>
      </c>
      <c r="I40" s="1128">
        <v>681898.82994174061</v>
      </c>
      <c r="J40" s="1129">
        <v>33557.731087877699</v>
      </c>
      <c r="K40" s="1128">
        <v>83603.054142778929</v>
      </c>
      <c r="L40" s="1129">
        <v>588579.67421673762</v>
      </c>
      <c r="M40" s="1128">
        <v>0</v>
      </c>
      <c r="N40" s="1129">
        <v>670171.95274889458</v>
      </c>
      <c r="O40" s="1128">
        <v>16734.514698461997</v>
      </c>
      <c r="P40" s="1129">
        <v>204582.76108903973</v>
      </c>
      <c r="Q40" s="1128">
        <v>9368.3520959318412</v>
      </c>
      <c r="R40" s="1129">
        <v>206571.85160911147</v>
      </c>
      <c r="S40" s="1128">
        <v>1779612.1606009561</v>
      </c>
      <c r="T40" s="824"/>
    </row>
    <row r="41" spans="1:20" ht="16.5" customHeight="1">
      <c r="A41" s="806"/>
      <c r="B41" s="471" t="s">
        <v>154</v>
      </c>
      <c r="C41" s="1127">
        <v>182527.12409169093</v>
      </c>
      <c r="D41" s="1129">
        <v>148560.31714394031</v>
      </c>
      <c r="E41" s="1128">
        <v>0</v>
      </c>
      <c r="F41" s="1129">
        <v>345881.1926560594</v>
      </c>
      <c r="G41" s="1128">
        <v>35763.31720725591</v>
      </c>
      <c r="H41" s="1129">
        <v>389831.89460477611</v>
      </c>
      <c r="I41" s="1128">
        <v>719942.76969919237</v>
      </c>
      <c r="J41" s="1129">
        <v>33672.681294480797</v>
      </c>
      <c r="K41" s="1128">
        <v>102253.45238722129</v>
      </c>
      <c r="L41" s="1129">
        <v>622124.74395097233</v>
      </c>
      <c r="M41" s="1128">
        <v>0</v>
      </c>
      <c r="N41" s="1129">
        <v>680812.9967305488</v>
      </c>
      <c r="O41" s="1128">
        <v>11962.268104734299</v>
      </c>
      <c r="P41" s="1129">
        <v>204121.94152492145</v>
      </c>
      <c r="Q41" s="1128">
        <v>16278.446431045206</v>
      </c>
      <c r="R41" s="1129">
        <v>218625.44756795259</v>
      </c>
      <c r="S41" s="1128">
        <v>1856179.2966973959</v>
      </c>
      <c r="T41" s="824"/>
    </row>
    <row r="42" spans="1:20" ht="16.5" customHeight="1">
      <c r="A42" s="806"/>
      <c r="B42" s="471" t="s">
        <v>155</v>
      </c>
      <c r="C42" s="1127">
        <v>203595.16189189648</v>
      </c>
      <c r="D42" s="1129">
        <v>138020.14711801242</v>
      </c>
      <c r="E42" s="1128">
        <v>0</v>
      </c>
      <c r="F42" s="1129">
        <v>350382.69745669229</v>
      </c>
      <c r="G42" s="1128">
        <v>27039.470423784005</v>
      </c>
      <c r="H42" s="1129">
        <v>396102.28871900548</v>
      </c>
      <c r="I42" s="1128">
        <v>735107.69622950815</v>
      </c>
      <c r="J42" s="1129">
        <v>37097.501350684324</v>
      </c>
      <c r="K42" s="1128">
        <v>83338.886363117097</v>
      </c>
      <c r="L42" s="1129">
        <v>645100.00482086802</v>
      </c>
      <c r="M42" s="1128">
        <v>0</v>
      </c>
      <c r="N42" s="1129">
        <v>691974.30531292211</v>
      </c>
      <c r="O42" s="1128">
        <v>13317.4008740136</v>
      </c>
      <c r="P42" s="1129">
        <v>214245.50150328127</v>
      </c>
      <c r="Q42" s="1128">
        <v>17450.547172566145</v>
      </c>
      <c r="R42" s="1129">
        <v>221918.31714281518</v>
      </c>
      <c r="S42" s="1128">
        <v>1887344.9631895835</v>
      </c>
      <c r="T42" s="824"/>
    </row>
    <row r="43" spans="1:20" ht="16.5" customHeight="1">
      <c r="A43" s="806"/>
      <c r="B43" s="471" t="s">
        <v>156</v>
      </c>
      <c r="C43" s="1127">
        <v>211359.99511957326</v>
      </c>
      <c r="D43" s="1129">
        <v>131286.11874426785</v>
      </c>
      <c r="E43" s="1128">
        <v>0</v>
      </c>
      <c r="F43" s="1129">
        <v>367517.95097141707</v>
      </c>
      <c r="G43" s="1128">
        <v>39562.438144467596</v>
      </c>
      <c r="H43" s="1129">
        <v>390364.63554147864</v>
      </c>
      <c r="I43" s="1128">
        <v>768712.69280871446</v>
      </c>
      <c r="J43" s="1129">
        <v>22301.841717342028</v>
      </c>
      <c r="K43" s="1128">
        <v>90296.411294106903</v>
      </c>
      <c r="L43" s="1129">
        <v>662182.87352981686</v>
      </c>
      <c r="M43" s="1128">
        <v>0</v>
      </c>
      <c r="N43" s="1129">
        <v>706577.5900842041</v>
      </c>
      <c r="O43" s="1128">
        <v>16437.371504173199</v>
      </c>
      <c r="P43" s="1129">
        <v>219399.79979892718</v>
      </c>
      <c r="Q43" s="1128">
        <v>10038.341854813832</v>
      </c>
      <c r="R43" s="1129">
        <v>226173.28498121916</v>
      </c>
      <c r="S43" s="1128">
        <v>1931105.6730472613</v>
      </c>
      <c r="T43" s="824"/>
    </row>
    <row r="44" spans="1:20" ht="16.5" customHeight="1">
      <c r="A44" s="806"/>
      <c r="B44" s="471" t="s">
        <v>157</v>
      </c>
      <c r="C44" s="1127">
        <v>212656.74843779905</v>
      </c>
      <c r="D44" s="1129">
        <v>144015.915512201</v>
      </c>
      <c r="E44" s="1128">
        <v>0</v>
      </c>
      <c r="F44" s="1129">
        <v>344395.60333309474</v>
      </c>
      <c r="G44" s="1128">
        <v>37298.687911987203</v>
      </c>
      <c r="H44" s="1129">
        <v>392886.34069186763</v>
      </c>
      <c r="I44" s="1128">
        <v>771676.84800978901</v>
      </c>
      <c r="J44" s="1129">
        <v>19401.962604609143</v>
      </c>
      <c r="K44" s="1128">
        <v>85323.139232820933</v>
      </c>
      <c r="L44" s="1129">
        <v>680658.57493048999</v>
      </c>
      <c r="M44" s="1128">
        <v>0</v>
      </c>
      <c r="N44" s="1129">
        <v>700010.41158731515</v>
      </c>
      <c r="O44" s="1128">
        <v>15970.209203595299</v>
      </c>
      <c r="P44" s="1129">
        <v>204749.84461350797</v>
      </c>
      <c r="Q44" s="1128">
        <v>9424.241539953302</v>
      </c>
      <c r="R44" s="1129">
        <v>226195.68550963062</v>
      </c>
      <c r="S44" s="1128">
        <v>1922332.1066173133</v>
      </c>
      <c r="T44" s="824"/>
    </row>
    <row r="45" spans="1:20" ht="16.5" customHeight="1">
      <c r="A45" s="806"/>
      <c r="B45" s="471" t="s">
        <v>158</v>
      </c>
      <c r="C45" s="1127">
        <v>212433.87762003893</v>
      </c>
      <c r="D45" s="1129">
        <v>117364.63907344801</v>
      </c>
      <c r="E45" s="1128">
        <v>0</v>
      </c>
      <c r="F45" s="1129">
        <v>44304.542181448036</v>
      </c>
      <c r="G45" s="1128">
        <v>37231.703312509992</v>
      </c>
      <c r="H45" s="1129">
        <v>395729.02593463368</v>
      </c>
      <c r="I45" s="1128">
        <v>815992.67798188538</v>
      </c>
      <c r="J45" s="1129">
        <v>19281.140137451039</v>
      </c>
      <c r="K45" s="1128">
        <v>81894.708575367142</v>
      </c>
      <c r="L45" s="1129">
        <v>673563.1929894936</v>
      </c>
      <c r="M45" s="1128">
        <v>0</v>
      </c>
      <c r="N45" s="1129">
        <v>393394.40599187056</v>
      </c>
      <c r="O45" s="1128">
        <v>19895.381360137999</v>
      </c>
      <c r="P45" s="1129">
        <v>227849.69984829926</v>
      </c>
      <c r="Q45" s="1128">
        <v>12887.463481367673</v>
      </c>
      <c r="R45" s="1129">
        <v>232852.75401342683</v>
      </c>
      <c r="S45" s="1128">
        <v>1642337.606259963</v>
      </c>
      <c r="T45" s="824"/>
    </row>
    <row r="46" spans="1:20" ht="16.5" customHeight="1">
      <c r="A46" s="806"/>
      <c r="B46" s="884"/>
      <c r="C46" s="1127"/>
      <c r="D46" s="1129"/>
      <c r="E46" s="1128"/>
      <c r="F46" s="1129"/>
      <c r="G46" s="1128"/>
      <c r="H46" s="1129"/>
      <c r="I46" s="1128"/>
      <c r="J46" s="1129"/>
      <c r="K46" s="1128"/>
      <c r="L46" s="1129"/>
      <c r="M46" s="1128"/>
      <c r="N46" s="1129"/>
      <c r="O46" s="1128"/>
      <c r="P46" s="1129"/>
      <c r="Q46" s="1128"/>
      <c r="R46" s="1129"/>
      <c r="S46" s="1128"/>
      <c r="T46" s="824"/>
    </row>
    <row r="47" spans="1:20" ht="16.5" customHeight="1">
      <c r="A47" s="806">
        <v>2020</v>
      </c>
      <c r="B47" s="471" t="s">
        <v>147</v>
      </c>
      <c r="C47" s="1127">
        <v>215377.20133517508</v>
      </c>
      <c r="D47" s="1129">
        <v>126293.3411848934</v>
      </c>
      <c r="E47" s="1128">
        <v>0</v>
      </c>
      <c r="F47" s="1129">
        <v>40794.754281197318</v>
      </c>
      <c r="G47" s="1128">
        <v>38570.833716054498</v>
      </c>
      <c r="H47" s="1129">
        <v>396017.76784823765</v>
      </c>
      <c r="I47" s="1128">
        <v>868816.98962163227</v>
      </c>
      <c r="J47" s="1129">
        <v>20110.770966041975</v>
      </c>
      <c r="K47" s="1128">
        <v>78027.949031809432</v>
      </c>
      <c r="L47" s="1129">
        <v>738944.82280626311</v>
      </c>
      <c r="M47" s="1128">
        <v>0</v>
      </c>
      <c r="N47" s="1129">
        <v>408583.90190966835</v>
      </c>
      <c r="O47" s="1128">
        <v>19671.744157284098</v>
      </c>
      <c r="P47" s="1129">
        <v>218751.8916810464</v>
      </c>
      <c r="Q47" s="1128">
        <v>9412.1832437841131</v>
      </c>
      <c r="R47" s="1129">
        <v>232589.16612337704</v>
      </c>
      <c r="S47" s="1128">
        <v>1705981.6589532327</v>
      </c>
      <c r="T47" s="824"/>
    </row>
    <row r="48" spans="1:20" ht="16.5" customHeight="1">
      <c r="A48" s="806"/>
      <c r="B48" s="471" t="s">
        <v>148</v>
      </c>
      <c r="C48" s="1127">
        <v>221615.70536204302</v>
      </c>
      <c r="D48" s="1129">
        <v>128322.13111751717</v>
      </c>
      <c r="E48" s="1128">
        <v>0</v>
      </c>
      <c r="F48" s="1129">
        <v>47730.541978382113</v>
      </c>
      <c r="G48" s="1128">
        <v>39378.096587809181</v>
      </c>
      <c r="H48" s="1129">
        <v>397740.12221530097</v>
      </c>
      <c r="I48" s="1128">
        <v>893268.35643438005</v>
      </c>
      <c r="J48" s="1129">
        <v>26510.697193793774</v>
      </c>
      <c r="K48" s="1128">
        <v>77620.090624584991</v>
      </c>
      <c r="L48" s="1129">
        <v>747818.9784784962</v>
      </c>
      <c r="M48" s="1128">
        <v>0</v>
      </c>
      <c r="N48" s="1129">
        <v>440867.45124861912</v>
      </c>
      <c r="O48" s="1128">
        <v>17141.962770048201</v>
      </c>
      <c r="P48" s="1129">
        <v>220338.12303593237</v>
      </c>
      <c r="Q48" s="1128">
        <v>14303.68728301798</v>
      </c>
      <c r="R48" s="1129">
        <v>236475.35744852727</v>
      </c>
      <c r="S48" s="1128">
        <v>1754565.6508892262</v>
      </c>
      <c r="T48" s="824"/>
    </row>
    <row r="49" spans="1:20" ht="16.5" customHeight="1">
      <c r="A49" s="806"/>
      <c r="B49" s="471" t="s">
        <v>149</v>
      </c>
      <c r="C49" s="1127">
        <v>237794.10173084561</v>
      </c>
      <c r="D49" s="1129">
        <v>144040.28890962532</v>
      </c>
      <c r="E49" s="1128">
        <v>0</v>
      </c>
      <c r="F49" s="1129">
        <v>50842.209504299608</v>
      </c>
      <c r="G49" s="1128">
        <v>41059.655140588744</v>
      </c>
      <c r="H49" s="1129">
        <v>425862.0258774542</v>
      </c>
      <c r="I49" s="1128">
        <v>963191.54054797301</v>
      </c>
      <c r="J49" s="1129">
        <v>17471.591619735773</v>
      </c>
      <c r="K49" s="1128">
        <v>77597.90748861419</v>
      </c>
      <c r="L49" s="1129">
        <v>806395.53088994883</v>
      </c>
      <c r="M49" s="1128">
        <v>0</v>
      </c>
      <c r="N49" s="1129">
        <v>474903.30684640404</v>
      </c>
      <c r="O49" s="1128">
        <v>14585.647697816801</v>
      </c>
      <c r="P49" s="1129">
        <v>251431.78329172701</v>
      </c>
      <c r="Q49" s="1128">
        <v>13143.603228555625</v>
      </c>
      <c r="R49" s="1129">
        <v>242203.63388745594</v>
      </c>
      <c r="S49" s="1128">
        <v>1880261.4133305224</v>
      </c>
      <c r="T49" s="824"/>
    </row>
    <row r="50" spans="1:20" ht="16.5" customHeight="1">
      <c r="A50" s="806"/>
      <c r="B50" s="471" t="s">
        <v>150</v>
      </c>
      <c r="C50" s="1127">
        <v>239821.06401462061</v>
      </c>
      <c r="D50" s="1129">
        <v>129443.22529409078</v>
      </c>
      <c r="E50" s="1128">
        <v>0</v>
      </c>
      <c r="F50" s="1129">
        <v>56948.833427224577</v>
      </c>
      <c r="G50" s="1128">
        <v>46244.772327501996</v>
      </c>
      <c r="H50" s="1129">
        <v>443959.61743393634</v>
      </c>
      <c r="I50" s="1128">
        <v>948117.7685654026</v>
      </c>
      <c r="J50" s="1129">
        <v>21150.331702637268</v>
      </c>
      <c r="K50" s="1128">
        <v>83852.785529858273</v>
      </c>
      <c r="L50" s="1129">
        <v>748376.22856733203</v>
      </c>
      <c r="M50" s="1128">
        <v>0</v>
      </c>
      <c r="N50" s="1129">
        <v>511200.05230447039</v>
      </c>
      <c r="O50" s="1128">
        <v>11425.725130750001</v>
      </c>
      <c r="P50" s="1129">
        <v>269685.32527818898</v>
      </c>
      <c r="Q50" s="1128">
        <v>17004.643416957551</v>
      </c>
      <c r="R50" s="1129">
        <v>244140.85253785684</v>
      </c>
      <c r="S50" s="1128">
        <v>1885685.6127654142</v>
      </c>
      <c r="T50" s="824"/>
    </row>
    <row r="51" spans="1:20" ht="16.5" customHeight="1">
      <c r="A51" s="806"/>
      <c r="B51" s="471" t="s">
        <v>151</v>
      </c>
      <c r="C51" s="1127">
        <v>235149.85507280816</v>
      </c>
      <c r="D51" s="1129">
        <v>93145.995169292772</v>
      </c>
      <c r="E51" s="1128">
        <v>0</v>
      </c>
      <c r="F51" s="1129">
        <v>54257.671731810522</v>
      </c>
      <c r="G51" s="1128">
        <v>52324.770034183362</v>
      </c>
      <c r="H51" s="1129">
        <v>432213.35191294859</v>
      </c>
      <c r="I51" s="1128">
        <v>928904.85438020667</v>
      </c>
      <c r="J51" s="1129">
        <v>18302.495274065714</v>
      </c>
      <c r="K51" s="1128">
        <v>79463.614053615645</v>
      </c>
      <c r="L51" s="1129">
        <v>721360.81623986154</v>
      </c>
      <c r="M51" s="1128">
        <v>0</v>
      </c>
      <c r="N51" s="1129">
        <v>504007.22994775668</v>
      </c>
      <c r="O51" s="1128">
        <v>9914.7541461884994</v>
      </c>
      <c r="P51" s="1129">
        <v>256438.80777039292</v>
      </c>
      <c r="Q51" s="1128">
        <v>19910.020076656125</v>
      </c>
      <c r="R51" s="1129">
        <v>223203.7513408442</v>
      </c>
      <c r="S51" s="1128">
        <v>1814298.9935753155</v>
      </c>
      <c r="T51" s="824"/>
    </row>
    <row r="52" spans="1:20" ht="16.5" customHeight="1">
      <c r="A52" s="806"/>
      <c r="B52" s="471" t="s">
        <v>152</v>
      </c>
      <c r="C52" s="1127">
        <v>239138.42191221064</v>
      </c>
      <c r="D52" s="1129">
        <v>89301.07327115674</v>
      </c>
      <c r="E52" s="1128">
        <v>0</v>
      </c>
      <c r="F52" s="1129">
        <v>56383.926692802212</v>
      </c>
      <c r="G52" s="1128">
        <v>40318.291518789207</v>
      </c>
      <c r="H52" s="1129">
        <v>428555.84302362532</v>
      </c>
      <c r="I52" s="1128">
        <v>913565.24161181715</v>
      </c>
      <c r="J52" s="1129">
        <v>25288.999553733509</v>
      </c>
      <c r="K52" s="1128">
        <v>75875.250288628638</v>
      </c>
      <c r="L52" s="1129">
        <v>712448.72561698919</v>
      </c>
      <c r="M52" s="1128">
        <v>0</v>
      </c>
      <c r="N52" s="1129">
        <v>501574.44923829695</v>
      </c>
      <c r="O52" s="1128">
        <v>10837.520169620957</v>
      </c>
      <c r="P52" s="1129">
        <v>242802.00366773884</v>
      </c>
      <c r="Q52" s="1128">
        <v>21876.376043407516</v>
      </c>
      <c r="R52" s="1129">
        <v>227137.47255945258</v>
      </c>
      <c r="S52" s="1128">
        <v>1792551.7975841346</v>
      </c>
      <c r="T52" s="824"/>
    </row>
    <row r="53" spans="1:20" ht="16.5" customHeight="1">
      <c r="A53" s="806"/>
      <c r="B53" s="471" t="s">
        <v>153</v>
      </c>
      <c r="C53" s="1127">
        <v>237653.08599265316</v>
      </c>
      <c r="D53" s="1129">
        <v>113050.91600741727</v>
      </c>
      <c r="E53" s="1128">
        <v>0</v>
      </c>
      <c r="F53" s="1129">
        <v>48339.036178135022</v>
      </c>
      <c r="G53" s="1128">
        <v>50024.144386450775</v>
      </c>
      <c r="H53" s="1129">
        <v>424751.47927134659</v>
      </c>
      <c r="I53" s="1128">
        <v>922942.87996887183</v>
      </c>
      <c r="J53" s="1129">
        <v>26626.056788858852</v>
      </c>
      <c r="K53" s="1128">
        <v>71297.093821441362</v>
      </c>
      <c r="L53" s="1129">
        <v>707246.02030879539</v>
      </c>
      <c r="M53" s="1128">
        <v>0</v>
      </c>
      <c r="N53" s="1129">
        <v>524676.57467176905</v>
      </c>
      <c r="O53" s="1128">
        <v>10064.053106969985</v>
      </c>
      <c r="P53" s="1129">
        <v>255540.97708169933</v>
      </c>
      <c r="Q53" s="1128">
        <v>23208.518360983126</v>
      </c>
      <c r="R53" s="1129">
        <v>231354.36124207516</v>
      </c>
      <c r="S53" s="1128">
        <v>1823387.5985937333</v>
      </c>
      <c r="T53" s="824"/>
    </row>
    <row r="54" spans="1:20" ht="16.5" customHeight="1">
      <c r="A54" s="806"/>
      <c r="B54" s="471" t="s">
        <v>154</v>
      </c>
      <c r="C54" s="1127">
        <v>238455.32227913677</v>
      </c>
      <c r="D54" s="1129">
        <v>115851.42622738094</v>
      </c>
      <c r="E54" s="1128">
        <v>0</v>
      </c>
      <c r="F54" s="1129">
        <v>51771.27299068703</v>
      </c>
      <c r="G54" s="1128">
        <v>50055.501997995962</v>
      </c>
      <c r="H54" s="1129">
        <v>424068.20805055369</v>
      </c>
      <c r="I54" s="1128">
        <v>955304.47652854386</v>
      </c>
      <c r="J54" s="1129">
        <v>24257.527513996411</v>
      </c>
      <c r="K54" s="1128">
        <v>68930.873247154726</v>
      </c>
      <c r="L54" s="1129">
        <v>691815.73951497651</v>
      </c>
      <c r="M54" s="1128">
        <v>0</v>
      </c>
      <c r="N54" s="1129">
        <v>541267.23219878599</v>
      </c>
      <c r="O54" s="1128">
        <v>23863.702302222184</v>
      </c>
      <c r="P54" s="1129">
        <v>269958.07806436828</v>
      </c>
      <c r="Q54" s="1128">
        <v>22555.121266778351</v>
      </c>
      <c r="R54" s="1129">
        <v>241372.98899400863</v>
      </c>
      <c r="S54" s="1128">
        <v>1859763.7355882947</v>
      </c>
      <c r="T54" s="824"/>
    </row>
    <row r="55" spans="1:20" ht="16.5" customHeight="1">
      <c r="A55" s="806"/>
      <c r="B55" s="471" t="s">
        <v>155</v>
      </c>
      <c r="C55" s="1127">
        <v>227915.10860167907</v>
      </c>
      <c r="D55" s="1129">
        <v>99147.242343392703</v>
      </c>
      <c r="E55" s="1128">
        <v>0</v>
      </c>
      <c r="F55" s="1129">
        <v>51001.593945824563</v>
      </c>
      <c r="G55" s="1128">
        <v>46658.3934125292</v>
      </c>
      <c r="H55" s="1129">
        <v>413084.16786714189</v>
      </c>
      <c r="I55" s="1128">
        <v>949478.66895654402</v>
      </c>
      <c r="J55" s="1129">
        <v>21851.292822859861</v>
      </c>
      <c r="K55" s="1128">
        <v>76647.115722826449</v>
      </c>
      <c r="L55" s="1129">
        <v>667150.06051851599</v>
      </c>
      <c r="M55" s="1128">
        <v>0</v>
      </c>
      <c r="N55" s="1129">
        <v>522951.49254215462</v>
      </c>
      <c r="O55" s="1128">
        <v>10237.400462807191</v>
      </c>
      <c r="P55" s="1129">
        <v>266206.77013990644</v>
      </c>
      <c r="Q55" s="1128">
        <v>26151.509008524405</v>
      </c>
      <c r="R55" s="1129">
        <v>239792.11955523636</v>
      </c>
      <c r="S55" s="1128">
        <v>1809136.4679499713</v>
      </c>
      <c r="T55" s="824"/>
    </row>
    <row r="56" spans="1:20" ht="16.5" customHeight="1">
      <c r="A56" s="806"/>
      <c r="B56" s="471" t="s">
        <v>156</v>
      </c>
      <c r="C56" s="1127">
        <v>220297.88350497416</v>
      </c>
      <c r="D56" s="1129">
        <v>114139.38385012944</v>
      </c>
      <c r="E56" s="1128">
        <v>0</v>
      </c>
      <c r="F56" s="1129">
        <v>39704.902955558362</v>
      </c>
      <c r="G56" s="1128">
        <v>53627.292481355405</v>
      </c>
      <c r="H56" s="1129">
        <v>406627.38796813792</v>
      </c>
      <c r="I56" s="1128">
        <v>936900.73405051755</v>
      </c>
      <c r="J56" s="1129">
        <v>27367.903987428672</v>
      </c>
      <c r="K56" s="1128">
        <v>75599.159610982591</v>
      </c>
      <c r="L56" s="1129">
        <v>675684.06134453334</v>
      </c>
      <c r="M56" s="1128">
        <v>0</v>
      </c>
      <c r="N56" s="1129">
        <v>507608.81708147889</v>
      </c>
      <c r="O56" s="1128">
        <v>12382.936745023757</v>
      </c>
      <c r="P56" s="1129">
        <v>265697.73056247807</v>
      </c>
      <c r="Q56" s="1128">
        <v>25625.874481599323</v>
      </c>
      <c r="R56" s="1129">
        <v>236066.90897200542</v>
      </c>
      <c r="S56" s="1128">
        <v>1798665.4887981014</v>
      </c>
      <c r="T56" s="824"/>
    </row>
    <row r="57" spans="1:20" ht="16.5" customHeight="1">
      <c r="A57" s="806"/>
      <c r="B57" s="471" t="s">
        <v>157</v>
      </c>
      <c r="C57" s="1127">
        <v>225884.67520816062</v>
      </c>
      <c r="D57" s="1129">
        <v>127522.12887280036</v>
      </c>
      <c r="E57" s="1128">
        <v>0</v>
      </c>
      <c r="F57" s="1129">
        <v>47832.461956256629</v>
      </c>
      <c r="G57" s="1128">
        <v>62035.939259412975</v>
      </c>
      <c r="H57" s="1129">
        <v>398254.37624351727</v>
      </c>
      <c r="I57" s="1128">
        <v>938625.50919221761</v>
      </c>
      <c r="J57" s="1129">
        <v>23602.087594124368</v>
      </c>
      <c r="K57" s="1128">
        <v>80591.552854610098</v>
      </c>
      <c r="L57" s="1129">
        <v>671878.48383511067</v>
      </c>
      <c r="M57" s="1128">
        <v>0</v>
      </c>
      <c r="N57" s="1129">
        <v>515339.10265127028</v>
      </c>
      <c r="O57" s="1128">
        <v>11502.698647811134</v>
      </c>
      <c r="P57" s="1129">
        <v>271165.86968586809</v>
      </c>
      <c r="Q57" s="1128">
        <v>25517.520289087166</v>
      </c>
      <c r="R57" s="1129">
        <v>247761.95036273252</v>
      </c>
      <c r="S57" s="1128">
        <v>1823757.1783264901</v>
      </c>
      <c r="T57" s="824"/>
    </row>
    <row r="58" spans="1:20" ht="16.5" customHeight="1">
      <c r="A58" s="806"/>
      <c r="B58" s="471" t="s">
        <v>158</v>
      </c>
      <c r="C58" s="1127">
        <v>219364.97249554569</v>
      </c>
      <c r="D58" s="1129">
        <v>138574.62446460826</v>
      </c>
      <c r="E58" s="1128">
        <v>0</v>
      </c>
      <c r="F58" s="1129">
        <v>56920.68577778912</v>
      </c>
      <c r="G58" s="1128">
        <v>39734.420271571522</v>
      </c>
      <c r="H58" s="1129">
        <v>404771.8496457357</v>
      </c>
      <c r="I58" s="1128">
        <v>911424.91314584389</v>
      </c>
      <c r="J58" s="1129">
        <v>24848.729544127633</v>
      </c>
      <c r="K58" s="1128">
        <v>121233.73762289969</v>
      </c>
      <c r="L58" s="1129">
        <v>545806.91483746516</v>
      </c>
      <c r="M58" s="1128">
        <v>0</v>
      </c>
      <c r="N58" s="1129">
        <v>553551.76930365444</v>
      </c>
      <c r="O58" s="1128">
        <v>7863.7456422033538</v>
      </c>
      <c r="P58" s="1129">
        <v>293013.0895540904</v>
      </c>
      <c r="Q58" s="1128">
        <v>24403.236403697916</v>
      </c>
      <c r="R58" s="1129">
        <v>249767.70198121082</v>
      </c>
      <c r="S58" s="1128">
        <v>1795640.1953452218</v>
      </c>
      <c r="T58" s="824"/>
    </row>
    <row r="59" spans="1:20" ht="16.5" customHeight="1">
      <c r="A59" s="806"/>
      <c r="B59" s="884"/>
      <c r="C59" s="1127"/>
      <c r="D59" s="1129"/>
      <c r="E59" s="1128"/>
      <c r="F59" s="1129"/>
      <c r="G59" s="1128"/>
      <c r="H59" s="1129"/>
      <c r="I59" s="1128"/>
      <c r="J59" s="1129"/>
      <c r="K59" s="1128"/>
      <c r="L59" s="1129"/>
      <c r="M59" s="1128"/>
      <c r="N59" s="1129"/>
      <c r="O59" s="1128"/>
      <c r="P59" s="1129"/>
      <c r="Q59" s="1128"/>
      <c r="R59" s="1129"/>
      <c r="S59" s="1128"/>
      <c r="T59" s="824"/>
    </row>
    <row r="60" spans="1:20" ht="16.5" customHeight="1">
      <c r="A60" s="806">
        <v>2021</v>
      </c>
      <c r="B60" s="471" t="s">
        <v>147</v>
      </c>
      <c r="C60" s="1127">
        <v>239627.35270180213</v>
      </c>
      <c r="D60" s="1129">
        <v>153368.34925512143</v>
      </c>
      <c r="E60" s="1128">
        <v>0</v>
      </c>
      <c r="F60" s="1129">
        <v>54842.295667255094</v>
      </c>
      <c r="G60" s="1128">
        <v>50355.039042507247</v>
      </c>
      <c r="H60" s="1129">
        <v>419076.29794789251</v>
      </c>
      <c r="I60" s="1128">
        <v>906877.74679606571</v>
      </c>
      <c r="J60" s="1129">
        <v>22625.494418210783</v>
      </c>
      <c r="K60" s="1128">
        <v>89244.780339037083</v>
      </c>
      <c r="L60" s="1129">
        <v>566714.16488571535</v>
      </c>
      <c r="M60" s="1128">
        <v>0</v>
      </c>
      <c r="N60" s="1129">
        <v>591902.82683121483</v>
      </c>
      <c r="O60" s="1128">
        <v>14232.899069068109</v>
      </c>
      <c r="P60" s="1129">
        <v>295159.36071777955</v>
      </c>
      <c r="Q60" s="1128">
        <v>27307.237299650496</v>
      </c>
      <c r="R60" s="1129">
        <v>262211.30668638961</v>
      </c>
      <c r="S60" s="1128">
        <v>1846772.5758288552</v>
      </c>
      <c r="T60" s="824"/>
    </row>
    <row r="61" spans="1:20" ht="16.5" customHeight="1">
      <c r="A61" s="806"/>
      <c r="B61" s="471" t="s">
        <v>148</v>
      </c>
      <c r="C61" s="1127">
        <v>236622.74580605215</v>
      </c>
      <c r="D61" s="1129">
        <v>151690.03079436705</v>
      </c>
      <c r="E61" s="1128">
        <v>0</v>
      </c>
      <c r="F61" s="1129">
        <v>54758.161442287477</v>
      </c>
      <c r="G61" s="1128">
        <v>59919.706596257878</v>
      </c>
      <c r="H61" s="1129">
        <v>422797.11970741733</v>
      </c>
      <c r="I61" s="1128">
        <v>922642.93327346002</v>
      </c>
      <c r="J61" s="1129">
        <v>29593.713389402685</v>
      </c>
      <c r="K61" s="1128">
        <v>85388.38509976874</v>
      </c>
      <c r="L61" s="1129">
        <v>598347.19685806124</v>
      </c>
      <c r="M61" s="1128">
        <v>0</v>
      </c>
      <c r="N61" s="1129">
        <v>589072.30505334691</v>
      </c>
      <c r="O61" s="1128">
        <v>15569.281364575552</v>
      </c>
      <c r="P61" s="1129">
        <v>285332.35982301104</v>
      </c>
      <c r="Q61" s="1128">
        <v>25349.890205998181</v>
      </c>
      <c r="R61" s="1129">
        <v>278964.99260448321</v>
      </c>
      <c r="S61" s="1128">
        <v>1878024.4110092451</v>
      </c>
      <c r="T61" s="824"/>
    </row>
    <row r="62" spans="1:20" ht="16.5" customHeight="1">
      <c r="A62" s="806"/>
      <c r="B62" s="471" t="s">
        <v>149</v>
      </c>
      <c r="C62" s="1127">
        <v>246048.28376541389</v>
      </c>
      <c r="D62" s="1129">
        <v>120192.53064605255</v>
      </c>
      <c r="E62" s="1128">
        <v>0</v>
      </c>
      <c r="F62" s="1129">
        <v>64503.256936624784</v>
      </c>
      <c r="G62" s="1128">
        <v>45015.731727951439</v>
      </c>
      <c r="H62" s="1129">
        <v>432732.72094723204</v>
      </c>
      <c r="I62" s="1128">
        <v>934774.50757461134</v>
      </c>
      <c r="J62" s="1129">
        <v>21319.240256583966</v>
      </c>
      <c r="K62" s="1128">
        <v>85407.052537634285</v>
      </c>
      <c r="L62" s="1129">
        <v>555494.74798978283</v>
      </c>
      <c r="M62" s="1128">
        <v>0</v>
      </c>
      <c r="N62" s="1129">
        <v>595757.66960462031</v>
      </c>
      <c r="O62" s="1128">
        <v>28406.784860259373</v>
      </c>
      <c r="P62" s="1129">
        <v>292019.23611704085</v>
      </c>
      <c r="Q62" s="1128">
        <v>30631.078723976472</v>
      </c>
      <c r="R62" s="1129">
        <v>276869.70202115609</v>
      </c>
      <c r="S62" s="1128">
        <v>1864586.2718544703</v>
      </c>
      <c r="T62" s="824"/>
    </row>
    <row r="63" spans="1:20" ht="16.5" customHeight="1">
      <c r="A63" s="806"/>
      <c r="B63" s="471" t="s">
        <v>150</v>
      </c>
      <c r="C63" s="1127">
        <v>249201.66283911371</v>
      </c>
      <c r="D63" s="1129">
        <v>133784.27670627693</v>
      </c>
      <c r="E63" s="1128">
        <v>0</v>
      </c>
      <c r="F63" s="1129">
        <v>70249.013455487744</v>
      </c>
      <c r="G63" s="1128">
        <v>47612.930673696821</v>
      </c>
      <c r="H63" s="1129">
        <v>436719.72852702503</v>
      </c>
      <c r="I63" s="1128">
        <v>911752.87371352431</v>
      </c>
      <c r="J63" s="1129">
        <v>21265.694812715315</v>
      </c>
      <c r="K63" s="1128">
        <v>85199.572917626429</v>
      </c>
      <c r="L63" s="1129">
        <v>581644.07838400395</v>
      </c>
      <c r="M63" s="1128">
        <v>0</v>
      </c>
      <c r="N63" s="1129">
        <v>585549.64470382477</v>
      </c>
      <c r="O63" s="1128">
        <v>28582.16250656794</v>
      </c>
      <c r="P63" s="1129">
        <v>286179.4714892261</v>
      </c>
      <c r="Q63" s="1128">
        <v>33334.825183456342</v>
      </c>
      <c r="R63" s="1129">
        <v>270096.42554313462</v>
      </c>
      <c r="S63" s="1128">
        <v>1870586.1807278399</v>
      </c>
      <c r="T63" s="824"/>
    </row>
    <row r="64" spans="1:20" ht="16.5" customHeight="1">
      <c r="A64" s="806"/>
      <c r="B64" s="471" t="s">
        <v>151</v>
      </c>
      <c r="C64" s="1127">
        <v>249698.11186928753</v>
      </c>
      <c r="D64" s="1129">
        <v>144320.84430505111</v>
      </c>
      <c r="E64" s="1128">
        <v>0</v>
      </c>
      <c r="F64" s="1129">
        <v>65209.128403850358</v>
      </c>
      <c r="G64" s="1128">
        <v>50159.314327164</v>
      </c>
      <c r="H64" s="1129">
        <v>439404.88512790098</v>
      </c>
      <c r="I64" s="1128">
        <v>934606.33657426992</v>
      </c>
      <c r="J64" s="1129">
        <v>22948.012921697311</v>
      </c>
      <c r="K64" s="1128">
        <v>89731.274841371458</v>
      </c>
      <c r="L64" s="1129">
        <v>601404.11659910751</v>
      </c>
      <c r="M64" s="1128">
        <v>0</v>
      </c>
      <c r="N64" s="1129">
        <v>569504.51306652476</v>
      </c>
      <c r="O64" s="1128">
        <v>29836.250259182507</v>
      </c>
      <c r="P64" s="1129">
        <v>304753.87573469279</v>
      </c>
      <c r="Q64" s="1128">
        <v>27770.647588875512</v>
      </c>
      <c r="R64" s="1129">
        <v>283345.9554394664</v>
      </c>
      <c r="S64" s="1128">
        <v>1906346.6335292212</v>
      </c>
      <c r="T64" s="824"/>
    </row>
    <row r="65" spans="1:20" ht="16.5" customHeight="1">
      <c r="A65" s="806"/>
      <c r="B65" s="471" t="s">
        <v>152</v>
      </c>
      <c r="C65" s="1127">
        <v>247052.4682053205</v>
      </c>
      <c r="D65" s="1129">
        <v>136953.29611876246</v>
      </c>
      <c r="E65" s="1128">
        <v>0</v>
      </c>
      <c r="F65" s="1129">
        <v>71029.084345381736</v>
      </c>
      <c r="G65" s="1128">
        <v>35624.508441861988</v>
      </c>
      <c r="H65" s="1129">
        <v>446944.0548610884</v>
      </c>
      <c r="I65" s="1128">
        <v>955409.66962020216</v>
      </c>
      <c r="J65" s="1129">
        <v>27488.667744776743</v>
      </c>
      <c r="K65" s="1128">
        <v>83451.201491843385</v>
      </c>
      <c r="L65" s="1129">
        <v>612460.03795943281</v>
      </c>
      <c r="M65" s="1128">
        <v>0</v>
      </c>
      <c r="N65" s="1129">
        <v>579922.23652711476</v>
      </c>
      <c r="O65" s="1128">
        <v>37205.386210061493</v>
      </c>
      <c r="P65" s="1129">
        <v>293591.50495161861</v>
      </c>
      <c r="Q65" s="1128">
        <v>28171.977764590334</v>
      </c>
      <c r="R65" s="1129">
        <v>285699.40443273209</v>
      </c>
      <c r="S65" s="1128">
        <v>1920501.7493373933</v>
      </c>
      <c r="T65" s="824"/>
    </row>
    <row r="66" spans="1:20" ht="16.5" customHeight="1">
      <c r="A66" s="806"/>
      <c r="B66" s="471" t="s">
        <v>153</v>
      </c>
      <c r="C66" s="1127">
        <v>250402.54070334919</v>
      </c>
      <c r="D66" s="1129">
        <v>157402.85349428197</v>
      </c>
      <c r="E66" s="1128">
        <v>0</v>
      </c>
      <c r="F66" s="1129">
        <v>66257.123035171258</v>
      </c>
      <c r="G66" s="1128">
        <v>45891.453908043208</v>
      </c>
      <c r="H66" s="1129">
        <v>459677.46688331803</v>
      </c>
      <c r="I66" s="1128">
        <v>953470.43542322377</v>
      </c>
      <c r="J66" s="1129">
        <v>22672.225773652699</v>
      </c>
      <c r="K66" s="1128">
        <v>79590.262888477242</v>
      </c>
      <c r="L66" s="1129">
        <v>604481.04596669995</v>
      </c>
      <c r="M66" s="1128">
        <v>0</v>
      </c>
      <c r="N66" s="1129">
        <v>614243.56592415448</v>
      </c>
      <c r="O66" s="1128">
        <v>44115.919782584788</v>
      </c>
      <c r="P66" s="1129">
        <v>287889.94667329628</v>
      </c>
      <c r="Q66" s="1128">
        <v>28827.770454557278</v>
      </c>
      <c r="R66" s="1129">
        <v>296625.58753127011</v>
      </c>
      <c r="S66" s="1128">
        <v>1955774.09922104</v>
      </c>
      <c r="T66" s="824"/>
    </row>
    <row r="67" spans="1:20" ht="16.5" customHeight="1">
      <c r="A67" s="806"/>
      <c r="B67" s="471" t="s">
        <v>154</v>
      </c>
      <c r="C67" s="1127">
        <v>267610.21278640558</v>
      </c>
      <c r="D67" s="1129">
        <v>199393.99920806629</v>
      </c>
      <c r="E67" s="1128">
        <v>0</v>
      </c>
      <c r="F67" s="1129">
        <v>81876.088648675359</v>
      </c>
      <c r="G67" s="1128">
        <v>50771.8279425</v>
      </c>
      <c r="H67" s="1129">
        <v>487019.97564402467</v>
      </c>
      <c r="I67" s="1128">
        <v>934297.65910399007</v>
      </c>
      <c r="J67" s="1129">
        <v>32884.175306267694</v>
      </c>
      <c r="K67" s="1128">
        <v>90428.046409457267</v>
      </c>
      <c r="L67" s="1129">
        <v>648333.84976777982</v>
      </c>
      <c r="M67" s="1128">
        <v>0</v>
      </c>
      <c r="N67" s="1129">
        <v>624794.18516539223</v>
      </c>
      <c r="O67" s="1128">
        <v>43581.783822121928</v>
      </c>
      <c r="P67" s="1129">
        <v>304211.77782202791</v>
      </c>
      <c r="Q67" s="1128">
        <v>28233.521096542132</v>
      </c>
      <c r="R67" s="1129">
        <v>314270.77455660817</v>
      </c>
      <c r="S67" s="1128">
        <v>2053853.9386399295</v>
      </c>
      <c r="T67" s="824"/>
    </row>
    <row r="68" spans="1:20" ht="16.5" customHeight="1">
      <c r="A68" s="806"/>
      <c r="B68" s="471" t="s">
        <v>155</v>
      </c>
      <c r="C68" s="1127">
        <v>255702.11317514288</v>
      </c>
      <c r="D68" s="1129">
        <v>166460.92800512645</v>
      </c>
      <c r="E68" s="1128">
        <v>0</v>
      </c>
      <c r="F68" s="1129">
        <v>56110.34935855752</v>
      </c>
      <c r="G68" s="1128">
        <v>44602.431860286903</v>
      </c>
      <c r="H68" s="1129">
        <v>450935.54496923159</v>
      </c>
      <c r="I68" s="1128">
        <v>902100.44552348088</v>
      </c>
      <c r="J68" s="1129">
        <v>19584.12841249604</v>
      </c>
      <c r="K68" s="1128">
        <v>93573.194928705911</v>
      </c>
      <c r="L68" s="1129">
        <v>510437.88289991312</v>
      </c>
      <c r="M68" s="1128">
        <v>0</v>
      </c>
      <c r="N68" s="1129">
        <v>625170.81262126146</v>
      </c>
      <c r="O68" s="1128">
        <v>41966.593540707108</v>
      </c>
      <c r="P68" s="1129">
        <v>275884.06137146219</v>
      </c>
      <c r="Q68" s="1128">
        <v>27271.663842831174</v>
      </c>
      <c r="R68" s="1129">
        <v>321191.73209944094</v>
      </c>
      <c r="S68" s="1128">
        <v>1895495.9413043219</v>
      </c>
      <c r="T68" s="824"/>
    </row>
    <row r="69" spans="1:20" ht="16.5" customHeight="1">
      <c r="A69" s="806"/>
      <c r="B69" s="471" t="s">
        <v>156</v>
      </c>
      <c r="C69" s="1127">
        <v>252499.31665550935</v>
      </c>
      <c r="D69" s="1129">
        <v>147572.77605475159</v>
      </c>
      <c r="E69" s="1128">
        <v>0</v>
      </c>
      <c r="F69" s="1129">
        <v>45881.353223954815</v>
      </c>
      <c r="G69" s="1128">
        <v>40891.833843588909</v>
      </c>
      <c r="H69" s="1129">
        <v>466628.17687702703</v>
      </c>
      <c r="I69" s="1128">
        <v>762750.57038620918</v>
      </c>
      <c r="J69" s="1129">
        <v>25906.128444126582</v>
      </c>
      <c r="K69" s="1128">
        <v>127904.15665222038</v>
      </c>
      <c r="L69" s="1129">
        <v>498002.27222785878</v>
      </c>
      <c r="M69" s="1128">
        <v>0</v>
      </c>
      <c r="N69" s="1129">
        <v>458288.05493859889</v>
      </c>
      <c r="O69" s="1128">
        <v>42447.492083225006</v>
      </c>
      <c r="P69" s="1129">
        <v>271411.56427270186</v>
      </c>
      <c r="Q69" s="1128">
        <v>27523.992340504836</v>
      </c>
      <c r="R69" s="1129">
        <v>316552.62297005748</v>
      </c>
      <c r="S69" s="1128">
        <v>1742130.1554851672</v>
      </c>
      <c r="T69" s="824"/>
    </row>
    <row r="70" spans="1:20" ht="16.5" customHeight="1">
      <c r="A70" s="806"/>
      <c r="B70" s="471" t="s">
        <v>157</v>
      </c>
      <c r="C70" s="1127">
        <v>253015.74063154106</v>
      </c>
      <c r="D70" s="1129">
        <v>134620.78934054816</v>
      </c>
      <c r="E70" s="1128">
        <v>0</v>
      </c>
      <c r="F70" s="1129">
        <v>53857.442365663803</v>
      </c>
      <c r="G70" s="1128">
        <v>41941.831463009999</v>
      </c>
      <c r="H70" s="1129">
        <v>461043.83575719758</v>
      </c>
      <c r="I70" s="1128">
        <v>714812.69011025969</v>
      </c>
      <c r="J70" s="1129">
        <v>20882.045504089696</v>
      </c>
      <c r="K70" s="1128">
        <v>107010.85611605212</v>
      </c>
      <c r="L70" s="1129">
        <v>474093.76190729311</v>
      </c>
      <c r="M70" s="1128">
        <v>0</v>
      </c>
      <c r="N70" s="1129">
        <v>431506.3574517442</v>
      </c>
      <c r="O70" s="1128">
        <v>46515.585564276756</v>
      </c>
      <c r="P70" s="1129">
        <v>268698.34996643406</v>
      </c>
      <c r="Q70" s="1128">
        <v>29194.513316370503</v>
      </c>
      <c r="R70" s="1129">
        <v>323154.95085013949</v>
      </c>
      <c r="S70" s="1128">
        <v>1680174.3751723103</v>
      </c>
      <c r="T70" s="824"/>
    </row>
    <row r="71" spans="1:20" ht="16.5" customHeight="1">
      <c r="A71" s="806"/>
      <c r="B71" s="471" t="s">
        <v>158</v>
      </c>
      <c r="C71" s="1127">
        <v>246733.35333886766</v>
      </c>
      <c r="D71" s="1129">
        <v>102767.09462188705</v>
      </c>
      <c r="E71" s="1128">
        <v>0</v>
      </c>
      <c r="F71" s="1129">
        <v>95712.706077126379</v>
      </c>
      <c r="G71" s="1128">
        <v>42315.610333505414</v>
      </c>
      <c r="H71" s="1129">
        <v>448074.00551979593</v>
      </c>
      <c r="I71" s="1128">
        <v>626759.08766975231</v>
      </c>
      <c r="J71" s="1129">
        <v>21819.772440785706</v>
      </c>
      <c r="K71" s="1128">
        <v>127993.96635483272</v>
      </c>
      <c r="L71" s="1129">
        <v>434706.08569859143</v>
      </c>
      <c r="M71" s="1128">
        <v>0</v>
      </c>
      <c r="N71" s="1129">
        <v>382495.87534805009</v>
      </c>
      <c r="O71" s="1128">
        <v>46210.382726480515</v>
      </c>
      <c r="P71" s="1129">
        <v>239955.9883218279</v>
      </c>
      <c r="Q71" s="1128">
        <v>28582.147855413677</v>
      </c>
      <c r="R71" s="1129">
        <v>324237.18369652412</v>
      </c>
      <c r="S71" s="1128">
        <v>1584181.6300017205</v>
      </c>
      <c r="T71" s="824"/>
    </row>
    <row r="72" spans="1:20" ht="16.5" customHeight="1">
      <c r="A72" s="806"/>
      <c r="B72" s="884"/>
      <c r="C72" s="1127"/>
      <c r="D72" s="1129"/>
      <c r="E72" s="1128"/>
      <c r="F72" s="1129"/>
      <c r="G72" s="1128"/>
      <c r="H72" s="1129"/>
      <c r="I72" s="1128"/>
      <c r="J72" s="1129"/>
      <c r="K72" s="1128"/>
      <c r="L72" s="1129"/>
      <c r="M72" s="1128"/>
      <c r="N72" s="1129"/>
      <c r="O72" s="1128"/>
      <c r="P72" s="1129"/>
      <c r="Q72" s="1128"/>
      <c r="R72" s="1129"/>
      <c r="S72" s="1128"/>
      <c r="T72" s="824"/>
    </row>
    <row r="73" spans="1:20" ht="16.5" customHeight="1">
      <c r="A73" s="806">
        <v>2022</v>
      </c>
      <c r="B73" s="471" t="s">
        <v>147</v>
      </c>
      <c r="C73" s="1127">
        <v>248370.15750979472</v>
      </c>
      <c r="D73" s="1129">
        <v>117733.75998091181</v>
      </c>
      <c r="E73" s="1128">
        <v>0</v>
      </c>
      <c r="F73" s="1129">
        <v>69627.895175080776</v>
      </c>
      <c r="G73" s="1128">
        <v>34717.389765400541</v>
      </c>
      <c r="H73" s="1129">
        <v>455099.19214483228</v>
      </c>
      <c r="I73" s="1128">
        <v>535878.98083890835</v>
      </c>
      <c r="J73" s="1129">
        <v>20024.827247178986</v>
      </c>
      <c r="K73" s="1128">
        <v>113422.22713480709</v>
      </c>
      <c r="L73" s="1129">
        <v>405412.74595964694</v>
      </c>
      <c r="M73" s="1128">
        <v>0</v>
      </c>
      <c r="N73" s="1129">
        <v>347991.16025860439</v>
      </c>
      <c r="O73" s="1128">
        <v>45234.012115950361</v>
      </c>
      <c r="P73" s="1129">
        <v>244479.48271993641</v>
      </c>
      <c r="Q73" s="1128">
        <v>31570.688022439856</v>
      </c>
      <c r="R73" s="1129">
        <v>293341.88645072241</v>
      </c>
      <c r="S73" s="1128">
        <v>1481452.2026621073</v>
      </c>
      <c r="T73" s="824"/>
    </row>
    <row r="74" spans="1:20" ht="16.5" customHeight="1">
      <c r="A74" s="806"/>
      <c r="B74" s="471" t="s">
        <v>148</v>
      </c>
      <c r="C74" s="1127">
        <v>246243.77959049508</v>
      </c>
      <c r="D74" s="1129">
        <v>154377.56429443826</v>
      </c>
      <c r="E74" s="1128">
        <v>0</v>
      </c>
      <c r="F74" s="1129">
        <v>59251.988432834885</v>
      </c>
      <c r="G74" s="1128">
        <v>21266.858918512098</v>
      </c>
      <c r="H74" s="1129">
        <v>435742.24420149671</v>
      </c>
      <c r="I74" s="1128">
        <v>505846.93147617835</v>
      </c>
      <c r="J74" s="1129">
        <v>18954.922072356112</v>
      </c>
      <c r="K74" s="1128">
        <v>115755.49210678754</v>
      </c>
      <c r="L74" s="1129">
        <v>380925.25250992901</v>
      </c>
      <c r="M74" s="1128">
        <v>0</v>
      </c>
      <c r="N74" s="1129">
        <v>317299.74033994216</v>
      </c>
      <c r="O74" s="1128">
        <v>55527.947655590622</v>
      </c>
      <c r="P74" s="1129">
        <v>240739.84361993734</v>
      </c>
      <c r="Q74" s="1128">
        <v>32775.455451867274</v>
      </c>
      <c r="R74" s="1129">
        <v>298660.55730225745</v>
      </c>
      <c r="S74" s="1128">
        <v>1441684.2889863113</v>
      </c>
      <c r="T74" s="824"/>
    </row>
    <row r="75" spans="1:20" ht="16.5" customHeight="1">
      <c r="A75" s="806"/>
      <c r="B75" s="471" t="s">
        <v>149</v>
      </c>
      <c r="C75" s="1127">
        <v>365913.1455154664</v>
      </c>
      <c r="D75" s="1129">
        <v>218821.30175055479</v>
      </c>
      <c r="E75" s="1128">
        <v>0</v>
      </c>
      <c r="F75" s="1129">
        <v>78480.808333338064</v>
      </c>
      <c r="G75" s="1128">
        <v>25487.607479619997</v>
      </c>
      <c r="H75" s="1129">
        <v>635514.9306082509</v>
      </c>
      <c r="I75" s="1128">
        <v>742205.98297879146</v>
      </c>
      <c r="J75" s="1129">
        <v>22492.052864984915</v>
      </c>
      <c r="K75" s="1128">
        <v>161575.75906634447</v>
      </c>
      <c r="L75" s="1129">
        <v>501296.58403601852</v>
      </c>
      <c r="M75" s="1128">
        <v>0</v>
      </c>
      <c r="N75" s="1129">
        <v>470947.63200055255</v>
      </c>
      <c r="O75" s="1128">
        <v>107385.81756303523</v>
      </c>
      <c r="P75" s="1129">
        <v>356474.90882018919</v>
      </c>
      <c r="Q75" s="1128">
        <v>50536.105638599838</v>
      </c>
      <c r="R75" s="1129">
        <v>440699.02240626694</v>
      </c>
      <c r="S75" s="1128">
        <v>2088915.8295310067</v>
      </c>
      <c r="T75" s="824"/>
    </row>
    <row r="76" spans="1:20" ht="16.5" customHeight="1">
      <c r="A76" s="806"/>
      <c r="B76" s="471" t="s">
        <v>150</v>
      </c>
      <c r="C76" s="1127">
        <v>411539.64713145938</v>
      </c>
      <c r="D76" s="1129">
        <v>238715.25711112778</v>
      </c>
      <c r="E76" s="1128">
        <v>0</v>
      </c>
      <c r="F76" s="1129">
        <v>57162.482241299083</v>
      </c>
      <c r="G76" s="1128">
        <v>10045.7576186817</v>
      </c>
      <c r="H76" s="1129">
        <v>735100.20743697044</v>
      </c>
      <c r="I76" s="1128">
        <v>831417.410763914</v>
      </c>
      <c r="J76" s="1129">
        <v>45504.124574682341</v>
      </c>
      <c r="K76" s="1128">
        <v>144035.5531266717</v>
      </c>
      <c r="L76" s="1129">
        <v>536126.29846772423</v>
      </c>
      <c r="M76" s="1128">
        <v>0</v>
      </c>
      <c r="N76" s="1129">
        <v>572748.58734673378</v>
      </c>
      <c r="O76" s="1128">
        <v>105932.10094730061</v>
      </c>
      <c r="P76" s="1129">
        <v>403742.92712476326</v>
      </c>
      <c r="Q76" s="1128">
        <v>54389.453725882333</v>
      </c>
      <c r="R76" s="1129">
        <v>512509.96613905852</v>
      </c>
      <c r="S76" s="1128">
        <v>2329484.8868781347</v>
      </c>
      <c r="T76" s="824"/>
    </row>
    <row r="77" spans="1:20" ht="16.5" customHeight="1">
      <c r="A77" s="806"/>
      <c r="B77" s="471" t="s">
        <v>151</v>
      </c>
      <c r="C77" s="1127">
        <v>433332.0519550445</v>
      </c>
      <c r="D77" s="1129">
        <v>271166.81615966378</v>
      </c>
      <c r="E77" s="1128">
        <v>0</v>
      </c>
      <c r="F77" s="1129">
        <v>63834.959620734975</v>
      </c>
      <c r="G77" s="1128">
        <v>22495.401962595239</v>
      </c>
      <c r="H77" s="1129">
        <v>730210.10494840599</v>
      </c>
      <c r="I77" s="1128">
        <v>791544.78824003437</v>
      </c>
      <c r="J77" s="1129">
        <v>54144.633446610627</v>
      </c>
      <c r="K77" s="1128">
        <v>147194.92637793964</v>
      </c>
      <c r="L77" s="1129">
        <v>534504.55606917921</v>
      </c>
      <c r="M77" s="1128">
        <v>0</v>
      </c>
      <c r="N77" s="1129">
        <v>550894.09778038762</v>
      </c>
      <c r="O77" s="1128">
        <v>109383.7405006997</v>
      </c>
      <c r="P77" s="1129">
        <v>422659.92928721989</v>
      </c>
      <c r="Q77" s="1128">
        <v>58781.604713504166</v>
      </c>
      <c r="R77" s="1129">
        <v>543309.90160415915</v>
      </c>
      <c r="S77" s="1128">
        <v>2366728.7563330894</v>
      </c>
      <c r="T77" s="824"/>
    </row>
    <row r="78" spans="1:20" ht="16.5" customHeight="1">
      <c r="A78" s="806"/>
      <c r="B78" s="471" t="s">
        <v>152</v>
      </c>
      <c r="C78" s="1127">
        <v>398442.74889478169</v>
      </c>
      <c r="D78" s="1129">
        <v>298592.74383602268</v>
      </c>
      <c r="E78" s="1128">
        <v>0</v>
      </c>
      <c r="F78" s="1129">
        <v>94064.877773611835</v>
      </c>
      <c r="G78" s="1128">
        <v>36216.900507796607</v>
      </c>
      <c r="H78" s="1129">
        <v>675627.50510607567</v>
      </c>
      <c r="I78" s="1128">
        <v>751009.49889419996</v>
      </c>
      <c r="J78" s="1129">
        <v>41108.156030662445</v>
      </c>
      <c r="K78" s="1128">
        <v>159103.6526530211</v>
      </c>
      <c r="L78" s="1129">
        <v>486461.94329905789</v>
      </c>
      <c r="M78" s="1128">
        <v>0</v>
      </c>
      <c r="N78" s="1129">
        <v>552097.00646648568</v>
      </c>
      <c r="O78" s="1128">
        <v>122308.07189667082</v>
      </c>
      <c r="P78" s="1129">
        <v>392248.52878872969</v>
      </c>
      <c r="Q78" s="1128">
        <v>61371.461668635231</v>
      </c>
      <c r="R78" s="1129">
        <v>521471.76627055096</v>
      </c>
      <c r="S78" s="1128">
        <v>2295062.4310431513</v>
      </c>
      <c r="T78" s="824"/>
    </row>
    <row r="79" spans="1:20" ht="16.5" customHeight="1">
      <c r="A79" s="806"/>
      <c r="B79" s="471" t="s">
        <v>153</v>
      </c>
      <c r="C79" s="1127">
        <v>402507.44547985675</v>
      </c>
      <c r="D79" s="1129">
        <v>422157.87653590058</v>
      </c>
      <c r="E79" s="1128">
        <v>0</v>
      </c>
      <c r="F79" s="1129">
        <v>48926.696354887921</v>
      </c>
      <c r="G79" s="1128">
        <v>3250.8076319839997</v>
      </c>
      <c r="H79" s="1129">
        <v>663432.92027332541</v>
      </c>
      <c r="I79" s="1128">
        <v>693738.80543687113</v>
      </c>
      <c r="J79" s="1129">
        <v>44206.993635306942</v>
      </c>
      <c r="K79" s="1128">
        <v>108465.47096516914</v>
      </c>
      <c r="L79" s="1129">
        <v>567081.84458140901</v>
      </c>
      <c r="M79" s="1128">
        <v>0</v>
      </c>
      <c r="N79" s="1129">
        <v>489334.23104437202</v>
      </c>
      <c r="O79" s="1128">
        <v>109366.99323900165</v>
      </c>
      <c r="P79" s="1129">
        <v>414603.97798665171</v>
      </c>
      <c r="Q79" s="1128">
        <v>46387.565745520675</v>
      </c>
      <c r="R79" s="1129">
        <v>542981.46178600844</v>
      </c>
      <c r="S79" s="1128">
        <v>2278221.5453481325</v>
      </c>
      <c r="T79" s="824"/>
    </row>
    <row r="80" spans="1:20" ht="16.5" customHeight="1">
      <c r="A80" s="806"/>
      <c r="B80" s="471" t="s">
        <v>154</v>
      </c>
      <c r="C80" s="1127">
        <v>398360.48403327708</v>
      </c>
      <c r="D80" s="1129">
        <v>477256.85144930531</v>
      </c>
      <c r="E80" s="1128">
        <v>0</v>
      </c>
      <c r="F80" s="1129">
        <v>53468.008123946325</v>
      </c>
      <c r="G80" s="1128">
        <v>8354.1973725281332</v>
      </c>
      <c r="H80" s="1129">
        <v>664877.76449101768</v>
      </c>
      <c r="I80" s="1128">
        <v>650063.37833346881</v>
      </c>
      <c r="J80" s="1129">
        <v>41296.518989388569</v>
      </c>
      <c r="K80" s="1128">
        <v>115815.41274600307</v>
      </c>
      <c r="L80" s="1129">
        <v>583219.10813139542</v>
      </c>
      <c r="M80" s="1128">
        <v>0</v>
      </c>
      <c r="N80" s="1129">
        <v>464793.57811282319</v>
      </c>
      <c r="O80" s="1128">
        <v>135848.12588233943</v>
      </c>
      <c r="P80" s="1129">
        <v>405264.55313517677</v>
      </c>
      <c r="Q80" s="1128">
        <v>48387.507520292493</v>
      </c>
      <c r="R80" s="1129">
        <v>540348.91726490133</v>
      </c>
      <c r="S80" s="1128">
        <v>2293677.2027929318</v>
      </c>
      <c r="T80" s="824"/>
    </row>
    <row r="81" spans="1:20" ht="16.5" customHeight="1">
      <c r="A81" s="806"/>
      <c r="B81" s="471" t="s">
        <v>155</v>
      </c>
      <c r="C81" s="1127">
        <v>375917.04810428753</v>
      </c>
      <c r="D81" s="1129">
        <v>486893.19683186524</v>
      </c>
      <c r="E81" s="1128">
        <v>0</v>
      </c>
      <c r="F81" s="1129">
        <v>37208.328079320869</v>
      </c>
      <c r="G81" s="1128">
        <v>21758.566653396199</v>
      </c>
      <c r="H81" s="1129">
        <v>653006.17246781278</v>
      </c>
      <c r="I81" s="1128">
        <v>650422.47268849169</v>
      </c>
      <c r="J81" s="1129">
        <v>40232.164080861541</v>
      </c>
      <c r="K81" s="1128">
        <v>119348.80183443574</v>
      </c>
      <c r="L81" s="1129">
        <v>517872.98085646715</v>
      </c>
      <c r="M81" s="1128">
        <v>0</v>
      </c>
      <c r="N81" s="1129">
        <v>496070.57687068987</v>
      </c>
      <c r="O81" s="1128">
        <v>129470.75490516561</v>
      </c>
      <c r="P81" s="1129">
        <v>393755.60942852357</v>
      </c>
      <c r="Q81" s="1128">
        <v>53529.939951121072</v>
      </c>
      <c r="R81" s="1129">
        <v>555389.28505963262</v>
      </c>
      <c r="S81" s="1128">
        <v>2265437.9489060361</v>
      </c>
      <c r="T81" s="824"/>
    </row>
    <row r="82" spans="1:20" ht="16.5" customHeight="1">
      <c r="A82" s="806"/>
      <c r="B82" s="471" t="s">
        <v>156</v>
      </c>
      <c r="C82" s="1127">
        <v>370438.20095679769</v>
      </c>
      <c r="D82" s="1129">
        <v>497964.50857668137</v>
      </c>
      <c r="E82" s="1128">
        <v>0</v>
      </c>
      <c r="F82" s="1129">
        <v>36488.307551313505</v>
      </c>
      <c r="G82" s="1128">
        <v>3378.0401140647004</v>
      </c>
      <c r="H82" s="1129">
        <v>642752.67307141423</v>
      </c>
      <c r="I82" s="1128">
        <v>572009.00414610398</v>
      </c>
      <c r="J82" s="1129">
        <v>46313.411253044047</v>
      </c>
      <c r="K82" s="1128">
        <v>107123.87713936993</v>
      </c>
      <c r="L82" s="1129">
        <v>477617.8611318632</v>
      </c>
      <c r="M82" s="1128">
        <v>0</v>
      </c>
      <c r="N82" s="1129">
        <v>454909.77440669952</v>
      </c>
      <c r="O82" s="1128">
        <v>127090.43152998452</v>
      </c>
      <c r="P82" s="1129">
        <v>379636.03555546957</v>
      </c>
      <c r="Q82" s="1128">
        <v>57081.725680953234</v>
      </c>
      <c r="R82" s="1129">
        <v>565884.44022507931</v>
      </c>
      <c r="S82" s="1128">
        <v>2169344.1456694193</v>
      </c>
      <c r="T82" s="824"/>
    </row>
    <row r="83" spans="1:20" ht="16.5" customHeight="1">
      <c r="A83" s="806"/>
      <c r="B83" s="471" t="s">
        <v>157</v>
      </c>
      <c r="C83" s="1127">
        <v>361126.55549672095</v>
      </c>
      <c r="D83" s="1129">
        <v>464943.80984373199</v>
      </c>
      <c r="E83" s="1128">
        <v>0</v>
      </c>
      <c r="F83" s="1129">
        <v>41773.238883313985</v>
      </c>
      <c r="G83" s="1128">
        <v>6224.127324433688</v>
      </c>
      <c r="H83" s="1129">
        <v>645593.94794590201</v>
      </c>
      <c r="I83" s="1128">
        <v>536524.11525492754</v>
      </c>
      <c r="J83" s="1129">
        <v>54254.807294881874</v>
      </c>
      <c r="K83" s="1128">
        <v>106778.66414716325</v>
      </c>
      <c r="L83" s="1129">
        <v>426356.13835685985</v>
      </c>
      <c r="M83" s="1128">
        <v>0</v>
      </c>
      <c r="N83" s="1129">
        <v>435433.97822817834</v>
      </c>
      <c r="O83" s="1128">
        <v>126565.35047696307</v>
      </c>
      <c r="P83" s="1129">
        <v>391408.79827767634</v>
      </c>
      <c r="Q83" s="1128">
        <v>56306.273845552547</v>
      </c>
      <c r="R83" s="1129">
        <v>567591.39871151885</v>
      </c>
      <c r="S83" s="1128">
        <v>2110440.6020439123</v>
      </c>
      <c r="T83" s="824"/>
    </row>
    <row r="84" spans="1:20" s="834" customFormat="1" ht="28.9" customHeight="1">
      <c r="A84" s="933"/>
      <c r="B84" s="471" t="s">
        <v>158</v>
      </c>
      <c r="C84" s="1130">
        <v>354786.08896876196</v>
      </c>
      <c r="D84" s="1131">
        <v>462195.52017485531</v>
      </c>
      <c r="E84" s="1132">
        <v>0</v>
      </c>
      <c r="F84" s="1131">
        <v>44206.227589920702</v>
      </c>
      <c r="G84" s="1132">
        <v>23645.99192282349</v>
      </c>
      <c r="H84" s="1131">
        <v>630308.49266377219</v>
      </c>
      <c r="I84" s="1132">
        <v>508463.68696662353</v>
      </c>
      <c r="J84" s="1131">
        <v>40642.228645302515</v>
      </c>
      <c r="K84" s="1132">
        <v>90608.66823641723</v>
      </c>
      <c r="L84" s="1131">
        <v>445869.15853231709</v>
      </c>
      <c r="M84" s="1132">
        <v>0</v>
      </c>
      <c r="N84" s="1131">
        <v>379223.91673540807</v>
      </c>
      <c r="O84" s="1132">
        <v>111799.39424670613</v>
      </c>
      <c r="P84" s="1131">
        <v>412375.05602657591</v>
      </c>
      <c r="Q84" s="1132">
        <v>55081.405363454702</v>
      </c>
      <c r="R84" s="1131">
        <v>569290.63779118052</v>
      </c>
      <c r="S84" s="1132">
        <v>2064248.2369320595</v>
      </c>
      <c r="T84" s="845"/>
    </row>
    <row r="85" spans="1:20" ht="16.5" customHeight="1">
      <c r="A85" s="806"/>
      <c r="B85" s="884"/>
      <c r="C85" s="1127"/>
      <c r="D85" s="1128"/>
      <c r="E85" s="1128"/>
      <c r="F85" s="1128"/>
      <c r="G85" s="1128"/>
      <c r="H85" s="1128"/>
      <c r="I85" s="1128"/>
      <c r="J85" s="1128"/>
      <c r="K85" s="1128"/>
      <c r="L85" s="1128"/>
      <c r="M85" s="1128"/>
      <c r="N85" s="1128"/>
      <c r="O85" s="1128"/>
      <c r="P85" s="1128"/>
      <c r="Q85" s="1128"/>
      <c r="R85" s="1128"/>
      <c r="S85" s="1128"/>
      <c r="T85" s="824"/>
    </row>
    <row r="86" spans="1:20" ht="16.5" customHeight="1">
      <c r="A86" s="806">
        <v>2023</v>
      </c>
      <c r="B86" s="471" t="s">
        <v>147</v>
      </c>
      <c r="C86" s="1127">
        <v>351642.52977713273</v>
      </c>
      <c r="D86" s="1129">
        <v>543115.78394030163</v>
      </c>
      <c r="E86" s="1128">
        <v>0</v>
      </c>
      <c r="F86" s="1129">
        <v>42497.518499169157</v>
      </c>
      <c r="G86" s="1128">
        <v>4327.5121007268999</v>
      </c>
      <c r="H86" s="1129">
        <v>606012.77261585533</v>
      </c>
      <c r="I86" s="1128">
        <v>494170.7753669346</v>
      </c>
      <c r="J86" s="1129">
        <v>32553.575598491159</v>
      </c>
      <c r="K86" s="1128">
        <v>95283.836764758817</v>
      </c>
      <c r="L86" s="1129">
        <v>355534.70766246039</v>
      </c>
      <c r="M86" s="1128">
        <v>0</v>
      </c>
      <c r="N86" s="1129">
        <v>387922.98137768195</v>
      </c>
      <c r="O86" s="1128">
        <v>104401.26000176505</v>
      </c>
      <c r="P86" s="1129">
        <v>424191.02811124019</v>
      </c>
      <c r="Q86" s="1128">
        <v>59005.355482843981</v>
      </c>
      <c r="R86" s="1129">
        <v>647981.29849786102</v>
      </c>
      <c r="S86" s="1128">
        <v>2074320.4678986114</v>
      </c>
      <c r="T86" s="824"/>
    </row>
    <row r="87" spans="1:20" ht="16.5" customHeight="1">
      <c r="A87" s="806"/>
      <c r="B87" s="471" t="s">
        <v>148</v>
      </c>
      <c r="C87" s="1127">
        <v>341602.16998871998</v>
      </c>
      <c r="D87" s="1129">
        <v>580590.62395817565</v>
      </c>
      <c r="E87" s="1128">
        <v>0</v>
      </c>
      <c r="F87" s="1129">
        <v>41542.79517885705</v>
      </c>
      <c r="G87" s="1128">
        <v>2236.4699952004048</v>
      </c>
      <c r="H87" s="1129">
        <v>577225.46407360514</v>
      </c>
      <c r="I87" s="1128">
        <v>457677.27208781039</v>
      </c>
      <c r="J87" s="1129">
        <v>34334.426071843009</v>
      </c>
      <c r="K87" s="1128">
        <v>89235.26180920648</v>
      </c>
      <c r="L87" s="1129">
        <v>324534.48923116311</v>
      </c>
      <c r="M87" s="1128">
        <v>0</v>
      </c>
      <c r="N87" s="1129">
        <v>355484.42403981363</v>
      </c>
      <c r="O87" s="1128">
        <v>103035.26283242187</v>
      </c>
      <c r="P87" s="1129">
        <v>445992.82048200665</v>
      </c>
      <c r="Q87" s="1128">
        <v>61555.00296070402</v>
      </c>
      <c r="R87" s="1129">
        <v>655371.95999889588</v>
      </c>
      <c r="S87" s="1128">
        <v>2035209.2213542117</v>
      </c>
      <c r="T87" s="824"/>
    </row>
    <row r="88" spans="1:20" ht="16.5" customHeight="1">
      <c r="A88" s="806"/>
      <c r="B88" s="471" t="s">
        <v>149</v>
      </c>
      <c r="C88" s="1127">
        <v>309988.82880838821</v>
      </c>
      <c r="D88" s="1129">
        <v>552817.06220425549</v>
      </c>
      <c r="E88" s="1128">
        <v>0</v>
      </c>
      <c r="F88" s="1129">
        <v>39632.986660924922</v>
      </c>
      <c r="G88" s="1128">
        <v>11130.748851537664</v>
      </c>
      <c r="H88" s="1129">
        <v>515550.1197444998</v>
      </c>
      <c r="I88" s="1128">
        <v>413853.02794758743</v>
      </c>
      <c r="J88" s="1129">
        <v>38208.043941788383</v>
      </c>
      <c r="K88" s="1128">
        <v>86741.455491486602</v>
      </c>
      <c r="L88" s="1129">
        <v>281665.27247907995</v>
      </c>
      <c r="M88" s="1128">
        <v>0</v>
      </c>
      <c r="N88" s="1129">
        <v>351882.3731928604</v>
      </c>
      <c r="O88" s="1128">
        <v>102464.02620320187</v>
      </c>
      <c r="P88" s="1129">
        <v>387640.35276770015</v>
      </c>
      <c r="Q88" s="1128">
        <v>59506.120716204139</v>
      </c>
      <c r="R88" s="1129">
        <v>611281.21730844839</v>
      </c>
      <c r="S88" s="1128">
        <v>1881180.8181589816</v>
      </c>
      <c r="T88" s="824"/>
    </row>
    <row r="89" spans="1:20" ht="16.5" customHeight="1">
      <c r="A89" s="806"/>
      <c r="B89" s="471" t="s">
        <v>150</v>
      </c>
      <c r="C89" s="1127">
        <v>299412.59863709914</v>
      </c>
      <c r="D89" s="1129">
        <v>580765.63718694367</v>
      </c>
      <c r="E89" s="1128">
        <v>0</v>
      </c>
      <c r="F89" s="1129">
        <v>43823.607016967348</v>
      </c>
      <c r="G89" s="1128">
        <v>5121.2072655239999</v>
      </c>
      <c r="H89" s="1129">
        <v>512830.16275761218</v>
      </c>
      <c r="I89" s="1128">
        <v>406264.54807537352</v>
      </c>
      <c r="J89" s="1129">
        <v>37038.772058929419</v>
      </c>
      <c r="K89" s="1128">
        <v>79583.141600570932</v>
      </c>
      <c r="L89" s="1129">
        <v>290501.33895030874</v>
      </c>
      <c r="M89" s="1128">
        <v>0</v>
      </c>
      <c r="N89" s="1129">
        <v>382274.37181445054</v>
      </c>
      <c r="O89" s="1128">
        <v>99681.176266128386</v>
      </c>
      <c r="P89" s="1129">
        <v>376327.74441429978</v>
      </c>
      <c r="Q89" s="1128">
        <v>52312.291348134313</v>
      </c>
      <c r="R89" s="1129">
        <v>604576.46860455663</v>
      </c>
      <c r="S89" s="1128">
        <v>1885256.5329984492</v>
      </c>
      <c r="T89" s="824"/>
    </row>
    <row r="90" spans="1:20" ht="16.5" customHeight="1">
      <c r="A90" s="806"/>
      <c r="B90" s="471" t="s">
        <v>151</v>
      </c>
      <c r="C90" s="1127">
        <v>270395.15989772679</v>
      </c>
      <c r="D90" s="1129">
        <v>516395.91139689082</v>
      </c>
      <c r="E90" s="1128">
        <v>0</v>
      </c>
      <c r="F90" s="1129">
        <v>7514.1395286862125</v>
      </c>
      <c r="G90" s="1128">
        <v>3325.4321032480234</v>
      </c>
      <c r="H90" s="1129">
        <v>456374.56032228476</v>
      </c>
      <c r="I90" s="1128">
        <v>374585.42281490704</v>
      </c>
      <c r="J90" s="1129">
        <v>34290.687236571132</v>
      </c>
      <c r="K90" s="1128">
        <v>73157.311406604553</v>
      </c>
      <c r="L90" s="1129">
        <v>236267.5688737545</v>
      </c>
      <c r="M90" s="1128">
        <v>0</v>
      </c>
      <c r="N90" s="1129">
        <v>310392.06577534176</v>
      </c>
      <c r="O90" s="1128">
        <v>79595.265905017703</v>
      </c>
      <c r="P90" s="1129">
        <v>353235.68136107404</v>
      </c>
      <c r="Q90" s="1128">
        <v>50183.600358122465</v>
      </c>
      <c r="R90" s="1129">
        <v>560049.81962039962</v>
      </c>
      <c r="S90" s="1128">
        <v>1662881.3133003148</v>
      </c>
      <c r="T90" s="824"/>
    </row>
    <row r="91" spans="1:20" ht="16.5" customHeight="1">
      <c r="A91" s="806"/>
      <c r="B91" s="471" t="s">
        <v>152</v>
      </c>
      <c r="C91" s="1127">
        <v>276578.5940176227</v>
      </c>
      <c r="D91" s="1129">
        <v>585883.48024716496</v>
      </c>
      <c r="E91" s="1128">
        <v>0</v>
      </c>
      <c r="F91" s="1129">
        <v>9552.553102965594</v>
      </c>
      <c r="G91" s="1128">
        <v>6536.5715281172706</v>
      </c>
      <c r="H91" s="1129">
        <v>480289.510451379</v>
      </c>
      <c r="I91" s="1128">
        <v>394038.61090548703</v>
      </c>
      <c r="J91" s="1129">
        <v>31967.347630623732</v>
      </c>
      <c r="K91" s="1128">
        <v>77496.376193956152</v>
      </c>
      <c r="L91" s="1129">
        <v>241794.95682746783</v>
      </c>
      <c r="M91" s="1128">
        <v>0</v>
      </c>
      <c r="N91" s="1129">
        <v>337122.96998057014</v>
      </c>
      <c r="O91" s="1128">
        <v>84118.634643420664</v>
      </c>
      <c r="P91" s="1129">
        <v>362747.39815535781</v>
      </c>
      <c r="Q91" s="1128">
        <v>49746.323662150258</v>
      </c>
      <c r="R91" s="1129">
        <v>631820.00842043757</v>
      </c>
      <c r="S91" s="1128">
        <v>1784846.6678833605</v>
      </c>
      <c r="T91" s="824"/>
    </row>
    <row r="92" spans="1:20" ht="16.5" customHeight="1">
      <c r="A92" s="806"/>
      <c r="B92" s="471" t="s">
        <v>153</v>
      </c>
      <c r="C92" s="1127">
        <v>299619.61288734933</v>
      </c>
      <c r="D92" s="1129">
        <v>692839.85546509922</v>
      </c>
      <c r="E92" s="1128">
        <v>0</v>
      </c>
      <c r="F92" s="1129">
        <v>11097.22811920767</v>
      </c>
      <c r="G92" s="1128">
        <v>2798.2464347010018</v>
      </c>
      <c r="H92" s="1129">
        <v>491218.42139620538</v>
      </c>
      <c r="I92" s="1128">
        <v>423505.19749209512</v>
      </c>
      <c r="J92" s="1129">
        <v>41924.61960102</v>
      </c>
      <c r="K92" s="1128">
        <v>105360.4702000187</v>
      </c>
      <c r="L92" s="1129">
        <v>256491.20129690494</v>
      </c>
      <c r="M92" s="1128">
        <v>0</v>
      </c>
      <c r="N92" s="1129">
        <v>376447.47347080836</v>
      </c>
      <c r="O92" s="1128">
        <v>83184.912446646631</v>
      </c>
      <c r="P92" s="1129">
        <v>392611.4748735152</v>
      </c>
      <c r="Q92" s="1128">
        <v>62454.092220496415</v>
      </c>
      <c r="R92" s="1129">
        <v>686453.55688728788</v>
      </c>
      <c r="S92" s="1128">
        <v>1963003.1813956778</v>
      </c>
      <c r="T92" s="824"/>
    </row>
    <row r="93" spans="1:20" ht="16.5" customHeight="1">
      <c r="A93" s="806"/>
      <c r="B93" s="471" t="s">
        <v>154</v>
      </c>
      <c r="C93" s="1127">
        <v>291119.30904810334</v>
      </c>
      <c r="D93" s="1129">
        <v>668379.14008867554</v>
      </c>
      <c r="E93" s="1128">
        <v>0</v>
      </c>
      <c r="F93" s="1129">
        <v>23122.184075267742</v>
      </c>
      <c r="G93" s="1128">
        <v>2984.4643216599729</v>
      </c>
      <c r="H93" s="1129">
        <v>467982.19656762172</v>
      </c>
      <c r="I93" s="1128">
        <v>369108.89804127475</v>
      </c>
      <c r="J93" s="1129">
        <v>38483.114230524727</v>
      </c>
      <c r="K93" s="1128">
        <v>87866.39375130563</v>
      </c>
      <c r="L93" s="1129">
        <v>235220.7069564526</v>
      </c>
      <c r="M93" s="1128">
        <v>0</v>
      </c>
      <c r="N93" s="1129">
        <v>410233.34418044932</v>
      </c>
      <c r="O93" s="1128">
        <v>71495.643583637764</v>
      </c>
      <c r="P93" s="1129">
        <v>374018.81820689701</v>
      </c>
      <c r="Q93" s="1128">
        <v>69386.144051413736</v>
      </c>
      <c r="R93" s="1129">
        <v>612958.25564297126</v>
      </c>
      <c r="S93" s="1128">
        <v>1861179.3063731273</v>
      </c>
      <c r="T93" s="824"/>
    </row>
    <row r="94" spans="1:20" ht="16.5" customHeight="1">
      <c r="A94" s="822"/>
      <c r="B94" s="471" t="s">
        <v>155</v>
      </c>
      <c r="C94" s="1127">
        <v>298987.94527729804</v>
      </c>
      <c r="D94" s="1129">
        <v>708978.18574694835</v>
      </c>
      <c r="E94" s="1128">
        <v>0</v>
      </c>
      <c r="F94" s="1129">
        <v>10267.356418646386</v>
      </c>
      <c r="G94" s="1128">
        <v>5095.5322834497574</v>
      </c>
      <c r="H94" s="1129">
        <v>460250.52200597234</v>
      </c>
      <c r="I94" s="1128">
        <v>345382.21303569118</v>
      </c>
      <c r="J94" s="1129">
        <v>37479.431010848202</v>
      </c>
      <c r="K94" s="1128">
        <v>85224.894545981064</v>
      </c>
      <c r="L94" s="1129">
        <v>227171.13629206517</v>
      </c>
      <c r="M94" s="1128">
        <v>0</v>
      </c>
      <c r="N94" s="1129">
        <v>392324.79561055842</v>
      </c>
      <c r="O94" s="1128">
        <v>76889.237169811066</v>
      </c>
      <c r="P94" s="1129">
        <v>382193.66883300926</v>
      </c>
      <c r="Q94" s="1128">
        <v>74936.989105992354</v>
      </c>
      <c r="R94" s="1129">
        <v>627700.46422143711</v>
      </c>
      <c r="S94" s="1128">
        <v>1866441.1857788544</v>
      </c>
      <c r="T94" s="824"/>
    </row>
    <row r="95" spans="1:20" ht="16.5" customHeight="1">
      <c r="A95" s="822"/>
      <c r="B95" s="471" t="s">
        <v>156</v>
      </c>
      <c r="C95" s="1127">
        <v>293845.89699081343</v>
      </c>
      <c r="D95" s="1129">
        <v>684841.90313061117</v>
      </c>
      <c r="E95" s="1128">
        <v>0</v>
      </c>
      <c r="F95" s="1129">
        <v>5431.6876062719375</v>
      </c>
      <c r="G95" s="1128">
        <v>7025.8526618369378</v>
      </c>
      <c r="H95" s="1129">
        <v>478848.86466294591</v>
      </c>
      <c r="I95" s="1128">
        <v>348380.05124364793</v>
      </c>
      <c r="J95" s="1129">
        <v>35023.007358700379</v>
      </c>
      <c r="K95" s="1128">
        <v>95771.672839076404</v>
      </c>
      <c r="L95" s="1129">
        <v>216616.84792955872</v>
      </c>
      <c r="M95" s="1128">
        <v>0</v>
      </c>
      <c r="N95" s="1129">
        <v>402482.84652155987</v>
      </c>
      <c r="O95" s="1128">
        <v>67870.203708070781</v>
      </c>
      <c r="P95" s="1129">
        <v>374074.07139975455</v>
      </c>
      <c r="Q95" s="1128">
        <v>63340.675441740299</v>
      </c>
      <c r="R95" s="1129">
        <v>633240.94581506692</v>
      </c>
      <c r="S95" s="1128">
        <v>1853397.2636548276</v>
      </c>
      <c r="T95" s="824"/>
    </row>
    <row r="96" spans="1:20" ht="16.5" customHeight="1">
      <c r="A96" s="822"/>
      <c r="B96" s="471" t="s">
        <v>157</v>
      </c>
      <c r="C96" s="1127">
        <v>304637.44355367706</v>
      </c>
      <c r="D96" s="1129">
        <v>649165.48517287825</v>
      </c>
      <c r="E96" s="1128">
        <v>0</v>
      </c>
      <c r="F96" s="1129">
        <v>14413.177666753823</v>
      </c>
      <c r="G96" s="1128">
        <v>9550.6556795316228</v>
      </c>
      <c r="H96" s="1129">
        <v>478723.36200098309</v>
      </c>
      <c r="I96" s="1128">
        <v>336134.50836146506</v>
      </c>
      <c r="J96" s="1129">
        <v>29331.544064403453</v>
      </c>
      <c r="K96" s="1128">
        <v>102216.01500089276</v>
      </c>
      <c r="L96" s="1129">
        <v>216075.30921025961</v>
      </c>
      <c r="M96" s="1128">
        <v>0</v>
      </c>
      <c r="N96" s="1129">
        <v>355913.28262379667</v>
      </c>
      <c r="O96" s="1128">
        <v>75991.291974167019</v>
      </c>
      <c r="P96" s="1129">
        <v>369128.58887693589</v>
      </c>
      <c r="Q96" s="1128">
        <v>58554.023408325942</v>
      </c>
      <c r="R96" s="1129">
        <v>644077.66540531453</v>
      </c>
      <c r="S96" s="1128">
        <v>1821956.1764996923</v>
      </c>
      <c r="T96" s="824"/>
    </row>
    <row r="97" spans="1:20" s="834" customFormat="1">
      <c r="A97" s="846"/>
      <c r="B97" s="886" t="s">
        <v>158</v>
      </c>
      <c r="C97" s="1133">
        <v>299629.67823628755</v>
      </c>
      <c r="D97" s="1134">
        <v>662803.7373763998</v>
      </c>
      <c r="E97" s="1135">
        <v>0</v>
      </c>
      <c r="F97" s="1134">
        <v>11934.182041825017</v>
      </c>
      <c r="G97" s="1135">
        <v>3612.134487686832</v>
      </c>
      <c r="H97" s="1134">
        <v>486183.00195786922</v>
      </c>
      <c r="I97" s="1135">
        <v>322326.62213152274</v>
      </c>
      <c r="J97" s="1134">
        <v>33111.833454263426</v>
      </c>
      <c r="K97" s="1135">
        <v>95984.419455518509</v>
      </c>
      <c r="L97" s="1134">
        <v>222661.70931977103</v>
      </c>
      <c r="M97" s="1135">
        <v>0</v>
      </c>
      <c r="N97" s="1134">
        <v>342938.52375269943</v>
      </c>
      <c r="O97" s="1135">
        <v>80695.275484284633</v>
      </c>
      <c r="P97" s="1134">
        <v>370130.74252001126</v>
      </c>
      <c r="Q97" s="1135">
        <v>65534.366521052616</v>
      </c>
      <c r="R97" s="1134">
        <v>641656.15263251727</v>
      </c>
      <c r="S97" s="1135">
        <v>1819601.1896858548</v>
      </c>
      <c r="T97" s="845"/>
    </row>
    <row r="98" spans="1:20" ht="15.75" customHeight="1">
      <c r="A98" s="1035" t="s">
        <v>1053</v>
      </c>
      <c r="B98" s="368"/>
      <c r="C98" s="368"/>
      <c r="D98" s="842"/>
      <c r="E98" s="368"/>
      <c r="F98" s="368"/>
      <c r="G98" s="368"/>
      <c r="H98" s="368"/>
      <c r="I98" s="368"/>
      <c r="J98" s="368"/>
      <c r="K98" s="368"/>
      <c r="L98" s="368"/>
      <c r="M98" s="368"/>
      <c r="N98" s="368"/>
      <c r="O98" s="368"/>
      <c r="P98" s="368"/>
      <c r="Q98" s="368"/>
      <c r="R98" s="368"/>
      <c r="S98" s="1052" t="s">
        <v>1153</v>
      </c>
      <c r="T98" s="824"/>
    </row>
    <row r="99" spans="1:20" ht="15.75" customHeight="1">
      <c r="A99" s="1035" t="s">
        <v>1054</v>
      </c>
      <c r="B99" s="368"/>
      <c r="C99" s="368"/>
      <c r="D99" s="842"/>
      <c r="E99" s="368"/>
      <c r="F99" s="368"/>
      <c r="G99" s="368"/>
      <c r="H99" s="368"/>
      <c r="I99" s="368"/>
      <c r="J99" s="368"/>
      <c r="K99" s="368"/>
      <c r="L99" s="368"/>
      <c r="M99" s="368"/>
      <c r="N99" s="368"/>
      <c r="O99" s="368"/>
      <c r="P99" s="368"/>
      <c r="Q99" s="368"/>
      <c r="R99" s="368"/>
      <c r="S99" s="368"/>
    </row>
    <row r="100" spans="1:20" ht="15.75" customHeight="1">
      <c r="A100" s="1035" t="s">
        <v>1175</v>
      </c>
      <c r="B100" s="368"/>
      <c r="C100" s="368"/>
      <c r="D100" s="842"/>
      <c r="E100" s="368"/>
      <c r="F100" s="368"/>
      <c r="G100" s="368"/>
      <c r="H100" s="368"/>
      <c r="I100" s="368"/>
      <c r="J100" s="368"/>
      <c r="K100" s="368"/>
      <c r="L100" s="368"/>
      <c r="M100" s="368"/>
      <c r="N100" s="368"/>
      <c r="O100" s="368"/>
      <c r="P100" s="368"/>
      <c r="Q100" s="368"/>
      <c r="R100" s="368"/>
      <c r="S100" s="368"/>
    </row>
    <row r="101" spans="1:20" ht="15.75" customHeight="1">
      <c r="A101" s="1035" t="s">
        <v>1055</v>
      </c>
      <c r="B101" s="368"/>
      <c r="C101" s="368"/>
      <c r="D101" s="842"/>
      <c r="E101" s="368"/>
      <c r="F101" s="368"/>
      <c r="G101" s="368"/>
      <c r="H101" s="368"/>
      <c r="I101" s="368"/>
      <c r="J101" s="368"/>
      <c r="K101" s="368"/>
      <c r="L101" s="368"/>
      <c r="M101" s="368"/>
      <c r="N101" s="368"/>
      <c r="O101" s="368"/>
      <c r="P101" s="368"/>
      <c r="Q101" s="368"/>
      <c r="R101" s="368"/>
      <c r="S101" s="368"/>
    </row>
    <row r="102" spans="1:20" ht="16.149999999999999" customHeight="1">
      <c r="A102" s="1607"/>
      <c r="B102" s="1607"/>
      <c r="C102" s="1607"/>
      <c r="D102" s="1607"/>
      <c r="E102" s="1607"/>
      <c r="F102" s="1607"/>
      <c r="G102" s="1607"/>
      <c r="H102" s="1607"/>
      <c r="I102" s="1607"/>
      <c r="J102" s="1607"/>
      <c r="K102" s="1607"/>
      <c r="L102" s="1607"/>
      <c r="M102" s="1607"/>
      <c r="N102" s="1607"/>
      <c r="O102" s="1607"/>
      <c r="P102" s="1607"/>
      <c r="Q102" s="1607"/>
      <c r="R102" s="1607"/>
      <c r="S102" s="368"/>
    </row>
    <row r="103" spans="1:20">
      <c r="A103" s="822"/>
      <c r="B103" s="368"/>
      <c r="C103" s="368"/>
      <c r="D103" s="368"/>
      <c r="E103" s="842"/>
      <c r="F103" s="368"/>
      <c r="G103" s="368"/>
      <c r="H103" s="368"/>
      <c r="I103" s="368"/>
      <c r="J103" s="368"/>
      <c r="K103" s="368"/>
      <c r="L103" s="368"/>
      <c r="M103" s="368"/>
      <c r="N103" s="368"/>
      <c r="O103" s="368"/>
      <c r="P103" s="368"/>
      <c r="Q103" s="368"/>
      <c r="R103" s="368"/>
      <c r="S103" s="368"/>
    </row>
  </sheetData>
  <mergeCells count="10">
    <mergeCell ref="R2:S2"/>
    <mergeCell ref="A102:R102"/>
    <mergeCell ref="A3:S3"/>
    <mergeCell ref="A5:B11"/>
    <mergeCell ref="C5:J5"/>
    <mergeCell ref="K5:R5"/>
    <mergeCell ref="C6:D6"/>
    <mergeCell ref="E6:J6"/>
    <mergeCell ref="K6:L6"/>
    <mergeCell ref="M6:R6"/>
  </mergeCells>
  <hyperlinks>
    <hyperlink ref="R2" location="Contents!A1" display="cs;slf;fj;jpw;F jpUk;Gtjw;F"/>
    <hyperlink ref="R2:S2" location="உள்ளடக்கம்!A1" display="cs;slf;fj;jpw;F jpUk;Gtjw;F"/>
  </hyperlinks>
  <printOptions horizontalCentered="1" verticalCentered="1"/>
  <pageMargins left="0.75" right="0.75" top="1" bottom="1" header="0.5" footer="0.5"/>
  <pageSetup paperSize="9" scale="56" orientation="landscape" r:id="rId1"/>
  <headerFooter alignWithMargins="0">
    <oddHeader>&amp;L&amp;"Calibri"&amp;10&amp;KA80000 [Confidential]&amp;1#_x000D_&amp;C&amp;G</oddHead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zoomScaleNormal="100" workbookViewId="0">
      <pane xSplit="2" ySplit="5" topLeftCell="E6" activePane="bottomRight" state="frozen"/>
      <selection activeCell="R106" sqref="R106"/>
      <selection pane="topRight" activeCell="R106" sqref="R106"/>
      <selection pane="bottomLeft" activeCell="R106" sqref="R106"/>
      <selection pane="bottomRight" activeCell="M11" sqref="M11"/>
    </sheetView>
  </sheetViews>
  <sheetFormatPr defaultRowHeight="15"/>
  <cols>
    <col min="1" max="1" width="6.83203125" style="564" customWidth="1"/>
    <col min="2" max="2" width="98" style="564" bestFit="1" customWidth="1"/>
    <col min="3" max="4" width="14.83203125" style="564" hidden="1" customWidth="1"/>
    <col min="5" max="8" width="14.83203125" style="564" customWidth="1"/>
    <col min="9" max="9" width="12.1640625" style="564" customWidth="1"/>
    <col min="10" max="10" width="12.5" style="564" customWidth="1"/>
    <col min="11" max="11" width="12.83203125" style="564" bestFit="1" customWidth="1"/>
    <col min="12" max="16384" width="9.33203125" style="564"/>
  </cols>
  <sheetData>
    <row r="1" spans="1:11" ht="15.75">
      <c r="A1" s="1617" t="s">
        <v>189</v>
      </c>
      <c r="B1" s="1617"/>
      <c r="C1" s="563"/>
      <c r="D1" s="563"/>
      <c r="E1" s="563"/>
      <c r="F1" s="563"/>
      <c r="G1" s="563"/>
      <c r="I1" s="563"/>
      <c r="J1" s="957" t="s">
        <v>473</v>
      </c>
      <c r="K1" s="565"/>
    </row>
    <row r="2" spans="1:11" ht="15.75">
      <c r="A2" s="1322"/>
      <c r="B2" s="1322"/>
      <c r="C2" s="563"/>
      <c r="D2" s="563"/>
      <c r="E2" s="563"/>
      <c r="F2" s="563"/>
      <c r="G2" s="563"/>
      <c r="H2" s="1774" t="s">
        <v>1200</v>
      </c>
      <c r="I2" s="1774"/>
      <c r="J2" s="1333"/>
      <c r="K2" s="565"/>
    </row>
    <row r="3" spans="1:11" ht="15.75">
      <c r="A3" s="1618" t="s">
        <v>1177</v>
      </c>
      <c r="B3" s="1618"/>
      <c r="C3" s="1618"/>
      <c r="D3" s="1618"/>
      <c r="E3" s="1618"/>
      <c r="F3" s="1618"/>
      <c r="G3" s="1618"/>
      <c r="H3" s="1618"/>
      <c r="I3" s="1618"/>
      <c r="J3" s="1618"/>
    </row>
    <row r="4" spans="1:11" ht="15.75" thickBot="1"/>
    <row r="5" spans="1:11" ht="15.75" thickBot="1">
      <c r="A5" s="1619" t="s">
        <v>396</v>
      </c>
      <c r="B5" s="1620"/>
      <c r="C5" s="1136">
        <v>2016</v>
      </c>
      <c r="D5" s="1136">
        <v>2017</v>
      </c>
      <c r="E5" s="1137">
        <v>2018</v>
      </c>
      <c r="F5" s="1137">
        <v>2019</v>
      </c>
      <c r="G5" s="1137">
        <v>2020</v>
      </c>
      <c r="H5" s="1137">
        <v>2021</v>
      </c>
      <c r="I5" s="1137" t="s">
        <v>474</v>
      </c>
      <c r="J5" s="1137" t="s">
        <v>475</v>
      </c>
    </row>
    <row r="6" spans="1:11">
      <c r="A6" s="1615" t="s">
        <v>476</v>
      </c>
      <c r="B6" s="1616"/>
      <c r="C6" s="566"/>
      <c r="D6" s="567"/>
      <c r="E6" s="567"/>
      <c r="F6" s="567"/>
      <c r="G6" s="567"/>
      <c r="H6" s="567"/>
      <c r="I6" s="567"/>
      <c r="J6" s="567"/>
    </row>
    <row r="7" spans="1:11" ht="26.25">
      <c r="A7" s="568">
        <v>1.1000000000000001</v>
      </c>
      <c r="B7" s="569" t="s">
        <v>477</v>
      </c>
      <c r="C7" s="570">
        <v>15.620034049538276</v>
      </c>
      <c r="D7" s="570">
        <v>16.3771731509345</v>
      </c>
      <c r="E7" s="599">
        <v>16.242126019936919</v>
      </c>
      <c r="F7" s="599">
        <v>17.172526798450335</v>
      </c>
      <c r="G7" s="599">
        <v>17.111765892855665</v>
      </c>
      <c r="H7" s="599">
        <v>17.873712751721314</v>
      </c>
      <c r="I7" s="599">
        <v>16.157791432075879</v>
      </c>
      <c r="J7" s="599">
        <v>16.932992056618463</v>
      </c>
    </row>
    <row r="8" spans="1:11" ht="26.25">
      <c r="A8" s="568">
        <v>1.2</v>
      </c>
      <c r="B8" s="569" t="s">
        <v>478</v>
      </c>
      <c r="C8" s="570">
        <v>12.587036541153939</v>
      </c>
      <c r="D8" s="570">
        <v>13.364575777723786</v>
      </c>
      <c r="E8" s="599">
        <v>13.12196288654258</v>
      </c>
      <c r="F8" s="599">
        <v>13.656040030716735</v>
      </c>
      <c r="G8" s="599">
        <v>13.62345013097532</v>
      </c>
      <c r="H8" s="599">
        <v>14.446472655275425</v>
      </c>
      <c r="I8" s="599">
        <v>13.18931723318487</v>
      </c>
      <c r="J8" s="599">
        <v>13.766269431523021</v>
      </c>
    </row>
    <row r="9" spans="1:11">
      <c r="A9" s="568">
        <v>1.3</v>
      </c>
      <c r="B9" s="569" t="s">
        <v>479</v>
      </c>
      <c r="C9" s="570">
        <v>7.0386247228122896</v>
      </c>
      <c r="D9" s="570">
        <v>7.4180250161168759</v>
      </c>
      <c r="E9" s="599">
        <v>7.5514173261596209</v>
      </c>
      <c r="F9" s="599">
        <v>7.7825470747671082</v>
      </c>
      <c r="G9" s="599">
        <v>7.0969630555120009</v>
      </c>
      <c r="H9" s="599">
        <v>6.4410538902322081</v>
      </c>
      <c r="I9" s="599">
        <v>6.4973636821054823</v>
      </c>
      <c r="J9" s="599">
        <v>6.1823245200395691</v>
      </c>
    </row>
    <row r="10" spans="1:11" ht="26.25">
      <c r="A10" s="568">
        <v>1.4</v>
      </c>
      <c r="B10" s="569" t="s">
        <v>480</v>
      </c>
      <c r="C10" s="570"/>
      <c r="D10" s="570"/>
      <c r="E10" s="599"/>
      <c r="F10" s="599"/>
      <c r="G10" s="599">
        <v>39.96603239504369</v>
      </c>
      <c r="H10" s="599">
        <v>33.299999999999997</v>
      </c>
      <c r="I10" s="599">
        <v>43.997311213956195</v>
      </c>
      <c r="J10" s="599">
        <v>40.870997802125679</v>
      </c>
    </row>
    <row r="11" spans="1:11">
      <c r="A11" s="571">
        <v>1.5</v>
      </c>
      <c r="B11" s="572" t="s">
        <v>481</v>
      </c>
      <c r="C11" s="570">
        <v>239.84876959685221</v>
      </c>
      <c r="D11" s="570">
        <v>185.42216991372013</v>
      </c>
      <c r="E11" s="599">
        <v>171.14350182049344</v>
      </c>
      <c r="F11" s="599">
        <v>148.63247031268892</v>
      </c>
      <c r="G11" s="599">
        <v>134.92825524112078</v>
      </c>
      <c r="H11" s="599">
        <v>148.94469970577742</v>
      </c>
      <c r="I11" s="599">
        <v>117.11161454421699</v>
      </c>
      <c r="J11" s="599">
        <v>78.615503762095827</v>
      </c>
    </row>
    <row r="12" spans="1:11">
      <c r="A12" s="571">
        <v>1.6</v>
      </c>
      <c r="B12" s="572" t="s">
        <v>482</v>
      </c>
      <c r="C12" s="570">
        <v>7.8182528047395614</v>
      </c>
      <c r="D12" s="570">
        <v>8.4208197305955022</v>
      </c>
      <c r="E12" s="599">
        <v>8.7362632516204304</v>
      </c>
      <c r="F12" s="599">
        <v>9.0227924455338204</v>
      </c>
      <c r="G12" s="599">
        <v>8.5513518409426936</v>
      </c>
      <c r="H12" s="599">
        <v>8.6532211715412153</v>
      </c>
      <c r="I12" s="599">
        <v>8.2306005249575662</v>
      </c>
      <c r="J12" s="599">
        <v>8.6584762785045637</v>
      </c>
    </row>
    <row r="13" spans="1:11">
      <c r="A13" s="571">
        <v>1.7</v>
      </c>
      <c r="B13" s="572" t="s">
        <v>483</v>
      </c>
      <c r="C13" s="570"/>
      <c r="D13" s="570"/>
      <c r="E13" s="599"/>
      <c r="F13" s="599">
        <v>6.837298298282918</v>
      </c>
      <c r="G13" s="599">
        <v>6.3050090313453291</v>
      </c>
      <c r="H13" s="599">
        <v>6.0892197873809799</v>
      </c>
      <c r="I13" s="599">
        <v>5.8541682828487325</v>
      </c>
      <c r="J13" s="599">
        <v>5.9156739330018482</v>
      </c>
    </row>
    <row r="14" spans="1:11">
      <c r="A14" s="571"/>
      <c r="B14" s="571"/>
      <c r="C14" s="567"/>
      <c r="D14" s="573"/>
      <c r="E14" s="1138"/>
      <c r="F14" s="601"/>
      <c r="G14" s="601"/>
      <c r="H14" s="601"/>
      <c r="I14" s="601"/>
      <c r="J14" s="601"/>
    </row>
    <row r="15" spans="1:11">
      <c r="A15" s="1615" t="s">
        <v>484</v>
      </c>
      <c r="B15" s="1616"/>
      <c r="C15" s="567"/>
      <c r="D15" s="567"/>
      <c r="E15" s="601"/>
      <c r="F15" s="601"/>
      <c r="G15" s="601"/>
      <c r="H15" s="601"/>
      <c r="I15" s="601"/>
      <c r="J15" s="601"/>
    </row>
    <row r="16" spans="1:11" ht="25.5">
      <c r="A16" s="568">
        <v>2.1</v>
      </c>
      <c r="B16" s="574" t="s">
        <v>485</v>
      </c>
      <c r="C16" s="570"/>
      <c r="D16" s="570"/>
      <c r="E16" s="599"/>
      <c r="F16" s="599"/>
      <c r="G16" s="599">
        <v>5.2232637667947683</v>
      </c>
      <c r="H16" s="599">
        <v>7.6391171847969854</v>
      </c>
      <c r="I16" s="599">
        <v>11.259166971619521</v>
      </c>
      <c r="J16" s="599">
        <v>12.783385755303531</v>
      </c>
    </row>
    <row r="17" spans="1:11">
      <c r="A17" s="568">
        <v>2.2000000000000002</v>
      </c>
      <c r="B17" s="569" t="s">
        <v>486</v>
      </c>
      <c r="C17" s="570"/>
      <c r="D17" s="570"/>
      <c r="E17" s="599"/>
      <c r="F17" s="599"/>
      <c r="G17" s="599"/>
      <c r="H17" s="599"/>
      <c r="I17" s="599">
        <v>11.614756144720356</v>
      </c>
      <c r="J17" s="599">
        <v>12.656908047718673</v>
      </c>
    </row>
    <row r="18" spans="1:11" ht="26.25">
      <c r="A18" s="568">
        <v>2.2999999999999998</v>
      </c>
      <c r="B18" s="569" t="s">
        <v>487</v>
      </c>
      <c r="C18" s="570"/>
      <c r="D18" s="570"/>
      <c r="E18" s="599"/>
      <c r="F18" s="599"/>
      <c r="G18" s="599">
        <v>4.6901605770859023</v>
      </c>
      <c r="H18" s="599">
        <v>5.2772370745168136</v>
      </c>
      <c r="I18" s="599">
        <v>8.0768879901196797</v>
      </c>
      <c r="J18" s="599">
        <v>8.7241159176648164</v>
      </c>
    </row>
    <row r="19" spans="1:11">
      <c r="A19" s="568">
        <v>2.4</v>
      </c>
      <c r="B19" s="572" t="s">
        <v>488</v>
      </c>
      <c r="C19" s="570"/>
      <c r="D19" s="570"/>
      <c r="E19" s="599"/>
      <c r="F19" s="599"/>
      <c r="G19" s="599">
        <v>41.234926719488513</v>
      </c>
      <c r="H19" s="599">
        <v>46.3</v>
      </c>
      <c r="I19" s="599">
        <v>45.183259187868622</v>
      </c>
      <c r="J19" s="599">
        <v>48.980417486778535</v>
      </c>
    </row>
    <row r="20" spans="1:11">
      <c r="A20" s="568">
        <v>2.5</v>
      </c>
      <c r="B20" s="572" t="s">
        <v>489</v>
      </c>
      <c r="C20" s="570"/>
      <c r="D20" s="570"/>
      <c r="E20" s="599"/>
      <c r="F20" s="599"/>
      <c r="G20" s="599">
        <v>4.5974226722119855</v>
      </c>
      <c r="H20" s="599">
        <v>5.0492675628629122</v>
      </c>
      <c r="I20" s="599">
        <v>7.8848447987658066</v>
      </c>
      <c r="J20" s="599">
        <v>8.6397261277531285</v>
      </c>
    </row>
    <row r="21" spans="1:11">
      <c r="A21" s="568">
        <v>2.6</v>
      </c>
      <c r="B21" s="572" t="s">
        <v>490</v>
      </c>
      <c r="C21" s="570"/>
      <c r="D21" s="570"/>
      <c r="E21" s="599"/>
      <c r="F21" s="599"/>
      <c r="G21" s="599">
        <v>3.0056050316912528</v>
      </c>
      <c r="H21" s="599">
        <v>3.3642424107011437</v>
      </c>
      <c r="I21" s="599">
        <v>4.7057647567967864</v>
      </c>
      <c r="J21" s="599">
        <v>4.7103067093088757</v>
      </c>
    </row>
    <row r="22" spans="1:11">
      <c r="A22" s="568">
        <v>2.7</v>
      </c>
      <c r="B22" s="572" t="s">
        <v>491</v>
      </c>
      <c r="C22" s="570">
        <v>61.246895231479634</v>
      </c>
      <c r="D22" s="570">
        <v>62.482236847584872</v>
      </c>
      <c r="E22" s="599">
        <v>65.231465242676336</v>
      </c>
      <c r="F22" s="599">
        <v>64.861687001731582</v>
      </c>
      <c r="G22" s="599">
        <v>64.083201039540967</v>
      </c>
      <c r="H22" s="599">
        <v>63.750071546845852</v>
      </c>
      <c r="I22" s="599">
        <v>58.262102465123554</v>
      </c>
      <c r="J22" s="599">
        <v>53.991794168751518</v>
      </c>
      <c r="K22" s="575"/>
    </row>
    <row r="23" spans="1:11">
      <c r="A23" s="568">
        <v>2.8</v>
      </c>
      <c r="B23" s="572" t="s">
        <v>492</v>
      </c>
      <c r="C23" s="570">
        <v>25.098236638760341</v>
      </c>
      <c r="D23" s="570">
        <v>24.818161014441394</v>
      </c>
      <c r="E23" s="599">
        <v>22.651855470092173</v>
      </c>
      <c r="F23" s="599">
        <v>23.929924523965067</v>
      </c>
      <c r="G23" s="599">
        <v>29.186695452719874</v>
      </c>
      <c r="H23" s="599">
        <v>29.528142013436774</v>
      </c>
      <c r="I23" s="599">
        <v>30.549724052306292</v>
      </c>
      <c r="J23" s="599">
        <v>35.842515822403648</v>
      </c>
    </row>
    <row r="24" spans="1:11">
      <c r="A24" s="568">
        <v>2.9</v>
      </c>
      <c r="B24" s="572" t="s">
        <v>493</v>
      </c>
      <c r="C24" s="570">
        <v>9.510306914600033</v>
      </c>
      <c r="D24" s="570">
        <v>10.634265620914638</v>
      </c>
      <c r="E24" s="599">
        <v>10.653304707334984</v>
      </c>
      <c r="F24" s="599">
        <v>10.713442460124561</v>
      </c>
      <c r="G24" s="599">
        <v>8.7949877311371871</v>
      </c>
      <c r="H24" s="599">
        <v>8.0032909067844979</v>
      </c>
      <c r="I24" s="599">
        <v>12.154183818575758</v>
      </c>
      <c r="J24" s="599">
        <v>13.798510413348314</v>
      </c>
    </row>
    <row r="25" spans="1:11">
      <c r="A25" s="576">
        <v>2.1</v>
      </c>
      <c r="B25" s="572" t="s">
        <v>494</v>
      </c>
      <c r="C25" s="570">
        <v>3.3637157476787394</v>
      </c>
      <c r="D25" s="570">
        <v>3.3216335233868453</v>
      </c>
      <c r="E25" s="599">
        <v>3.3712696974631098</v>
      </c>
      <c r="F25" s="599">
        <v>3.4321005858939726</v>
      </c>
      <c r="G25" s="599">
        <v>2.9711895317846846</v>
      </c>
      <c r="H25" s="599">
        <v>3.2680321489681328</v>
      </c>
      <c r="I25" s="599">
        <v>3.8668684465981844</v>
      </c>
      <c r="J25" s="599">
        <v>3.4978600210261694</v>
      </c>
    </row>
    <row r="26" spans="1:11">
      <c r="A26" s="568">
        <v>2.11</v>
      </c>
      <c r="B26" s="572" t="s">
        <v>495</v>
      </c>
      <c r="C26" s="570">
        <v>1.1371331466077983</v>
      </c>
      <c r="D26" s="570">
        <v>1.1854256923877722</v>
      </c>
      <c r="E26" s="599">
        <v>1.2524533582020481</v>
      </c>
      <c r="F26" s="599">
        <v>1.055060749490476</v>
      </c>
      <c r="G26" s="599">
        <v>0.80765940600877817</v>
      </c>
      <c r="H26" s="599">
        <v>0.9084714838203839</v>
      </c>
      <c r="I26" s="599">
        <v>1.4449492525235259</v>
      </c>
      <c r="J26" s="599">
        <v>1.013211556135988</v>
      </c>
    </row>
    <row r="27" spans="1:11">
      <c r="A27" s="571"/>
      <c r="B27" s="577"/>
      <c r="C27" s="567"/>
      <c r="D27" s="567"/>
      <c r="E27" s="601"/>
      <c r="F27" s="601"/>
      <c r="G27" s="601"/>
      <c r="H27" s="601"/>
      <c r="I27" s="601"/>
      <c r="J27" s="601"/>
    </row>
    <row r="28" spans="1:11">
      <c r="A28" s="1615" t="s">
        <v>496</v>
      </c>
      <c r="B28" s="1616"/>
      <c r="C28" s="567"/>
      <c r="D28" s="567"/>
      <c r="E28" s="601"/>
      <c r="F28" s="601"/>
      <c r="G28" s="601"/>
      <c r="H28" s="601"/>
      <c r="I28" s="601"/>
      <c r="J28" s="601"/>
    </row>
    <row r="29" spans="1:11">
      <c r="A29" s="578">
        <v>3.1</v>
      </c>
      <c r="B29" s="572" t="s">
        <v>497</v>
      </c>
      <c r="C29" s="570">
        <v>17.335470810903679</v>
      </c>
      <c r="D29" s="570">
        <v>17.560710739461811</v>
      </c>
      <c r="E29" s="599">
        <v>13.153289500955486</v>
      </c>
      <c r="F29" s="599">
        <v>10.262016381300635</v>
      </c>
      <c r="G29" s="599">
        <v>9.389768074831057</v>
      </c>
      <c r="H29" s="599">
        <v>13.440871898957091</v>
      </c>
      <c r="I29" s="599">
        <v>10.394088751926789</v>
      </c>
      <c r="J29" s="599">
        <v>10.562636216529175</v>
      </c>
    </row>
    <row r="30" spans="1:11">
      <c r="A30" s="578">
        <v>3.2</v>
      </c>
      <c r="B30" s="572" t="s">
        <v>498</v>
      </c>
      <c r="C30" s="570">
        <v>1.9323162917323118</v>
      </c>
      <c r="D30" s="570">
        <v>1.9895608220768624</v>
      </c>
      <c r="E30" s="599">
        <v>1.7696022406573551</v>
      </c>
      <c r="F30" s="599">
        <v>1.4318176168730146</v>
      </c>
      <c r="G30" s="599">
        <v>1.1481382401802533</v>
      </c>
      <c r="H30" s="599">
        <v>1.4318535375594517</v>
      </c>
      <c r="I30" s="599">
        <v>0.94147223843132988</v>
      </c>
      <c r="J30" s="599">
        <v>1.4668109623638186</v>
      </c>
    </row>
    <row r="31" spans="1:11">
      <c r="A31" s="578">
        <v>3.3</v>
      </c>
      <c r="B31" s="572" t="s">
        <v>499</v>
      </c>
      <c r="C31" s="570">
        <v>1.3645347329844872</v>
      </c>
      <c r="D31" s="570">
        <v>1.4171435464944422</v>
      </c>
      <c r="E31" s="599">
        <v>1.1439514830780402</v>
      </c>
      <c r="F31" s="599">
        <v>0.92589066717490598</v>
      </c>
      <c r="G31" s="599">
        <v>0.81287579737973004</v>
      </c>
      <c r="H31" s="599">
        <v>1.0831276274036643</v>
      </c>
      <c r="I31" s="599">
        <v>0.81417612760109404</v>
      </c>
      <c r="J31" s="599">
        <v>0.94113419731244252</v>
      </c>
    </row>
    <row r="32" spans="1:11">
      <c r="A32" s="578">
        <v>3.4</v>
      </c>
      <c r="B32" s="572" t="s">
        <v>500</v>
      </c>
      <c r="C32" s="570">
        <v>88.04314984974782</v>
      </c>
      <c r="D32" s="570">
        <v>88.852773340019169</v>
      </c>
      <c r="E32" s="599">
        <v>88.243522619420503</v>
      </c>
      <c r="F32" s="599">
        <v>90.151991263149895</v>
      </c>
      <c r="G32" s="599">
        <v>90.816821686409014</v>
      </c>
      <c r="H32" s="599">
        <v>88.648775929783326</v>
      </c>
      <c r="I32" s="599">
        <v>88.111507328734419</v>
      </c>
      <c r="J32" s="599">
        <v>92.657094673379859</v>
      </c>
    </row>
    <row r="33" spans="1:10">
      <c r="A33" s="578">
        <v>3.5</v>
      </c>
      <c r="B33" s="572" t="s">
        <v>501</v>
      </c>
      <c r="C33" s="570">
        <v>35.369160826080503</v>
      </c>
      <c r="D33" s="570">
        <v>31.235194246550673</v>
      </c>
      <c r="E33" s="599">
        <v>31.645294958492382</v>
      </c>
      <c r="F33" s="599">
        <v>32.035460111614476</v>
      </c>
      <c r="G33" s="599">
        <v>33.782759255771147</v>
      </c>
      <c r="H33" s="599">
        <v>40.833604413876515</v>
      </c>
      <c r="I33" s="599">
        <v>31.815122301246461</v>
      </c>
      <c r="J33" s="599">
        <v>25.349548003691996</v>
      </c>
    </row>
    <row r="34" spans="1:10">
      <c r="A34" s="578">
        <v>3.6</v>
      </c>
      <c r="B34" s="572" t="s">
        <v>502</v>
      </c>
      <c r="C34" s="570">
        <v>11.95685015025219</v>
      </c>
      <c r="D34" s="570">
        <v>11.147226659980829</v>
      </c>
      <c r="E34" s="599">
        <v>11.756477380579495</v>
      </c>
      <c r="F34" s="599">
        <v>9.8480087368501081</v>
      </c>
      <c r="G34" s="599">
        <v>9.1831783135909859</v>
      </c>
      <c r="H34" s="599">
        <v>11.35122407021667</v>
      </c>
      <c r="I34" s="599">
        <v>11.888492671265579</v>
      </c>
      <c r="J34" s="599">
        <v>7.3429053266201398</v>
      </c>
    </row>
    <row r="35" spans="1:10">
      <c r="A35" s="578">
        <v>3.7</v>
      </c>
      <c r="B35" s="572" t="s">
        <v>503</v>
      </c>
      <c r="C35" s="570">
        <v>22.924154381895683</v>
      </c>
      <c r="D35" s="570">
        <v>18.699794796148048</v>
      </c>
      <c r="E35" s="599">
        <v>20.234305137483432</v>
      </c>
      <c r="F35" s="599">
        <v>19.703752043745048</v>
      </c>
      <c r="G35" s="599">
        <v>18.8280679215306</v>
      </c>
      <c r="H35" s="599">
        <v>19.81107387459183</v>
      </c>
      <c r="I35" s="599">
        <v>13.728981051404364</v>
      </c>
      <c r="J35" s="599">
        <v>13.255641821670874</v>
      </c>
    </row>
    <row r="36" spans="1:10">
      <c r="A36" s="578">
        <v>3.8</v>
      </c>
      <c r="B36" s="572" t="s">
        <v>504</v>
      </c>
      <c r="C36" s="570">
        <v>49.866277281214799</v>
      </c>
      <c r="D36" s="570">
        <v>50.348414030920466</v>
      </c>
      <c r="E36" s="599">
        <v>47.752420712767176</v>
      </c>
      <c r="F36" s="599">
        <v>47.793941447796854</v>
      </c>
      <c r="G36" s="599">
        <v>53.572492562442122</v>
      </c>
      <c r="H36" s="599">
        <v>55.096039208386159</v>
      </c>
      <c r="I36" s="599">
        <v>53.467870156397858</v>
      </c>
      <c r="J36" s="599">
        <v>50.902821038647296</v>
      </c>
    </row>
    <row r="37" spans="1:10">
      <c r="A37" s="578">
        <v>3.9</v>
      </c>
      <c r="B37" s="572" t="s">
        <v>505</v>
      </c>
      <c r="C37" s="570">
        <v>11.431422388449853</v>
      </c>
      <c r="D37" s="570">
        <v>9.4150501068971373</v>
      </c>
      <c r="E37" s="599">
        <v>9.6623705175561518</v>
      </c>
      <c r="F37" s="599">
        <v>9.4171997148065856</v>
      </c>
      <c r="G37" s="599">
        <v>9.952288542117909</v>
      </c>
      <c r="H37" s="599">
        <v>10.915117029547462</v>
      </c>
      <c r="I37" s="599">
        <v>7.3405937623613511</v>
      </c>
      <c r="J37" s="599">
        <v>6.747495634009212</v>
      </c>
    </row>
    <row r="38" spans="1:10">
      <c r="A38" s="579">
        <v>3.1</v>
      </c>
      <c r="B38" s="572" t="s">
        <v>506</v>
      </c>
      <c r="C38" s="570"/>
      <c r="D38" s="570"/>
      <c r="E38" s="599"/>
      <c r="F38" s="599"/>
      <c r="G38" s="599">
        <v>9.8000000000000007</v>
      </c>
      <c r="H38" s="599">
        <v>11.705000265284065</v>
      </c>
      <c r="I38" s="599">
        <v>19.866553273452464</v>
      </c>
      <c r="J38" s="599">
        <v>5.8182324611261791</v>
      </c>
    </row>
    <row r="39" spans="1:10">
      <c r="A39" s="579">
        <v>3.11</v>
      </c>
      <c r="B39" s="572" t="s">
        <v>507</v>
      </c>
      <c r="C39" s="570">
        <v>49.227642614391172</v>
      </c>
      <c r="D39" s="570">
        <v>45.671168682806666</v>
      </c>
      <c r="E39" s="599">
        <v>49.966894074881871</v>
      </c>
      <c r="F39" s="599">
        <v>52.682209717878472</v>
      </c>
      <c r="G39" s="599">
        <v>43.82091718849491</v>
      </c>
      <c r="H39" s="599">
        <v>37.963282528811185</v>
      </c>
      <c r="I39" s="599">
        <v>31.413833981558241</v>
      </c>
      <c r="J39" s="599">
        <v>40.546488474697526</v>
      </c>
    </row>
    <row r="40" spans="1:10">
      <c r="A40" s="579">
        <v>3.12</v>
      </c>
      <c r="B40" s="572" t="s">
        <v>508</v>
      </c>
      <c r="C40" s="570">
        <v>3.5643459150114873</v>
      </c>
      <c r="D40" s="570">
        <v>3.4989217083079609</v>
      </c>
      <c r="E40" s="599">
        <v>3.6135073029510738</v>
      </c>
      <c r="F40" s="599">
        <v>3.583233529098051</v>
      </c>
      <c r="G40" s="599">
        <v>3.1934025392971273</v>
      </c>
      <c r="H40" s="599">
        <v>3.4616533913197136</v>
      </c>
      <c r="I40" s="599">
        <v>3.9757044276755451</v>
      </c>
      <c r="J40" s="599">
        <v>3.5564280701282196</v>
      </c>
    </row>
    <row r="41" spans="1:10">
      <c r="B41" s="580"/>
      <c r="C41" s="570"/>
      <c r="D41" s="570"/>
      <c r="E41" s="599"/>
      <c r="F41" s="599"/>
      <c r="G41" s="599"/>
      <c r="H41" s="599"/>
      <c r="I41" s="599"/>
      <c r="J41" s="599"/>
    </row>
    <row r="42" spans="1:10">
      <c r="A42" s="1615" t="s">
        <v>509</v>
      </c>
      <c r="B42" s="1616"/>
      <c r="C42" s="570"/>
      <c r="D42" s="570"/>
      <c r="E42" s="599"/>
      <c r="F42" s="599"/>
      <c r="G42" s="599"/>
      <c r="H42" s="599"/>
      <c r="I42" s="599"/>
      <c r="J42" s="599"/>
    </row>
    <row r="43" spans="1:10">
      <c r="A43" s="581">
        <v>4.0999999999999996</v>
      </c>
      <c r="B43" s="572" t="s">
        <v>510</v>
      </c>
      <c r="C43" s="570">
        <v>27.257507154154425</v>
      </c>
      <c r="D43" s="570">
        <v>28.784616983232247</v>
      </c>
      <c r="E43" s="599">
        <v>25.741380600603815</v>
      </c>
      <c r="F43" s="599">
        <v>28.917172109780694</v>
      </c>
      <c r="G43" s="599">
        <v>34.170086751703323</v>
      </c>
      <c r="H43" s="599">
        <v>29.703579151621902</v>
      </c>
      <c r="I43" s="599">
        <v>27.38318853555371</v>
      </c>
      <c r="J43" s="599">
        <v>39.484434294312912</v>
      </c>
    </row>
    <row r="44" spans="1:10">
      <c r="A44" s="581">
        <v>4.2</v>
      </c>
      <c r="B44" s="572" t="s">
        <v>511</v>
      </c>
      <c r="C44" s="570">
        <v>29.852700328846616</v>
      </c>
      <c r="D44" s="570">
        <v>31.252131215592211</v>
      </c>
      <c r="E44" s="599">
        <v>27.57875157081142</v>
      </c>
      <c r="F44" s="599">
        <v>30.996616266611088</v>
      </c>
      <c r="G44" s="599">
        <v>37.833735424201613</v>
      </c>
      <c r="H44" s="599">
        <v>33.774018130162879</v>
      </c>
      <c r="I44" s="599">
        <v>29.91190324091723</v>
      </c>
      <c r="J44" s="599">
        <v>44.898574674389408</v>
      </c>
    </row>
    <row r="45" spans="1:10">
      <c r="A45" s="581">
        <v>4.3</v>
      </c>
      <c r="B45" s="572" t="s">
        <v>512</v>
      </c>
      <c r="C45" s="570">
        <v>35.279287284783614</v>
      </c>
      <c r="D45" s="570">
        <v>35.545884185949113</v>
      </c>
      <c r="E45" s="599">
        <v>45.389225255038632</v>
      </c>
      <c r="F45" s="599">
        <v>47.072315035980083</v>
      </c>
      <c r="G45" s="599">
        <v>43.168523987755492</v>
      </c>
      <c r="H45" s="599">
        <v>33.986518125124284</v>
      </c>
      <c r="I45" s="599">
        <v>44.327093850432071</v>
      </c>
      <c r="J45" s="599">
        <v>54.704368057275808</v>
      </c>
    </row>
    <row r="46" spans="1:10">
      <c r="A46" s="581">
        <v>4.4000000000000004</v>
      </c>
      <c r="B46" s="572" t="s">
        <v>513</v>
      </c>
      <c r="C46" s="570">
        <v>200.80113731396909</v>
      </c>
      <c r="D46" s="570">
        <v>187.4557882486524</v>
      </c>
      <c r="E46" s="599">
        <v>176.47170418839175</v>
      </c>
      <c r="F46" s="599">
        <v>212.77617879867955</v>
      </c>
      <c r="G46" s="599">
        <v>255.91124107393401</v>
      </c>
      <c r="H46" s="599">
        <v>217.80330728438909</v>
      </c>
      <c r="I46" s="599">
        <v>237.48104799154328</v>
      </c>
      <c r="J46" s="599">
        <v>340.85488354103995</v>
      </c>
    </row>
    <row r="47" spans="1:10">
      <c r="A47" s="581">
        <v>4.5</v>
      </c>
      <c r="B47" s="572" t="s">
        <v>514</v>
      </c>
      <c r="C47" s="570">
        <v>152.58821965604329</v>
      </c>
      <c r="D47" s="570">
        <v>155.7476347863817</v>
      </c>
      <c r="E47" s="599">
        <v>152.13336556751298</v>
      </c>
      <c r="F47" s="599">
        <v>178.16108939546461</v>
      </c>
      <c r="G47" s="599">
        <v>202.07273045301625</v>
      </c>
      <c r="H47" s="599">
        <v>171.80330449974966</v>
      </c>
      <c r="I47" s="599">
        <v>191.16380433826831</v>
      </c>
      <c r="J47" s="599">
        <v>288.42397611251783</v>
      </c>
    </row>
    <row r="48" spans="1:10">
      <c r="A48" s="581">
        <v>4.5999999999999996</v>
      </c>
      <c r="B48" s="572" t="s">
        <v>515</v>
      </c>
      <c r="C48" s="570">
        <v>39.16845644853916</v>
      </c>
      <c r="D48" s="570">
        <v>40.040880379103015</v>
      </c>
      <c r="E48" s="599">
        <v>35.748746814351108</v>
      </c>
      <c r="F48" s="599">
        <v>39.523121400824706</v>
      </c>
      <c r="G48" s="599">
        <v>43.960324054449494</v>
      </c>
      <c r="H48" s="599">
        <v>38.806779821087687</v>
      </c>
      <c r="I48" s="599">
        <v>34.75392144761539</v>
      </c>
      <c r="J48" s="599">
        <v>48.468358208274417</v>
      </c>
    </row>
    <row r="49" spans="1:10">
      <c r="A49" s="581">
        <v>4.7</v>
      </c>
      <c r="B49" s="572" t="s">
        <v>516</v>
      </c>
      <c r="C49" s="570">
        <v>37.126313708126666</v>
      </c>
      <c r="D49" s="570">
        <v>34.171466367424095</v>
      </c>
      <c r="E49" s="599">
        <v>31.966740062154258</v>
      </c>
      <c r="F49" s="599">
        <v>31.355560495440741</v>
      </c>
      <c r="G49" s="599">
        <v>34.528214652246874</v>
      </c>
      <c r="H49" s="599">
        <v>38.044921787258929</v>
      </c>
      <c r="I49" s="599">
        <v>31.183188332308699</v>
      </c>
      <c r="J49" s="599">
        <v>32.315851441323808</v>
      </c>
    </row>
    <row r="50" spans="1:10">
      <c r="A50" s="581">
        <v>4.8</v>
      </c>
      <c r="B50" s="572" t="s">
        <v>517</v>
      </c>
      <c r="C50" s="570"/>
      <c r="D50" s="570"/>
      <c r="E50" s="599"/>
      <c r="F50" s="599"/>
      <c r="G50" s="599"/>
      <c r="H50" s="599"/>
      <c r="I50" s="599">
        <v>36.825823354009025</v>
      </c>
      <c r="J50" s="599">
        <v>52.027587728014545</v>
      </c>
    </row>
    <row r="51" spans="1:10">
      <c r="A51" s="581">
        <v>4.9000000000000004</v>
      </c>
      <c r="B51" s="572" t="s">
        <v>518</v>
      </c>
      <c r="C51" s="570">
        <v>113.62282933670961</v>
      </c>
      <c r="D51" s="570">
        <v>115.05361490556176</v>
      </c>
      <c r="E51" s="599">
        <v>110.38597044265941</v>
      </c>
      <c r="F51" s="599">
        <v>112.80188143046459</v>
      </c>
      <c r="G51" s="599">
        <v>121.2944694016573</v>
      </c>
      <c r="H51" s="599">
        <v>120.0661265171598</v>
      </c>
      <c r="I51" s="599">
        <v>135.23653932931188</v>
      </c>
      <c r="J51" s="599">
        <v>150.88284059911052</v>
      </c>
    </row>
    <row r="52" spans="1:10">
      <c r="A52" s="582">
        <v>4.0999999999999996</v>
      </c>
      <c r="B52" s="572" t="s">
        <v>519</v>
      </c>
      <c r="C52" s="570"/>
      <c r="D52" s="570"/>
      <c r="E52" s="599"/>
      <c r="F52" s="599">
        <v>130.13753968848346</v>
      </c>
      <c r="G52" s="599">
        <v>136.25390607156089</v>
      </c>
      <c r="H52" s="599">
        <v>135.1102590351384</v>
      </c>
      <c r="I52" s="599">
        <v>141.10683663750564</v>
      </c>
      <c r="J52" s="599">
        <v>158.3502954108686</v>
      </c>
    </row>
    <row r="53" spans="1:10">
      <c r="B53" s="580"/>
      <c r="C53" s="567"/>
      <c r="D53" s="567"/>
      <c r="E53" s="601"/>
      <c r="F53" s="601"/>
      <c r="G53" s="601"/>
      <c r="H53" s="601"/>
      <c r="I53" s="601"/>
      <c r="J53" s="601"/>
    </row>
    <row r="54" spans="1:10">
      <c r="A54" s="1621" t="s">
        <v>520</v>
      </c>
      <c r="B54" s="1622"/>
      <c r="C54" s="567"/>
      <c r="D54" s="567"/>
      <c r="E54" s="601"/>
      <c r="F54" s="601"/>
      <c r="G54" s="601"/>
      <c r="H54" s="601"/>
      <c r="I54" s="601"/>
      <c r="J54" s="601"/>
    </row>
    <row r="55" spans="1:10">
      <c r="A55" s="571">
        <v>5.0999999999999996</v>
      </c>
      <c r="B55" s="572" t="s">
        <v>521</v>
      </c>
      <c r="C55" s="570">
        <v>69.590455242897448</v>
      </c>
      <c r="D55" s="570">
        <v>71.888072167001312</v>
      </c>
      <c r="E55" s="599">
        <v>72.00638594209434</v>
      </c>
      <c r="F55" s="599">
        <v>73.165203265492323</v>
      </c>
      <c r="G55" s="599">
        <v>77.729378676508531</v>
      </c>
      <c r="H55" s="599">
        <v>76.542241558215835</v>
      </c>
      <c r="I55" s="599">
        <v>78.791651114330804</v>
      </c>
      <c r="J55" s="599">
        <v>81.464352732237217</v>
      </c>
    </row>
    <row r="56" spans="1:10">
      <c r="A56" s="571">
        <v>5.2</v>
      </c>
      <c r="B56" s="572" t="s">
        <v>522</v>
      </c>
      <c r="C56" s="570">
        <v>18.751983156139229</v>
      </c>
      <c r="D56" s="570">
        <v>15.614066668992862</v>
      </c>
      <c r="E56" s="599">
        <v>14.951546857080114</v>
      </c>
      <c r="F56" s="599">
        <v>13.410799302983595</v>
      </c>
      <c r="G56" s="599">
        <v>11.698272019298178</v>
      </c>
      <c r="H56" s="599">
        <v>12.914071828798773</v>
      </c>
      <c r="I56" s="599">
        <v>9.6389891614626038</v>
      </c>
      <c r="J56" s="599">
        <v>6.8069047444679303</v>
      </c>
    </row>
    <row r="57" spans="1:10">
      <c r="A57" s="571">
        <v>5.3</v>
      </c>
      <c r="B57" s="572" t="s">
        <v>523</v>
      </c>
      <c r="C57" s="570">
        <v>7.8182528047395614</v>
      </c>
      <c r="D57" s="570">
        <v>8.4208197305955022</v>
      </c>
      <c r="E57" s="599">
        <v>8.7362632516204304</v>
      </c>
      <c r="F57" s="599">
        <v>9.0227924455338204</v>
      </c>
      <c r="G57" s="599">
        <v>8.152247407794988</v>
      </c>
      <c r="H57" s="599">
        <v>8.0128632684140833</v>
      </c>
      <c r="I57" s="599">
        <v>8.2306005249575662</v>
      </c>
      <c r="J57" s="599">
        <v>8.6584762785045637</v>
      </c>
    </row>
    <row r="58" spans="1:10">
      <c r="A58" s="571">
        <v>5.4</v>
      </c>
      <c r="B58" s="572" t="s">
        <v>524</v>
      </c>
      <c r="C58" s="583">
        <v>3.8393087962237615</v>
      </c>
      <c r="D58" s="583">
        <v>4.077041433410324</v>
      </c>
      <c r="E58" s="599">
        <v>4.3058039492051154</v>
      </c>
      <c r="F58" s="599">
        <v>4.4012049859902618</v>
      </c>
      <c r="G58" s="599">
        <v>2.4201018963983021</v>
      </c>
      <c r="H58" s="599">
        <v>2.5308233445713082</v>
      </c>
      <c r="I58" s="599">
        <v>3.3387591992490258</v>
      </c>
      <c r="J58" s="599">
        <v>3.0702662447902895</v>
      </c>
    </row>
    <row r="59" spans="1:10">
      <c r="A59" s="571">
        <v>5.5</v>
      </c>
      <c r="B59" s="572" t="s">
        <v>525</v>
      </c>
      <c r="C59" s="570">
        <v>88.010482210102552</v>
      </c>
      <c r="D59" s="570">
        <v>86.916000059695591</v>
      </c>
      <c r="E59" s="599">
        <v>90.591222416208723</v>
      </c>
      <c r="F59" s="599">
        <v>88.651003628555472</v>
      </c>
      <c r="G59" s="599">
        <v>82.443989815279778</v>
      </c>
      <c r="H59" s="599">
        <v>83.287437431995485</v>
      </c>
      <c r="I59" s="599">
        <v>73.944512700441066</v>
      </c>
      <c r="J59" s="599">
        <v>66.276588910263072</v>
      </c>
    </row>
    <row r="60" spans="1:10">
      <c r="A60" s="571">
        <v>5.6</v>
      </c>
      <c r="B60" s="572" t="s">
        <v>526</v>
      </c>
      <c r="C60" s="570">
        <v>69.328961642230936</v>
      </c>
      <c r="D60" s="570">
        <v>71.406525233281144</v>
      </c>
      <c r="E60" s="599">
        <v>75.014967746905342</v>
      </c>
      <c r="F60" s="599">
        <v>74.918782430997851</v>
      </c>
      <c r="G60" s="599">
        <v>71.659269298624011</v>
      </c>
      <c r="H60" s="599">
        <v>71.263915461219696</v>
      </c>
      <c r="I60" s="599">
        <v>65.884519532391025</v>
      </c>
      <c r="J60" s="599">
        <v>61.165769823773054</v>
      </c>
    </row>
    <row r="61" spans="1:10">
      <c r="A61" s="571">
        <v>5.7</v>
      </c>
      <c r="B61" s="572" t="s">
        <v>527</v>
      </c>
      <c r="C61" s="570">
        <v>63.692236884705814</v>
      </c>
      <c r="D61" s="570">
        <v>65.137937550382929</v>
      </c>
      <c r="E61" s="599">
        <v>68.16658474046973</v>
      </c>
      <c r="F61" s="599">
        <v>67.847808115391288</v>
      </c>
      <c r="G61" s="599">
        <v>65.672543510450353</v>
      </c>
      <c r="H61" s="599">
        <v>65.405365813455035</v>
      </c>
      <c r="I61" s="599">
        <v>60.274523668923266</v>
      </c>
      <c r="J61" s="599">
        <v>55.701993678332599</v>
      </c>
    </row>
    <row r="62" spans="1:10">
      <c r="A62" s="571"/>
      <c r="B62" s="577"/>
      <c r="C62" s="567"/>
      <c r="D62" s="567"/>
      <c r="E62" s="601"/>
      <c r="F62" s="601"/>
      <c r="G62" s="601"/>
      <c r="H62" s="601"/>
      <c r="I62" s="601"/>
      <c r="J62" s="601"/>
    </row>
    <row r="63" spans="1:10">
      <c r="A63" s="1615" t="s">
        <v>528</v>
      </c>
      <c r="B63" s="1616"/>
      <c r="C63" s="567"/>
      <c r="D63" s="567"/>
      <c r="E63" s="601"/>
      <c r="F63" s="601"/>
      <c r="G63" s="601"/>
      <c r="H63" s="601"/>
      <c r="I63" s="601"/>
      <c r="J63" s="601"/>
    </row>
    <row r="64" spans="1:10">
      <c r="A64" s="571">
        <v>6.1</v>
      </c>
      <c r="B64" s="572" t="s">
        <v>529</v>
      </c>
      <c r="C64" s="584">
        <v>3529</v>
      </c>
      <c r="D64" s="585">
        <v>3551</v>
      </c>
      <c r="E64" s="615">
        <v>3576</v>
      </c>
      <c r="F64" s="615">
        <v>3607</v>
      </c>
      <c r="G64" s="615">
        <v>3615</v>
      </c>
      <c r="H64" s="615">
        <v>3621</v>
      </c>
      <c r="I64" s="615">
        <v>3632</v>
      </c>
      <c r="J64" s="615">
        <v>3635</v>
      </c>
    </row>
    <row r="65" spans="1:10" ht="15.75" thickBot="1">
      <c r="A65" s="586">
        <v>6.2</v>
      </c>
      <c r="B65" s="587" t="s">
        <v>530</v>
      </c>
      <c r="C65" s="588">
        <v>3459</v>
      </c>
      <c r="D65" s="589">
        <v>4220</v>
      </c>
      <c r="E65" s="618">
        <v>5211</v>
      </c>
      <c r="F65" s="618">
        <v>5797</v>
      </c>
      <c r="G65" s="618">
        <v>6176</v>
      </c>
      <c r="H65" s="618">
        <v>6439</v>
      </c>
      <c r="I65" s="618">
        <v>6702</v>
      </c>
      <c r="J65" s="618">
        <v>6943</v>
      </c>
    </row>
    <row r="66" spans="1:10" ht="24" customHeight="1">
      <c r="A66" s="1623" t="s">
        <v>536</v>
      </c>
      <c r="B66" s="1623"/>
      <c r="D66" s="590"/>
      <c r="E66" s="590"/>
      <c r="F66" s="590"/>
      <c r="G66" s="590"/>
      <c r="H66" s="1140" t="s">
        <v>1178</v>
      </c>
      <c r="J66" s="591"/>
    </row>
    <row r="67" spans="1:10">
      <c r="A67" s="1624" t="s">
        <v>531</v>
      </c>
      <c r="B67" s="1624"/>
    </row>
    <row r="68" spans="1:10">
      <c r="A68" s="1139" t="s">
        <v>532</v>
      </c>
      <c r="B68" s="1139"/>
      <c r="C68" s="592"/>
      <c r="D68" s="592"/>
      <c r="E68" s="592"/>
      <c r="F68" s="592"/>
      <c r="G68" s="592"/>
      <c r="H68" s="592"/>
      <c r="I68" s="592"/>
      <c r="J68" s="592"/>
    </row>
    <row r="69" spans="1:10">
      <c r="C69" s="592"/>
      <c r="D69" s="592"/>
      <c r="E69" s="592"/>
      <c r="F69" s="592"/>
      <c r="G69" s="592"/>
      <c r="H69" s="592"/>
      <c r="I69" s="592"/>
      <c r="J69" s="592"/>
    </row>
  </sheetData>
  <mergeCells count="11">
    <mergeCell ref="A42:B42"/>
    <mergeCell ref="A54:B54"/>
    <mergeCell ref="A63:B63"/>
    <mergeCell ref="A66:B66"/>
    <mergeCell ref="A67:B67"/>
    <mergeCell ref="A28:B28"/>
    <mergeCell ref="A1:B1"/>
    <mergeCell ref="A3:J3"/>
    <mergeCell ref="A5:B5"/>
    <mergeCell ref="A6:B6"/>
    <mergeCell ref="A15:B15"/>
  </mergeCells>
  <hyperlinks>
    <hyperlink ref="H2" location="Contents!A1" display="cs;slf;fj;jpw;F jpUk;Gtjw;F"/>
    <hyperlink ref="H2:I2" location="உள்ளடக்கம்!A1" display="cs;slf;fj;jpw;F jpUk;Gtjw;F"/>
  </hyperlinks>
  <printOptions horizontalCentered="1"/>
  <pageMargins left="0.4" right="0.23" top="0.37" bottom="0.53" header="0.28000000000000003" footer="0.3"/>
  <pageSetup scale="63" orientation="portrait" r:id="rId1"/>
  <headerFooter>
    <oddHeader>&amp;L&amp;"Calibri"&amp;10&amp;K000000 [Limited Sharing]&amp;1#_x000D_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workbookViewId="0">
      <pane xSplit="2" ySplit="5" topLeftCell="E6" activePane="bottomRight" state="frozen"/>
      <selection activeCell="R106" sqref="R106"/>
      <selection pane="topRight" activeCell="R106" sqref="R106"/>
      <selection pane="bottomLeft" activeCell="R106" sqref="R106"/>
      <selection pane="bottomRight" activeCell="N6" sqref="N6"/>
    </sheetView>
  </sheetViews>
  <sheetFormatPr defaultRowHeight="15"/>
  <cols>
    <col min="1" max="1" width="6.83203125" style="593" customWidth="1"/>
    <col min="2" max="2" width="98" style="593" bestFit="1" customWidth="1"/>
    <col min="3" max="4" width="14.83203125" style="593" hidden="1" customWidth="1"/>
    <col min="5" max="8" width="14.83203125" style="593" customWidth="1"/>
    <col min="9" max="9" width="13" style="593" customWidth="1"/>
    <col min="10" max="10" width="15.5" style="593" customWidth="1"/>
    <col min="11" max="12" width="12.83203125" style="593" bestFit="1" customWidth="1"/>
    <col min="13" max="16384" width="9.33203125" style="593"/>
  </cols>
  <sheetData>
    <row r="1" spans="1:11" ht="15.75">
      <c r="A1" s="1617" t="s">
        <v>189</v>
      </c>
      <c r="B1" s="1617"/>
      <c r="C1" s="1141"/>
      <c r="D1" s="1141"/>
      <c r="E1" s="1141"/>
      <c r="F1" s="1141"/>
      <c r="G1" s="1141"/>
      <c r="H1" s="1142"/>
      <c r="I1" s="1141"/>
      <c r="J1" s="957" t="s">
        <v>533</v>
      </c>
      <c r="K1" s="594"/>
    </row>
    <row r="2" spans="1:11" ht="15.75">
      <c r="A2" s="1322"/>
      <c r="B2" s="1322"/>
      <c r="C2" s="1141"/>
      <c r="D2" s="1141"/>
      <c r="E2" s="1141"/>
      <c r="F2" s="1141"/>
      <c r="G2" s="1141"/>
      <c r="I2" s="1773" t="s">
        <v>1200</v>
      </c>
      <c r="J2" s="1773"/>
      <c r="K2" s="594"/>
    </row>
    <row r="3" spans="1:11" ht="15.75">
      <c r="A3" s="1625" t="s">
        <v>534</v>
      </c>
      <c r="B3" s="1625"/>
      <c r="C3" s="1625"/>
      <c r="D3" s="1625"/>
      <c r="E3" s="1625"/>
      <c r="F3" s="1625"/>
      <c r="G3" s="1625"/>
      <c r="H3" s="1625"/>
      <c r="I3" s="1625"/>
      <c r="J3" s="1625"/>
    </row>
    <row r="4" spans="1:11" ht="15.75" thickBot="1"/>
    <row r="5" spans="1:11" ht="15.75" thickBot="1">
      <c r="A5" s="1619" t="s">
        <v>396</v>
      </c>
      <c r="B5" s="1620"/>
      <c r="C5" s="1143">
        <v>2016</v>
      </c>
      <c r="D5" s="1143">
        <v>2017</v>
      </c>
      <c r="E5" s="1137">
        <v>2018</v>
      </c>
      <c r="F5" s="1137">
        <v>2019</v>
      </c>
      <c r="G5" s="1137">
        <v>2020</v>
      </c>
      <c r="H5" s="1137">
        <v>2021</v>
      </c>
      <c r="I5" s="1137" t="s">
        <v>474</v>
      </c>
      <c r="J5" s="1137" t="s">
        <v>475</v>
      </c>
    </row>
    <row r="6" spans="1:11">
      <c r="A6" s="1615" t="s">
        <v>476</v>
      </c>
      <c r="B6" s="1616"/>
      <c r="C6" s="595"/>
      <c r="D6" s="596"/>
      <c r="E6" s="596"/>
      <c r="F6" s="596"/>
      <c r="G6" s="596"/>
      <c r="H6" s="596"/>
      <c r="I6" s="596"/>
      <c r="J6" s="596"/>
    </row>
    <row r="7" spans="1:11" ht="26.25">
      <c r="A7" s="597">
        <v>1.1000000000000001</v>
      </c>
      <c r="B7" s="569" t="s">
        <v>477</v>
      </c>
      <c r="C7" s="598">
        <v>15.646681003933955</v>
      </c>
      <c r="D7" s="598">
        <v>16.384293778376247</v>
      </c>
      <c r="E7" s="599">
        <v>16.175209433315622</v>
      </c>
      <c r="F7" s="599">
        <v>17.248692566801786</v>
      </c>
      <c r="G7" s="599">
        <v>17.142666553402531</v>
      </c>
      <c r="H7" s="599">
        <v>17.732385374821952</v>
      </c>
      <c r="I7" s="599">
        <v>16.034875958907751</v>
      </c>
      <c r="J7" s="599">
        <v>16.841763444068718</v>
      </c>
    </row>
    <row r="8" spans="1:11" ht="26.25">
      <c r="A8" s="597">
        <v>1.2</v>
      </c>
      <c r="B8" s="569" t="s">
        <v>478</v>
      </c>
      <c r="C8" s="598">
        <v>12.507440995751711</v>
      </c>
      <c r="D8" s="598">
        <v>13.362961023112119</v>
      </c>
      <c r="E8" s="599">
        <v>12.980182332614268</v>
      </c>
      <c r="F8" s="599">
        <v>13.717464757362391</v>
      </c>
      <c r="G8" s="599">
        <v>13.620459443106864</v>
      </c>
      <c r="H8" s="599">
        <v>14.262088193397885</v>
      </c>
      <c r="I8" s="599">
        <v>13.060990619992555</v>
      </c>
      <c r="J8" s="599">
        <v>13.68278545817522</v>
      </c>
    </row>
    <row r="9" spans="1:11">
      <c r="A9" s="597">
        <v>1.3</v>
      </c>
      <c r="B9" s="569" t="s">
        <v>479</v>
      </c>
      <c r="C9" s="598">
        <v>7.4482950835992918</v>
      </c>
      <c r="D9" s="598">
        <v>7.8965062308315268</v>
      </c>
      <c r="E9" s="599">
        <v>7.8981449177717957</v>
      </c>
      <c r="F9" s="599">
        <v>8.296154085430917</v>
      </c>
      <c r="G9" s="599">
        <v>7.4717915105800721</v>
      </c>
      <c r="H9" s="599">
        <v>6.7708691631001567</v>
      </c>
      <c r="I9" s="599">
        <v>6.8112067912011245</v>
      </c>
      <c r="J9" s="599">
        <v>6.4744418033406319</v>
      </c>
    </row>
    <row r="10" spans="1:11" ht="26.25">
      <c r="A10" s="597">
        <v>1.4</v>
      </c>
      <c r="B10" s="569" t="s">
        <v>480</v>
      </c>
      <c r="C10" s="598"/>
      <c r="D10" s="598"/>
      <c r="E10" s="599"/>
      <c r="F10" s="599"/>
      <c r="G10" s="599">
        <v>38.880640060536805</v>
      </c>
      <c r="H10" s="599">
        <v>31.340556669544906</v>
      </c>
      <c r="I10" s="599">
        <v>43.468821407095746</v>
      </c>
      <c r="J10" s="599">
        <v>40.176012435504418</v>
      </c>
    </row>
    <row r="11" spans="1:11">
      <c r="A11" s="593">
        <v>1.5</v>
      </c>
      <c r="B11" s="572" t="s">
        <v>481</v>
      </c>
      <c r="C11" s="598">
        <v>223.73013666560496</v>
      </c>
      <c r="D11" s="598">
        <v>169.23871494947718</v>
      </c>
      <c r="E11" s="599">
        <v>166.99765554627953</v>
      </c>
      <c r="F11" s="599">
        <v>147.45455205429747</v>
      </c>
      <c r="G11" s="599">
        <v>137.93395403858705</v>
      </c>
      <c r="H11" s="599">
        <v>166.8</v>
      </c>
      <c r="I11" s="599">
        <v>118.0026889720102</v>
      </c>
      <c r="J11" s="599">
        <v>74.44781133485327</v>
      </c>
    </row>
    <row r="12" spans="1:11">
      <c r="A12" s="593">
        <v>1.6</v>
      </c>
      <c r="B12" s="572" t="s">
        <v>482</v>
      </c>
      <c r="C12" s="598">
        <v>8.2355256533612486</v>
      </c>
      <c r="D12" s="598">
        <v>8.886504382577435</v>
      </c>
      <c r="E12" s="599">
        <v>9.0701856970083199</v>
      </c>
      <c r="F12" s="599">
        <v>9.5229096331839838</v>
      </c>
      <c r="G12" s="599">
        <v>8.9671673826120486</v>
      </c>
      <c r="H12" s="599">
        <v>8.3000000000000007</v>
      </c>
      <c r="I12" s="599">
        <v>8.5627249621755297</v>
      </c>
      <c r="J12" s="599">
        <v>8.9943832530082481</v>
      </c>
    </row>
    <row r="13" spans="1:11">
      <c r="A13" s="593">
        <v>1.7</v>
      </c>
      <c r="B13" s="572" t="s">
        <v>483</v>
      </c>
      <c r="C13" s="598"/>
      <c r="D13" s="598"/>
      <c r="E13" s="599"/>
      <c r="F13" s="599">
        <v>6.8849736924568807</v>
      </c>
      <c r="G13" s="599">
        <v>6.2837823098248782</v>
      </c>
      <c r="H13" s="599">
        <v>6.0649564824215503</v>
      </c>
      <c r="I13" s="599">
        <v>5.7583106140826414</v>
      </c>
      <c r="J13" s="599">
        <v>5.9054021615874097</v>
      </c>
    </row>
    <row r="14" spans="1:11">
      <c r="B14" s="600"/>
      <c r="C14" s="596"/>
      <c r="D14" s="596"/>
      <c r="E14" s="601"/>
      <c r="F14" s="601"/>
      <c r="G14" s="601"/>
      <c r="H14" s="601"/>
      <c r="I14" s="601"/>
      <c r="J14" s="601"/>
    </row>
    <row r="15" spans="1:11">
      <c r="A15" s="1615" t="s">
        <v>484</v>
      </c>
      <c r="B15" s="1616"/>
      <c r="C15" s="596"/>
      <c r="D15" s="596"/>
      <c r="E15" s="601"/>
      <c r="F15" s="601"/>
      <c r="G15" s="601"/>
      <c r="H15" s="601"/>
      <c r="I15" s="601"/>
      <c r="J15" s="601"/>
    </row>
    <row r="16" spans="1:11" ht="25.5">
      <c r="A16" s="568">
        <v>2.1</v>
      </c>
      <c r="B16" s="574" t="s">
        <v>485</v>
      </c>
      <c r="C16" s="598"/>
      <c r="D16" s="598"/>
      <c r="E16" s="599"/>
      <c r="F16" s="599"/>
      <c r="G16" s="599">
        <v>5.1075640802710858</v>
      </c>
      <c r="H16" s="599">
        <v>7.4974097891208293</v>
      </c>
      <c r="I16" s="599">
        <v>11.472012381445765</v>
      </c>
      <c r="J16" s="599">
        <v>12.992012189679969</v>
      </c>
    </row>
    <row r="17" spans="1:11">
      <c r="A17" s="568">
        <v>2.2000000000000002</v>
      </c>
      <c r="B17" s="569" t="s">
        <v>486</v>
      </c>
      <c r="C17" s="598"/>
      <c r="D17" s="598"/>
      <c r="E17" s="599"/>
      <c r="F17" s="599"/>
      <c r="G17" s="599"/>
      <c r="H17" s="599"/>
      <c r="I17" s="599">
        <v>11.925304733061969</v>
      </c>
      <c r="J17" s="599">
        <v>12.925770310946808</v>
      </c>
    </row>
    <row r="18" spans="1:11" ht="26.25">
      <c r="A18" s="568">
        <v>2.2999999999999998</v>
      </c>
      <c r="B18" s="569" t="s">
        <v>487</v>
      </c>
      <c r="C18" s="598"/>
      <c r="D18" s="598"/>
      <c r="E18" s="599"/>
      <c r="F18" s="599"/>
      <c r="G18" s="599">
        <v>4.9663779736903244</v>
      </c>
      <c r="H18" s="599">
        <v>5.461004993262832</v>
      </c>
      <c r="I18" s="599">
        <v>8.4495516455940027</v>
      </c>
      <c r="J18" s="599">
        <v>9.0316077771866272</v>
      </c>
    </row>
    <row r="19" spans="1:11">
      <c r="A19" s="568">
        <v>2.4</v>
      </c>
      <c r="B19" s="572" t="s">
        <v>488</v>
      </c>
      <c r="C19" s="598"/>
      <c r="D19" s="598"/>
      <c r="E19" s="599"/>
      <c r="F19" s="599"/>
      <c r="G19" s="599">
        <v>42.6875217220175</v>
      </c>
      <c r="H19" s="599">
        <v>48.924254128431457</v>
      </c>
      <c r="I19" s="599">
        <v>46.230301374104855</v>
      </c>
      <c r="J19" s="599">
        <v>50.142942266361167</v>
      </c>
    </row>
    <row r="20" spans="1:11">
      <c r="A20" s="568">
        <v>2.5</v>
      </c>
      <c r="B20" s="572" t="s">
        <v>489</v>
      </c>
      <c r="C20" s="598"/>
      <c r="D20" s="598"/>
      <c r="E20" s="599"/>
      <c r="F20" s="599"/>
      <c r="G20" s="599">
        <v>4.7367436538578405</v>
      </c>
      <c r="H20" s="599">
        <v>5.1817841940590821</v>
      </c>
      <c r="I20" s="599">
        <v>8.2272125898206827</v>
      </c>
      <c r="J20" s="599">
        <v>8.934481357877667</v>
      </c>
    </row>
    <row r="21" spans="1:11">
      <c r="A21" s="568">
        <v>2.6</v>
      </c>
      <c r="B21" s="572" t="s">
        <v>490</v>
      </c>
      <c r="C21" s="598"/>
      <c r="D21" s="598"/>
      <c r="E21" s="599"/>
      <c r="F21" s="599"/>
      <c r="G21" s="599">
        <v>3.2971313779522524</v>
      </c>
      <c r="H21" s="599">
        <v>3.627044281933705</v>
      </c>
      <c r="I21" s="599">
        <v>5.0606883834196781</v>
      </c>
      <c r="J21" s="599">
        <v>5.0119072484450129</v>
      </c>
    </row>
    <row r="22" spans="1:11">
      <c r="A22" s="568">
        <v>2.7</v>
      </c>
      <c r="B22" s="572" t="s">
        <v>491</v>
      </c>
      <c r="C22" s="598">
        <v>63.844263850789758</v>
      </c>
      <c r="D22" s="598">
        <v>64.878887057605084</v>
      </c>
      <c r="E22" s="599">
        <v>67.302441570511135</v>
      </c>
      <c r="F22" s="599">
        <v>67.273188706021031</v>
      </c>
      <c r="G22" s="599">
        <v>66.389054466232679</v>
      </c>
      <c r="H22" s="599">
        <v>66.417157398836665</v>
      </c>
      <c r="I22" s="599">
        <v>59.892981257278436</v>
      </c>
      <c r="J22" s="599">
        <v>55.49296838492954</v>
      </c>
      <c r="K22" s="602"/>
    </row>
    <row r="23" spans="1:11">
      <c r="A23" s="568">
        <v>2.8</v>
      </c>
      <c r="B23" s="572" t="s">
        <v>492</v>
      </c>
      <c r="C23" s="598">
        <v>22.124334201247315</v>
      </c>
      <c r="D23" s="598">
        <v>22.2564050872835</v>
      </c>
      <c r="E23" s="599">
        <v>20.537900692087426</v>
      </c>
      <c r="F23" s="599">
        <v>21.660639182382159</v>
      </c>
      <c r="G23" s="599">
        <v>26.976635834450523</v>
      </c>
      <c r="H23" s="599">
        <v>26.922152022692341</v>
      </c>
      <c r="I23" s="599">
        <v>28.479443236829926</v>
      </c>
      <c r="J23" s="599">
        <v>33.900496091529405</v>
      </c>
    </row>
    <row r="24" spans="1:11">
      <c r="A24" s="568">
        <v>2.9</v>
      </c>
      <c r="B24" s="572" t="s">
        <v>493</v>
      </c>
      <c r="C24" s="598">
        <v>9.3739255448032885</v>
      </c>
      <c r="D24" s="598">
        <v>10.523961306811366</v>
      </c>
      <c r="E24" s="599">
        <v>10.502415730348496</v>
      </c>
      <c r="F24" s="599">
        <v>10.630140835699008</v>
      </c>
      <c r="G24" s="599">
        <v>8.6365740538033045</v>
      </c>
      <c r="H24" s="599">
        <v>7.8749615922770815</v>
      </c>
      <c r="I24" s="599">
        <v>12.240520723021914</v>
      </c>
      <c r="J24" s="599">
        <v>13.684585358084661</v>
      </c>
    </row>
    <row r="25" spans="1:11">
      <c r="A25" s="576">
        <v>2.1</v>
      </c>
      <c r="B25" s="572" t="s">
        <v>494</v>
      </c>
      <c r="C25" s="598">
        <v>3.3624887644095116</v>
      </c>
      <c r="D25" s="598">
        <v>3.3689853792855766</v>
      </c>
      <c r="E25" s="599">
        <v>3.3961854205880009</v>
      </c>
      <c r="F25" s="599">
        <v>3.4543903581734861</v>
      </c>
      <c r="G25" s="599">
        <v>2.9453890928263315</v>
      </c>
      <c r="H25" s="599">
        <v>3.187474074006432</v>
      </c>
      <c r="I25" s="599">
        <v>4.0070472663642969</v>
      </c>
      <c r="J25" s="599">
        <v>3.6079368540638845</v>
      </c>
    </row>
    <row r="26" spans="1:11">
      <c r="A26" s="568">
        <v>2.11</v>
      </c>
      <c r="B26" s="572" t="s">
        <v>495</v>
      </c>
      <c r="C26" s="598">
        <v>1.2435714989398798</v>
      </c>
      <c r="D26" s="598">
        <v>1.2658873701671605</v>
      </c>
      <c r="E26" s="599">
        <v>1.3611335644982729</v>
      </c>
      <c r="F26" s="599">
        <v>1.1592299985103363</v>
      </c>
      <c r="G26" s="599">
        <v>0.87048822397875447</v>
      </c>
      <c r="H26" s="599">
        <v>1.0026275484876506</v>
      </c>
      <c r="I26" s="599">
        <v>1.6083456202339093</v>
      </c>
      <c r="J26" s="599">
        <v>1.0860963460190054</v>
      </c>
    </row>
    <row r="27" spans="1:11">
      <c r="B27" s="600"/>
      <c r="C27" s="596"/>
      <c r="D27" s="596"/>
      <c r="E27" s="601"/>
      <c r="F27" s="601"/>
      <c r="G27" s="601"/>
      <c r="H27" s="601"/>
      <c r="I27" s="601"/>
      <c r="J27" s="601"/>
    </row>
    <row r="28" spans="1:11">
      <c r="A28" s="1615" t="s">
        <v>535</v>
      </c>
      <c r="B28" s="1616"/>
      <c r="C28" s="596"/>
      <c r="D28" s="596"/>
      <c r="E28" s="601"/>
      <c r="F28" s="601"/>
      <c r="G28" s="601"/>
      <c r="H28" s="601"/>
      <c r="I28" s="601"/>
      <c r="J28" s="601"/>
    </row>
    <row r="29" spans="1:11">
      <c r="A29" s="578">
        <v>3.1</v>
      </c>
      <c r="B29" s="572" t="s">
        <v>497</v>
      </c>
      <c r="C29" s="598">
        <v>17.230734837616836</v>
      </c>
      <c r="D29" s="598">
        <v>17.407293953542961</v>
      </c>
      <c r="E29" s="599">
        <v>13.665601447039998</v>
      </c>
      <c r="F29" s="599">
        <v>10.586701617187883</v>
      </c>
      <c r="G29" s="599">
        <v>8.8475126466720084</v>
      </c>
      <c r="H29" s="599">
        <v>12.591385455893695</v>
      </c>
      <c r="I29" s="599">
        <v>11.043905302951471</v>
      </c>
      <c r="J29" s="599">
        <v>10.732505282189958</v>
      </c>
    </row>
    <row r="30" spans="1:11">
      <c r="A30" s="578">
        <v>3.2</v>
      </c>
      <c r="B30" s="572" t="s">
        <v>498</v>
      </c>
      <c r="C30" s="598">
        <v>2.0030674169875771</v>
      </c>
      <c r="D30" s="598">
        <v>2.0675829105080727</v>
      </c>
      <c r="E30" s="599">
        <v>1.9091614929782064</v>
      </c>
      <c r="F30" s="599">
        <v>1.519974547190847</v>
      </c>
      <c r="G30" s="599">
        <v>1.1342958153902705</v>
      </c>
      <c r="H30" s="599">
        <v>1.4020425607149078</v>
      </c>
      <c r="I30" s="599">
        <v>1.0179009684252389</v>
      </c>
      <c r="J30" s="599">
        <v>1.5924168543224468</v>
      </c>
    </row>
    <row r="31" spans="1:11">
      <c r="A31" s="578">
        <v>3.3</v>
      </c>
      <c r="B31" s="572" t="s">
        <v>499</v>
      </c>
      <c r="C31" s="598">
        <v>1.4195312313486348</v>
      </c>
      <c r="D31" s="598">
        <v>1.4790037591572913</v>
      </c>
      <c r="E31" s="599">
        <v>1.246391124541494</v>
      </c>
      <c r="F31" s="599">
        <v>0.99848480346323953</v>
      </c>
      <c r="G31" s="599">
        <v>0.80715457029083126</v>
      </c>
      <c r="H31" s="599">
        <v>1.0613838998967506</v>
      </c>
      <c r="I31" s="599">
        <v>0.89421383797912213</v>
      </c>
      <c r="J31" s="599">
        <v>0.99936843422664345</v>
      </c>
    </row>
    <row r="32" spans="1:11">
      <c r="A32" s="578">
        <v>3.4</v>
      </c>
      <c r="B32" s="572" t="s">
        <v>500</v>
      </c>
      <c r="C32" s="598">
        <v>86.733716915115792</v>
      </c>
      <c r="D32" s="598">
        <v>87.971379471455791</v>
      </c>
      <c r="E32" s="599">
        <v>87.039804941590248</v>
      </c>
      <c r="F32" s="599">
        <v>89.094876385670105</v>
      </c>
      <c r="G32" s="599">
        <v>89.920908237967154</v>
      </c>
      <c r="H32" s="599">
        <v>87.268159511140738</v>
      </c>
      <c r="I32" s="599">
        <v>86.860480394359854</v>
      </c>
      <c r="J32" s="599">
        <v>92.063359483688316</v>
      </c>
    </row>
    <row r="33" spans="1:10">
      <c r="A33" s="578">
        <v>3.5</v>
      </c>
      <c r="B33" s="572" t="s">
        <v>501</v>
      </c>
      <c r="C33" s="598">
        <v>35.870657904612933</v>
      </c>
      <c r="D33" s="598">
        <v>32.012521531270608</v>
      </c>
      <c r="E33" s="599">
        <v>32.337183251793697</v>
      </c>
      <c r="F33" s="599">
        <v>32.496186189487446</v>
      </c>
      <c r="G33" s="599">
        <v>34.103674379185861</v>
      </c>
      <c r="H33" s="599">
        <v>40.476058665890697</v>
      </c>
      <c r="I33" s="599">
        <v>32.735921592190607</v>
      </c>
      <c r="J33" s="599">
        <v>26.364970217620552</v>
      </c>
    </row>
    <row r="34" spans="1:10">
      <c r="A34" s="578">
        <v>3.6</v>
      </c>
      <c r="B34" s="572" t="s">
        <v>502</v>
      </c>
      <c r="C34" s="598">
        <v>13.266283084884222</v>
      </c>
      <c r="D34" s="598">
        <v>12.0286205285442</v>
      </c>
      <c r="E34" s="599">
        <v>12.96019505840974</v>
      </c>
      <c r="F34" s="599">
        <v>10.905123614329881</v>
      </c>
      <c r="G34" s="599">
        <v>10.079091762032837</v>
      </c>
      <c r="H34" s="599">
        <v>12.731840488859275</v>
      </c>
      <c r="I34" s="599">
        <v>13.139519605640146</v>
      </c>
      <c r="J34" s="599">
        <v>7.9366405163116962</v>
      </c>
    </row>
    <row r="35" spans="1:10">
      <c r="A35" s="578">
        <v>3.7</v>
      </c>
      <c r="B35" s="572" t="s">
        <v>503</v>
      </c>
      <c r="C35" s="598">
        <v>23.701552072855371</v>
      </c>
      <c r="D35" s="598">
        <v>19.210559239487576</v>
      </c>
      <c r="E35" s="599">
        <v>20.442397287738302</v>
      </c>
      <c r="F35" s="599">
        <v>20.034788476748883</v>
      </c>
      <c r="G35" s="599">
        <v>19.168772106016721</v>
      </c>
      <c r="H35" s="599">
        <v>19.813287210583379</v>
      </c>
      <c r="I35" s="599">
        <v>13.377058378553791</v>
      </c>
      <c r="J35" s="599">
        <v>13.205114036786616</v>
      </c>
    </row>
    <row r="36" spans="1:10">
      <c r="A36" s="578">
        <v>3.8</v>
      </c>
      <c r="B36" s="572" t="s">
        <v>504</v>
      </c>
      <c r="C36" s="598">
        <v>48.690913584074877</v>
      </c>
      <c r="D36" s="598">
        <v>48.85693608770061</v>
      </c>
      <c r="E36" s="599">
        <v>45.885843323303973</v>
      </c>
      <c r="F36" s="599">
        <v>45.767772938836657</v>
      </c>
      <c r="G36" s="599">
        <v>51.637574399476783</v>
      </c>
      <c r="H36" s="599">
        <v>52.78748770295433</v>
      </c>
      <c r="I36" s="599">
        <v>51.43214788207495</v>
      </c>
      <c r="J36" s="599">
        <v>48.629802262676861</v>
      </c>
    </row>
    <row r="37" spans="1:10">
      <c r="A37" s="578">
        <v>3.9</v>
      </c>
      <c r="B37" s="572" t="s">
        <v>505</v>
      </c>
      <c r="C37" s="598">
        <v>11.540502237878519</v>
      </c>
      <c r="D37" s="598">
        <v>9.3856906497263086</v>
      </c>
      <c r="E37" s="599">
        <v>9.380166390978939</v>
      </c>
      <c r="F37" s="599">
        <v>9.1694764988146407</v>
      </c>
      <c r="G37" s="599">
        <v>9.7408759019030242</v>
      </c>
      <c r="H37" s="599">
        <v>10.458936549837725</v>
      </c>
      <c r="I37" s="599">
        <v>6.8801084475292846</v>
      </c>
      <c r="J37" s="599">
        <v>6.4216208446503176</v>
      </c>
    </row>
    <row r="38" spans="1:10">
      <c r="A38" s="579">
        <v>3.1</v>
      </c>
      <c r="B38" s="572" t="s">
        <v>506</v>
      </c>
      <c r="C38" s="598"/>
      <c r="D38" s="598"/>
      <c r="E38" s="599"/>
      <c r="F38" s="599"/>
      <c r="G38" s="599">
        <v>10.868059594393429</v>
      </c>
      <c r="H38" s="599">
        <v>12.957537652046014</v>
      </c>
      <c r="I38" s="599">
        <v>21.833864098971734</v>
      </c>
      <c r="J38" s="599">
        <v>6.2715512175161869</v>
      </c>
    </row>
    <row r="39" spans="1:10">
      <c r="A39" s="579">
        <v>3.11</v>
      </c>
      <c r="B39" s="572" t="s">
        <v>507</v>
      </c>
      <c r="C39" s="598">
        <v>48.942525681767115</v>
      </c>
      <c r="D39" s="598">
        <v>45.226317859600229</v>
      </c>
      <c r="E39" s="599">
        <v>48.479028066595163</v>
      </c>
      <c r="F39" s="599">
        <v>51.820093651926832</v>
      </c>
      <c r="G39" s="599">
        <v>43.385178838166752</v>
      </c>
      <c r="H39" s="599">
        <v>37.237492036583461</v>
      </c>
      <c r="I39" s="599">
        <v>29.159519841710711</v>
      </c>
      <c r="J39" s="599">
        <v>38.497066913897712</v>
      </c>
    </row>
    <row r="40" spans="1:10">
      <c r="A40" s="579">
        <v>3.12</v>
      </c>
      <c r="B40" s="572" t="s">
        <v>508</v>
      </c>
      <c r="C40" s="598">
        <v>3.5702119094338904</v>
      </c>
      <c r="D40" s="598">
        <v>3.5437742956002336</v>
      </c>
      <c r="E40" s="599">
        <v>3.6742200560434637</v>
      </c>
      <c r="F40" s="599">
        <v>3.6027735631636157</v>
      </c>
      <c r="G40" s="599">
        <v>3.1626809737053065</v>
      </c>
      <c r="H40" s="599">
        <v>3.3798856592871034</v>
      </c>
      <c r="I40" s="599">
        <v>4.1269412484327654</v>
      </c>
      <c r="J40" s="599">
        <v>3.6695001921637016</v>
      </c>
    </row>
    <row r="41" spans="1:10">
      <c r="B41" s="600"/>
      <c r="C41" s="598"/>
      <c r="D41" s="598"/>
      <c r="E41" s="599"/>
      <c r="F41" s="599"/>
      <c r="G41" s="599"/>
      <c r="H41" s="599"/>
      <c r="I41" s="599"/>
      <c r="J41" s="599"/>
    </row>
    <row r="42" spans="1:10">
      <c r="A42" s="1615" t="s">
        <v>509</v>
      </c>
      <c r="B42" s="1616"/>
      <c r="C42" s="598"/>
      <c r="D42" s="598"/>
      <c r="E42" s="599"/>
      <c r="F42" s="599"/>
      <c r="G42" s="599"/>
      <c r="H42" s="599"/>
      <c r="I42" s="599"/>
      <c r="J42" s="599"/>
    </row>
    <row r="43" spans="1:10">
      <c r="A43" s="606">
        <v>4.0999999999999996</v>
      </c>
      <c r="B43" s="572" t="s">
        <v>510</v>
      </c>
      <c r="C43" s="598">
        <v>24.862487026565312</v>
      </c>
      <c r="D43" s="598">
        <v>26.67575816696462</v>
      </c>
      <c r="E43" s="599">
        <v>24.455093068887916</v>
      </c>
      <c r="F43" s="599">
        <v>27.106569579908307</v>
      </c>
      <c r="G43" s="599">
        <v>31.967198642229278</v>
      </c>
      <c r="H43" s="599">
        <v>27.722748495285483</v>
      </c>
      <c r="I43" s="599">
        <v>26.841797689645663</v>
      </c>
      <c r="J43" s="599">
        <v>39.076486924268714</v>
      </c>
    </row>
    <row r="44" spans="1:10">
      <c r="A44" s="606">
        <v>4.2</v>
      </c>
      <c r="B44" s="572" t="s">
        <v>511</v>
      </c>
      <c r="C44" s="598">
        <v>25.380661286304694</v>
      </c>
      <c r="D44" s="598">
        <v>27.155717886812052</v>
      </c>
      <c r="E44" s="599">
        <v>24.96297110249678</v>
      </c>
      <c r="F44" s="599">
        <v>27.838038807765837</v>
      </c>
      <c r="G44" s="599">
        <v>34.382250197008098</v>
      </c>
      <c r="H44" s="599">
        <v>30.903569503754447</v>
      </c>
      <c r="I44" s="599">
        <v>28.802544725255093</v>
      </c>
      <c r="J44" s="599">
        <v>44.029370124958675</v>
      </c>
    </row>
    <row r="45" spans="1:10">
      <c r="A45" s="606">
        <v>4.3</v>
      </c>
      <c r="B45" s="572" t="s">
        <v>512</v>
      </c>
      <c r="C45" s="598">
        <v>35.279287284783614</v>
      </c>
      <c r="D45" s="598">
        <v>35.545884185949113</v>
      </c>
      <c r="E45" s="599">
        <v>45.389225255038632</v>
      </c>
      <c r="F45" s="599">
        <v>47.072315035980083</v>
      </c>
      <c r="G45" s="599">
        <v>43.168523987755492</v>
      </c>
      <c r="H45" s="599">
        <v>33.986518125124284</v>
      </c>
      <c r="I45" s="599">
        <v>44.327093850432071</v>
      </c>
      <c r="J45" s="599">
        <v>54.704368057275808</v>
      </c>
    </row>
    <row r="46" spans="1:10">
      <c r="A46" s="606">
        <v>4.4000000000000004</v>
      </c>
      <c r="B46" s="572" t="s">
        <v>513</v>
      </c>
      <c r="C46" s="598">
        <v>169.60432771650062</v>
      </c>
      <c r="D46" s="598">
        <v>161.04014102384875</v>
      </c>
      <c r="E46" s="599">
        <v>161.83919964223352</v>
      </c>
      <c r="F46" s="599">
        <v>196.78709459957255</v>
      </c>
      <c r="G46" s="599">
        <v>244.12019214391293</v>
      </c>
      <c r="H46" s="599">
        <v>213.06738223563096</v>
      </c>
      <c r="I46" s="599">
        <v>248.49439242364951</v>
      </c>
      <c r="J46" s="599">
        <v>346.123251950184</v>
      </c>
    </row>
    <row r="47" spans="1:10">
      <c r="A47" s="606">
        <v>4.5</v>
      </c>
      <c r="B47" s="572" t="s">
        <v>514</v>
      </c>
      <c r="C47" s="598">
        <v>123.47312930443668</v>
      </c>
      <c r="D47" s="598">
        <v>130.67333500738408</v>
      </c>
      <c r="E47" s="599">
        <v>130.53114903641188</v>
      </c>
      <c r="F47" s="599">
        <v>158.97090008642297</v>
      </c>
      <c r="G47" s="599">
        <v>184.87468517393378</v>
      </c>
      <c r="H47" s="599">
        <v>159.90422274337425</v>
      </c>
      <c r="I47" s="599">
        <v>190.50075573674715</v>
      </c>
      <c r="J47" s="599">
        <v>285.42953240112377</v>
      </c>
    </row>
    <row r="48" spans="1:10">
      <c r="A48" s="606">
        <v>4.5999999999999996</v>
      </c>
      <c r="B48" s="572" t="s">
        <v>515</v>
      </c>
      <c r="C48" s="598">
        <v>35.784568710225642</v>
      </c>
      <c r="D48" s="598">
        <v>37.063652111444355</v>
      </c>
      <c r="E48" s="599">
        <v>34.241969464216879</v>
      </c>
      <c r="F48" s="599">
        <v>37.623901776009014</v>
      </c>
      <c r="G48" s="599">
        <v>41.80592943985463</v>
      </c>
      <c r="H48" s="599">
        <v>36.847037851708279</v>
      </c>
      <c r="I48" s="599">
        <v>34.463032609871668</v>
      </c>
      <c r="J48" s="599">
        <v>48.132279039942794</v>
      </c>
    </row>
    <row r="49" spans="1:10">
      <c r="A49" s="606">
        <v>4.7</v>
      </c>
      <c r="B49" s="572" t="s">
        <v>516</v>
      </c>
      <c r="C49" s="598">
        <v>38.665684716762819</v>
      </c>
      <c r="D49" s="598">
        <v>35.412559353080304</v>
      </c>
      <c r="E49" s="599">
        <v>33.119823321462327</v>
      </c>
      <c r="F49" s="599">
        <v>32.774596860881879</v>
      </c>
      <c r="G49" s="599">
        <v>36.322388790469603</v>
      </c>
      <c r="H49" s="599">
        <v>40.335417667935012</v>
      </c>
      <c r="I49" s="599">
        <v>32.913677888712769</v>
      </c>
      <c r="J49" s="599">
        <v>33.960326343466903</v>
      </c>
    </row>
    <row r="50" spans="1:10">
      <c r="A50" s="606">
        <v>4.8</v>
      </c>
      <c r="B50" s="572" t="s">
        <v>517</v>
      </c>
      <c r="C50" s="598"/>
      <c r="D50" s="598"/>
      <c r="E50" s="599"/>
      <c r="F50" s="599"/>
      <c r="G50" s="599"/>
      <c r="H50" s="599"/>
      <c r="I50" s="599">
        <v>36.631426390693406</v>
      </c>
      <c r="J50" s="599">
        <v>52.056886311638216</v>
      </c>
    </row>
    <row r="51" spans="1:10">
      <c r="A51" s="606">
        <v>4.9000000000000004</v>
      </c>
      <c r="B51" s="572" t="s">
        <v>518</v>
      </c>
      <c r="C51" s="598">
        <v>108.82455463338235</v>
      </c>
      <c r="D51" s="598">
        <v>110.93412685863815</v>
      </c>
      <c r="E51" s="599">
        <v>106.11572965710042</v>
      </c>
      <c r="F51" s="599">
        <v>107.09488143488792</v>
      </c>
      <c r="G51" s="599">
        <v>115.17818039321372</v>
      </c>
      <c r="H51" s="599">
        <v>113.28004694065416</v>
      </c>
      <c r="I51" s="599">
        <v>130.04156172335777</v>
      </c>
      <c r="J51" s="599">
        <v>146.29892348624151</v>
      </c>
    </row>
    <row r="52" spans="1:10">
      <c r="A52" s="607">
        <v>4.0999999999999996</v>
      </c>
      <c r="B52" s="572" t="s">
        <v>519</v>
      </c>
      <c r="C52" s="598"/>
      <c r="D52" s="598"/>
      <c r="E52" s="599"/>
      <c r="F52" s="599">
        <v>127.29330170939173</v>
      </c>
      <c r="G52" s="599">
        <v>133.76488488910036</v>
      </c>
      <c r="H52" s="599">
        <v>133.21376449990433</v>
      </c>
      <c r="I52" s="599">
        <v>138.39592357277658</v>
      </c>
      <c r="J52" s="599">
        <v>156.36422397519331</v>
      </c>
    </row>
    <row r="53" spans="1:10">
      <c r="B53" s="600"/>
      <c r="C53" s="596"/>
      <c r="D53" s="596"/>
      <c r="E53" s="601"/>
      <c r="F53" s="601"/>
      <c r="G53" s="601"/>
      <c r="H53" s="601"/>
      <c r="I53" s="601"/>
      <c r="J53" s="601"/>
    </row>
    <row r="54" spans="1:10">
      <c r="A54" s="1621" t="s">
        <v>520</v>
      </c>
      <c r="B54" s="1622"/>
      <c r="C54" s="596"/>
      <c r="D54" s="596"/>
      <c r="E54" s="601"/>
      <c r="F54" s="601"/>
      <c r="G54" s="601"/>
      <c r="H54" s="601"/>
      <c r="I54" s="601"/>
      <c r="J54" s="601"/>
    </row>
    <row r="55" spans="1:10">
      <c r="A55" s="457">
        <v>5.0999999999999996</v>
      </c>
      <c r="B55" s="572" t="s">
        <v>521</v>
      </c>
      <c r="C55" s="598">
        <v>69.478235794583469</v>
      </c>
      <c r="D55" s="598">
        <v>71.97282687295619</v>
      </c>
      <c r="E55" s="599">
        <v>71.418476949591579</v>
      </c>
      <c r="F55" s="599">
        <v>72.046141682181627</v>
      </c>
      <c r="G55" s="599">
        <v>76.465704914466386</v>
      </c>
      <c r="H55" s="599">
        <v>75.237387078050347</v>
      </c>
      <c r="I55" s="599">
        <v>77.885768189642832</v>
      </c>
      <c r="J55" s="599">
        <v>81.185615357712251</v>
      </c>
    </row>
    <row r="56" spans="1:10">
      <c r="A56" s="457">
        <v>5.2</v>
      </c>
      <c r="B56" s="572" t="s">
        <v>522</v>
      </c>
      <c r="C56" s="598">
        <v>18.425352799396073</v>
      </c>
      <c r="D56" s="598">
        <v>15.039405821003024</v>
      </c>
      <c r="E56" s="599">
        <v>15.146997467697865</v>
      </c>
      <c r="F56" s="599">
        <v>14.041963742146987</v>
      </c>
      <c r="G56" s="599">
        <v>12.550312416159773</v>
      </c>
      <c r="H56" s="599">
        <v>13.888433941280582</v>
      </c>
      <c r="I56" s="599">
        <v>10.104245704644669</v>
      </c>
      <c r="J56" s="599">
        <v>6.6961214749332187</v>
      </c>
    </row>
    <row r="57" spans="1:10">
      <c r="A57" s="457">
        <v>5.3</v>
      </c>
      <c r="B57" s="572" t="s">
        <v>523</v>
      </c>
      <c r="C57" s="598">
        <v>8.2355256533612486</v>
      </c>
      <c r="D57" s="598">
        <v>8.886504382577435</v>
      </c>
      <c r="E57" s="599">
        <v>9.0701856970083199</v>
      </c>
      <c r="F57" s="599">
        <v>9.5229096331839838</v>
      </c>
      <c r="G57" s="599">
        <v>8.5735793809935839</v>
      </c>
      <c r="H57" s="599">
        <v>8.3239543986352018</v>
      </c>
      <c r="I57" s="599">
        <v>8.5627249621755297</v>
      </c>
      <c r="J57" s="599">
        <v>8.9943832530082481</v>
      </c>
    </row>
    <row r="58" spans="1:10">
      <c r="A58" s="457">
        <v>5.4</v>
      </c>
      <c r="B58" s="572" t="s">
        <v>524</v>
      </c>
      <c r="C58" s="608">
        <v>3.8608857526592093</v>
      </c>
      <c r="D58" s="608">
        <v>4.1012629234633504</v>
      </c>
      <c r="E58" s="609">
        <v>4.3643398857022362</v>
      </c>
      <c r="F58" s="609">
        <v>4.3889849424874026</v>
      </c>
      <c r="G58" s="609">
        <v>2.4104032883802571</v>
      </c>
      <c r="H58" s="609">
        <v>2.55022458203387</v>
      </c>
      <c r="I58" s="609">
        <v>3.44726114353697</v>
      </c>
      <c r="J58" s="609">
        <v>3.1238799143462828</v>
      </c>
    </row>
    <row r="59" spans="1:10">
      <c r="A59" s="457">
        <v>5.5</v>
      </c>
      <c r="B59" s="572" t="s">
        <v>525</v>
      </c>
      <c r="C59" s="598">
        <v>91.891026190632005</v>
      </c>
      <c r="D59" s="598">
        <v>90.143585956581802</v>
      </c>
      <c r="E59" s="599">
        <v>94.236735989223632</v>
      </c>
      <c r="F59" s="599">
        <v>93.375144227409692</v>
      </c>
      <c r="G59" s="599">
        <v>86.822000190143626</v>
      </c>
      <c r="H59" s="599">
        <v>88.276799578295197</v>
      </c>
      <c r="I59" s="599">
        <v>76.898492047283867</v>
      </c>
      <c r="J59" s="599">
        <v>68.35320289243576</v>
      </c>
    </row>
    <row r="60" spans="1:10">
      <c r="A60" s="457">
        <v>5.6</v>
      </c>
      <c r="B60" s="572" t="s">
        <v>526</v>
      </c>
      <c r="C60" s="598">
        <v>72.629871967664371</v>
      </c>
      <c r="D60" s="598">
        <v>74.562949425511377</v>
      </c>
      <c r="E60" s="599">
        <v>77.747441486982765</v>
      </c>
      <c r="F60" s="599">
        <v>78.144580339445497</v>
      </c>
      <c r="G60" s="599">
        <v>74.581020873634813</v>
      </c>
      <c r="H60" s="599">
        <v>74.52066824094797</v>
      </c>
      <c r="I60" s="599">
        <v>68.067930219030032</v>
      </c>
      <c r="J60" s="599">
        <v>63.145051958412758</v>
      </c>
    </row>
    <row r="61" spans="1:10">
      <c r="A61" s="457">
        <v>5.7</v>
      </c>
      <c r="B61" s="572" t="s">
        <v>527</v>
      </c>
      <c r="C61" s="598">
        <v>66.408208927882541</v>
      </c>
      <c r="D61" s="598">
        <v>67.653536465058266</v>
      </c>
      <c r="E61" s="599">
        <v>70.373793091484359</v>
      </c>
      <c r="F61" s="599">
        <v>70.361337201110558</v>
      </c>
      <c r="G61" s="599">
        <v>68.0288234640567</v>
      </c>
      <c r="H61" s="599">
        <v>68.15526984435904</v>
      </c>
      <c r="I61" s="599">
        <v>62.031364378297319</v>
      </c>
      <c r="J61" s="599">
        <v>57.282401830156935</v>
      </c>
    </row>
    <row r="62" spans="1:10">
      <c r="B62" s="600"/>
      <c r="C62" s="596"/>
      <c r="D62" s="596"/>
      <c r="E62" s="601"/>
      <c r="F62" s="601"/>
      <c r="G62" s="601"/>
      <c r="H62" s="601"/>
      <c r="I62" s="601"/>
      <c r="J62" s="601"/>
    </row>
    <row r="63" spans="1:10">
      <c r="A63" s="1615" t="s">
        <v>528</v>
      </c>
      <c r="B63" s="1616"/>
      <c r="C63" s="610"/>
      <c r="D63" s="596"/>
      <c r="E63" s="601"/>
      <c r="F63" s="601"/>
      <c r="G63" s="601"/>
      <c r="H63" s="601"/>
      <c r="I63" s="601"/>
      <c r="J63" s="601"/>
    </row>
    <row r="64" spans="1:10">
      <c r="A64" s="611">
        <v>6.1</v>
      </c>
      <c r="B64" s="572" t="s">
        <v>529</v>
      </c>
      <c r="C64" s="612">
        <v>2843</v>
      </c>
      <c r="D64" s="613">
        <v>2857</v>
      </c>
      <c r="E64" s="614">
        <v>2877</v>
      </c>
      <c r="F64" s="615">
        <v>2907</v>
      </c>
      <c r="G64" s="615">
        <v>2911</v>
      </c>
      <c r="H64" s="615">
        <v>2916</v>
      </c>
      <c r="I64" s="615">
        <v>2926</v>
      </c>
      <c r="J64" s="615">
        <v>2929</v>
      </c>
    </row>
    <row r="65" spans="1:10" ht="15.75" thickBot="1">
      <c r="A65" s="616">
        <v>6.2</v>
      </c>
      <c r="B65" s="587" t="s">
        <v>530</v>
      </c>
      <c r="C65" s="617">
        <v>3148</v>
      </c>
      <c r="D65" s="617">
        <v>3890</v>
      </c>
      <c r="E65" s="618">
        <v>4839</v>
      </c>
      <c r="F65" s="618">
        <v>5388</v>
      </c>
      <c r="G65" s="618">
        <v>5739</v>
      </c>
      <c r="H65" s="618">
        <v>5973</v>
      </c>
      <c r="I65" s="618">
        <v>6207</v>
      </c>
      <c r="J65" s="618">
        <v>6440</v>
      </c>
    </row>
    <row r="66" spans="1:10" ht="24" customHeight="1">
      <c r="A66" s="1623" t="s">
        <v>536</v>
      </c>
      <c r="B66" s="1623"/>
      <c r="D66" s="1626" t="s">
        <v>1178</v>
      </c>
      <c r="E66" s="1626"/>
      <c r="F66" s="1626"/>
      <c r="G66" s="1626"/>
      <c r="H66" s="1626"/>
      <c r="I66" s="1626"/>
      <c r="J66" s="1626"/>
    </row>
    <row r="67" spans="1:10">
      <c r="A67" s="1624" t="s">
        <v>531</v>
      </c>
      <c r="B67" s="1624"/>
    </row>
    <row r="68" spans="1:10">
      <c r="A68" s="1139" t="s">
        <v>532</v>
      </c>
      <c r="B68" s="1139"/>
      <c r="C68" s="619"/>
      <c r="D68" s="619"/>
      <c r="E68" s="619"/>
      <c r="F68" s="619"/>
      <c r="G68" s="619"/>
      <c r="H68" s="619"/>
    </row>
    <row r="69" spans="1:10">
      <c r="C69" s="619"/>
      <c r="D69" s="619"/>
      <c r="E69" s="619"/>
      <c r="F69" s="619"/>
      <c r="G69" s="619"/>
      <c r="H69" s="619"/>
    </row>
  </sheetData>
  <mergeCells count="12">
    <mergeCell ref="A67:B67"/>
    <mergeCell ref="A1:B1"/>
    <mergeCell ref="A3:J3"/>
    <mergeCell ref="A5:B5"/>
    <mergeCell ref="A6:B6"/>
    <mergeCell ref="A15:B15"/>
    <mergeCell ref="A28:B28"/>
    <mergeCell ref="A42:B42"/>
    <mergeCell ref="A54:B54"/>
    <mergeCell ref="A63:B63"/>
    <mergeCell ref="A66:B66"/>
    <mergeCell ref="D66:J66"/>
  </mergeCells>
  <hyperlinks>
    <hyperlink ref="I2" location="Contents!A1" display="cs;slf;fj;jpw;F jpUk;Gtjw;F"/>
    <hyperlink ref="I2:J2" location="உள்ளடக்கம்!A1" display="cs;slf;fj;jpw;F jpUk;Gtjw;F"/>
  </hyperlinks>
  <printOptions horizontalCentered="1"/>
  <pageMargins left="0.4" right="0.23" top="0.37" bottom="0.53" header="0.28000000000000003" footer="0.3"/>
  <pageSetup scale="63" orientation="portrait" r:id="rId1"/>
  <headerFooter>
    <oddHeader>&amp;L&amp;"Calibri"&amp;10&amp;K000000 [Limited Sharing]&amp;1#_x000D_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0"/>
  <sheetViews>
    <sheetView workbookViewId="0">
      <pane xSplit="2" ySplit="5" topLeftCell="E6" activePane="bottomRight" state="frozen"/>
      <selection activeCell="R106" sqref="R106"/>
      <selection pane="topRight" activeCell="R106" sqref="R106"/>
      <selection pane="bottomLeft" activeCell="R106" sqref="R106"/>
      <selection pane="bottomRight" activeCell="I2" sqref="I2"/>
    </sheetView>
  </sheetViews>
  <sheetFormatPr defaultRowHeight="15"/>
  <cols>
    <col min="1" max="1" width="6.83203125" style="593" customWidth="1"/>
    <col min="2" max="2" width="98" style="593" bestFit="1" customWidth="1"/>
    <col min="3" max="4" width="14.83203125" style="593" hidden="1" customWidth="1"/>
    <col min="5" max="8" width="14.83203125" style="593" customWidth="1"/>
    <col min="9" max="9" width="12" style="593" customWidth="1"/>
    <col min="10" max="10" width="14.1640625" style="593" customWidth="1"/>
    <col min="11" max="12" width="12.83203125" style="593" bestFit="1" customWidth="1"/>
    <col min="13" max="16384" width="9.33203125" style="593"/>
  </cols>
  <sheetData>
    <row r="1" spans="1:11" ht="15.75">
      <c r="A1" s="1617" t="s">
        <v>189</v>
      </c>
      <c r="B1" s="1617"/>
      <c r="C1" s="1141"/>
      <c r="D1" s="1141"/>
      <c r="E1" s="1141"/>
      <c r="F1" s="1141"/>
      <c r="G1" s="1141"/>
      <c r="H1" s="1142"/>
      <c r="I1" s="1141"/>
      <c r="J1" s="957" t="s">
        <v>537</v>
      </c>
      <c r="K1" s="594"/>
    </row>
    <row r="2" spans="1:11" ht="15.75">
      <c r="A2" s="1322"/>
      <c r="B2" s="1322"/>
      <c r="C2" s="1141"/>
      <c r="D2" s="1141"/>
      <c r="E2" s="1141"/>
      <c r="F2" s="1141"/>
      <c r="G2" s="1141"/>
      <c r="H2" s="1142"/>
      <c r="I2" s="1773" t="s">
        <v>1200</v>
      </c>
      <c r="J2" s="1773"/>
      <c r="K2" s="594"/>
    </row>
    <row r="3" spans="1:11" ht="15.75">
      <c r="A3" s="1625" t="s">
        <v>538</v>
      </c>
      <c r="B3" s="1625"/>
      <c r="C3" s="1625"/>
      <c r="D3" s="1625"/>
      <c r="E3" s="1625"/>
      <c r="F3" s="1625"/>
      <c r="G3" s="1625"/>
      <c r="H3" s="1625"/>
      <c r="I3" s="1625"/>
      <c r="J3" s="1625"/>
    </row>
    <row r="4" spans="1:11" ht="16.5" thickBot="1">
      <c r="A4" s="1142"/>
      <c r="B4" s="1142"/>
      <c r="C4" s="1142"/>
      <c r="D4" s="1142"/>
      <c r="E4" s="1142"/>
      <c r="F4" s="1142"/>
      <c r="G4" s="1142"/>
      <c r="H4" s="1142"/>
      <c r="I4" s="1142"/>
      <c r="J4" s="1142"/>
    </row>
    <row r="5" spans="1:11" ht="15.75" thickBot="1">
      <c r="A5" s="1619" t="s">
        <v>396</v>
      </c>
      <c r="B5" s="1620"/>
      <c r="C5" s="1143">
        <v>2016</v>
      </c>
      <c r="D5" s="1143">
        <v>2017</v>
      </c>
      <c r="E5" s="1143">
        <v>2018</v>
      </c>
      <c r="F5" s="1143">
        <v>2019</v>
      </c>
      <c r="G5" s="1143">
        <v>2020</v>
      </c>
      <c r="H5" s="1137">
        <v>2021</v>
      </c>
      <c r="I5" s="1137" t="s">
        <v>474</v>
      </c>
      <c r="J5" s="1137" t="s">
        <v>475</v>
      </c>
    </row>
    <row r="6" spans="1:11">
      <c r="A6" s="1615" t="s">
        <v>476</v>
      </c>
      <c r="B6" s="1616"/>
      <c r="C6" s="595"/>
      <c r="D6" s="596"/>
      <c r="E6" s="596"/>
      <c r="F6" s="596"/>
      <c r="G6" s="596"/>
      <c r="H6" s="596"/>
      <c r="I6" s="596"/>
      <c r="J6" s="596"/>
    </row>
    <row r="7" spans="1:11" ht="26.25">
      <c r="A7" s="597">
        <v>1.1000000000000001</v>
      </c>
      <c r="B7" s="569" t="s">
        <v>477</v>
      </c>
      <c r="C7" s="598">
        <v>15.299286064248768</v>
      </c>
      <c r="D7" s="598">
        <v>16.291440992214262</v>
      </c>
      <c r="E7" s="1144">
        <v>17.129712889599173</v>
      </c>
      <c r="F7" s="1144">
        <v>16.199051401239963</v>
      </c>
      <c r="G7" s="1144">
        <v>16.750939510897656</v>
      </c>
      <c r="H7" s="1144">
        <v>19.477808563835175</v>
      </c>
      <c r="I7" s="1144">
        <v>18.472304188617127</v>
      </c>
      <c r="J7" s="1144">
        <v>18.259619442968347</v>
      </c>
    </row>
    <row r="8" spans="1:11" ht="26.25">
      <c r="A8" s="597">
        <v>1.2</v>
      </c>
      <c r="B8" s="569" t="s">
        <v>478</v>
      </c>
      <c r="C8" s="598">
        <v>13.545123925051266</v>
      </c>
      <c r="D8" s="598">
        <v>13.384017378873983</v>
      </c>
      <c r="E8" s="1144">
        <v>15.002551308549283</v>
      </c>
      <c r="F8" s="1144">
        <v>12.870970025330505</v>
      </c>
      <c r="G8" s="1144">
        <v>13.658372332120653</v>
      </c>
      <c r="H8" s="1144">
        <v>16.539275547437231</v>
      </c>
      <c r="I8" s="1144">
        <v>14.846156073775903</v>
      </c>
      <c r="J8" s="1144">
        <v>14.980275895822823</v>
      </c>
    </row>
    <row r="9" spans="1:11">
      <c r="A9" s="597">
        <v>1.3</v>
      </c>
      <c r="B9" s="569" t="s">
        <v>479</v>
      </c>
      <c r="C9" s="598">
        <v>4.3681935766905031</v>
      </c>
      <c r="D9" s="598">
        <v>4.2918380804064382</v>
      </c>
      <c r="E9" s="1144">
        <v>5.021565061744079</v>
      </c>
      <c r="F9" s="1144">
        <v>4.2220740215235697</v>
      </c>
      <c r="G9" s="1144">
        <v>4.479956025980127</v>
      </c>
      <c r="H9" s="1144">
        <v>3.8185949858701531</v>
      </c>
      <c r="I9" s="1144">
        <v>4.0305884413692237</v>
      </c>
      <c r="J9" s="1144">
        <v>3.8656999531433667</v>
      </c>
    </row>
    <row r="10" spans="1:11" ht="26.25">
      <c r="A10" s="597">
        <v>1.4</v>
      </c>
      <c r="B10" s="569" t="s">
        <v>480</v>
      </c>
      <c r="C10" s="598"/>
      <c r="D10" s="598"/>
      <c r="E10" s="1144"/>
      <c r="F10" s="1144"/>
      <c r="G10" s="1144">
        <v>52.323211403257375</v>
      </c>
      <c r="H10" s="1144">
        <v>50.827284128036212</v>
      </c>
      <c r="I10" s="1144">
        <v>50.326073404051833</v>
      </c>
      <c r="J10" s="1144">
        <v>49.140640477207263</v>
      </c>
    </row>
    <row r="11" spans="1:11">
      <c r="A11" s="593">
        <v>1.5</v>
      </c>
      <c r="B11" s="572" t="s">
        <v>481</v>
      </c>
      <c r="C11" s="598">
        <v>409.57304750942802</v>
      </c>
      <c r="D11" s="598">
        <v>360.12988407523727</v>
      </c>
      <c r="E11" s="1144">
        <v>214.69533797243341</v>
      </c>
      <c r="F11" s="1144">
        <v>162.62873850911629</v>
      </c>
      <c r="G11" s="1144">
        <v>101.61134632013199</v>
      </c>
      <c r="H11" s="1144">
        <v>104.4</v>
      </c>
      <c r="I11" s="1144">
        <v>106.44083513849782</v>
      </c>
      <c r="J11" s="1144">
        <v>128.206946702105</v>
      </c>
    </row>
    <row r="12" spans="1:11">
      <c r="A12" s="593">
        <v>1.6</v>
      </c>
      <c r="B12" s="572" t="s">
        <v>482</v>
      </c>
      <c r="C12" s="598">
        <v>5.09826493632342</v>
      </c>
      <c r="D12" s="598">
        <v>5.3782399376667875</v>
      </c>
      <c r="E12" s="1144">
        <v>6.2998420522697094</v>
      </c>
      <c r="F12" s="1144">
        <v>5.5558347655929889</v>
      </c>
      <c r="G12" s="1144">
        <v>5.6481779201162041</v>
      </c>
      <c r="H12" s="1144">
        <v>5.8</v>
      </c>
      <c r="I12" s="1144">
        <v>5.6201358856875476</v>
      </c>
      <c r="J12" s="1144">
        <v>5.9945792966713736</v>
      </c>
    </row>
    <row r="13" spans="1:11">
      <c r="A13" s="593">
        <v>1.7</v>
      </c>
      <c r="B13" s="572" t="s">
        <v>483</v>
      </c>
      <c r="C13" s="598"/>
      <c r="D13" s="598"/>
      <c r="E13" s="1144"/>
      <c r="F13" s="1144">
        <v>6.2451534278812701</v>
      </c>
      <c r="G13" s="1144">
        <v>6.5911158599574495</v>
      </c>
      <c r="H13" s="1144">
        <v>6.409132600754373</v>
      </c>
      <c r="I13" s="1144">
        <v>7.1890643016438966</v>
      </c>
      <c r="J13" s="1144">
        <v>6.052298057563652</v>
      </c>
    </row>
    <row r="14" spans="1:11">
      <c r="B14" s="600"/>
      <c r="C14" s="596"/>
      <c r="D14" s="596"/>
      <c r="E14" s="1145"/>
      <c r="F14" s="1145"/>
      <c r="G14" s="1145"/>
      <c r="H14" s="1145"/>
      <c r="I14" s="1145"/>
      <c r="J14" s="1145"/>
    </row>
    <row r="15" spans="1:11">
      <c r="A15" s="1615" t="s">
        <v>484</v>
      </c>
      <c r="B15" s="1616"/>
      <c r="C15" s="596"/>
      <c r="D15" s="596"/>
      <c r="E15" s="1145"/>
      <c r="F15" s="1145"/>
      <c r="G15" s="1145"/>
      <c r="H15" s="1145"/>
      <c r="I15" s="1145"/>
      <c r="J15" s="1145"/>
    </row>
    <row r="16" spans="1:11" ht="25.5">
      <c r="A16" s="597">
        <v>2.1</v>
      </c>
      <c r="B16" s="574" t="s">
        <v>485</v>
      </c>
      <c r="C16" s="598"/>
      <c r="D16" s="598"/>
      <c r="E16" s="1144"/>
      <c r="F16" s="1144"/>
      <c r="G16" s="1144">
        <v>6.4615698407875222</v>
      </c>
      <c r="H16" s="1144">
        <v>9.2113638731766603</v>
      </c>
      <c r="I16" s="1144">
        <v>9.0435876051900905</v>
      </c>
      <c r="J16" s="1144">
        <v>10.593137004735746</v>
      </c>
    </row>
    <row r="17" spans="1:11">
      <c r="A17" s="597">
        <v>2.2000000000000002</v>
      </c>
      <c r="B17" s="569" t="s">
        <v>486</v>
      </c>
      <c r="C17" s="598"/>
      <c r="D17" s="598"/>
      <c r="E17" s="1144"/>
      <c r="F17" s="1144"/>
      <c r="G17" s="1144"/>
      <c r="H17" s="1144"/>
      <c r="I17" s="1144">
        <v>8.3977630114935913</v>
      </c>
      <c r="J17" s="1144">
        <v>9.8455225925231975</v>
      </c>
    </row>
    <row r="18" spans="1:11" ht="26.25">
      <c r="A18" s="597">
        <v>2.2999999999999998</v>
      </c>
      <c r="B18" s="569" t="s">
        <v>487</v>
      </c>
      <c r="C18" s="598"/>
      <c r="D18" s="598"/>
      <c r="E18" s="1144"/>
      <c r="F18" s="1144"/>
      <c r="G18" s="1144">
        <v>2.0424104985650668</v>
      </c>
      <c r="H18" s="1144">
        <v>3.3800713408857423</v>
      </c>
      <c r="I18" s="1144">
        <v>4.2164408147961607</v>
      </c>
      <c r="J18" s="1144">
        <v>5.5087961808183481</v>
      </c>
    </row>
    <row r="19" spans="1:11">
      <c r="A19" s="597">
        <v>2.4</v>
      </c>
      <c r="B19" s="572" t="s">
        <v>488</v>
      </c>
      <c r="C19" s="598"/>
      <c r="D19" s="598"/>
      <c r="E19" s="1144"/>
      <c r="F19" s="1144"/>
      <c r="G19" s="1144">
        <v>25.195225343062084</v>
      </c>
      <c r="H19" s="1144">
        <v>25.162801683287423</v>
      </c>
      <c r="I19" s="1144">
        <v>31.357593205747015</v>
      </c>
      <c r="J19" s="1144">
        <v>34.011921866804727</v>
      </c>
    </row>
    <row r="20" spans="1:11">
      <c r="A20" s="597">
        <v>2.5</v>
      </c>
      <c r="B20" s="572" t="s">
        <v>489</v>
      </c>
      <c r="C20" s="598"/>
      <c r="D20" s="598"/>
      <c r="E20" s="1144"/>
      <c r="F20" s="1144"/>
      <c r="G20" s="1144">
        <v>3.0825469427930576</v>
      </c>
      <c r="H20" s="1144">
        <v>3.5789926096096178</v>
      </c>
      <c r="I20" s="1144">
        <v>4.3210234590881118</v>
      </c>
      <c r="J20" s="1144">
        <v>5.5452607670562664</v>
      </c>
    </row>
    <row r="21" spans="1:11">
      <c r="A21" s="597">
        <v>2.6</v>
      </c>
      <c r="B21" s="572" t="s">
        <v>490</v>
      </c>
      <c r="C21" s="598"/>
      <c r="D21" s="598"/>
      <c r="E21" s="1144"/>
      <c r="F21" s="1144"/>
      <c r="G21" s="1144">
        <v>0.98192389631722787</v>
      </c>
      <c r="H21" s="1144">
        <v>1.5232940182306332</v>
      </c>
      <c r="I21" s="1144">
        <v>1.9161007841560396</v>
      </c>
      <c r="J21" s="1144">
        <v>2.3184755569157942</v>
      </c>
    </row>
    <row r="22" spans="1:11">
      <c r="A22" s="597">
        <v>2.7</v>
      </c>
      <c r="B22" s="572" t="s">
        <v>491</v>
      </c>
      <c r="C22" s="598">
        <v>44.315980225472252</v>
      </c>
      <c r="D22" s="598">
        <v>46.823572838171259</v>
      </c>
      <c r="E22" s="1144">
        <v>50.120858878288267</v>
      </c>
      <c r="F22" s="1144">
        <v>48.144456399921111</v>
      </c>
      <c r="G22" s="1144">
        <v>48.076716066975592</v>
      </c>
      <c r="H22" s="1144">
        <v>45.066919144714163</v>
      </c>
      <c r="I22" s="1144">
        <v>45.443559350629023</v>
      </c>
      <c r="J22" s="1144">
        <v>42.086791393530511</v>
      </c>
      <c r="K22" s="602"/>
    </row>
    <row r="23" spans="1:11">
      <c r="A23" s="597">
        <v>2.8</v>
      </c>
      <c r="B23" s="572" t="s">
        <v>492</v>
      </c>
      <c r="C23" s="598">
        <v>44.483582650626985</v>
      </c>
      <c r="D23" s="598">
        <v>41.555553550814594</v>
      </c>
      <c r="E23" s="1144">
        <v>38.076048442854578</v>
      </c>
      <c r="F23" s="1144">
        <v>39.661269971107423</v>
      </c>
      <c r="G23" s="1144">
        <v>44.52821094490622</v>
      </c>
      <c r="H23" s="1144">
        <v>47.783312959345984</v>
      </c>
      <c r="I23" s="1144">
        <v>46.821922832468431</v>
      </c>
      <c r="J23" s="1144">
        <v>51.243626523901298</v>
      </c>
    </row>
    <row r="24" spans="1:11">
      <c r="A24" s="597">
        <v>2.9</v>
      </c>
      <c r="B24" s="572" t="s">
        <v>493</v>
      </c>
      <c r="C24" s="598">
        <v>10.399307175581402</v>
      </c>
      <c r="D24" s="598">
        <v>11.354945754423722</v>
      </c>
      <c r="E24" s="1144">
        <v>11.754246280313652</v>
      </c>
      <c r="F24" s="1144">
        <v>11.290913528276977</v>
      </c>
      <c r="G24" s="1144">
        <v>9.8946439869693652</v>
      </c>
      <c r="H24" s="1144">
        <v>8.9022481483796518</v>
      </c>
      <c r="I24" s="1144">
        <v>11.475584441762015</v>
      </c>
      <c r="J24" s="1144">
        <v>14.701988560297854</v>
      </c>
    </row>
    <row r="25" spans="1:11">
      <c r="A25" s="603">
        <v>2.1</v>
      </c>
      <c r="B25" s="572" t="s">
        <v>494</v>
      </c>
      <c r="C25" s="598">
        <v>3.3717138228424433</v>
      </c>
      <c r="D25" s="598">
        <v>3.0122572119666806</v>
      </c>
      <c r="E25" s="1144">
        <v>3.1894754010416104</v>
      </c>
      <c r="F25" s="1144">
        <v>3.277581406995747</v>
      </c>
      <c r="G25" s="1144">
        <v>3.1502877926246988</v>
      </c>
      <c r="H25" s="1144">
        <v>3.8323479885232667</v>
      </c>
      <c r="I25" s="1144">
        <v>2.7650770360074248</v>
      </c>
      <c r="J25" s="1144">
        <v>2.6249000483069671</v>
      </c>
    </row>
    <row r="26" spans="1:11">
      <c r="A26" s="597">
        <v>2.11</v>
      </c>
      <c r="B26" s="572" t="s">
        <v>495</v>
      </c>
      <c r="C26" s="598">
        <v>0.4433160721593587</v>
      </c>
      <c r="D26" s="598">
        <v>0.65972428935719518</v>
      </c>
      <c r="E26" s="1144">
        <v>0.45948252851628774</v>
      </c>
      <c r="F26" s="1144">
        <v>0.33292924347292552</v>
      </c>
      <c r="G26" s="1144">
        <v>0.3715221741105062</v>
      </c>
      <c r="H26" s="1144">
        <v>0.24890062506814889</v>
      </c>
      <c r="I26" s="1144">
        <v>0.16067025256185558</v>
      </c>
      <c r="J26" s="1144">
        <v>0.43520161133566843</v>
      </c>
    </row>
    <row r="27" spans="1:11">
      <c r="B27" s="600"/>
      <c r="C27" s="596"/>
      <c r="D27" s="596"/>
      <c r="E27" s="1145"/>
      <c r="F27" s="1145"/>
      <c r="G27" s="1145"/>
      <c r="H27" s="1145"/>
      <c r="I27" s="1145"/>
      <c r="J27" s="1145"/>
    </row>
    <row r="28" spans="1:11">
      <c r="A28" s="1615" t="s">
        <v>535</v>
      </c>
      <c r="B28" s="1616"/>
      <c r="C28" s="596"/>
      <c r="D28" s="596"/>
      <c r="E28" s="1145"/>
      <c r="F28" s="1145"/>
      <c r="G28" s="1145"/>
      <c r="H28" s="1145"/>
      <c r="I28" s="1145"/>
      <c r="J28" s="1145"/>
    </row>
    <row r="29" spans="1:11">
      <c r="A29" s="604">
        <v>3.1</v>
      </c>
      <c r="B29" s="572" t="s">
        <v>497</v>
      </c>
      <c r="C29" s="598">
        <v>18.340214927606301</v>
      </c>
      <c r="D29" s="598">
        <v>19.199338078449543</v>
      </c>
      <c r="E29" s="1144">
        <v>7.7249737579629443</v>
      </c>
      <c r="F29" s="1144">
        <v>6.7894221171007629</v>
      </c>
      <c r="G29" s="1144">
        <v>15.79913329397025</v>
      </c>
      <c r="H29" s="1144">
        <v>22.515270818466515</v>
      </c>
      <c r="I29" s="1144">
        <v>3.3600006816918637</v>
      </c>
      <c r="J29" s="1144">
        <v>8.3812031460894616</v>
      </c>
    </row>
    <row r="30" spans="1:11">
      <c r="A30" s="604">
        <v>3.2</v>
      </c>
      <c r="B30" s="572" t="s">
        <v>498</v>
      </c>
      <c r="C30" s="598">
        <v>1.4779959800589431</v>
      </c>
      <c r="D30" s="598">
        <v>1.4743004187521118</v>
      </c>
      <c r="E30" s="1144">
        <v>0.8245706121022951</v>
      </c>
      <c r="F30" s="1144">
        <v>0.81563129731451933</v>
      </c>
      <c r="G30" s="1144">
        <v>1.2449544407760498</v>
      </c>
      <c r="H30" s="1144">
        <v>1.6389324240819632</v>
      </c>
      <c r="I30" s="1144">
        <v>0.34980028217689157</v>
      </c>
      <c r="J30" s="1144">
        <v>0.47348458991270043</v>
      </c>
    </row>
    <row r="31" spans="1:11">
      <c r="A31" s="604">
        <v>3.3</v>
      </c>
      <c r="B31" s="572" t="s">
        <v>499</v>
      </c>
      <c r="C31" s="598">
        <v>1.0113809677603214</v>
      </c>
      <c r="D31" s="598">
        <v>1.008616695094958</v>
      </c>
      <c r="E31" s="1144">
        <v>0.45027693559452286</v>
      </c>
      <c r="F31" s="1144">
        <v>0.41848287178360549</v>
      </c>
      <c r="G31" s="1144">
        <v>0.8528910026560319</v>
      </c>
      <c r="H31" s="1144">
        <v>1.2341681955964077</v>
      </c>
      <c r="I31" s="1144">
        <v>0.19456529961444538</v>
      </c>
      <c r="J31" s="1144">
        <v>0.48060163467202771</v>
      </c>
    </row>
    <row r="32" spans="1:11">
      <c r="A32" s="604">
        <v>3.4</v>
      </c>
      <c r="B32" s="572" t="s">
        <v>500</v>
      </c>
      <c r="C32" s="598">
        <v>95.737061472707452</v>
      </c>
      <c r="D32" s="598">
        <v>94.189982905905339</v>
      </c>
      <c r="E32" s="1144">
        <v>96.090923079552581</v>
      </c>
      <c r="F32" s="1144">
        <v>97.051352464624458</v>
      </c>
      <c r="G32" s="1144">
        <v>96.245219387379905</v>
      </c>
      <c r="H32" s="1144">
        <v>97.204070017825188</v>
      </c>
      <c r="I32" s="1144">
        <v>98.599894816884941</v>
      </c>
      <c r="J32" s="1144">
        <v>97.039845259362295</v>
      </c>
    </row>
    <row r="33" spans="1:10">
      <c r="A33" s="604">
        <v>3.5</v>
      </c>
      <c r="B33" s="572" t="s">
        <v>501</v>
      </c>
      <c r="C33" s="598">
        <v>32.422485132082258</v>
      </c>
      <c r="D33" s="598">
        <v>26.528151495511544</v>
      </c>
      <c r="E33" s="1144">
        <v>27.134665422005277</v>
      </c>
      <c r="F33" s="1144">
        <v>29.028487365414396</v>
      </c>
      <c r="G33" s="1144">
        <v>31.838313705611164</v>
      </c>
      <c r="H33" s="1144">
        <v>43.04921548632425</v>
      </c>
      <c r="I33" s="1144">
        <v>24.095304688314954</v>
      </c>
      <c r="J33" s="1144">
        <v>17.854047685735569</v>
      </c>
    </row>
    <row r="34" spans="1:10">
      <c r="A34" s="604">
        <v>3.6</v>
      </c>
      <c r="B34" s="572" t="s">
        <v>502</v>
      </c>
      <c r="C34" s="598">
        <v>4.2629385272925537</v>
      </c>
      <c r="D34" s="598">
        <v>5.8100170940946692</v>
      </c>
      <c r="E34" s="1144">
        <v>3.9090769204473976</v>
      </c>
      <c r="F34" s="1144">
        <v>2.9486475353755668</v>
      </c>
      <c r="G34" s="1144">
        <v>3.7547806126200998</v>
      </c>
      <c r="H34" s="1144">
        <v>2.795929982174814</v>
      </c>
      <c r="I34" s="1144">
        <v>1.4001051831150615</v>
      </c>
      <c r="J34" s="1144">
        <v>2.9601547406376945</v>
      </c>
    </row>
    <row r="35" spans="1:10">
      <c r="A35" s="604">
        <v>3.7</v>
      </c>
      <c r="B35" s="572" t="s">
        <v>503</v>
      </c>
      <c r="C35" s="598">
        <v>18.356353334629706</v>
      </c>
      <c r="D35" s="598">
        <v>15.606901856752433</v>
      </c>
      <c r="E35" s="1144">
        <v>18.877689324875728</v>
      </c>
      <c r="F35" s="1144">
        <v>17.543211150037976</v>
      </c>
      <c r="G35" s="1144">
        <v>16.763719166645647</v>
      </c>
      <c r="H35" s="1144">
        <v>19.797358450041148</v>
      </c>
      <c r="I35" s="1144">
        <v>16.679438197690956</v>
      </c>
      <c r="J35" s="1144">
        <v>13.6286206894468</v>
      </c>
    </row>
    <row r="36" spans="1:10">
      <c r="A36" s="604">
        <v>3.8</v>
      </c>
      <c r="B36" s="572" t="s">
        <v>504</v>
      </c>
      <c r="C36" s="598">
        <v>58.783437785029044</v>
      </c>
      <c r="D36" s="598">
        <v>61.465331317138883</v>
      </c>
      <c r="E36" s="1144">
        <v>60.929834015206829</v>
      </c>
      <c r="F36" s="1144">
        <v>62.8960618838464</v>
      </c>
      <c r="G36" s="1144">
        <v>66.978273578142932</v>
      </c>
      <c r="H36" s="1144">
        <v>69.412997711151604</v>
      </c>
      <c r="I36" s="1144">
        <v>67.155863841187241</v>
      </c>
      <c r="J36" s="1144">
        <v>67.160076930143561</v>
      </c>
    </row>
    <row r="37" spans="1:10">
      <c r="A37" s="604">
        <v>3.9</v>
      </c>
      <c r="B37" s="572" t="s">
        <v>505</v>
      </c>
      <c r="C37" s="598">
        <v>10.790495542062157</v>
      </c>
      <c r="D37" s="598">
        <v>9.5928339345935836</v>
      </c>
      <c r="E37" s="1144">
        <v>11.502144771553198</v>
      </c>
      <c r="F37" s="1144">
        <v>11.033988941341729</v>
      </c>
      <c r="G37" s="1144">
        <v>11.257348465596632</v>
      </c>
      <c r="H37" s="1144">
        <v>13.741939967795544</v>
      </c>
      <c r="I37" s="1144">
        <v>11.201220805516316</v>
      </c>
      <c r="J37" s="1144">
        <v>9.1529921395499336</v>
      </c>
    </row>
    <row r="38" spans="1:10">
      <c r="A38" s="605">
        <v>3.1</v>
      </c>
      <c r="B38" s="572" t="s">
        <v>506</v>
      </c>
      <c r="C38" s="598"/>
      <c r="D38" s="598"/>
      <c r="E38" s="1144"/>
      <c r="F38" s="1144"/>
      <c r="G38" s="1144">
        <v>3.9912945393246009</v>
      </c>
      <c r="H38" s="1144">
        <v>3.9433761419439439</v>
      </c>
      <c r="I38" s="1144">
        <v>3.3729689382798291</v>
      </c>
      <c r="J38" s="1144">
        <v>2.4719880752455645</v>
      </c>
    </row>
    <row r="39" spans="1:10">
      <c r="A39" s="605">
        <v>3.11</v>
      </c>
      <c r="B39" s="572" t="s">
        <v>507</v>
      </c>
      <c r="C39" s="598">
        <v>51.50395314756183</v>
      </c>
      <c r="D39" s="598">
        <v>49.284439638172529</v>
      </c>
      <c r="E39" s="1144">
        <v>63.787604895803817</v>
      </c>
      <c r="F39" s="1144">
        <v>60.139670093254757</v>
      </c>
      <c r="G39" s="1144">
        <v>47.098234890072604</v>
      </c>
      <c r="H39" s="1144">
        <v>43.183107497486809</v>
      </c>
      <c r="I39" s="1144">
        <v>65.421337730215583</v>
      </c>
      <c r="J39" s="1144">
        <v>65.477506225164035</v>
      </c>
    </row>
    <row r="40" spans="1:10">
      <c r="A40" s="605">
        <v>3.12</v>
      </c>
      <c r="B40" s="572" t="s">
        <v>508</v>
      </c>
      <c r="C40" s="598">
        <v>3.5266780983563448</v>
      </c>
      <c r="D40" s="598">
        <v>3.2027137666460161</v>
      </c>
      <c r="E40" s="1144">
        <v>3.2023882193015378</v>
      </c>
      <c r="F40" s="1144">
        <v>3.4466554786657229</v>
      </c>
      <c r="G40" s="1144">
        <v>3.4082742328104687</v>
      </c>
      <c r="H40" s="1144">
        <v>4.0296445373690997</v>
      </c>
      <c r="I40" s="1144">
        <v>2.8049066713572337</v>
      </c>
      <c r="J40" s="1144">
        <v>2.6622222406449199</v>
      </c>
    </row>
    <row r="41" spans="1:10">
      <c r="B41" s="600"/>
      <c r="C41" s="598"/>
      <c r="D41" s="598"/>
      <c r="E41" s="1144"/>
      <c r="F41" s="1144"/>
      <c r="G41" s="1144"/>
      <c r="H41" s="1144"/>
      <c r="I41" s="1144"/>
      <c r="J41" s="1144"/>
    </row>
    <row r="42" spans="1:10">
      <c r="A42" s="1615" t="s">
        <v>509</v>
      </c>
      <c r="B42" s="1616"/>
      <c r="C42" s="598"/>
      <c r="D42" s="598"/>
      <c r="E42" s="1144"/>
      <c r="F42" s="1144"/>
      <c r="G42" s="1144"/>
      <c r="H42" s="1144"/>
      <c r="I42" s="1144"/>
      <c r="J42" s="1144"/>
    </row>
    <row r="43" spans="1:10">
      <c r="A43" s="606">
        <v>4.0999999999999996</v>
      </c>
      <c r="B43" s="572" t="s">
        <v>510</v>
      </c>
      <c r="C43" s="598">
        <v>42.86941603625155</v>
      </c>
      <c r="D43" s="598">
        <v>42.562977926002546</v>
      </c>
      <c r="E43" s="1144">
        <v>35.126608380343832</v>
      </c>
      <c r="F43" s="1144">
        <v>41.468795011916164</v>
      </c>
      <c r="G43" s="1144">
        <v>49.461819960924949</v>
      </c>
      <c r="H43" s="1144">
        <v>43.579458327960992</v>
      </c>
      <c r="I43" s="1144">
        <v>31.638466078831733</v>
      </c>
      <c r="J43" s="1144">
        <v>42.719644784994834</v>
      </c>
    </row>
    <row r="44" spans="1:10">
      <c r="A44" s="606">
        <v>4.2</v>
      </c>
      <c r="B44" s="572" t="s">
        <v>511</v>
      </c>
      <c r="C44" s="598">
        <v>61.362572215505736</v>
      </c>
      <c r="D44" s="598">
        <v>61.57352411939987</v>
      </c>
      <c r="E44" s="1144">
        <v>47.65147333751834</v>
      </c>
      <c r="F44" s="1144">
        <v>53.095996530837255</v>
      </c>
      <c r="G44" s="1144">
        <v>60.384730202603635</v>
      </c>
      <c r="H44" s="1144">
        <v>52.815389123389977</v>
      </c>
      <c r="I44" s="1144">
        <v>38.178540187905199</v>
      </c>
      <c r="J44" s="1144">
        <v>51.515847178280382</v>
      </c>
    </row>
    <row r="45" spans="1:10">
      <c r="A45" s="606">
        <v>4.3</v>
      </c>
      <c r="B45" s="572" t="s">
        <v>512</v>
      </c>
      <c r="C45" s="598">
        <v>0</v>
      </c>
      <c r="D45" s="598">
        <v>0</v>
      </c>
      <c r="E45" s="1144">
        <v>0</v>
      </c>
      <c r="F45" s="1144">
        <v>0</v>
      </c>
      <c r="G45" s="1144">
        <v>0</v>
      </c>
      <c r="H45" s="1144">
        <v>0</v>
      </c>
      <c r="I45" s="1144">
        <v>0</v>
      </c>
      <c r="J45" s="1144">
        <v>0</v>
      </c>
    </row>
    <row r="46" spans="1:10">
      <c r="A46" s="606">
        <v>4.4000000000000004</v>
      </c>
      <c r="B46" s="572" t="s">
        <v>513</v>
      </c>
      <c r="C46" s="598">
        <v>367.07441753936479</v>
      </c>
      <c r="D46" s="598">
        <v>355.13525828133862</v>
      </c>
      <c r="E46" s="1144">
        <v>239.28890674060165</v>
      </c>
      <c r="F46" s="1144">
        <v>272.29674993246255</v>
      </c>
      <c r="G46" s="1144">
        <v>300.44441302233878</v>
      </c>
      <c r="H46" s="1144">
        <v>235.29793753737374</v>
      </c>
      <c r="I46" s="1144">
        <v>196.26957612830293</v>
      </c>
      <c r="J46" s="1144">
        <v>313.22248864497817</v>
      </c>
    </row>
    <row r="47" spans="1:10">
      <c r="A47" s="606">
        <v>4.5</v>
      </c>
      <c r="B47" s="572" t="s">
        <v>514</v>
      </c>
      <c r="C47" s="598">
        <v>380.66125102611062</v>
      </c>
      <c r="D47" s="598">
        <v>356.18422052742471</v>
      </c>
      <c r="E47" s="1144">
        <v>308.43317791549339</v>
      </c>
      <c r="F47" s="1144">
        <v>272.29674993246255</v>
      </c>
      <c r="G47" s="1144">
        <v>298.57601707327547</v>
      </c>
      <c r="H47" s="1144">
        <v>235.29793753737374</v>
      </c>
      <c r="I47" s="1144">
        <v>194.46803512582332</v>
      </c>
      <c r="J47" s="1144">
        <v>308.14974694362076</v>
      </c>
    </row>
    <row r="48" spans="1:10">
      <c r="A48" s="606">
        <v>4.5999999999999996</v>
      </c>
      <c r="B48" s="572" t="s">
        <v>515</v>
      </c>
      <c r="C48" s="598">
        <v>60.961637417286433</v>
      </c>
      <c r="D48" s="598">
        <v>59.666899095813683</v>
      </c>
      <c r="E48" s="1144">
        <v>46.039916328286424</v>
      </c>
      <c r="F48" s="1144">
        <v>51.244843902799339</v>
      </c>
      <c r="G48" s="1144">
        <v>57.180375122448538</v>
      </c>
      <c r="H48" s="1144">
        <v>50.8613530792246</v>
      </c>
      <c r="I48" s="1144">
        <v>36.826682934110401</v>
      </c>
      <c r="J48" s="1144">
        <v>51.054331569858405</v>
      </c>
    </row>
    <row r="49" spans="1:10">
      <c r="A49" s="606">
        <v>4.7</v>
      </c>
      <c r="B49" s="572" t="s">
        <v>516</v>
      </c>
      <c r="C49" s="598">
        <v>27.212335005638693</v>
      </c>
      <c r="D49" s="598">
        <v>25.990127223811044</v>
      </c>
      <c r="E49" s="1144">
        <v>24.091273070190773</v>
      </c>
      <c r="F49" s="1144">
        <v>22.59746307554607</v>
      </c>
      <c r="G49" s="1144">
        <v>23.456459231686686</v>
      </c>
      <c r="H49" s="1144">
        <v>23.955847397626869</v>
      </c>
      <c r="I49" s="1144">
        <v>18.852388246895124</v>
      </c>
      <c r="J49" s="1144">
        <v>19.662379606558524</v>
      </c>
    </row>
    <row r="50" spans="1:10">
      <c r="A50" s="606">
        <v>4.8</v>
      </c>
      <c r="B50" s="572" t="s">
        <v>517</v>
      </c>
      <c r="C50" s="598"/>
      <c r="D50" s="598"/>
      <c r="E50" s="1144"/>
      <c r="F50" s="1144"/>
      <c r="G50" s="1144"/>
      <c r="H50" s="1144"/>
      <c r="I50" s="1144">
        <v>38.176801580727833</v>
      </c>
      <c r="J50" s="1144">
        <v>51.816034869264762</v>
      </c>
    </row>
    <row r="51" spans="1:10">
      <c r="A51" s="606">
        <v>4.9000000000000004</v>
      </c>
      <c r="B51" s="572" t="s">
        <v>518</v>
      </c>
      <c r="C51" s="598">
        <v>158.6830663831399</v>
      </c>
      <c r="D51" s="598">
        <v>152.34702879783427</v>
      </c>
      <c r="E51" s="1144">
        <v>152.2240206595682</v>
      </c>
      <c r="F51" s="1144">
        <v>168.08345012881131</v>
      </c>
      <c r="G51" s="1144">
        <v>179.92366836393288</v>
      </c>
      <c r="H51" s="1144">
        <v>190.12360840023788</v>
      </c>
      <c r="I51" s="1144">
        <v>189.05165204602875</v>
      </c>
      <c r="J51" s="1144">
        <v>198.81503362690907</v>
      </c>
    </row>
    <row r="52" spans="1:10">
      <c r="A52" s="607">
        <v>4.0999999999999996</v>
      </c>
      <c r="B52" s="572" t="s">
        <v>519</v>
      </c>
      <c r="C52" s="598"/>
      <c r="D52" s="598"/>
      <c r="E52" s="1144"/>
      <c r="F52" s="1144">
        <v>157.75648755202485</v>
      </c>
      <c r="G52" s="1144">
        <v>158.58324501452245</v>
      </c>
      <c r="H52" s="1144">
        <v>151.20658619511619</v>
      </c>
      <c r="I52" s="1144">
        <v>167.34553328982597</v>
      </c>
      <c r="J52" s="1144">
        <v>177.07961890534233</v>
      </c>
    </row>
    <row r="53" spans="1:10">
      <c r="B53" s="600"/>
      <c r="C53" s="596"/>
      <c r="D53" s="596"/>
      <c r="E53" s="1145"/>
      <c r="F53" s="1145"/>
      <c r="G53" s="1145"/>
      <c r="H53" s="1145"/>
      <c r="I53" s="1145"/>
      <c r="J53" s="1145"/>
    </row>
    <row r="54" spans="1:10">
      <c r="A54" s="1621" t="s">
        <v>520</v>
      </c>
      <c r="B54" s="1622"/>
      <c r="C54" s="596"/>
      <c r="D54" s="596"/>
      <c r="E54" s="1145"/>
      <c r="F54" s="1145"/>
      <c r="G54" s="1145"/>
      <c r="H54" s="1145"/>
      <c r="I54" s="1145"/>
      <c r="J54" s="1145"/>
    </row>
    <row r="55" spans="1:10">
      <c r="A55" s="593">
        <v>5.0999999999999996</v>
      </c>
      <c r="B55" s="572" t="s">
        <v>521</v>
      </c>
      <c r="C55" s="598">
        <v>70.321956319525299</v>
      </c>
      <c r="D55" s="598">
        <v>71.334321995943682</v>
      </c>
      <c r="E55" s="1144">
        <v>76.295986573638558</v>
      </c>
      <c r="F55" s="1144">
        <v>80.9228633627487</v>
      </c>
      <c r="G55" s="1144">
        <v>86.501391176614803</v>
      </c>
      <c r="H55" s="1144">
        <v>85.682852872748185</v>
      </c>
      <c r="I55" s="1144">
        <v>85.911799700881758</v>
      </c>
      <c r="J55" s="1144">
        <v>83.674868461534743</v>
      </c>
    </row>
    <row r="56" spans="1:10">
      <c r="A56" s="593">
        <v>5.2</v>
      </c>
      <c r="B56" s="572" t="s">
        <v>522</v>
      </c>
      <c r="C56" s="598">
        <v>20.881119069804431</v>
      </c>
      <c r="D56" s="598">
        <v>19.368649252807518</v>
      </c>
      <c r="E56" s="1144">
        <v>13.525467185849937</v>
      </c>
      <c r="F56" s="1144">
        <v>9.0353839929347952</v>
      </c>
      <c r="G56" s="1144">
        <v>5.7836845392297302</v>
      </c>
      <c r="H56" s="1144">
        <v>6.0885863166723588</v>
      </c>
      <c r="I56" s="1144">
        <v>5.9821195726442369</v>
      </c>
      <c r="J56" s="1144">
        <v>7.6854670838988879</v>
      </c>
    </row>
    <row r="57" spans="1:10">
      <c r="A57" s="593">
        <v>5.3</v>
      </c>
      <c r="B57" s="572" t="s">
        <v>523</v>
      </c>
      <c r="C57" s="598">
        <v>5.09826493632342</v>
      </c>
      <c r="D57" s="598">
        <v>5.3782399376667875</v>
      </c>
      <c r="E57" s="1144">
        <v>6.2998420522697094</v>
      </c>
      <c r="F57" s="1144">
        <v>5.5558347655929889</v>
      </c>
      <c r="G57" s="1144">
        <v>5.2274978034194266</v>
      </c>
      <c r="H57" s="1144">
        <v>5.8336447057517047</v>
      </c>
      <c r="I57" s="1144">
        <v>5.6201358856875476</v>
      </c>
      <c r="J57" s="1144">
        <v>5.9945792966713736</v>
      </c>
    </row>
    <row r="58" spans="1:10">
      <c r="A58" s="593">
        <v>5.4</v>
      </c>
      <c r="B58" s="572" t="s">
        <v>524</v>
      </c>
      <c r="C58" s="608">
        <v>3.6986596743468505</v>
      </c>
      <c r="D58" s="608">
        <v>3.9187888135820117</v>
      </c>
      <c r="E58" s="1146">
        <v>3.8787041882417954</v>
      </c>
      <c r="F58" s="1146">
        <v>4.4859178787235159</v>
      </c>
      <c r="G58" s="1146">
        <v>2.4874264807360404</v>
      </c>
      <c r="H58" s="1146">
        <v>2.3949161048277512</v>
      </c>
      <c r="I58" s="1146">
        <v>2.4859448407864573</v>
      </c>
      <c r="J58" s="1146">
        <v>2.6450851578949948</v>
      </c>
    </row>
    <row r="59" spans="1:10">
      <c r="A59" s="593">
        <v>5.5</v>
      </c>
      <c r="B59" s="572" t="s">
        <v>525</v>
      </c>
      <c r="C59" s="596"/>
      <c r="D59" s="596"/>
      <c r="E59" s="1144">
        <v>65.692654527657425</v>
      </c>
      <c r="F59" s="1144">
        <v>59.494257122497586</v>
      </c>
      <c r="G59" s="1144">
        <v>55.579124697329597</v>
      </c>
      <c r="H59" s="1144">
        <v>52.597360654698619</v>
      </c>
      <c r="I59" s="1144">
        <v>52.895597006289485</v>
      </c>
      <c r="J59" s="1144">
        <v>50.298007236040966</v>
      </c>
    </row>
    <row r="60" spans="1:10">
      <c r="A60" s="593">
        <v>5.6</v>
      </c>
      <c r="B60" s="572" t="s">
        <v>526</v>
      </c>
      <c r="C60" s="598">
        <v>63.018696499442619</v>
      </c>
      <c r="D60" s="598">
        <v>65.639612921300099</v>
      </c>
      <c r="E60" s="1144">
        <v>55.800542944333763</v>
      </c>
      <c r="F60" s="1144">
        <v>53.518668732577723</v>
      </c>
      <c r="G60" s="1144">
        <v>52.095873242829491</v>
      </c>
      <c r="H60" s="1144">
        <v>49.107782925463262</v>
      </c>
      <c r="I60" s="1144">
        <v>49.452194127627116</v>
      </c>
      <c r="J60" s="1144">
        <v>46.066809127031597</v>
      </c>
    </row>
    <row r="61" spans="1:10">
      <c r="A61" s="593">
        <v>5.7</v>
      </c>
      <c r="B61" s="572" t="s">
        <v>527</v>
      </c>
      <c r="C61" s="598">
        <v>48.590445043980381</v>
      </c>
      <c r="D61" s="598">
        <v>51.622975734453611</v>
      </c>
      <c r="E61" s="1144">
        <v>52.143344984074943</v>
      </c>
      <c r="F61" s="1144">
        <v>50.405610702295142</v>
      </c>
      <c r="G61" s="1144">
        <v>49.303094290171586</v>
      </c>
      <c r="H61" s="1144">
        <v>46.172716979697469</v>
      </c>
      <c r="I61" s="1144">
        <v>46.602060878744332</v>
      </c>
      <c r="J61" s="1144">
        <v>43.23026881774684</v>
      </c>
    </row>
    <row r="62" spans="1:10">
      <c r="B62" s="600"/>
      <c r="C62" s="620">
        <v>46.018030564905004</v>
      </c>
      <c r="D62" s="598">
        <v>48.733329086915411</v>
      </c>
      <c r="E62" s="1145"/>
      <c r="F62" s="1145"/>
      <c r="G62" s="1145"/>
      <c r="H62" s="1145"/>
      <c r="I62" s="1145"/>
      <c r="J62" s="1145"/>
    </row>
    <row r="63" spans="1:10">
      <c r="A63" s="1615" t="s">
        <v>528</v>
      </c>
      <c r="B63" s="1616"/>
      <c r="C63" s="596"/>
      <c r="D63" s="596"/>
      <c r="E63" s="1145"/>
      <c r="F63" s="1145"/>
      <c r="G63" s="1145"/>
      <c r="H63" s="1145"/>
      <c r="I63" s="1145"/>
      <c r="J63" s="1145"/>
    </row>
    <row r="64" spans="1:10">
      <c r="A64" s="611">
        <v>6.1</v>
      </c>
      <c r="B64" s="572" t="s">
        <v>529</v>
      </c>
      <c r="C64" s="610"/>
      <c r="D64" s="596"/>
      <c r="E64" s="1147">
        <v>699</v>
      </c>
      <c r="F64" s="1147">
        <v>700</v>
      </c>
      <c r="G64" s="1147">
        <v>704</v>
      </c>
      <c r="H64" s="1147">
        <v>705</v>
      </c>
      <c r="I64" s="1147">
        <v>706</v>
      </c>
      <c r="J64" s="1147">
        <v>706</v>
      </c>
    </row>
    <row r="65" spans="1:10" ht="15.75" thickBot="1">
      <c r="A65" s="616">
        <v>6.2</v>
      </c>
      <c r="B65" s="587" t="s">
        <v>530</v>
      </c>
      <c r="C65" s="621">
        <v>686</v>
      </c>
      <c r="D65" s="617">
        <v>694</v>
      </c>
      <c r="E65" s="1148">
        <v>372</v>
      </c>
      <c r="F65" s="1148">
        <v>409</v>
      </c>
      <c r="G65" s="1148">
        <v>437</v>
      </c>
      <c r="H65" s="1148">
        <v>466</v>
      </c>
      <c r="I65" s="1148">
        <v>495</v>
      </c>
      <c r="J65" s="1148">
        <v>503</v>
      </c>
    </row>
    <row r="66" spans="1:10" ht="23.25" customHeight="1" thickBot="1">
      <c r="A66" s="1623" t="s">
        <v>536</v>
      </c>
      <c r="B66" s="1623"/>
      <c r="C66" s="621">
        <v>311</v>
      </c>
      <c r="D66" s="622">
        <v>330</v>
      </c>
      <c r="E66" s="623"/>
      <c r="F66" s="623"/>
      <c r="G66" s="623"/>
      <c r="H66" s="1150" t="s">
        <v>1178</v>
      </c>
      <c r="I66" s="623"/>
      <c r="J66" s="623"/>
    </row>
    <row r="67" spans="1:10" ht="15.75" customHeight="1">
      <c r="A67" s="1149" t="s">
        <v>531</v>
      </c>
      <c r="B67" s="1149"/>
      <c r="D67" s="624" t="s">
        <v>539</v>
      </c>
    </row>
    <row r="68" spans="1:10">
      <c r="A68" s="1139" t="s">
        <v>532</v>
      </c>
      <c r="B68" s="1139"/>
    </row>
    <row r="69" spans="1:10">
      <c r="C69" s="619"/>
      <c r="D69" s="619"/>
      <c r="E69" s="619"/>
      <c r="F69" s="619"/>
      <c r="G69" s="619"/>
      <c r="H69" s="619"/>
    </row>
    <row r="70" spans="1:10">
      <c r="C70" s="619"/>
      <c r="D70" s="619"/>
      <c r="E70" s="619"/>
      <c r="F70" s="619"/>
      <c r="G70" s="619"/>
      <c r="H70" s="619"/>
    </row>
  </sheetData>
  <mergeCells count="10">
    <mergeCell ref="A42:B42"/>
    <mergeCell ref="A54:B54"/>
    <mergeCell ref="A63:B63"/>
    <mergeCell ref="A66:B66"/>
    <mergeCell ref="A1:B1"/>
    <mergeCell ref="A3:J3"/>
    <mergeCell ref="A5:B5"/>
    <mergeCell ref="A6:B6"/>
    <mergeCell ref="A15:B15"/>
    <mergeCell ref="A28:B28"/>
  </mergeCells>
  <hyperlinks>
    <hyperlink ref="I2" location="Contents!A1" display="cs;slf;fj;jpw;F jpUk;Gtjw;F"/>
    <hyperlink ref="I2:J2" location="உள்ளடக்கம்!A1" display="cs;slf;fj;jpw;F jpUk;Gtjw;F"/>
  </hyperlinks>
  <printOptions horizontalCentered="1"/>
  <pageMargins left="0.4" right="0.23" top="0.37" bottom="0.53" header="0.28000000000000003" footer="0.3"/>
  <pageSetup scale="63" orientation="portrait" r:id="rId1"/>
  <headerFooter>
    <oddHeader>&amp;L&amp;"Calibri"&amp;10&amp;K000000 [Limited Sharing]&amp;1#_x000D_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1"/>
  <sheetViews>
    <sheetView showGridLines="0" zoomScaleNormal="100" zoomScaleSheetLayoutView="100" workbookViewId="0">
      <pane xSplit="2" ySplit="5" topLeftCell="C6" activePane="bottomRight" state="frozen"/>
      <selection activeCell="R106" sqref="R106"/>
      <selection pane="topRight" activeCell="R106" sqref="R106"/>
      <selection pane="bottomLeft" activeCell="R106" sqref="R106"/>
      <selection pane="bottomRight" activeCell="L2" sqref="L2"/>
    </sheetView>
  </sheetViews>
  <sheetFormatPr defaultColWidth="10.6640625" defaultRowHeight="15"/>
  <cols>
    <col min="1" max="1" width="4.33203125" style="442" customWidth="1"/>
    <col min="2" max="2" width="69" style="442" bestFit="1" customWidth="1"/>
    <col min="3" max="12" width="14.1640625" style="442" customWidth="1"/>
    <col min="13" max="17" width="13" style="442" customWidth="1"/>
    <col min="18" max="16384" width="10.6640625" style="442"/>
  </cols>
  <sheetData>
    <row r="1" spans="1:19" s="406" customFormat="1" ht="15.75">
      <c r="A1" s="404" t="s">
        <v>189</v>
      </c>
      <c r="B1" s="405"/>
      <c r="H1" s="407"/>
      <c r="L1" s="408" t="s">
        <v>540</v>
      </c>
    </row>
    <row r="2" spans="1:19" s="406" customFormat="1" ht="15.75">
      <c r="A2" s="404"/>
      <c r="B2" s="405"/>
      <c r="H2" s="407"/>
      <c r="K2" s="1773" t="s">
        <v>1200</v>
      </c>
      <c r="L2" s="1773"/>
    </row>
    <row r="3" spans="1:19" s="406" customFormat="1" ht="15.75">
      <c r="A3" s="1627" t="s">
        <v>541</v>
      </c>
      <c r="B3" s="1627"/>
      <c r="C3" s="1627"/>
      <c r="D3" s="1627"/>
      <c r="E3" s="1627"/>
      <c r="F3" s="1627"/>
      <c r="G3" s="1627"/>
      <c r="H3" s="1627"/>
      <c r="I3" s="1627"/>
      <c r="J3" s="1627"/>
      <c r="K3" s="1627"/>
      <c r="L3" s="1627"/>
    </row>
    <row r="4" spans="1:19" s="410" customFormat="1" ht="12.75">
      <c r="A4" s="409"/>
      <c r="C4" s="409"/>
      <c r="D4" s="409"/>
      <c r="E4" s="409"/>
      <c r="F4" s="409"/>
      <c r="G4" s="409"/>
      <c r="K4" s="411"/>
      <c r="L4" s="412" t="s">
        <v>160</v>
      </c>
    </row>
    <row r="5" spans="1:19" s="414" customFormat="1" ht="35.25" customHeight="1">
      <c r="A5" s="1628" t="s">
        <v>192</v>
      </c>
      <c r="B5" s="1629"/>
      <c r="C5" s="413" t="s">
        <v>542</v>
      </c>
      <c r="D5" s="413" t="s">
        <v>543</v>
      </c>
      <c r="E5" s="413" t="s">
        <v>544</v>
      </c>
      <c r="F5" s="413" t="s">
        <v>545</v>
      </c>
      <c r="G5" s="413" t="s">
        <v>546</v>
      </c>
      <c r="H5" s="413" t="s">
        <v>547</v>
      </c>
      <c r="I5" s="413" t="s">
        <v>548</v>
      </c>
      <c r="J5" s="413" t="s">
        <v>549</v>
      </c>
      <c r="K5" s="413" t="s">
        <v>474</v>
      </c>
      <c r="L5" s="413" t="s">
        <v>475</v>
      </c>
    </row>
    <row r="6" spans="1:19" s="410" customFormat="1" ht="12.75">
      <c r="A6" s="415" t="s">
        <v>550</v>
      </c>
      <c r="B6" s="416"/>
      <c r="C6" s="1151">
        <v>742811.4</v>
      </c>
      <c r="D6" s="1151">
        <v>915348.89300000004</v>
      </c>
      <c r="E6" s="1151">
        <v>1112130.0619999999</v>
      </c>
      <c r="F6" s="1151">
        <v>1227490.8929999999</v>
      </c>
      <c r="G6" s="1151">
        <v>1383742.2039999999</v>
      </c>
      <c r="H6" s="1151">
        <v>1390746.9080000001</v>
      </c>
      <c r="I6" s="1151">
        <v>1367948.2930000001</v>
      </c>
      <c r="J6" s="1151">
        <v>1452033.868</v>
      </c>
      <c r="K6" s="1151">
        <v>1610187.0889999999</v>
      </c>
      <c r="L6" s="1151">
        <v>1691971.882</v>
      </c>
      <c r="M6" s="417"/>
      <c r="N6" s="417"/>
      <c r="O6" s="417"/>
      <c r="P6" s="417"/>
      <c r="Q6" s="417"/>
      <c r="R6" s="417"/>
      <c r="S6" s="417"/>
    </row>
    <row r="7" spans="1:19" s="410" customFormat="1" ht="12.75">
      <c r="A7" s="418"/>
      <c r="B7" s="416"/>
      <c r="C7" s="1152"/>
      <c r="D7" s="1152"/>
      <c r="E7" s="1152"/>
      <c r="F7" s="1152"/>
      <c r="G7" s="1152"/>
      <c r="H7" s="1152"/>
      <c r="I7" s="1152"/>
      <c r="J7" s="1152"/>
      <c r="K7" s="1152"/>
      <c r="L7" s="1152"/>
      <c r="M7" s="417"/>
      <c r="N7" s="417"/>
      <c r="O7" s="417"/>
      <c r="P7" s="417"/>
      <c r="Q7" s="417"/>
      <c r="R7" s="417"/>
      <c r="S7" s="417"/>
    </row>
    <row r="8" spans="1:19" s="414" customFormat="1" ht="12.75">
      <c r="A8" s="419"/>
      <c r="B8" s="420" t="s">
        <v>551</v>
      </c>
      <c r="C8" s="1153">
        <v>39664.321000000004</v>
      </c>
      <c r="D8" s="1153">
        <v>38338.280000000006</v>
      </c>
      <c r="E8" s="1153">
        <v>69984.953999999998</v>
      </c>
      <c r="F8" s="1153">
        <v>80233.216</v>
      </c>
      <c r="G8" s="1153">
        <v>92799.471999999994</v>
      </c>
      <c r="H8" s="1153">
        <v>97260.228000000003</v>
      </c>
      <c r="I8" s="1153">
        <v>110344.47099999999</v>
      </c>
      <c r="J8" s="1153">
        <v>82954.569999999992</v>
      </c>
      <c r="K8" s="1153">
        <v>101295.14599999999</v>
      </c>
      <c r="L8" s="1153">
        <v>106901.82793</v>
      </c>
      <c r="M8" s="417"/>
      <c r="N8" s="417"/>
      <c r="O8" s="417"/>
      <c r="P8" s="417"/>
      <c r="Q8" s="417"/>
      <c r="R8" s="417"/>
      <c r="S8" s="417"/>
    </row>
    <row r="9" spans="1:19" s="410" customFormat="1" ht="12.75">
      <c r="A9" s="421"/>
      <c r="B9" s="422" t="s">
        <v>552</v>
      </c>
      <c r="C9" s="1152">
        <v>2741.8980000000001</v>
      </c>
      <c r="D9" s="1152">
        <v>3369.4189999999999</v>
      </c>
      <c r="E9" s="1152">
        <v>4226.3549999999996</v>
      </c>
      <c r="F9" s="1152">
        <v>6312.5940000000001</v>
      </c>
      <c r="G9" s="1152">
        <v>7446.0820000000003</v>
      </c>
      <c r="H9" s="1152">
        <v>6902.2650000000003</v>
      </c>
      <c r="I9" s="1152">
        <v>7559.2380000000003</v>
      </c>
      <c r="J9" s="1152">
        <v>9296.6540000000005</v>
      </c>
      <c r="K9" s="1152">
        <v>9277.2459999999992</v>
      </c>
      <c r="L9" s="1152">
        <v>16076.931889999998</v>
      </c>
      <c r="M9" s="417"/>
      <c r="N9" s="417"/>
      <c r="O9" s="417"/>
      <c r="P9" s="417"/>
      <c r="Q9" s="417"/>
      <c r="R9" s="417"/>
      <c r="S9" s="417"/>
    </row>
    <row r="10" spans="1:19" s="410" customFormat="1" ht="12.75">
      <c r="A10" s="421"/>
      <c r="B10" s="422" t="s">
        <v>553</v>
      </c>
      <c r="C10" s="1152">
        <v>11576.777</v>
      </c>
      <c r="D10" s="1152">
        <v>10950.727000000001</v>
      </c>
      <c r="E10" s="1152">
        <v>15404.779</v>
      </c>
      <c r="F10" s="1152">
        <v>24441.821</v>
      </c>
      <c r="G10" s="1152">
        <v>34957.379000000001</v>
      </c>
      <c r="H10" s="1152">
        <v>31888.563999999998</v>
      </c>
      <c r="I10" s="1152">
        <v>41336.127</v>
      </c>
      <c r="J10" s="1152">
        <v>17306.620999999999</v>
      </c>
      <c r="K10" s="1152">
        <v>12217.974</v>
      </c>
      <c r="L10" s="1152">
        <v>22043.532469999998</v>
      </c>
      <c r="M10" s="417"/>
      <c r="N10" s="417"/>
      <c r="O10" s="417"/>
      <c r="P10" s="417"/>
      <c r="Q10" s="417"/>
      <c r="R10" s="417"/>
      <c r="S10" s="417"/>
    </row>
    <row r="11" spans="1:19" s="410" customFormat="1" ht="12.75">
      <c r="A11" s="421"/>
      <c r="B11" s="422" t="s">
        <v>554</v>
      </c>
      <c r="C11" s="1152">
        <v>23576.74</v>
      </c>
      <c r="D11" s="1152">
        <v>21670.787</v>
      </c>
      <c r="E11" s="1152">
        <v>49426.171999999999</v>
      </c>
      <c r="F11" s="1152">
        <v>46347.406999999999</v>
      </c>
      <c r="G11" s="1152">
        <v>47259.379000000001</v>
      </c>
      <c r="H11" s="1152">
        <v>56558.375</v>
      </c>
      <c r="I11" s="1152">
        <v>60564.864000000001</v>
      </c>
      <c r="J11" s="1152">
        <v>54717.356</v>
      </c>
      <c r="K11" s="1152">
        <v>78782.442999999999</v>
      </c>
      <c r="L11" s="1152">
        <v>68596.870569999999</v>
      </c>
      <c r="M11" s="417"/>
      <c r="N11" s="417"/>
      <c r="O11" s="417"/>
      <c r="P11" s="417"/>
      <c r="Q11" s="417"/>
      <c r="R11" s="417"/>
      <c r="S11" s="417"/>
    </row>
    <row r="12" spans="1:19" s="410" customFormat="1" ht="12.75">
      <c r="A12" s="421"/>
      <c r="B12" s="422" t="s">
        <v>555</v>
      </c>
      <c r="C12" s="1152">
        <v>1768.9059999999999</v>
      </c>
      <c r="D12" s="1152">
        <v>2347.3470000000002</v>
      </c>
      <c r="E12" s="1152">
        <v>927.64800000000002</v>
      </c>
      <c r="F12" s="1152">
        <v>3131.3939999999998</v>
      </c>
      <c r="G12" s="1152">
        <v>3136.6320000000001</v>
      </c>
      <c r="H12" s="1152">
        <v>1911.0239999999999</v>
      </c>
      <c r="I12" s="1152">
        <v>884.24199999999996</v>
      </c>
      <c r="J12" s="1152">
        <v>1633.9390000000001</v>
      </c>
      <c r="K12" s="1152">
        <v>1017.4829999999999</v>
      </c>
      <c r="L12" s="1152">
        <v>184.49299999999999</v>
      </c>
      <c r="M12" s="417"/>
      <c r="N12" s="417"/>
      <c r="O12" s="417"/>
      <c r="P12" s="417"/>
      <c r="Q12" s="417"/>
      <c r="R12" s="417"/>
      <c r="S12" s="417"/>
    </row>
    <row r="13" spans="1:19" s="410" customFormat="1" ht="12.75">
      <c r="A13" s="421"/>
      <c r="B13" s="423"/>
      <c r="C13" s="1152"/>
      <c r="D13" s="1152"/>
      <c r="E13" s="1152"/>
      <c r="F13" s="1152"/>
      <c r="G13" s="1152"/>
      <c r="H13" s="1152"/>
      <c r="I13" s="1152"/>
      <c r="J13" s="1152"/>
      <c r="K13" s="1152"/>
      <c r="L13" s="1152"/>
      <c r="M13" s="417"/>
      <c r="N13" s="417"/>
      <c r="O13" s="417"/>
      <c r="P13" s="417"/>
      <c r="Q13" s="417"/>
      <c r="R13" s="417"/>
      <c r="S13" s="417"/>
    </row>
    <row r="14" spans="1:19" s="410" customFormat="1" ht="12.75">
      <c r="A14" s="419"/>
      <c r="B14" s="420" t="s">
        <v>556</v>
      </c>
      <c r="C14" s="1154">
        <v>105812.47500000001</v>
      </c>
      <c r="D14" s="1154">
        <v>96988.305999999982</v>
      </c>
      <c r="E14" s="1154">
        <v>106448.833</v>
      </c>
      <c r="F14" s="1154">
        <v>117083.56299999999</v>
      </c>
      <c r="G14" s="1154">
        <v>109208.077</v>
      </c>
      <c r="H14" s="1154">
        <v>131740.56099999999</v>
      </c>
      <c r="I14" s="1154">
        <v>158598.77299999999</v>
      </c>
      <c r="J14" s="1154">
        <v>167147.56099999999</v>
      </c>
      <c r="K14" s="1154">
        <v>199627.31699999998</v>
      </c>
      <c r="L14" s="1154">
        <v>312697.65578999999</v>
      </c>
      <c r="M14" s="417"/>
      <c r="N14" s="417"/>
      <c r="O14" s="417"/>
      <c r="P14" s="417"/>
      <c r="Q14" s="417"/>
      <c r="R14" s="417"/>
      <c r="S14" s="417"/>
    </row>
    <row r="15" spans="1:19" s="414" customFormat="1" ht="12.75">
      <c r="A15" s="421"/>
      <c r="B15" s="422" t="s">
        <v>557</v>
      </c>
      <c r="C15" s="1152">
        <v>60142.396000000001</v>
      </c>
      <c r="D15" s="1152">
        <v>55598.828999999998</v>
      </c>
      <c r="E15" s="1152">
        <v>68097.331999999995</v>
      </c>
      <c r="F15" s="1152">
        <v>64790.612999999998</v>
      </c>
      <c r="G15" s="1152">
        <v>64755.718000000001</v>
      </c>
      <c r="H15" s="1152">
        <v>73169.214999999997</v>
      </c>
      <c r="I15" s="1152">
        <v>75471.123999999996</v>
      </c>
      <c r="J15" s="1152">
        <v>92380.972999999998</v>
      </c>
      <c r="K15" s="1152">
        <v>115205.621</v>
      </c>
      <c r="L15" s="1152">
        <v>200149.17057999998</v>
      </c>
      <c r="M15" s="417"/>
      <c r="N15" s="417"/>
      <c r="O15" s="417"/>
      <c r="P15" s="417"/>
      <c r="Q15" s="417"/>
      <c r="R15" s="417"/>
      <c r="S15" s="417"/>
    </row>
    <row r="16" spans="1:19" s="410" customFormat="1" ht="12.75">
      <c r="A16" s="421"/>
      <c r="B16" s="424" t="s">
        <v>558</v>
      </c>
      <c r="C16" s="1152">
        <v>47432.303</v>
      </c>
      <c r="D16" s="1152">
        <v>46887.722000000002</v>
      </c>
      <c r="E16" s="1152">
        <v>57918.038999999997</v>
      </c>
      <c r="F16" s="1152">
        <v>58093.400999999998</v>
      </c>
      <c r="G16" s="1152">
        <v>62628.22</v>
      </c>
      <c r="H16" s="1152">
        <v>71636.936000000002</v>
      </c>
      <c r="I16" s="1152">
        <v>61275.368999999999</v>
      </c>
      <c r="J16" s="1152">
        <v>81957.061000000002</v>
      </c>
      <c r="K16" s="1152">
        <v>100181.65</v>
      </c>
      <c r="L16" s="1152">
        <v>158132.65157999998</v>
      </c>
      <c r="M16" s="417"/>
      <c r="N16" s="417"/>
      <c r="O16" s="417"/>
      <c r="P16" s="417"/>
      <c r="Q16" s="417"/>
      <c r="R16" s="417"/>
      <c r="S16" s="417"/>
    </row>
    <row r="17" spans="1:19" s="410" customFormat="1" ht="12.75">
      <c r="A17" s="421"/>
      <c r="B17" s="424" t="s">
        <v>559</v>
      </c>
      <c r="C17" s="1152">
        <v>12710.093000000001</v>
      </c>
      <c r="D17" s="1152">
        <v>8711.107</v>
      </c>
      <c r="E17" s="1152">
        <v>10179.293</v>
      </c>
      <c r="F17" s="1152">
        <v>6697.2120000000004</v>
      </c>
      <c r="G17" s="1152">
        <v>2127.498</v>
      </c>
      <c r="H17" s="1152">
        <v>1532.279</v>
      </c>
      <c r="I17" s="1152">
        <v>14195.754999999999</v>
      </c>
      <c r="J17" s="1152">
        <v>10423.912</v>
      </c>
      <c r="K17" s="1152">
        <v>15023.971</v>
      </c>
      <c r="L17" s="1152">
        <v>42016.519</v>
      </c>
      <c r="M17" s="417"/>
      <c r="N17" s="417"/>
      <c r="O17" s="417"/>
      <c r="P17" s="417"/>
      <c r="Q17" s="417"/>
      <c r="R17" s="417"/>
      <c r="S17" s="417"/>
    </row>
    <row r="18" spans="1:19" s="410" customFormat="1" ht="12.75">
      <c r="A18" s="421"/>
      <c r="B18" s="422" t="s">
        <v>560</v>
      </c>
      <c r="C18" s="1152">
        <v>6615.6419999999998</v>
      </c>
      <c r="D18" s="1152">
        <v>6268.7039999999997</v>
      </c>
      <c r="E18" s="1152">
        <v>6221.4930000000004</v>
      </c>
      <c r="F18" s="1152">
        <v>4566.3739999999998</v>
      </c>
      <c r="G18" s="1152">
        <v>4424.3230000000003</v>
      </c>
      <c r="H18" s="1152">
        <v>4070.4349999999999</v>
      </c>
      <c r="I18" s="1152">
        <v>3324.2040000000002</v>
      </c>
      <c r="J18" s="1152">
        <v>3430.9670000000001</v>
      </c>
      <c r="K18" s="1152">
        <v>2738.3739999999998</v>
      </c>
      <c r="L18" s="1152">
        <v>3703.2277100000001</v>
      </c>
      <c r="M18" s="417"/>
      <c r="N18" s="417"/>
      <c r="O18" s="417"/>
      <c r="P18" s="417"/>
      <c r="Q18" s="417"/>
      <c r="R18" s="417"/>
      <c r="S18" s="417"/>
    </row>
    <row r="19" spans="1:19" s="410" customFormat="1" ht="12.75">
      <c r="A19" s="421"/>
      <c r="B19" s="422" t="s">
        <v>561</v>
      </c>
      <c r="C19" s="1152">
        <v>909.23800000000006</v>
      </c>
      <c r="D19" s="1152">
        <v>2418.491</v>
      </c>
      <c r="E19" s="1152">
        <v>1237.77</v>
      </c>
      <c r="F19" s="1152">
        <v>2544.279</v>
      </c>
      <c r="G19" s="1152">
        <v>5439.76</v>
      </c>
      <c r="H19" s="1152">
        <v>3695.3910000000001</v>
      </c>
      <c r="I19" s="1152">
        <v>4553.1850000000004</v>
      </c>
      <c r="J19" s="1152">
        <v>6285.8029999999999</v>
      </c>
      <c r="K19" s="1152">
        <v>10791.708000000001</v>
      </c>
      <c r="L19" s="1152">
        <v>9641.2934999999998</v>
      </c>
      <c r="M19" s="417"/>
      <c r="N19" s="417"/>
      <c r="O19" s="417"/>
      <c r="P19" s="417"/>
      <c r="Q19" s="417"/>
      <c r="R19" s="417"/>
      <c r="S19" s="417"/>
    </row>
    <row r="20" spans="1:19" s="410" customFormat="1" ht="12.75">
      <c r="A20" s="421"/>
      <c r="B20" s="422" t="s">
        <v>562</v>
      </c>
      <c r="C20" s="1152">
        <v>1599.8789999999999</v>
      </c>
      <c r="D20" s="1152">
        <v>2535.0889999999999</v>
      </c>
      <c r="E20" s="1152">
        <v>1451.6310000000001</v>
      </c>
      <c r="F20" s="1152">
        <v>1633.884</v>
      </c>
      <c r="G20" s="1152">
        <v>1532.2449999999999</v>
      </c>
      <c r="H20" s="1152">
        <v>1740.7349999999999</v>
      </c>
      <c r="I20" s="1152">
        <v>4328.2370000000001</v>
      </c>
      <c r="J20" s="1152">
        <v>6692.1</v>
      </c>
      <c r="K20" s="1152">
        <v>2833.598</v>
      </c>
      <c r="L20" s="1152">
        <v>3408.8530000000001</v>
      </c>
      <c r="M20" s="417"/>
      <c r="N20" s="417"/>
      <c r="O20" s="417"/>
      <c r="P20" s="417"/>
      <c r="Q20" s="417"/>
      <c r="R20" s="417"/>
      <c r="S20" s="417"/>
    </row>
    <row r="21" spans="1:19" s="410" customFormat="1" ht="12.75">
      <c r="A21" s="421"/>
      <c r="B21" s="422" t="s">
        <v>563</v>
      </c>
      <c r="C21" s="1152">
        <v>25473.043000000001</v>
      </c>
      <c r="D21" s="1152">
        <v>27266.404999999999</v>
      </c>
      <c r="E21" s="1152">
        <v>26534.098999999998</v>
      </c>
      <c r="F21" s="1152">
        <v>26813.264999999999</v>
      </c>
      <c r="G21" s="1152">
        <v>16612.501</v>
      </c>
      <c r="H21" s="1152">
        <v>15718.916999999999</v>
      </c>
      <c r="I21" s="1152">
        <v>14889.852000000001</v>
      </c>
      <c r="J21" s="1152">
        <v>12175.18</v>
      </c>
      <c r="K21" s="1152">
        <v>13354.004999999999</v>
      </c>
      <c r="L21" s="1152">
        <v>11939.302</v>
      </c>
      <c r="M21" s="417"/>
      <c r="N21" s="417"/>
      <c r="O21" s="417"/>
      <c r="P21" s="417"/>
      <c r="Q21" s="417"/>
      <c r="R21" s="417"/>
      <c r="S21" s="417"/>
    </row>
    <row r="22" spans="1:19" s="410" customFormat="1" ht="12.75">
      <c r="A22" s="421"/>
      <c r="B22" s="422" t="s">
        <v>564</v>
      </c>
      <c r="C22" s="1152">
        <v>8667.8040000000001</v>
      </c>
      <c r="D22" s="1152">
        <v>9990.3169999999991</v>
      </c>
      <c r="E22" s="1152">
        <v>11217.844999999999</v>
      </c>
      <c r="F22" s="1152">
        <v>14654.474</v>
      </c>
      <c r="G22" s="1152">
        <v>18116.490000000002</v>
      </c>
      <c r="H22" s="1152">
        <v>25252.402999999998</v>
      </c>
      <c r="I22" s="1152">
        <v>29510.005000000001</v>
      </c>
      <c r="J22" s="1152">
        <v>35981.534</v>
      </c>
      <c r="K22" s="1152">
        <v>48984.216</v>
      </c>
      <c r="L22" s="1152">
        <v>55231.326999999997</v>
      </c>
      <c r="M22" s="417"/>
      <c r="N22" s="417"/>
      <c r="O22" s="417"/>
      <c r="P22" s="417"/>
      <c r="Q22" s="417"/>
      <c r="R22" s="417"/>
      <c r="S22" s="417"/>
    </row>
    <row r="23" spans="1:19" s="410" customFormat="1" ht="12.75">
      <c r="A23" s="421"/>
      <c r="B23" s="422" t="s">
        <v>565</v>
      </c>
      <c r="C23" s="1152">
        <v>3379.326</v>
      </c>
      <c r="D23" s="1152">
        <v>5301.92</v>
      </c>
      <c r="E23" s="1152">
        <v>1542.6790000000001</v>
      </c>
      <c r="F23" s="1152">
        <v>12460.56</v>
      </c>
      <c r="G23" s="1152">
        <v>2429.5259999999998</v>
      </c>
      <c r="H23" s="1152">
        <v>11727.022999999999</v>
      </c>
      <c r="I23" s="1152">
        <v>29502.927</v>
      </c>
      <c r="J23" s="1152">
        <v>13358.036</v>
      </c>
      <c r="K23" s="1152">
        <v>7055.5730000000003</v>
      </c>
      <c r="L23" s="1152">
        <v>29630.858</v>
      </c>
      <c r="M23" s="417"/>
      <c r="N23" s="417"/>
      <c r="O23" s="417"/>
      <c r="P23" s="417"/>
      <c r="Q23" s="417"/>
      <c r="R23" s="417"/>
      <c r="S23" s="417"/>
    </row>
    <row r="24" spans="1:19" s="410" customFormat="1" ht="12.75">
      <c r="A24" s="421"/>
      <c r="B24" s="422" t="s">
        <v>566</v>
      </c>
      <c r="C24" s="1152">
        <v>-974.85299999999995</v>
      </c>
      <c r="D24" s="1152">
        <v>-12391.449000000001</v>
      </c>
      <c r="E24" s="1152">
        <v>-9854.0159999999996</v>
      </c>
      <c r="F24" s="1152">
        <v>-10379.886</v>
      </c>
      <c r="G24" s="1152">
        <v>-4102.4859999999999</v>
      </c>
      <c r="H24" s="1152">
        <v>-3633.558</v>
      </c>
      <c r="I24" s="1152">
        <v>-2980.761</v>
      </c>
      <c r="J24" s="1152">
        <v>-3157.0320000000002</v>
      </c>
      <c r="K24" s="1152">
        <v>-1335.778</v>
      </c>
      <c r="L24" s="1152">
        <v>-1006.376</v>
      </c>
      <c r="M24" s="417"/>
      <c r="N24" s="417"/>
      <c r="O24" s="417"/>
      <c r="P24" s="417"/>
      <c r="Q24" s="417"/>
      <c r="R24" s="417"/>
      <c r="S24" s="417"/>
    </row>
    <row r="25" spans="1:19" s="410" customFormat="1" ht="12.75">
      <c r="A25" s="421"/>
      <c r="B25" s="423"/>
      <c r="C25" s="1152"/>
      <c r="D25" s="1152"/>
      <c r="E25" s="1152"/>
      <c r="F25" s="1152"/>
      <c r="G25" s="1152"/>
      <c r="H25" s="1152"/>
      <c r="I25" s="1152"/>
      <c r="J25" s="1152"/>
      <c r="K25" s="1152"/>
      <c r="L25" s="1152"/>
      <c r="M25" s="417"/>
      <c r="N25" s="417"/>
      <c r="O25" s="417"/>
      <c r="P25" s="417"/>
      <c r="Q25" s="417"/>
      <c r="R25" s="417"/>
      <c r="S25" s="417"/>
    </row>
    <row r="26" spans="1:19" s="410" customFormat="1" ht="12.75">
      <c r="A26" s="419"/>
      <c r="B26" s="420" t="s">
        <v>567</v>
      </c>
      <c r="C26" s="1153">
        <v>543847.10399999993</v>
      </c>
      <c r="D26" s="1153">
        <v>727277.61499999999</v>
      </c>
      <c r="E26" s="1153">
        <v>878250.86400000006</v>
      </c>
      <c r="F26" s="1153">
        <v>962616.29299999995</v>
      </c>
      <c r="G26" s="1153">
        <v>1096044.699</v>
      </c>
      <c r="H26" s="1153">
        <v>1066552.398</v>
      </c>
      <c r="I26" s="1153">
        <v>1010173.5650000002</v>
      </c>
      <c r="J26" s="1153">
        <v>1112642.4110000001</v>
      </c>
      <c r="K26" s="1153">
        <v>1198364.5999999999</v>
      </c>
      <c r="L26" s="1153">
        <v>1160393.4368799999</v>
      </c>
      <c r="M26" s="417"/>
      <c r="N26" s="417"/>
      <c r="O26" s="417"/>
      <c r="P26" s="417"/>
      <c r="Q26" s="417"/>
      <c r="R26" s="417"/>
      <c r="S26" s="417"/>
    </row>
    <row r="27" spans="1:19" s="414" customFormat="1" ht="12.75">
      <c r="A27" s="421"/>
      <c r="B27" s="422" t="s">
        <v>568</v>
      </c>
      <c r="C27" s="1152">
        <v>231951.10500000001</v>
      </c>
      <c r="D27" s="1152">
        <v>368385.57199999999</v>
      </c>
      <c r="E27" s="1152">
        <v>435896.38900000002</v>
      </c>
      <c r="F27" s="1152">
        <v>498807.50099999999</v>
      </c>
      <c r="G27" s="1152">
        <v>598647.42200000002</v>
      </c>
      <c r="H27" s="1152">
        <v>598470.01399999997</v>
      </c>
      <c r="I27" s="1152">
        <v>592711.81200000003</v>
      </c>
      <c r="J27" s="1152">
        <v>577642.21200000006</v>
      </c>
      <c r="K27" s="1152">
        <v>548784.95400000003</v>
      </c>
      <c r="L27" s="1152">
        <v>530153.62809999997</v>
      </c>
      <c r="M27" s="417"/>
      <c r="N27" s="417"/>
      <c r="O27" s="417"/>
      <c r="P27" s="417"/>
      <c r="Q27" s="417"/>
      <c r="R27" s="417"/>
      <c r="S27" s="417"/>
    </row>
    <row r="28" spans="1:19" s="410" customFormat="1" ht="12.75">
      <c r="A28" s="421"/>
      <c r="B28" s="422" t="s">
        <v>569</v>
      </c>
      <c r="C28" s="1152">
        <v>117563.84600000001</v>
      </c>
      <c r="D28" s="1152">
        <v>72861.565000000002</v>
      </c>
      <c r="E28" s="1152">
        <v>41973.951000000001</v>
      </c>
      <c r="F28" s="1152">
        <v>27081.433000000001</v>
      </c>
      <c r="G28" s="1152">
        <v>19072.148000000001</v>
      </c>
      <c r="H28" s="1152">
        <v>14799.527</v>
      </c>
      <c r="I28" s="1152">
        <v>11750.355</v>
      </c>
      <c r="J28" s="1152">
        <v>20707.603999999999</v>
      </c>
      <c r="K28" s="1152">
        <v>31173.884999999998</v>
      </c>
      <c r="L28" s="1152">
        <v>38381.333279999999</v>
      </c>
      <c r="M28" s="417"/>
      <c r="N28" s="417"/>
      <c r="O28" s="417"/>
      <c r="P28" s="417"/>
      <c r="Q28" s="417"/>
      <c r="R28" s="417"/>
      <c r="S28" s="417"/>
    </row>
    <row r="29" spans="1:19" s="410" customFormat="1" ht="12.75">
      <c r="A29" s="421"/>
      <c r="B29" s="422" t="s">
        <v>570</v>
      </c>
      <c r="C29" s="1152">
        <v>4259.1229999999996</v>
      </c>
      <c r="D29" s="1152">
        <v>3579.616</v>
      </c>
      <c r="E29" s="1152">
        <v>2166.6060000000002</v>
      </c>
      <c r="F29" s="1152">
        <v>2465.0039999999999</v>
      </c>
      <c r="G29" s="1152">
        <v>2917.0920000000001</v>
      </c>
      <c r="H29" s="1152">
        <v>2781.0070000000001</v>
      </c>
      <c r="I29" s="1152">
        <v>2366.0749999999998</v>
      </c>
      <c r="J29" s="1152">
        <v>12755.603999999999</v>
      </c>
      <c r="K29" s="1152">
        <v>16314.423000000001</v>
      </c>
      <c r="L29" s="1152">
        <v>26767.76655</v>
      </c>
      <c r="M29" s="417"/>
      <c r="N29" s="417"/>
      <c r="O29" s="417"/>
      <c r="P29" s="417"/>
      <c r="Q29" s="417"/>
      <c r="R29" s="417"/>
      <c r="S29" s="417"/>
    </row>
    <row r="30" spans="1:19" s="410" customFormat="1" ht="12.75">
      <c r="A30" s="421"/>
      <c r="B30" s="422" t="s">
        <v>571</v>
      </c>
      <c r="C30" s="1152">
        <v>22575.474999999999</v>
      </c>
      <c r="D30" s="1152">
        <v>23932.404999999999</v>
      </c>
      <c r="E30" s="1152">
        <v>27224.023000000001</v>
      </c>
      <c r="F30" s="1152">
        <v>35082.156000000003</v>
      </c>
      <c r="G30" s="1152">
        <v>43899.161</v>
      </c>
      <c r="H30" s="1152">
        <v>59393.936999999998</v>
      </c>
      <c r="I30" s="1152">
        <v>71238.119000000006</v>
      </c>
      <c r="J30" s="1152">
        <v>129325.075</v>
      </c>
      <c r="K30" s="1152">
        <v>229800.34299999999</v>
      </c>
      <c r="L30" s="1152">
        <v>218923.44877000002</v>
      </c>
      <c r="M30" s="417"/>
      <c r="N30" s="417"/>
      <c r="O30" s="417"/>
      <c r="P30" s="417"/>
      <c r="Q30" s="417"/>
      <c r="R30" s="417"/>
      <c r="S30" s="417"/>
    </row>
    <row r="31" spans="1:19" s="410" customFormat="1" ht="12.75">
      <c r="A31" s="425"/>
      <c r="B31" s="422" t="s">
        <v>572</v>
      </c>
      <c r="C31" s="1152">
        <v>7462.0020000000004</v>
      </c>
      <c r="D31" s="1152">
        <v>9594.6830000000009</v>
      </c>
      <c r="E31" s="1152">
        <v>12844.518</v>
      </c>
      <c r="F31" s="1152">
        <v>13596.513000000001</v>
      </c>
      <c r="G31" s="1152">
        <v>10644.205</v>
      </c>
      <c r="H31" s="1152">
        <v>13460.56</v>
      </c>
      <c r="I31" s="1152">
        <v>6022.7340000000004</v>
      </c>
      <c r="J31" s="1152">
        <v>5529.9920000000002</v>
      </c>
      <c r="K31" s="1152">
        <v>8681.0540000000001</v>
      </c>
      <c r="L31" s="1152">
        <v>10065.382800000001</v>
      </c>
      <c r="M31" s="417"/>
      <c r="N31" s="417"/>
      <c r="O31" s="417"/>
      <c r="P31" s="417"/>
      <c r="Q31" s="417"/>
      <c r="R31" s="417"/>
      <c r="S31" s="417"/>
    </row>
    <row r="32" spans="1:19" s="410" customFormat="1" ht="12.75">
      <c r="A32" s="421"/>
      <c r="B32" s="422" t="s">
        <v>573</v>
      </c>
      <c r="C32" s="1152">
        <v>195798.78899999999</v>
      </c>
      <c r="D32" s="1152">
        <v>289507.06</v>
      </c>
      <c r="E32" s="1152">
        <v>400474.22200000001</v>
      </c>
      <c r="F32" s="1152">
        <v>435218.84600000002</v>
      </c>
      <c r="G32" s="1152">
        <v>487835.614</v>
      </c>
      <c r="H32" s="1152">
        <v>467933.28499999997</v>
      </c>
      <c r="I32" s="1152">
        <v>441549.20699999999</v>
      </c>
      <c r="J32" s="1152">
        <v>479771.86300000001</v>
      </c>
      <c r="K32" s="1152">
        <v>483071.15299999999</v>
      </c>
      <c r="L32" s="1152">
        <v>452364.16239999997</v>
      </c>
      <c r="M32" s="417"/>
      <c r="N32" s="417"/>
      <c r="O32" s="417"/>
      <c r="P32" s="417"/>
      <c r="Q32" s="417"/>
      <c r="R32" s="417"/>
      <c r="S32" s="417"/>
    </row>
    <row r="33" spans="1:19" s="410" customFormat="1" ht="12.75">
      <c r="A33" s="425"/>
      <c r="B33" s="422" t="s">
        <v>574</v>
      </c>
      <c r="C33" s="1152">
        <v>-35763.235999999997</v>
      </c>
      <c r="D33" s="1152">
        <v>-40583.286</v>
      </c>
      <c r="E33" s="1152">
        <v>-42328.845000000001</v>
      </c>
      <c r="F33" s="1152">
        <v>-49635.16</v>
      </c>
      <c r="G33" s="1152">
        <v>-66970.942999999999</v>
      </c>
      <c r="H33" s="1152">
        <v>-90285.932000000001</v>
      </c>
      <c r="I33" s="1152">
        <v>-115464.73699999999</v>
      </c>
      <c r="J33" s="1152">
        <v>-113089.939</v>
      </c>
      <c r="K33" s="1152">
        <v>-119461.212</v>
      </c>
      <c r="L33" s="1152">
        <v>-116262.28502</v>
      </c>
      <c r="M33" s="417"/>
      <c r="N33" s="417"/>
      <c r="O33" s="417"/>
      <c r="P33" s="417"/>
      <c r="Q33" s="417"/>
      <c r="R33" s="417"/>
      <c r="S33" s="417"/>
    </row>
    <row r="34" spans="1:19" s="410" customFormat="1" ht="12.75">
      <c r="A34" s="421"/>
      <c r="B34" s="411"/>
      <c r="C34" s="1152"/>
      <c r="D34" s="1152"/>
      <c r="E34" s="1152"/>
      <c r="F34" s="1152"/>
      <c r="G34" s="1152"/>
      <c r="H34" s="1152"/>
      <c r="I34" s="1152"/>
      <c r="J34" s="1152"/>
      <c r="K34" s="1152"/>
      <c r="L34" s="1152"/>
      <c r="M34" s="417"/>
      <c r="N34" s="417"/>
      <c r="O34" s="417"/>
      <c r="P34" s="417"/>
      <c r="Q34" s="417"/>
      <c r="R34" s="417"/>
      <c r="S34" s="417"/>
    </row>
    <row r="35" spans="1:19" s="410" customFormat="1" ht="12.75">
      <c r="A35" s="426"/>
      <c r="B35" s="420" t="s">
        <v>575</v>
      </c>
      <c r="C35" s="1153">
        <v>14436.496000000001</v>
      </c>
      <c r="D35" s="1153">
        <v>12409.839</v>
      </c>
      <c r="E35" s="1153">
        <v>7637.6</v>
      </c>
      <c r="F35" s="1153">
        <v>7736.2070000000003</v>
      </c>
      <c r="G35" s="1153">
        <v>13839.568000000001</v>
      </c>
      <c r="H35" s="1153">
        <v>16339.700999999999</v>
      </c>
      <c r="I35" s="1153">
        <v>8409.732</v>
      </c>
      <c r="J35" s="1153">
        <v>5186.4380000000001</v>
      </c>
      <c r="K35" s="1153">
        <v>3987.3029999999999</v>
      </c>
      <c r="L35" s="1153">
        <v>3992.0190000000002</v>
      </c>
      <c r="M35" s="417"/>
      <c r="N35" s="417"/>
      <c r="O35" s="417"/>
      <c r="P35" s="417"/>
      <c r="Q35" s="417"/>
      <c r="R35" s="417"/>
      <c r="S35" s="417"/>
    </row>
    <row r="36" spans="1:19" s="428" customFormat="1" ht="12.75">
      <c r="A36" s="427"/>
      <c r="B36" s="422" t="s">
        <v>570</v>
      </c>
      <c r="C36" s="1155">
        <v>6911.4780000000001</v>
      </c>
      <c r="D36" s="1155">
        <v>5730.2870000000003</v>
      </c>
      <c r="E36" s="1155">
        <v>2948.9229999999998</v>
      </c>
      <c r="F36" s="1155">
        <v>2985.2420000000002</v>
      </c>
      <c r="G36" s="1155">
        <v>3510.9769999999999</v>
      </c>
      <c r="H36" s="1155">
        <v>3882.8560000000002</v>
      </c>
      <c r="I36" s="1155">
        <v>2662.1280000000002</v>
      </c>
      <c r="J36" s="1155">
        <v>2798.6990000000001</v>
      </c>
      <c r="K36" s="1155">
        <v>1632.0450000000001</v>
      </c>
      <c r="L36" s="1155">
        <v>1413.7750000000001</v>
      </c>
      <c r="M36" s="417"/>
      <c r="N36" s="417"/>
      <c r="O36" s="417"/>
      <c r="P36" s="417"/>
      <c r="Q36" s="417"/>
      <c r="R36" s="417"/>
      <c r="S36" s="417"/>
    </row>
    <row r="37" spans="1:19" s="414" customFormat="1" ht="12.75">
      <c r="A37" s="427"/>
      <c r="B37" s="422" t="s">
        <v>576</v>
      </c>
      <c r="C37" s="1155">
        <v>6173.4880000000003</v>
      </c>
      <c r="D37" s="1155">
        <v>4820.8109999999997</v>
      </c>
      <c r="E37" s="1155">
        <v>4125.5320000000002</v>
      </c>
      <c r="F37" s="1155">
        <v>4472.9080000000004</v>
      </c>
      <c r="G37" s="1155">
        <v>9410.1509999999998</v>
      </c>
      <c r="H37" s="1155">
        <v>10408.509</v>
      </c>
      <c r="I37" s="1155">
        <v>3737.4279999999999</v>
      </c>
      <c r="J37" s="1155">
        <v>367.00900000000001</v>
      </c>
      <c r="K37" s="1155">
        <v>410.30200000000002</v>
      </c>
      <c r="L37" s="1155">
        <v>870.27499999999998</v>
      </c>
      <c r="M37" s="417"/>
      <c r="N37" s="417"/>
      <c r="O37" s="417"/>
      <c r="P37" s="417"/>
      <c r="Q37" s="417"/>
      <c r="R37" s="417"/>
      <c r="S37" s="417"/>
    </row>
    <row r="38" spans="1:19" s="414" customFormat="1" ht="12.75">
      <c r="A38" s="427"/>
      <c r="B38" s="422" t="s">
        <v>321</v>
      </c>
      <c r="C38" s="1155">
        <v>1351.53</v>
      </c>
      <c r="D38" s="1155">
        <v>1858.741</v>
      </c>
      <c r="E38" s="1155">
        <v>563.14499999999998</v>
      </c>
      <c r="F38" s="1155">
        <v>278.05700000000002</v>
      </c>
      <c r="G38" s="1155">
        <v>918.44</v>
      </c>
      <c r="H38" s="1155">
        <v>2048.3359999999998</v>
      </c>
      <c r="I38" s="1155">
        <v>2010.1759999999999</v>
      </c>
      <c r="J38" s="1155">
        <v>2020.73</v>
      </c>
      <c r="K38" s="1155">
        <v>1944.9559999999999</v>
      </c>
      <c r="L38" s="1155">
        <v>1707.9690000000001</v>
      </c>
      <c r="M38" s="417"/>
      <c r="N38" s="417"/>
      <c r="O38" s="417"/>
      <c r="P38" s="417"/>
      <c r="Q38" s="417"/>
      <c r="R38" s="417"/>
      <c r="S38" s="417"/>
    </row>
    <row r="39" spans="1:19" s="414" customFormat="1" ht="12.75">
      <c r="A39" s="427"/>
      <c r="C39" s="1155"/>
      <c r="D39" s="1155"/>
      <c r="E39" s="1155"/>
      <c r="F39" s="1155"/>
      <c r="G39" s="1155"/>
      <c r="H39" s="1155"/>
      <c r="I39" s="1155"/>
      <c r="J39" s="1155"/>
      <c r="K39" s="1155"/>
      <c r="L39" s="1155"/>
      <c r="M39" s="417"/>
      <c r="N39" s="417"/>
      <c r="O39" s="417"/>
      <c r="P39" s="417"/>
      <c r="Q39" s="417"/>
      <c r="R39" s="417"/>
      <c r="S39" s="417"/>
    </row>
    <row r="40" spans="1:19" s="414" customFormat="1" ht="12.75">
      <c r="A40" s="425"/>
      <c r="B40" s="420" t="s">
        <v>577</v>
      </c>
      <c r="C40" s="1151">
        <v>24136.655999999999</v>
      </c>
      <c r="D40" s="1151">
        <v>26675.103999999999</v>
      </c>
      <c r="E40" s="1151">
        <v>31526.164000000001</v>
      </c>
      <c r="F40" s="1151">
        <v>36730.184999999998</v>
      </c>
      <c r="G40" s="1151">
        <v>43318.724999999999</v>
      </c>
      <c r="H40" s="1151">
        <v>50274.462</v>
      </c>
      <c r="I40" s="1151">
        <v>50520.889000000003</v>
      </c>
      <c r="J40" s="1151">
        <v>54829.48</v>
      </c>
      <c r="K40" s="1151">
        <v>64641.49</v>
      </c>
      <c r="L40" s="1151">
        <v>68551.841</v>
      </c>
      <c r="M40" s="417"/>
      <c r="N40" s="417"/>
      <c r="O40" s="417"/>
      <c r="P40" s="417"/>
      <c r="Q40" s="417"/>
      <c r="R40" s="417"/>
      <c r="S40" s="417"/>
    </row>
    <row r="41" spans="1:19" s="410" customFormat="1" ht="12.75">
      <c r="A41" s="421"/>
      <c r="B41" s="420" t="s">
        <v>578</v>
      </c>
      <c r="C41" s="1151">
        <v>14914.348</v>
      </c>
      <c r="D41" s="1151">
        <v>13659.749</v>
      </c>
      <c r="E41" s="1151">
        <v>18281.647000000001</v>
      </c>
      <c r="F41" s="1151">
        <v>23091.429</v>
      </c>
      <c r="G41" s="1151">
        <v>28531.663</v>
      </c>
      <c r="H41" s="1151">
        <v>28579.558000000001</v>
      </c>
      <c r="I41" s="1151">
        <v>29900.863000000001</v>
      </c>
      <c r="J41" s="1151">
        <v>29273.38</v>
      </c>
      <c r="K41" s="1151">
        <v>42271.233</v>
      </c>
      <c r="L41" s="1151">
        <v>39435.097310000005</v>
      </c>
      <c r="M41" s="417"/>
      <c r="N41" s="417"/>
      <c r="O41" s="417"/>
      <c r="P41" s="417"/>
      <c r="Q41" s="417"/>
      <c r="R41" s="417"/>
      <c r="S41" s="417"/>
    </row>
    <row r="42" spans="1:19" s="410" customFormat="1" ht="12.75">
      <c r="A42" s="421"/>
      <c r="B42" s="429"/>
      <c r="C42" s="1152"/>
      <c r="D42" s="1152"/>
      <c r="E42" s="1152"/>
      <c r="F42" s="1152"/>
      <c r="G42" s="1152"/>
      <c r="H42" s="1152"/>
      <c r="I42" s="1152"/>
      <c r="J42" s="1152"/>
      <c r="K42" s="1152"/>
      <c r="L42" s="1152"/>
      <c r="M42" s="417"/>
      <c r="N42" s="417"/>
      <c r="O42" s="417"/>
      <c r="P42" s="417"/>
      <c r="Q42" s="417"/>
      <c r="R42" s="417"/>
      <c r="S42" s="417"/>
    </row>
    <row r="43" spans="1:19" s="410" customFormat="1" ht="12.75">
      <c r="A43" s="430" t="s">
        <v>579</v>
      </c>
      <c r="B43" s="420"/>
      <c r="C43" s="1151">
        <v>742811.4</v>
      </c>
      <c r="D43" s="1151">
        <v>915348.89300000004</v>
      </c>
      <c r="E43" s="1151">
        <v>1112130.0619999999</v>
      </c>
      <c r="F43" s="1151">
        <v>1227490.8929999999</v>
      </c>
      <c r="G43" s="1151">
        <v>1383742.2039999999</v>
      </c>
      <c r="H43" s="1151">
        <v>1390746.9080000001</v>
      </c>
      <c r="I43" s="1151">
        <v>1367948.2930000001</v>
      </c>
      <c r="J43" s="1151">
        <v>1452033.868</v>
      </c>
      <c r="K43" s="1151">
        <v>1610187.0889999999</v>
      </c>
      <c r="L43" s="1151">
        <v>1691971.882</v>
      </c>
      <c r="M43" s="417"/>
      <c r="N43" s="417"/>
      <c r="O43" s="417"/>
      <c r="P43" s="417"/>
      <c r="Q43" s="417"/>
      <c r="R43" s="417"/>
      <c r="S43" s="417"/>
    </row>
    <row r="44" spans="1:19" s="410" customFormat="1" ht="12.75">
      <c r="A44" s="431"/>
      <c r="B44" s="423"/>
      <c r="C44" s="1152"/>
      <c r="D44" s="1152"/>
      <c r="E44" s="1152"/>
      <c r="F44" s="1152"/>
      <c r="G44" s="1152"/>
      <c r="H44" s="1152"/>
      <c r="I44" s="1152"/>
      <c r="J44" s="1152"/>
      <c r="K44" s="1152"/>
      <c r="L44" s="1152"/>
      <c r="M44" s="417"/>
      <c r="N44" s="417"/>
      <c r="O44" s="417"/>
      <c r="P44" s="417"/>
      <c r="Q44" s="417"/>
      <c r="R44" s="417"/>
      <c r="S44" s="417"/>
    </row>
    <row r="45" spans="1:19" s="410" customFormat="1" ht="12.75">
      <c r="A45" s="432"/>
      <c r="B45" s="420" t="s">
        <v>580</v>
      </c>
      <c r="C45" s="1153">
        <v>97473.705000000002</v>
      </c>
      <c r="D45" s="1153">
        <v>102590.898</v>
      </c>
      <c r="E45" s="1153">
        <v>121849.88400000001</v>
      </c>
      <c r="F45" s="1153">
        <v>141628.36300000001</v>
      </c>
      <c r="G45" s="1153">
        <v>169191.86</v>
      </c>
      <c r="H45" s="1153">
        <v>187899.549</v>
      </c>
      <c r="I45" s="1153">
        <v>232630.054</v>
      </c>
      <c r="J45" s="1153">
        <v>289668.33900000004</v>
      </c>
      <c r="K45" s="1153">
        <v>363437.50200000004</v>
      </c>
      <c r="L45" s="1153">
        <v>408099.98100000003</v>
      </c>
      <c r="M45" s="417"/>
      <c r="N45" s="417"/>
      <c r="O45" s="417"/>
      <c r="P45" s="417"/>
      <c r="Q45" s="417"/>
      <c r="R45" s="417"/>
      <c r="S45" s="417"/>
    </row>
    <row r="46" spans="1:19" s="414" customFormat="1" ht="12.75">
      <c r="A46" s="433"/>
      <c r="B46" s="422" t="s">
        <v>581</v>
      </c>
      <c r="C46" s="1152">
        <v>57414.396000000001</v>
      </c>
      <c r="D46" s="1152">
        <v>56199.404999999999</v>
      </c>
      <c r="E46" s="1152">
        <v>57067.014000000003</v>
      </c>
      <c r="F46" s="1152">
        <v>59496.124000000003</v>
      </c>
      <c r="G46" s="1152">
        <v>66471.706000000006</v>
      </c>
      <c r="H46" s="1152">
        <v>77210.343999999997</v>
      </c>
      <c r="I46" s="1152">
        <v>79191.573999999993</v>
      </c>
      <c r="J46" s="1152">
        <v>94947.53</v>
      </c>
      <c r="K46" s="1152">
        <v>302920.32500000001</v>
      </c>
      <c r="L46" s="1152">
        <v>395461.73603000003</v>
      </c>
      <c r="M46" s="417"/>
      <c r="N46" s="417"/>
      <c r="O46" s="417"/>
      <c r="P46" s="417"/>
      <c r="Q46" s="417"/>
      <c r="R46" s="417"/>
      <c r="S46" s="417"/>
    </row>
    <row r="47" spans="1:19" s="410" customFormat="1" ht="12.75">
      <c r="A47" s="433"/>
      <c r="B47" s="422" t="s">
        <v>582</v>
      </c>
      <c r="C47" s="1152">
        <v>40059.309000000001</v>
      </c>
      <c r="D47" s="1152">
        <v>46391.493000000002</v>
      </c>
      <c r="E47" s="1152">
        <v>64782.87</v>
      </c>
      <c r="F47" s="1152">
        <v>82132.239000000001</v>
      </c>
      <c r="G47" s="1152">
        <v>102720.15399999999</v>
      </c>
      <c r="H47" s="1152">
        <v>110689.205</v>
      </c>
      <c r="I47" s="1152">
        <v>153438.48000000001</v>
      </c>
      <c r="J47" s="1152">
        <v>194720.80900000001</v>
      </c>
      <c r="K47" s="1152">
        <v>60517.177000000003</v>
      </c>
      <c r="L47" s="1152">
        <v>12638.244969999992</v>
      </c>
      <c r="M47" s="417"/>
      <c r="N47" s="417"/>
      <c r="O47" s="417"/>
      <c r="P47" s="417"/>
      <c r="Q47" s="417"/>
      <c r="R47" s="417"/>
      <c r="S47" s="417"/>
    </row>
    <row r="48" spans="1:19" s="410" customFormat="1" ht="12.75">
      <c r="A48" s="421"/>
      <c r="B48" s="429"/>
      <c r="C48" s="1152"/>
      <c r="D48" s="1152"/>
      <c r="E48" s="1152"/>
      <c r="F48" s="1152"/>
      <c r="G48" s="1152"/>
      <c r="H48" s="1152"/>
      <c r="I48" s="1152"/>
      <c r="J48" s="1152"/>
      <c r="K48" s="1152"/>
      <c r="L48" s="1152"/>
      <c r="M48" s="417"/>
      <c r="N48" s="417"/>
      <c r="O48" s="417"/>
      <c r="P48" s="417"/>
      <c r="Q48" s="417"/>
      <c r="R48" s="417"/>
      <c r="S48" s="417"/>
    </row>
    <row r="49" spans="1:19" s="410" customFormat="1" ht="12.75">
      <c r="A49" s="419"/>
      <c r="B49" s="420" t="s">
        <v>178</v>
      </c>
      <c r="C49" s="1153">
        <v>427613.83999999997</v>
      </c>
      <c r="D49" s="1153">
        <v>496700.34299999999</v>
      </c>
      <c r="E49" s="1153">
        <v>550273.96499999997</v>
      </c>
      <c r="F49" s="1153">
        <v>711320.19700000004</v>
      </c>
      <c r="G49" s="1153">
        <v>716847.68799999997</v>
      </c>
      <c r="H49" s="1153">
        <v>756686.89600000007</v>
      </c>
      <c r="I49" s="1153">
        <v>748577.55200000003</v>
      </c>
      <c r="J49" s="1153">
        <v>783285.52100000007</v>
      </c>
      <c r="K49" s="1153">
        <v>864469.36600000004</v>
      </c>
      <c r="L49" s="1153">
        <v>935279.90373000002</v>
      </c>
      <c r="M49" s="417"/>
      <c r="N49" s="417"/>
      <c r="O49" s="417"/>
      <c r="P49" s="417"/>
      <c r="Q49" s="417"/>
      <c r="R49" s="417"/>
      <c r="S49" s="417"/>
    </row>
    <row r="50" spans="1:19" s="414" customFormat="1" ht="12.75">
      <c r="A50" s="421"/>
      <c r="B50" s="422" t="s">
        <v>362</v>
      </c>
      <c r="C50" s="1152">
        <v>409965.32</v>
      </c>
      <c r="D50" s="1152">
        <v>473551.03499999997</v>
      </c>
      <c r="E50" s="1152">
        <v>527221.201</v>
      </c>
      <c r="F50" s="1152">
        <v>680270.35</v>
      </c>
      <c r="G50" s="1152">
        <v>681317.3</v>
      </c>
      <c r="H50" s="1152">
        <v>722234.13300000003</v>
      </c>
      <c r="I50" s="1152">
        <v>710464.03799999994</v>
      </c>
      <c r="J50" s="1152">
        <v>744296.58200000005</v>
      </c>
      <c r="K50" s="1152">
        <v>830197.44900000002</v>
      </c>
      <c r="L50" s="1152">
        <v>902691.45584000007</v>
      </c>
      <c r="M50" s="417"/>
      <c r="N50" s="417"/>
      <c r="O50" s="417"/>
      <c r="P50" s="417"/>
      <c r="Q50" s="417"/>
      <c r="R50" s="417"/>
      <c r="S50" s="417"/>
    </row>
    <row r="51" spans="1:19" s="410" customFormat="1" ht="12.75">
      <c r="A51" s="421"/>
      <c r="B51" s="422" t="s">
        <v>583</v>
      </c>
      <c r="C51" s="1152">
        <v>16984.485000000001</v>
      </c>
      <c r="D51" s="1152">
        <v>22568.445</v>
      </c>
      <c r="E51" s="1152">
        <v>22183.938999999998</v>
      </c>
      <c r="F51" s="1152">
        <v>30014.313999999998</v>
      </c>
      <c r="G51" s="1152">
        <v>34600.997000000003</v>
      </c>
      <c r="H51" s="1152">
        <v>33528.01</v>
      </c>
      <c r="I51" s="1152">
        <v>37333.328999999998</v>
      </c>
      <c r="J51" s="1152">
        <v>38372.288999999997</v>
      </c>
      <c r="K51" s="1152">
        <v>34261.211000000003</v>
      </c>
      <c r="L51" s="1152">
        <v>32588.447889999999</v>
      </c>
      <c r="M51" s="417"/>
      <c r="N51" s="417"/>
      <c r="O51" s="417"/>
      <c r="P51" s="417"/>
      <c r="Q51" s="417"/>
      <c r="R51" s="417"/>
      <c r="S51" s="417"/>
    </row>
    <row r="52" spans="1:19" s="410" customFormat="1" ht="12.75">
      <c r="A52" s="421"/>
      <c r="B52" s="422" t="s">
        <v>584</v>
      </c>
      <c r="C52" s="1152">
        <v>664.03499999999997</v>
      </c>
      <c r="D52" s="1152">
        <v>580.86300000000006</v>
      </c>
      <c r="E52" s="1152">
        <v>868.82500000000005</v>
      </c>
      <c r="F52" s="1152">
        <v>1035.5329999999999</v>
      </c>
      <c r="G52" s="1152">
        <v>929.39099999999996</v>
      </c>
      <c r="H52" s="1152">
        <v>924.75300000000004</v>
      </c>
      <c r="I52" s="1152">
        <v>780.18499999999995</v>
      </c>
      <c r="J52" s="1152">
        <v>616.65</v>
      </c>
      <c r="K52" s="1152">
        <v>10.706</v>
      </c>
      <c r="L52" s="1152">
        <v>0</v>
      </c>
      <c r="M52" s="417"/>
      <c r="N52" s="417"/>
      <c r="O52" s="417"/>
      <c r="P52" s="417"/>
      <c r="Q52" s="417"/>
      <c r="R52" s="417"/>
      <c r="S52" s="417"/>
    </row>
    <row r="53" spans="1:19" s="410" customFormat="1" ht="12.75">
      <c r="A53" s="421"/>
      <c r="B53" s="423"/>
      <c r="C53" s="1152"/>
      <c r="D53" s="1152"/>
      <c r="E53" s="1152"/>
      <c r="F53" s="1152"/>
      <c r="G53" s="1152"/>
      <c r="H53" s="1152"/>
      <c r="I53" s="1152"/>
      <c r="J53" s="1152"/>
      <c r="K53" s="1152"/>
      <c r="L53" s="1152"/>
      <c r="M53" s="417"/>
      <c r="N53" s="417"/>
      <c r="O53" s="417"/>
      <c r="P53" s="417"/>
      <c r="Q53" s="417"/>
      <c r="R53" s="417"/>
      <c r="S53" s="417"/>
    </row>
    <row r="54" spans="1:19" s="410" customFormat="1" ht="12.75">
      <c r="A54" s="419"/>
      <c r="B54" s="420" t="s">
        <v>585</v>
      </c>
      <c r="C54" s="1153">
        <v>179011.95800000001</v>
      </c>
      <c r="D54" s="1153">
        <v>269099.62900000002</v>
      </c>
      <c r="E54" s="1153">
        <v>383021.25199999998</v>
      </c>
      <c r="F54" s="1153">
        <v>318909.723</v>
      </c>
      <c r="G54" s="1153">
        <v>434206.571</v>
      </c>
      <c r="H54" s="1153">
        <v>381712.21799999999</v>
      </c>
      <c r="I54" s="1153">
        <v>311717.44999999995</v>
      </c>
      <c r="J54" s="1153">
        <v>306520.18099999998</v>
      </c>
      <c r="K54" s="1153">
        <v>322321.09299999999</v>
      </c>
      <c r="L54" s="1153">
        <v>264569.48502000002</v>
      </c>
      <c r="M54" s="417"/>
      <c r="N54" s="417"/>
      <c r="O54" s="417"/>
      <c r="P54" s="417"/>
      <c r="Q54" s="417"/>
      <c r="R54" s="417"/>
      <c r="S54" s="417"/>
    </row>
    <row r="55" spans="1:19" s="414" customFormat="1" ht="12.75">
      <c r="A55" s="421"/>
      <c r="B55" s="422" t="s">
        <v>586</v>
      </c>
      <c r="C55" s="1152">
        <v>100078.53200000001</v>
      </c>
      <c r="D55" s="1152">
        <v>158172.98800000001</v>
      </c>
      <c r="E55" s="1152">
        <v>261040.397</v>
      </c>
      <c r="F55" s="1152">
        <v>213014.45499999999</v>
      </c>
      <c r="G55" s="1152">
        <v>325830.03899999999</v>
      </c>
      <c r="H55" s="1152">
        <v>292234.408</v>
      </c>
      <c r="I55" s="1152">
        <v>233459.41699999999</v>
      </c>
      <c r="J55" s="1152">
        <v>225701.891</v>
      </c>
      <c r="K55" s="1152">
        <v>237988.348</v>
      </c>
      <c r="L55" s="1152">
        <v>205301.18179</v>
      </c>
      <c r="M55" s="417"/>
      <c r="N55" s="417"/>
      <c r="O55" s="417"/>
      <c r="P55" s="417"/>
      <c r="Q55" s="417"/>
      <c r="R55" s="417"/>
      <c r="S55" s="417"/>
    </row>
    <row r="56" spans="1:19" s="410" customFormat="1" ht="12.75">
      <c r="A56" s="421"/>
      <c r="B56" s="422" t="s">
        <v>321</v>
      </c>
      <c r="C56" s="1152">
        <v>78933.426000000007</v>
      </c>
      <c r="D56" s="1152">
        <v>110926.641</v>
      </c>
      <c r="E56" s="1152">
        <v>121980.855</v>
      </c>
      <c r="F56" s="1152">
        <v>105895.268</v>
      </c>
      <c r="G56" s="1152">
        <v>108376.53200000001</v>
      </c>
      <c r="H56" s="1152">
        <v>89477.81</v>
      </c>
      <c r="I56" s="1152">
        <v>78258.032999999996</v>
      </c>
      <c r="J56" s="1152">
        <v>80818.289999999994</v>
      </c>
      <c r="K56" s="1152">
        <v>84332.744999999995</v>
      </c>
      <c r="L56" s="1152">
        <v>59268.303230000005</v>
      </c>
      <c r="M56" s="417"/>
      <c r="N56" s="417"/>
      <c r="O56" s="417"/>
      <c r="P56" s="417"/>
      <c r="Q56" s="417"/>
      <c r="R56" s="417"/>
      <c r="S56" s="417"/>
    </row>
    <row r="57" spans="1:19" s="410" customFormat="1" ht="12.75">
      <c r="A57" s="421"/>
      <c r="B57" s="423"/>
      <c r="C57" s="1152"/>
      <c r="D57" s="1152"/>
      <c r="E57" s="1152"/>
      <c r="F57" s="1152"/>
      <c r="G57" s="1152"/>
      <c r="H57" s="1152"/>
      <c r="I57" s="1152"/>
      <c r="J57" s="1152"/>
      <c r="K57" s="1152"/>
      <c r="L57" s="1152"/>
      <c r="M57" s="417"/>
      <c r="N57" s="417"/>
      <c r="O57" s="417"/>
      <c r="P57" s="417"/>
      <c r="Q57" s="417"/>
      <c r="R57" s="417"/>
      <c r="S57" s="417"/>
    </row>
    <row r="58" spans="1:19" s="410" customFormat="1" ht="12.75">
      <c r="A58" s="434"/>
      <c r="B58" s="435" t="s">
        <v>587</v>
      </c>
      <c r="C58" s="1151">
        <v>38711.896999999997</v>
      </c>
      <c r="D58" s="1151">
        <v>46958.023000000001</v>
      </c>
      <c r="E58" s="1151">
        <v>56984.961000000003</v>
      </c>
      <c r="F58" s="1151">
        <v>55632.61</v>
      </c>
      <c r="G58" s="1151">
        <v>63496.084999999999</v>
      </c>
      <c r="H58" s="1151">
        <v>64448.245000000003</v>
      </c>
      <c r="I58" s="1151">
        <v>75023.236999999994</v>
      </c>
      <c r="J58" s="1151">
        <v>72559.817999999999</v>
      </c>
      <c r="K58" s="1151">
        <v>59959.127999999997</v>
      </c>
      <c r="L58" s="1151">
        <v>84022.512789999993</v>
      </c>
      <c r="M58" s="417"/>
      <c r="N58" s="417"/>
      <c r="O58" s="417"/>
      <c r="P58" s="417"/>
      <c r="Q58" s="417"/>
      <c r="R58" s="417"/>
      <c r="S58" s="417"/>
    </row>
    <row r="59" spans="1:19" s="410" customFormat="1" ht="12.75">
      <c r="A59" s="436" t="s">
        <v>588</v>
      </c>
      <c r="B59" s="435"/>
      <c r="C59" s="437">
        <v>48</v>
      </c>
      <c r="D59" s="437">
        <v>46</v>
      </c>
      <c r="E59" s="437">
        <v>46</v>
      </c>
      <c r="F59" s="437">
        <v>45</v>
      </c>
      <c r="G59" s="437">
        <v>43</v>
      </c>
      <c r="H59" s="437">
        <v>42</v>
      </c>
      <c r="I59" s="437">
        <v>40</v>
      </c>
      <c r="J59" s="437">
        <v>39</v>
      </c>
      <c r="K59" s="437" t="s">
        <v>589</v>
      </c>
      <c r="L59" s="437" t="s">
        <v>590</v>
      </c>
      <c r="R59" s="417"/>
      <c r="S59" s="417"/>
    </row>
    <row r="60" spans="1:19" s="410" customFormat="1" ht="12.75">
      <c r="A60" s="1156" t="s">
        <v>591</v>
      </c>
      <c r="B60" s="1157" t="s">
        <v>592</v>
      </c>
      <c r="C60" s="409"/>
      <c r="D60" s="409"/>
      <c r="E60" s="409"/>
      <c r="F60" s="409"/>
      <c r="G60" s="409"/>
      <c r="H60" s="438"/>
      <c r="I60" s="439"/>
      <c r="J60" s="439"/>
      <c r="K60" s="412"/>
      <c r="L60" s="1161" t="s">
        <v>593</v>
      </c>
      <c r="R60" s="417"/>
      <c r="S60" s="417"/>
    </row>
    <row r="61" spans="1:19" s="410" customFormat="1" ht="12.75">
      <c r="A61" s="1157" t="s">
        <v>594</v>
      </c>
      <c r="B61" s="1157" t="s">
        <v>595</v>
      </c>
      <c r="H61" s="440"/>
      <c r="I61" s="440"/>
      <c r="J61" s="440"/>
    </row>
    <row r="62" spans="1:19" s="410" customFormat="1" ht="12.75">
      <c r="A62" s="1158" t="s">
        <v>171</v>
      </c>
      <c r="B62" s="1157" t="s">
        <v>596</v>
      </c>
    </row>
    <row r="63" spans="1:19" s="410" customFormat="1" ht="12.75">
      <c r="A63" s="1158" t="s">
        <v>172</v>
      </c>
      <c r="B63" s="1157" t="s">
        <v>597</v>
      </c>
    </row>
    <row r="64" spans="1:19" s="410" customFormat="1" ht="12.75">
      <c r="A64" s="1159" t="s">
        <v>1179</v>
      </c>
      <c r="B64" s="1160" t="s">
        <v>598</v>
      </c>
    </row>
    <row r="65" spans="1:7" s="410" customFormat="1" ht="12.75"/>
    <row r="66" spans="1:7" s="410" customFormat="1" ht="12.75"/>
    <row r="67" spans="1:7" s="410" customFormat="1" ht="12.75"/>
    <row r="68" spans="1:7" s="410" customFormat="1" ht="12.75"/>
    <row r="69" spans="1:7" s="410" customFormat="1" ht="12.75">
      <c r="A69" s="1630"/>
      <c r="B69" s="1630"/>
      <c r="C69" s="441"/>
      <c r="D69" s="441"/>
      <c r="E69" s="441"/>
      <c r="F69" s="441"/>
      <c r="G69" s="441"/>
    </row>
    <row r="71" spans="1:7">
      <c r="B71" s="625"/>
    </row>
  </sheetData>
  <mergeCells count="3">
    <mergeCell ref="A3:L3"/>
    <mergeCell ref="A5:B5"/>
    <mergeCell ref="A69:B69"/>
  </mergeCells>
  <hyperlinks>
    <hyperlink ref="K2" location="Contents!A1" display="cs;slf;fj;jpw;F jpUk;Gtjw;F"/>
    <hyperlink ref="K2:L2" location="உள்ளடக்கம்!A1" display="cs;slf;fj;jpw;F jpUk;Gtjw;F"/>
  </hyperlinks>
  <pageMargins left="0.7" right="0.7" top="0.49" bottom="0.32" header="0.3" footer="0.3"/>
  <pageSetup paperSize="9" scale="47" orientation="portrait" horizontalDpi="4294967294" verticalDpi="4294967294" r:id="rId1"/>
  <headerFooter>
    <oddHeader>&amp;L&amp;"Calibri"&amp;10&amp;K000000 [Limited Sharing]&amp;1#_x000D_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1"/>
  <sheetViews>
    <sheetView showGridLines="0" zoomScaleNormal="100" zoomScaleSheetLayoutView="115" workbookViewId="0">
      <selection activeCell="K2" sqref="K2:L2"/>
    </sheetView>
  </sheetViews>
  <sheetFormatPr defaultColWidth="10.6640625" defaultRowHeight="15"/>
  <cols>
    <col min="1" max="1" width="2.6640625" style="634" customWidth="1"/>
    <col min="2" max="2" width="95.83203125" style="634" bestFit="1" customWidth="1"/>
    <col min="3" max="12" width="16.1640625" style="634" customWidth="1"/>
    <col min="13" max="16384" width="10.6640625" style="634"/>
  </cols>
  <sheetData>
    <row r="1" spans="1:14" s="629" customFormat="1" ht="15.75">
      <c r="A1" s="443" t="s">
        <v>189</v>
      </c>
      <c r="B1" s="626"/>
      <c r="C1" s="627"/>
      <c r="D1" s="627"/>
      <c r="E1" s="627"/>
      <c r="F1" s="627"/>
      <c r="G1" s="627"/>
      <c r="H1" s="627"/>
      <c r="I1" s="627"/>
      <c r="J1" s="628"/>
      <c r="K1" s="628"/>
      <c r="L1" s="446" t="s">
        <v>599</v>
      </c>
    </row>
    <row r="2" spans="1:14" s="629" customFormat="1" ht="15.75">
      <c r="A2" s="443"/>
      <c r="B2" s="626"/>
      <c r="C2" s="627"/>
      <c r="D2" s="627"/>
      <c r="E2" s="627"/>
      <c r="F2" s="627"/>
      <c r="G2" s="627"/>
      <c r="H2" s="627"/>
      <c r="I2" s="627"/>
      <c r="J2" s="628"/>
      <c r="K2" s="1772" t="s">
        <v>1200</v>
      </c>
      <c r="L2" s="1772"/>
    </row>
    <row r="3" spans="1:14" s="629" customFormat="1" ht="15.75">
      <c r="A3" s="1633" t="s">
        <v>600</v>
      </c>
      <c r="B3" s="1634"/>
      <c r="C3" s="1634"/>
      <c r="D3" s="1634"/>
      <c r="E3" s="1634"/>
      <c r="F3" s="1634"/>
      <c r="G3" s="1634"/>
      <c r="H3" s="1634"/>
      <c r="I3" s="1634"/>
      <c r="J3" s="1634"/>
      <c r="K3" s="1634"/>
      <c r="L3" s="1634"/>
    </row>
    <row r="4" spans="1:14">
      <c r="A4" s="630"/>
      <c r="B4" s="631"/>
      <c r="C4" s="631"/>
      <c r="D4" s="631"/>
      <c r="E4" s="631"/>
      <c r="F4" s="631"/>
      <c r="G4" s="631"/>
      <c r="H4" s="632"/>
      <c r="I4" s="632"/>
      <c r="J4" s="633"/>
      <c r="K4" s="633"/>
      <c r="L4" s="633"/>
    </row>
    <row r="5" spans="1:14" s="635" customFormat="1" ht="15" customHeight="1">
      <c r="A5" s="1635"/>
      <c r="B5" s="1635"/>
      <c r="C5" s="1636" t="s">
        <v>601</v>
      </c>
      <c r="D5" s="1636" t="s">
        <v>602</v>
      </c>
      <c r="E5" s="1636" t="s">
        <v>603</v>
      </c>
      <c r="F5" s="1636" t="s">
        <v>604</v>
      </c>
      <c r="G5" s="1636" t="s">
        <v>605</v>
      </c>
      <c r="H5" s="1636" t="s">
        <v>606</v>
      </c>
      <c r="I5" s="1636" t="s">
        <v>607</v>
      </c>
      <c r="J5" s="1636" t="s">
        <v>608</v>
      </c>
      <c r="K5" s="1636" t="s">
        <v>609</v>
      </c>
      <c r="L5" s="1636" t="s">
        <v>610</v>
      </c>
    </row>
    <row r="6" spans="1:14" s="635" customFormat="1" ht="12.75">
      <c r="A6" s="1635"/>
      <c r="B6" s="1635"/>
      <c r="C6" s="1636"/>
      <c r="D6" s="1636"/>
      <c r="E6" s="1636"/>
      <c r="F6" s="1636"/>
      <c r="G6" s="1636"/>
      <c r="H6" s="1636"/>
      <c r="I6" s="1636"/>
      <c r="J6" s="1636"/>
      <c r="K6" s="1636"/>
      <c r="L6" s="1636"/>
    </row>
    <row r="7" spans="1:14" s="635" customFormat="1" ht="12.75">
      <c r="A7" s="1637" t="s">
        <v>611</v>
      </c>
      <c r="B7" s="1637"/>
      <c r="C7" s="1637"/>
      <c r="D7" s="1637"/>
      <c r="E7" s="1637"/>
      <c r="F7" s="1637"/>
      <c r="G7" s="1637"/>
      <c r="H7" s="1637"/>
      <c r="I7" s="1637"/>
      <c r="J7" s="1637"/>
      <c r="K7" s="1637"/>
      <c r="L7" s="1637"/>
    </row>
    <row r="8" spans="1:14" s="639" customFormat="1" ht="12.75">
      <c r="A8" s="636" t="s">
        <v>550</v>
      </c>
      <c r="B8" s="637"/>
      <c r="C8" s="638">
        <v>742.81139999999994</v>
      </c>
      <c r="D8" s="638">
        <v>915.3488930000002</v>
      </c>
      <c r="E8" s="638">
        <v>1112.1300620000004</v>
      </c>
      <c r="F8" s="638">
        <v>1227.4908929999999</v>
      </c>
      <c r="G8" s="638">
        <v>1383.7422040000001</v>
      </c>
      <c r="H8" s="638">
        <v>1390.7469079999998</v>
      </c>
      <c r="I8" s="638">
        <v>1367.9482929999999</v>
      </c>
      <c r="J8" s="638">
        <v>1452.0338400000001</v>
      </c>
      <c r="K8" s="638">
        <v>1610.187089</v>
      </c>
      <c r="L8" s="638">
        <v>1691.9718779100006</v>
      </c>
      <c r="N8" s="640"/>
    </row>
    <row r="9" spans="1:14" s="639" customFormat="1" ht="15.75" customHeight="1">
      <c r="A9" s="641"/>
      <c r="B9" s="642" t="s">
        <v>612</v>
      </c>
      <c r="C9" s="643">
        <v>39.664321000000001</v>
      </c>
      <c r="D9" s="643">
        <v>38.338280000000005</v>
      </c>
      <c r="E9" s="643">
        <v>69.984954000000002</v>
      </c>
      <c r="F9" s="643">
        <v>80.233215999999999</v>
      </c>
      <c r="G9" s="643">
        <v>92.799471999999994</v>
      </c>
      <c r="H9" s="643">
        <v>97.260227999999998</v>
      </c>
      <c r="I9" s="643">
        <v>110.344471</v>
      </c>
      <c r="J9" s="643">
        <v>82.95456999999999</v>
      </c>
      <c r="K9" s="643">
        <v>101.29514599999999</v>
      </c>
      <c r="L9" s="643">
        <v>106.90182793</v>
      </c>
    </row>
    <row r="10" spans="1:14" s="635" customFormat="1" ht="12.75">
      <c r="A10" s="644"/>
      <c r="B10" s="642" t="s">
        <v>613</v>
      </c>
      <c r="C10" s="643">
        <v>105.81247499999999</v>
      </c>
      <c r="D10" s="643">
        <v>96.988306000000009</v>
      </c>
      <c r="E10" s="643">
        <v>106.44883299999998</v>
      </c>
      <c r="F10" s="643">
        <v>117.083563</v>
      </c>
      <c r="G10" s="643">
        <v>109.20807699999999</v>
      </c>
      <c r="H10" s="643">
        <v>131.74056100000001</v>
      </c>
      <c r="I10" s="643">
        <v>158.59877299999999</v>
      </c>
      <c r="J10" s="643">
        <v>167.147561</v>
      </c>
      <c r="K10" s="643">
        <v>199.62731700000001</v>
      </c>
      <c r="L10" s="643">
        <v>312.69765579</v>
      </c>
    </row>
    <row r="11" spans="1:14" s="635" customFormat="1" ht="12.75">
      <c r="A11" s="644"/>
      <c r="B11" s="642" t="s">
        <v>614</v>
      </c>
      <c r="C11" s="643">
        <v>543.84710399999994</v>
      </c>
      <c r="D11" s="643">
        <v>727.27761500000008</v>
      </c>
      <c r="E11" s="643">
        <v>878.25086400000021</v>
      </c>
      <c r="F11" s="643">
        <v>962.61629299999993</v>
      </c>
      <c r="G11" s="643">
        <v>1096.044699</v>
      </c>
      <c r="H11" s="643">
        <v>1066.5523979999998</v>
      </c>
      <c r="I11" s="643">
        <v>1010.1735649999999</v>
      </c>
      <c r="J11" s="643">
        <v>1112.642411</v>
      </c>
      <c r="K11" s="643">
        <v>1198.3645999999999</v>
      </c>
      <c r="L11" s="643">
        <v>1160.3934368800001</v>
      </c>
    </row>
    <row r="12" spans="1:14" s="635" customFormat="1" ht="12.75">
      <c r="A12" s="644"/>
      <c r="B12" s="642" t="s">
        <v>578</v>
      </c>
      <c r="C12" s="643">
        <v>53.487499999999997</v>
      </c>
      <c r="D12" s="643">
        <v>52.744691999999993</v>
      </c>
      <c r="E12" s="643">
        <v>57.445411</v>
      </c>
      <c r="F12" s="643">
        <v>67.55782099999999</v>
      </c>
      <c r="G12" s="643">
        <v>85.689955999999995</v>
      </c>
      <c r="H12" s="643">
        <v>95.193721000000011</v>
      </c>
      <c r="I12" s="643">
        <v>88.831484000000003</v>
      </c>
      <c r="J12" s="643">
        <v>89.289298000000016</v>
      </c>
      <c r="K12" s="643">
        <v>110.900026</v>
      </c>
      <c r="L12" s="643">
        <v>111.97895731</v>
      </c>
    </row>
    <row r="13" spans="1:14" s="639" customFormat="1" ht="12.75">
      <c r="A13" s="641" t="s">
        <v>615</v>
      </c>
      <c r="B13" s="645"/>
      <c r="C13" s="646">
        <v>742.81139999999994</v>
      </c>
      <c r="D13" s="646">
        <v>915.34889300000009</v>
      </c>
      <c r="E13" s="646">
        <v>1112.130062</v>
      </c>
      <c r="F13" s="646">
        <v>1227.4908930000001</v>
      </c>
      <c r="G13" s="646">
        <v>1383.7422039999999</v>
      </c>
      <c r="H13" s="646">
        <v>1390.7469080000003</v>
      </c>
      <c r="I13" s="646">
        <v>1367.9482929999999</v>
      </c>
      <c r="J13" s="646">
        <v>1452.0338479999998</v>
      </c>
      <c r="K13" s="646">
        <v>1610.1870890000002</v>
      </c>
      <c r="L13" s="646">
        <v>1691.9718819700001</v>
      </c>
    </row>
    <row r="14" spans="1:14" s="635" customFormat="1" ht="12.75">
      <c r="A14" s="647"/>
      <c r="B14" s="642" t="s">
        <v>616</v>
      </c>
      <c r="C14" s="643">
        <v>97.19160500000001</v>
      </c>
      <c r="D14" s="643">
        <v>102.59039800000001</v>
      </c>
      <c r="E14" s="643">
        <v>121.849384</v>
      </c>
      <c r="F14" s="643">
        <v>141.62786300000002</v>
      </c>
      <c r="G14" s="643">
        <v>169.19135999999997</v>
      </c>
      <c r="H14" s="643">
        <v>187.89904899999999</v>
      </c>
      <c r="I14" s="643">
        <v>232.62955400000001</v>
      </c>
      <c r="J14" s="643">
        <v>289.66832799999997</v>
      </c>
      <c r="K14" s="643">
        <v>363.43750200000005</v>
      </c>
      <c r="L14" s="643">
        <v>408.09998043000007</v>
      </c>
    </row>
    <row r="15" spans="1:14" s="635" customFormat="1" ht="12.75">
      <c r="A15" s="647"/>
      <c r="B15" s="642" t="s">
        <v>178</v>
      </c>
      <c r="C15" s="643">
        <v>414.11643499999997</v>
      </c>
      <c r="D15" s="643">
        <v>480.63554200000004</v>
      </c>
      <c r="E15" s="643">
        <v>530.74029999999993</v>
      </c>
      <c r="F15" s="643">
        <v>686.71996700000011</v>
      </c>
      <c r="G15" s="643">
        <v>716.84768799999995</v>
      </c>
      <c r="H15" s="643">
        <v>756.68689600000005</v>
      </c>
      <c r="I15" s="643">
        <v>748.57755199999997</v>
      </c>
      <c r="J15" s="643">
        <v>783.28552100000002</v>
      </c>
      <c r="K15" s="643">
        <v>864.46936600000004</v>
      </c>
      <c r="L15" s="643">
        <v>935.27990373</v>
      </c>
    </row>
    <row r="16" spans="1:14" s="635" customFormat="1" ht="12.75">
      <c r="A16" s="647"/>
      <c r="B16" s="642" t="s">
        <v>585</v>
      </c>
      <c r="C16" s="643">
        <v>173.10834000000003</v>
      </c>
      <c r="D16" s="643">
        <v>262.46574300000003</v>
      </c>
      <c r="E16" s="643">
        <v>373.64636300000001</v>
      </c>
      <c r="F16" s="643">
        <v>309.33086699999996</v>
      </c>
      <c r="G16" s="643">
        <v>434.20707099999998</v>
      </c>
      <c r="H16" s="643">
        <v>381.712718</v>
      </c>
      <c r="I16" s="643">
        <v>311.71794999999997</v>
      </c>
      <c r="J16" s="643">
        <v>306.52018099999998</v>
      </c>
      <c r="K16" s="643">
        <v>322.32109300000002</v>
      </c>
      <c r="L16" s="643">
        <v>264.56948502</v>
      </c>
    </row>
    <row r="17" spans="1:13" s="635" customFormat="1" ht="12.75">
      <c r="A17" s="648"/>
      <c r="B17" s="649" t="s">
        <v>587</v>
      </c>
      <c r="C17" s="650">
        <v>58.395019999999995</v>
      </c>
      <c r="D17" s="650">
        <v>69.657210000000006</v>
      </c>
      <c r="E17" s="650">
        <v>85.894014999999996</v>
      </c>
      <c r="F17" s="650">
        <v>89.812196</v>
      </c>
      <c r="G17" s="650">
        <v>63.496085000000001</v>
      </c>
      <c r="H17" s="650">
        <v>64.448245</v>
      </c>
      <c r="I17" s="650">
        <v>75.023236999999995</v>
      </c>
      <c r="J17" s="650">
        <v>72.559817999999993</v>
      </c>
      <c r="K17" s="650">
        <v>59.959128</v>
      </c>
      <c r="L17" s="650">
        <v>84.022512789999993</v>
      </c>
    </row>
    <row r="18" spans="1:13" s="635" customFormat="1" ht="12.75">
      <c r="A18" s="1638" t="s">
        <v>617</v>
      </c>
      <c r="B18" s="1638"/>
      <c r="C18" s="1638"/>
      <c r="D18" s="1638"/>
      <c r="E18" s="1638"/>
      <c r="F18" s="1638"/>
      <c r="G18" s="1638"/>
      <c r="H18" s="1638"/>
      <c r="I18" s="1638"/>
      <c r="J18" s="1638"/>
      <c r="K18" s="1638"/>
      <c r="L18" s="1638"/>
    </row>
    <row r="19" spans="1:13" s="635" customFormat="1" ht="12.75">
      <c r="A19" s="1639" t="s">
        <v>618</v>
      </c>
      <c r="B19" s="1640"/>
      <c r="C19" s="651"/>
      <c r="D19" s="651"/>
      <c r="E19" s="651"/>
      <c r="F19" s="651"/>
      <c r="G19" s="651"/>
      <c r="H19" s="651"/>
      <c r="I19" s="651"/>
      <c r="J19" s="651"/>
      <c r="K19" s="651"/>
      <c r="L19" s="651"/>
    </row>
    <row r="20" spans="1:13" s="635" customFormat="1" ht="12.75">
      <c r="A20" s="652"/>
      <c r="B20" s="653" t="s">
        <v>619</v>
      </c>
      <c r="C20" s="654">
        <v>11.372292785256006</v>
      </c>
      <c r="D20" s="654">
        <v>9.105406675857072</v>
      </c>
      <c r="E20" s="654">
        <v>9.8519846967109856</v>
      </c>
      <c r="F20" s="654">
        <v>10.872247901304014</v>
      </c>
      <c r="G20" s="654">
        <v>9.2614490814665498</v>
      </c>
      <c r="H20" s="654">
        <v>10.465410618254049</v>
      </c>
      <c r="I20" s="654">
        <v>13.888110130950407</v>
      </c>
      <c r="J20" s="654">
        <v>15.023940019211391</v>
      </c>
      <c r="K20" s="654">
        <v>20.556737456813753</v>
      </c>
      <c r="L20" s="654">
        <v>21.125520761457274</v>
      </c>
      <c r="M20" s="655"/>
    </row>
    <row r="21" spans="1:13" s="635" customFormat="1" ht="12.75">
      <c r="A21" s="652"/>
      <c r="B21" s="653" t="s">
        <v>620</v>
      </c>
      <c r="C21" s="654">
        <v>12.118417879794571</v>
      </c>
      <c r="D21" s="654">
        <v>9.8220193474250248</v>
      </c>
      <c r="E21" s="654">
        <v>10.185771056772179</v>
      </c>
      <c r="F21" s="654">
        <v>11.501305442036069</v>
      </c>
      <c r="G21" s="654">
        <v>10.60397075363135</v>
      </c>
      <c r="H21" s="654">
        <v>11.947460674485194</v>
      </c>
      <c r="I21" s="654">
        <v>15.055562051103418</v>
      </c>
      <c r="J21" s="654">
        <v>16.64048183777161</v>
      </c>
      <c r="K21" s="654">
        <v>21.992104024993388</v>
      </c>
      <c r="L21" s="654">
        <v>22.334736852163569</v>
      </c>
      <c r="M21" s="655"/>
    </row>
    <row r="22" spans="1:13" s="635" customFormat="1" ht="12.75">
      <c r="A22" s="652"/>
      <c r="B22" s="656" t="s">
        <v>621</v>
      </c>
      <c r="C22" s="654">
        <v>9.2859165866328919</v>
      </c>
      <c r="D22" s="654">
        <v>7.7817901506983072</v>
      </c>
      <c r="E22" s="654">
        <v>8.243030211335121</v>
      </c>
      <c r="F22" s="654">
        <v>9.1195201233969563</v>
      </c>
      <c r="G22" s="654">
        <v>9.271472795231734</v>
      </c>
      <c r="H22" s="654">
        <v>10.564722751121874</v>
      </c>
      <c r="I22" s="654">
        <v>13.744014435492993</v>
      </c>
      <c r="J22" s="654">
        <v>14.822279318900843</v>
      </c>
      <c r="K22" s="654">
        <v>18.396619437804969</v>
      </c>
      <c r="L22" s="654">
        <v>18.396785567858508</v>
      </c>
      <c r="M22" s="655"/>
    </row>
    <row r="23" spans="1:13" s="635" customFormat="1" ht="12.75">
      <c r="A23" s="657"/>
      <c r="B23" s="656" t="s">
        <v>622</v>
      </c>
      <c r="C23" s="654">
        <v>19.954691463354365</v>
      </c>
      <c r="D23" s="654">
        <v>18.13633002590322</v>
      </c>
      <c r="E23" s="654">
        <v>12.995888428350888</v>
      </c>
      <c r="F23" s="654">
        <v>14.123997993626642</v>
      </c>
      <c r="G23" s="654">
        <v>21.906418295542551</v>
      </c>
      <c r="H23" s="654">
        <v>26.899264067491853</v>
      </c>
      <c r="I23" s="654">
        <v>25.01115694495979</v>
      </c>
      <c r="J23" s="654">
        <v>14.422621835694285</v>
      </c>
      <c r="K23" s="654">
        <v>54.562415086968265</v>
      </c>
      <c r="L23" s="654">
        <v>49.18051894429297</v>
      </c>
      <c r="M23" s="655"/>
    </row>
    <row r="24" spans="1:13" s="635" customFormat="1" ht="13.5" customHeight="1">
      <c r="A24" s="1631" t="s">
        <v>623</v>
      </c>
      <c r="B24" s="1632"/>
      <c r="C24" s="658"/>
      <c r="D24" s="658"/>
      <c r="E24" s="658"/>
      <c r="F24" s="658"/>
      <c r="G24" s="658"/>
      <c r="H24" s="658"/>
      <c r="I24" s="658"/>
      <c r="J24" s="658"/>
      <c r="K24" s="658"/>
      <c r="L24" s="658"/>
      <c r="M24" s="655"/>
    </row>
    <row r="25" spans="1:13" s="635" customFormat="1" ht="12.75">
      <c r="A25" s="657"/>
      <c r="B25" s="656" t="s">
        <v>624</v>
      </c>
      <c r="C25" s="654">
        <v>7.1816534535943584</v>
      </c>
      <c r="D25" s="654">
        <v>5.9994956039570511</v>
      </c>
      <c r="E25" s="654">
        <v>5.610951718250397</v>
      </c>
      <c r="F25" s="654">
        <v>6.3094672584283265</v>
      </c>
      <c r="G25" s="654">
        <v>7.8017817883336171</v>
      </c>
      <c r="H25" s="654">
        <v>10.775684953471954</v>
      </c>
      <c r="I25" s="654">
        <v>13.872757474609445</v>
      </c>
      <c r="J25" s="654">
        <v>10.806240132778669</v>
      </c>
      <c r="K25" s="654">
        <v>17.405471309216463</v>
      </c>
      <c r="L25" s="654">
        <v>17.7594660281312</v>
      </c>
      <c r="M25" s="655"/>
    </row>
    <row r="26" spans="1:13" s="635" customFormat="1" ht="12.75">
      <c r="A26" s="657"/>
      <c r="B26" s="656" t="s">
        <v>625</v>
      </c>
      <c r="C26" s="654">
        <v>2.3672963900161741</v>
      </c>
      <c r="D26" s="654">
        <v>1.6759081344986315</v>
      </c>
      <c r="E26" s="654">
        <v>1.289852805108997</v>
      </c>
      <c r="F26" s="654">
        <v>1.5557140293901015</v>
      </c>
      <c r="G26" s="654">
        <v>2.4719756537348521</v>
      </c>
      <c r="H26" s="654">
        <v>3.3840506595518391</v>
      </c>
      <c r="I26" s="654">
        <v>4.1649035908939505</v>
      </c>
      <c r="J26" s="654">
        <v>2.5302607838774178</v>
      </c>
      <c r="K26" s="654">
        <v>12.260685270529615</v>
      </c>
      <c r="L26" s="654">
        <v>11.982803792757792</v>
      </c>
      <c r="M26" s="655"/>
    </row>
    <row r="27" spans="1:13" s="635" customFormat="1" ht="12.75">
      <c r="A27" s="657"/>
      <c r="B27" s="656" t="s">
        <v>626</v>
      </c>
      <c r="C27" s="654">
        <v>4.2478450263671963</v>
      </c>
      <c r="D27" s="654">
        <v>3.6291177169860878</v>
      </c>
      <c r="E27" s="654">
        <v>3.6613247794276549</v>
      </c>
      <c r="F27" s="654">
        <v>4.0036761498232192</v>
      </c>
      <c r="G27" s="654">
        <v>4.4996632126122345</v>
      </c>
      <c r="H27" s="654">
        <v>6.1336104760636694</v>
      </c>
      <c r="I27" s="654">
        <v>8.1936880466954829</v>
      </c>
      <c r="J27" s="654">
        <v>7.2766006379777775</v>
      </c>
      <c r="K27" s="654">
        <v>7.6467468676353416</v>
      </c>
      <c r="L27" s="654">
        <v>7.6301639578296303</v>
      </c>
      <c r="M27" s="655"/>
    </row>
    <row r="28" spans="1:13" s="635" customFormat="1" ht="12.75">
      <c r="A28" s="657"/>
      <c r="B28" s="659" t="s">
        <v>627</v>
      </c>
      <c r="C28" s="654">
        <v>59.148565909166585</v>
      </c>
      <c r="D28" s="654">
        <v>60.49038046785887</v>
      </c>
      <c r="E28" s="654">
        <v>65.253186326994935</v>
      </c>
      <c r="F28" s="654">
        <v>63.455058657686514</v>
      </c>
      <c r="G28" s="654">
        <v>57.211904060192253</v>
      </c>
      <c r="H28" s="654">
        <v>56.413269411400691</v>
      </c>
      <c r="I28" s="654">
        <v>58.867696630353748</v>
      </c>
      <c r="J28" s="654">
        <v>67.316869139473468</v>
      </c>
      <c r="K28" s="654">
        <v>29.55844140780378</v>
      </c>
      <c r="L28" s="654">
        <v>32.527229288443195</v>
      </c>
      <c r="M28" s="655"/>
    </row>
    <row r="29" spans="1:13" s="635" customFormat="1" ht="12.75">
      <c r="A29" s="1643" t="s">
        <v>628</v>
      </c>
      <c r="B29" s="1644"/>
      <c r="C29" s="658"/>
      <c r="D29" s="658"/>
      <c r="E29" s="658"/>
      <c r="F29" s="658"/>
      <c r="G29" s="658"/>
      <c r="H29" s="658"/>
      <c r="I29" s="658"/>
      <c r="J29" s="658"/>
      <c r="K29" s="658"/>
      <c r="L29" s="658"/>
      <c r="M29" s="655"/>
    </row>
    <row r="30" spans="1:13" s="635" customFormat="1" ht="12.75">
      <c r="A30" s="657"/>
      <c r="B30" s="656" t="s">
        <v>629</v>
      </c>
      <c r="C30" s="654">
        <v>9.4804758444271133</v>
      </c>
      <c r="D30" s="654">
        <v>7.4103614664662505</v>
      </c>
      <c r="E30" s="654">
        <v>6.9506157151877632</v>
      </c>
      <c r="F30" s="654">
        <v>8.940767456918115</v>
      </c>
      <c r="G30" s="654">
        <v>7.5461449210313782</v>
      </c>
      <c r="H30" s="654">
        <v>8.6645763097549402</v>
      </c>
      <c r="I30" s="654">
        <v>9.2822518390081203</v>
      </c>
      <c r="J30" s="654">
        <v>9.6352367026528469</v>
      </c>
      <c r="K30" s="654">
        <v>10.676038806016077</v>
      </c>
      <c r="L30" s="654">
        <v>14.090095039241113</v>
      </c>
      <c r="M30" s="655"/>
    </row>
    <row r="31" spans="1:13" s="635" customFormat="1" ht="12.75">
      <c r="A31" s="657"/>
      <c r="B31" s="656" t="s">
        <v>630</v>
      </c>
      <c r="C31" s="654">
        <v>12.591519435863136</v>
      </c>
      <c r="D31" s="654">
        <v>9.6563322833792995</v>
      </c>
      <c r="E31" s="654">
        <v>8.9482701428725857</v>
      </c>
      <c r="F31" s="654">
        <v>11.556937242089212</v>
      </c>
      <c r="G31" s="654">
        <v>9.5375604704660581</v>
      </c>
      <c r="H31" s="654">
        <v>11.300083724415126</v>
      </c>
      <c r="I31" s="654">
        <v>13.012493196681124</v>
      </c>
      <c r="J31" s="654">
        <v>13.865551449163039</v>
      </c>
      <c r="K31" s="654">
        <v>15.571454134853305</v>
      </c>
      <c r="L31" s="654">
        <v>21.246309281383734</v>
      </c>
      <c r="M31" s="655"/>
    </row>
    <row r="32" spans="1:13" s="635" customFormat="1" ht="12.75">
      <c r="A32" s="657"/>
      <c r="B32" s="656" t="s">
        <v>631</v>
      </c>
      <c r="C32" s="654">
        <v>150.69268494999989</v>
      </c>
      <c r="D32" s="654">
        <v>119.17875776942499</v>
      </c>
      <c r="E32" s="654">
        <v>119.58649843626236</v>
      </c>
      <c r="F32" s="654">
        <v>139.62034899279888</v>
      </c>
      <c r="G32" s="654">
        <v>128.88103928565644</v>
      </c>
      <c r="H32" s="654">
        <v>147.03100022950898</v>
      </c>
      <c r="I32" s="654">
        <v>276.95759031584771</v>
      </c>
      <c r="J32" s="654">
        <v>171.78194618615728</v>
      </c>
      <c r="K32" s="654">
        <v>188.67376227098632</v>
      </c>
      <c r="L32" s="654">
        <v>246.57583638775802</v>
      </c>
      <c r="M32" s="655"/>
    </row>
    <row r="33" spans="1:13" s="635" customFormat="1" ht="12.75">
      <c r="A33" s="1645" t="s">
        <v>632</v>
      </c>
      <c r="B33" s="1646"/>
      <c r="C33" s="660"/>
      <c r="D33" s="660"/>
      <c r="E33" s="660"/>
      <c r="F33" s="660"/>
      <c r="G33" s="660"/>
      <c r="H33" s="658"/>
      <c r="I33" s="658"/>
      <c r="J33" s="658"/>
      <c r="K33" s="658"/>
      <c r="L33" s="658"/>
      <c r="M33" s="655"/>
    </row>
    <row r="34" spans="1:13" s="635" customFormat="1" ht="12.75">
      <c r="A34" s="657"/>
      <c r="B34" s="656" t="s">
        <v>633</v>
      </c>
      <c r="C34" s="654">
        <v>7.4742089745311491</v>
      </c>
      <c r="D34" s="654">
        <v>8.2316198699403671</v>
      </c>
      <c r="E34" s="654">
        <v>7.3865760434278842</v>
      </c>
      <c r="F34" s="654">
        <v>7.1850795254328075</v>
      </c>
      <c r="G34" s="654">
        <v>6.9278931343249992</v>
      </c>
      <c r="H34" s="654">
        <v>7.4784880030068264</v>
      </c>
      <c r="I34" s="654">
        <v>7.0934065901248964</v>
      </c>
      <c r="J34" s="654">
        <v>8.4306258773314422</v>
      </c>
      <c r="K34" s="654">
        <v>6.7237736910041672</v>
      </c>
      <c r="L34" s="654">
        <v>7.5244929498884421</v>
      </c>
      <c r="M34" s="655"/>
    </row>
    <row r="35" spans="1:13" s="635" customFormat="1" ht="12.75">
      <c r="A35" s="657"/>
      <c r="B35" s="656" t="s">
        <v>634</v>
      </c>
      <c r="C35" s="654">
        <v>2.6444229202996858</v>
      </c>
      <c r="D35" s="654">
        <v>2.5407900770791638</v>
      </c>
      <c r="E35" s="654">
        <v>3.7925151308326077</v>
      </c>
      <c r="F35" s="654">
        <v>2.9568562191802812</v>
      </c>
      <c r="G35" s="654">
        <v>2.4408938027441516</v>
      </c>
      <c r="H35" s="654">
        <v>2.0211043589171509</v>
      </c>
      <c r="I35" s="654">
        <v>1.6473891819590318</v>
      </c>
      <c r="J35" s="654">
        <v>5.3179570351077663</v>
      </c>
      <c r="K35" s="654">
        <v>3.7139681098570554</v>
      </c>
      <c r="L35" s="654">
        <v>4.2639189300575291</v>
      </c>
      <c r="M35" s="655"/>
    </row>
    <row r="36" spans="1:13" s="635" customFormat="1" ht="12.75">
      <c r="A36" s="657"/>
      <c r="B36" s="656" t="s">
        <v>635</v>
      </c>
      <c r="C36" s="654">
        <v>12.631829938587773</v>
      </c>
      <c r="D36" s="654">
        <v>10.295046263539707</v>
      </c>
      <c r="E36" s="654">
        <v>24.142313629777512</v>
      </c>
      <c r="F36" s="654">
        <v>15.93175184556266</v>
      </c>
      <c r="G36" s="654">
        <v>12.012509172353251</v>
      </c>
      <c r="H36" s="654">
        <v>7.2944304675172225</v>
      </c>
      <c r="I36" s="654">
        <v>6.0588693317662905</v>
      </c>
      <c r="J36" s="654">
        <v>20.706728865835085</v>
      </c>
      <c r="K36" s="654">
        <v>12.731554488797885</v>
      </c>
      <c r="L36" s="654">
        <v>12.420089501647256</v>
      </c>
      <c r="M36" s="655"/>
    </row>
    <row r="37" spans="1:13" s="635" customFormat="1" ht="12.75">
      <c r="A37" s="657"/>
      <c r="B37" s="656" t="s">
        <v>636</v>
      </c>
      <c r="C37" s="654">
        <v>182.03995331758239</v>
      </c>
      <c r="D37" s="654">
        <v>211.07369097575625</v>
      </c>
      <c r="E37" s="654">
        <v>189.05802380552356</v>
      </c>
      <c r="F37" s="654">
        <v>173.54859151932141</v>
      </c>
      <c r="G37" s="654">
        <v>179.23366583194735</v>
      </c>
      <c r="H37" s="654">
        <v>179.65675051955748</v>
      </c>
      <c r="I37" s="654">
        <v>191.10167807742627</v>
      </c>
      <c r="J37" s="654">
        <v>249.07784241705238</v>
      </c>
      <c r="K37" s="654">
        <v>172.7648909904799</v>
      </c>
      <c r="L37" s="654">
        <v>164.12253839569132</v>
      </c>
      <c r="M37" s="655"/>
    </row>
    <row r="38" spans="1:13" s="635" customFormat="1" ht="12.75">
      <c r="A38" s="657"/>
      <c r="B38" s="656" t="s">
        <v>637</v>
      </c>
      <c r="C38" s="654">
        <v>86.278240659993031</v>
      </c>
      <c r="D38" s="654">
        <v>85.956102154546357</v>
      </c>
      <c r="E38" s="654">
        <v>79.102474745345233</v>
      </c>
      <c r="F38" s="654">
        <v>84.878070789626065</v>
      </c>
      <c r="G38" s="654">
        <v>86.57371897158869</v>
      </c>
      <c r="H38" s="654">
        <v>89.616409550669673</v>
      </c>
      <c r="I38" s="654">
        <v>90.310428766454564</v>
      </c>
      <c r="J38" s="654">
        <v>69.30483557729832</v>
      </c>
      <c r="K38" s="654">
        <v>79.947804265236243</v>
      </c>
      <c r="L38" s="654">
        <v>81.092413952391013</v>
      </c>
      <c r="M38" s="655"/>
    </row>
    <row r="39" spans="1:13" s="635" customFormat="1" ht="12.75">
      <c r="A39" s="657"/>
      <c r="B39" s="661" t="s">
        <v>638</v>
      </c>
      <c r="C39" s="654">
        <v>70.011921710786325</v>
      </c>
      <c r="D39" s="654">
        <v>73.911480012570834</v>
      </c>
      <c r="E39" s="654">
        <v>58.849666177936491</v>
      </c>
      <c r="F39" s="654">
        <v>66.264643345212704</v>
      </c>
      <c r="G39" s="654">
        <v>68.379948174471579</v>
      </c>
      <c r="H39" s="654">
        <v>75.152885061940538</v>
      </c>
      <c r="I39" s="654">
        <v>75.617188805467464</v>
      </c>
      <c r="J39" s="654">
        <v>51.569762176963444</v>
      </c>
      <c r="K39" s="654">
        <v>58.130323865992075</v>
      </c>
      <c r="L39" s="654">
        <v>58.742442788105919</v>
      </c>
      <c r="M39" s="655"/>
    </row>
    <row r="40" spans="1:13" s="635" customFormat="1" ht="12.75">
      <c r="A40" s="1647" t="s">
        <v>639</v>
      </c>
      <c r="B40" s="1648"/>
      <c r="C40" s="1648"/>
      <c r="D40" s="1648"/>
      <c r="E40" s="1648"/>
      <c r="F40" s="1648"/>
      <c r="G40" s="1648"/>
      <c r="H40" s="1648"/>
      <c r="I40" s="1648"/>
      <c r="J40" s="1648"/>
      <c r="K40" s="1648"/>
      <c r="L40" s="1648"/>
    </row>
    <row r="41" spans="1:13" s="639" customFormat="1" ht="12.75">
      <c r="A41" s="662" t="s">
        <v>640</v>
      </c>
      <c r="B41" s="663"/>
      <c r="C41" s="664">
        <v>48</v>
      </c>
      <c r="D41" s="664">
        <v>46</v>
      </c>
      <c r="E41" s="664">
        <v>46</v>
      </c>
      <c r="F41" s="664">
        <v>45</v>
      </c>
      <c r="G41" s="664">
        <v>43</v>
      </c>
      <c r="H41" s="664">
        <v>42</v>
      </c>
      <c r="I41" s="664">
        <v>40</v>
      </c>
      <c r="J41" s="664">
        <v>39</v>
      </c>
      <c r="K41" s="664" t="s">
        <v>641</v>
      </c>
      <c r="L41" s="664" t="s">
        <v>642</v>
      </c>
    </row>
    <row r="42" spans="1:13" s="639" customFormat="1" ht="12.75">
      <c r="A42" s="665" t="s">
        <v>643</v>
      </c>
      <c r="B42" s="666"/>
      <c r="C42" s="667">
        <v>1028</v>
      </c>
      <c r="D42" s="667">
        <v>1128</v>
      </c>
      <c r="E42" s="667">
        <v>1216</v>
      </c>
      <c r="F42" s="667">
        <v>1273</v>
      </c>
      <c r="G42" s="667">
        <v>1314</v>
      </c>
      <c r="H42" s="667">
        <v>1374</v>
      </c>
      <c r="I42" s="667">
        <v>1459</v>
      </c>
      <c r="J42" s="667">
        <v>1647</v>
      </c>
      <c r="K42" s="667">
        <v>1849</v>
      </c>
      <c r="L42" s="667">
        <v>1828</v>
      </c>
    </row>
    <row r="43" spans="1:13" s="635" customFormat="1" ht="12.75">
      <c r="A43" s="652"/>
      <c r="B43" s="656" t="s">
        <v>644</v>
      </c>
      <c r="C43" s="668">
        <v>116</v>
      </c>
      <c r="D43" s="668">
        <v>128</v>
      </c>
      <c r="E43" s="668">
        <v>136</v>
      </c>
      <c r="F43" s="668">
        <v>142</v>
      </c>
      <c r="G43" s="668">
        <v>152</v>
      </c>
      <c r="H43" s="668">
        <v>154</v>
      </c>
      <c r="I43" s="668">
        <v>160</v>
      </c>
      <c r="J43" s="668">
        <v>178</v>
      </c>
      <c r="K43" s="668">
        <v>196</v>
      </c>
      <c r="L43" s="668">
        <v>196</v>
      </c>
    </row>
    <row r="44" spans="1:13" s="635" customFormat="1" ht="12.75">
      <c r="A44" s="652"/>
      <c r="B44" s="656" t="s">
        <v>645</v>
      </c>
      <c r="C44" s="668">
        <v>78</v>
      </c>
      <c r="D44" s="668">
        <v>90</v>
      </c>
      <c r="E44" s="668">
        <v>99</v>
      </c>
      <c r="F44" s="668">
        <v>102</v>
      </c>
      <c r="G44" s="668">
        <v>105</v>
      </c>
      <c r="H44" s="668">
        <v>112</v>
      </c>
      <c r="I44" s="668">
        <v>114</v>
      </c>
      <c r="J44" s="668">
        <v>137</v>
      </c>
      <c r="K44" s="668">
        <v>156</v>
      </c>
      <c r="L44" s="668">
        <v>146</v>
      </c>
    </row>
    <row r="45" spans="1:13" s="635" customFormat="1" ht="12.75">
      <c r="A45" s="652"/>
      <c r="B45" s="656" t="s">
        <v>646</v>
      </c>
      <c r="C45" s="668">
        <v>79</v>
      </c>
      <c r="D45" s="668">
        <v>83</v>
      </c>
      <c r="E45" s="668">
        <v>88</v>
      </c>
      <c r="F45" s="668">
        <v>93</v>
      </c>
      <c r="G45" s="668">
        <v>94</v>
      </c>
      <c r="H45" s="668">
        <v>95</v>
      </c>
      <c r="I45" s="668">
        <v>103</v>
      </c>
      <c r="J45" s="668">
        <v>107</v>
      </c>
      <c r="K45" s="668">
        <v>123</v>
      </c>
      <c r="L45" s="668">
        <v>118</v>
      </c>
    </row>
    <row r="46" spans="1:13" s="635" customFormat="1" ht="12.75">
      <c r="A46" s="652"/>
      <c r="B46" s="656" t="s">
        <v>647</v>
      </c>
      <c r="C46" s="668">
        <v>110</v>
      </c>
      <c r="D46" s="668">
        <v>122</v>
      </c>
      <c r="E46" s="668">
        <v>129</v>
      </c>
      <c r="F46" s="668">
        <v>140</v>
      </c>
      <c r="G46" s="668">
        <v>142</v>
      </c>
      <c r="H46" s="668">
        <v>150</v>
      </c>
      <c r="I46" s="668">
        <v>159</v>
      </c>
      <c r="J46" s="668">
        <v>174</v>
      </c>
      <c r="K46" s="668">
        <v>188</v>
      </c>
      <c r="L46" s="668">
        <v>183</v>
      </c>
    </row>
    <row r="47" spans="1:13" s="635" customFormat="1" ht="12.75">
      <c r="A47" s="652"/>
      <c r="B47" s="656" t="s">
        <v>648</v>
      </c>
      <c r="C47" s="668">
        <v>68</v>
      </c>
      <c r="D47" s="668">
        <v>73</v>
      </c>
      <c r="E47" s="668">
        <v>74</v>
      </c>
      <c r="F47" s="668">
        <v>77</v>
      </c>
      <c r="G47" s="668">
        <v>79</v>
      </c>
      <c r="H47" s="668">
        <v>84</v>
      </c>
      <c r="I47" s="668">
        <v>91</v>
      </c>
      <c r="J47" s="668">
        <v>114</v>
      </c>
      <c r="K47" s="668">
        <v>140</v>
      </c>
      <c r="L47" s="668">
        <v>150</v>
      </c>
    </row>
    <row r="48" spans="1:13" s="635" customFormat="1" ht="12.75">
      <c r="A48" s="652"/>
      <c r="B48" s="656" t="s">
        <v>649</v>
      </c>
      <c r="C48" s="668">
        <v>75</v>
      </c>
      <c r="D48" s="668">
        <v>85</v>
      </c>
      <c r="E48" s="668">
        <v>98</v>
      </c>
      <c r="F48" s="668">
        <v>104</v>
      </c>
      <c r="G48" s="668">
        <v>105</v>
      </c>
      <c r="H48" s="668">
        <v>108</v>
      </c>
      <c r="I48" s="668">
        <v>111</v>
      </c>
      <c r="J48" s="668">
        <v>117</v>
      </c>
      <c r="K48" s="668">
        <v>128</v>
      </c>
      <c r="L48" s="668">
        <v>125</v>
      </c>
    </row>
    <row r="49" spans="1:12" s="635" customFormat="1" ht="12.75">
      <c r="A49" s="652"/>
      <c r="B49" s="656" t="s">
        <v>650</v>
      </c>
      <c r="C49" s="668">
        <v>111</v>
      </c>
      <c r="D49" s="668">
        <v>123</v>
      </c>
      <c r="E49" s="668">
        <v>133</v>
      </c>
      <c r="F49" s="668">
        <v>137</v>
      </c>
      <c r="G49" s="668">
        <v>143</v>
      </c>
      <c r="H49" s="668">
        <v>143</v>
      </c>
      <c r="I49" s="668">
        <v>154</v>
      </c>
      <c r="J49" s="668">
        <v>169</v>
      </c>
      <c r="K49" s="668">
        <v>195</v>
      </c>
      <c r="L49" s="668">
        <v>189</v>
      </c>
    </row>
    <row r="50" spans="1:12" s="635" customFormat="1" ht="12.75">
      <c r="A50" s="652"/>
      <c r="B50" s="656" t="s">
        <v>651</v>
      </c>
      <c r="C50" s="668">
        <v>53</v>
      </c>
      <c r="D50" s="668">
        <v>56</v>
      </c>
      <c r="E50" s="668">
        <v>61</v>
      </c>
      <c r="F50" s="668">
        <v>63</v>
      </c>
      <c r="G50" s="668">
        <v>63</v>
      </c>
      <c r="H50" s="668">
        <v>62</v>
      </c>
      <c r="I50" s="668">
        <v>65</v>
      </c>
      <c r="J50" s="668">
        <v>77</v>
      </c>
      <c r="K50" s="668">
        <v>91</v>
      </c>
      <c r="L50" s="668">
        <v>91</v>
      </c>
    </row>
    <row r="51" spans="1:12" s="635" customFormat="1" ht="12.75">
      <c r="A51" s="669"/>
      <c r="B51" s="670" t="s">
        <v>652</v>
      </c>
      <c r="C51" s="671">
        <v>338</v>
      </c>
      <c r="D51" s="671">
        <v>368</v>
      </c>
      <c r="E51" s="671">
        <v>398</v>
      </c>
      <c r="F51" s="671">
        <v>415</v>
      </c>
      <c r="G51" s="671">
        <v>431</v>
      </c>
      <c r="H51" s="671">
        <v>466</v>
      </c>
      <c r="I51" s="671">
        <v>502</v>
      </c>
      <c r="J51" s="671">
        <v>574</v>
      </c>
      <c r="K51" s="671">
        <v>632</v>
      </c>
      <c r="L51" s="671">
        <v>630</v>
      </c>
    </row>
    <row r="52" spans="1:12" s="635" customFormat="1" ht="15" customHeight="1">
      <c r="A52" s="1162" t="s">
        <v>653</v>
      </c>
      <c r="B52" s="1163"/>
      <c r="C52" s="1164"/>
      <c r="D52" s="1164"/>
      <c r="E52" s="1164"/>
      <c r="F52" s="1164"/>
      <c r="G52" s="1164"/>
      <c r="H52" s="1164"/>
      <c r="I52" s="1164"/>
      <c r="J52" s="1164"/>
      <c r="K52" s="1164"/>
      <c r="L52" s="1165" t="s">
        <v>593</v>
      </c>
    </row>
    <row r="53" spans="1:12" s="635" customFormat="1" ht="12.75">
      <c r="A53" s="1162" t="s">
        <v>532</v>
      </c>
      <c r="B53" s="1162"/>
      <c r="C53" s="1166"/>
      <c r="D53" s="1166"/>
      <c r="E53" s="1166"/>
      <c r="F53" s="1166"/>
      <c r="G53" s="1166"/>
      <c r="H53" s="1166"/>
      <c r="I53" s="1166"/>
      <c r="J53" s="1166"/>
      <c r="K53" s="1166"/>
      <c r="L53" s="1166"/>
    </row>
    <row r="54" spans="1:12" s="635" customFormat="1" ht="12.75">
      <c r="A54" s="1649" t="s">
        <v>654</v>
      </c>
      <c r="B54" s="1649"/>
      <c r="C54" s="1649"/>
      <c r="D54" s="1649"/>
      <c r="E54" s="1649"/>
      <c r="F54" s="1649"/>
      <c r="G54" s="1649"/>
      <c r="H54" s="1649"/>
      <c r="I54" s="1649"/>
      <c r="J54" s="1649"/>
      <c r="K54" s="1649"/>
      <c r="L54" s="1649"/>
    </row>
    <row r="55" spans="1:12" s="635" customFormat="1" ht="12.75">
      <c r="A55" s="1162" t="s">
        <v>655</v>
      </c>
      <c r="B55" s="1166"/>
      <c r="C55" s="1166"/>
      <c r="D55" s="1166"/>
      <c r="E55" s="1166"/>
      <c r="F55" s="1166"/>
      <c r="G55" s="1166"/>
      <c r="H55" s="1166"/>
      <c r="I55" s="1166"/>
      <c r="J55" s="1166"/>
      <c r="K55" s="1166"/>
      <c r="L55" s="1166"/>
    </row>
    <row r="56" spans="1:12" s="635" customFormat="1" ht="12.75">
      <c r="A56" s="1650" t="s">
        <v>656</v>
      </c>
      <c r="B56" s="1650"/>
      <c r="C56" s="1650"/>
      <c r="D56" s="1650"/>
      <c r="E56" s="1650"/>
      <c r="F56" s="1650"/>
      <c r="G56" s="1650"/>
      <c r="H56" s="1650"/>
      <c r="I56" s="1167"/>
      <c r="J56" s="1167"/>
      <c r="K56" s="1166"/>
      <c r="L56" s="1166"/>
    </row>
    <row r="57" spans="1:12" s="635" customFormat="1" ht="12.75">
      <c r="A57" s="1651" t="s">
        <v>657</v>
      </c>
      <c r="B57" s="1651"/>
      <c r="C57" s="1651"/>
      <c r="D57" s="1651"/>
      <c r="E57" s="1651"/>
      <c r="F57" s="1651"/>
      <c r="G57" s="1651"/>
      <c r="H57" s="1651"/>
      <c r="I57" s="1651"/>
      <c r="J57" s="1651"/>
      <c r="K57" s="1651"/>
      <c r="L57" s="1651"/>
    </row>
    <row r="58" spans="1:12" s="635" customFormat="1" ht="12.75">
      <c r="A58" s="1162" t="s">
        <v>658</v>
      </c>
      <c r="B58" s="1162"/>
      <c r="C58" s="1166"/>
      <c r="D58" s="1166"/>
      <c r="E58" s="1166"/>
      <c r="F58" s="1166"/>
      <c r="G58" s="1166"/>
      <c r="H58" s="1168"/>
      <c r="I58" s="1168"/>
      <c r="J58" s="1168"/>
      <c r="K58" s="1168"/>
      <c r="L58" s="1168"/>
    </row>
    <row r="59" spans="1:12" s="635" customFormat="1" ht="12.75">
      <c r="A59" s="1162" t="s">
        <v>659</v>
      </c>
      <c r="B59" s="1162"/>
      <c r="C59" s="1166"/>
      <c r="D59" s="1166"/>
      <c r="E59" s="1166"/>
      <c r="F59" s="1166"/>
      <c r="G59" s="1166"/>
      <c r="H59" s="1166"/>
      <c r="I59" s="1166"/>
      <c r="J59" s="1166"/>
      <c r="K59" s="1166"/>
      <c r="L59" s="1166"/>
    </row>
    <row r="60" spans="1:12" s="635" customFormat="1" ht="12.75">
      <c r="A60" s="1162" t="s">
        <v>660</v>
      </c>
      <c r="B60" s="1166"/>
      <c r="C60" s="1166"/>
      <c r="D60" s="1166"/>
      <c r="E60" s="1166"/>
      <c r="F60" s="1166"/>
      <c r="G60" s="1166"/>
      <c r="H60" s="1166"/>
      <c r="I60" s="1166"/>
      <c r="J60" s="1166"/>
      <c r="K60" s="1166"/>
      <c r="L60" s="1166"/>
    </row>
    <row r="61" spans="1:12" s="635" customFormat="1" ht="12.75">
      <c r="A61" s="1162" t="s">
        <v>661</v>
      </c>
      <c r="B61" s="1162"/>
      <c r="C61" s="1166"/>
      <c r="D61" s="1166"/>
      <c r="E61" s="1166"/>
      <c r="F61" s="1166"/>
      <c r="G61" s="1166"/>
      <c r="H61" s="1166"/>
      <c r="I61" s="1166"/>
      <c r="J61" s="1166"/>
      <c r="K61" s="1166"/>
      <c r="L61" s="1166"/>
    </row>
    <row r="62" spans="1:12" s="635" customFormat="1" ht="12.75">
      <c r="A62" s="1162" t="s">
        <v>662</v>
      </c>
      <c r="B62" s="1162"/>
      <c r="C62" s="1166"/>
      <c r="D62" s="1166"/>
      <c r="E62" s="1166"/>
      <c r="F62" s="1166"/>
      <c r="G62" s="1166"/>
      <c r="H62" s="1166"/>
      <c r="I62" s="1166"/>
      <c r="J62" s="1166"/>
      <c r="K62" s="1166"/>
      <c r="L62" s="1166"/>
    </row>
    <row r="63" spans="1:12" s="635" customFormat="1" ht="13.5" customHeight="1">
      <c r="A63" s="1162" t="s">
        <v>663</v>
      </c>
      <c r="B63" s="1166"/>
      <c r="C63" s="1166"/>
      <c r="D63" s="1166"/>
      <c r="E63" s="1166"/>
      <c r="F63" s="1166"/>
      <c r="G63" s="1166"/>
      <c r="H63" s="1166"/>
      <c r="I63" s="1166"/>
      <c r="J63" s="1166"/>
      <c r="K63" s="1169"/>
      <c r="L63" s="1169"/>
    </row>
    <row r="64" spans="1:12" s="635" customFormat="1" ht="12" customHeight="1">
      <c r="A64" s="1641" t="s">
        <v>1180</v>
      </c>
      <c r="B64" s="1641"/>
      <c r="C64" s="1641"/>
      <c r="D64" s="1641"/>
      <c r="E64" s="1641"/>
      <c r="F64" s="1641"/>
      <c r="G64" s="1641"/>
      <c r="H64" s="1641"/>
      <c r="I64" s="1641"/>
      <c r="J64" s="1641"/>
      <c r="K64" s="1641"/>
      <c r="L64" s="1641"/>
    </row>
    <row r="65" spans="1:12" s="635" customFormat="1" ht="12" customHeight="1">
      <c r="A65" s="1642" t="s">
        <v>664</v>
      </c>
      <c r="B65" s="1642"/>
      <c r="C65" s="1642"/>
      <c r="D65" s="1642"/>
      <c r="E65" s="1642"/>
      <c r="F65" s="1642"/>
      <c r="G65" s="1642"/>
      <c r="H65" s="1170"/>
      <c r="I65" s="1170"/>
      <c r="J65" s="1170"/>
      <c r="K65" s="1170"/>
      <c r="L65" s="1170"/>
    </row>
    <row r="66" spans="1:12" s="635" customFormat="1" ht="12" customHeight="1">
      <c r="A66" s="1642" t="s">
        <v>665</v>
      </c>
      <c r="B66" s="1642"/>
      <c r="C66" s="1642"/>
      <c r="D66" s="1642"/>
      <c r="E66" s="1642"/>
      <c r="F66" s="1642"/>
      <c r="G66" s="1642"/>
      <c r="H66" s="1170"/>
      <c r="I66" s="1170"/>
      <c r="J66" s="1170"/>
      <c r="K66" s="1170"/>
      <c r="L66" s="1170"/>
    </row>
    <row r="67" spans="1:12" s="635" customFormat="1" ht="12.75"/>
    <row r="68" spans="1:12" s="635" customFormat="1" ht="12.75"/>
    <row r="69" spans="1:12" s="635" customFormat="1" ht="12.75"/>
    <row r="70" spans="1:12" s="635" customFormat="1" ht="12.75"/>
    <row r="71" spans="1:12" s="635" customFormat="1" ht="12.75"/>
    <row r="72" spans="1:12" s="635" customFormat="1" ht="12.75"/>
    <row r="73" spans="1:12" s="635" customFormat="1" ht="12.75"/>
    <row r="74" spans="1:12" s="635" customFormat="1" ht="12.75"/>
    <row r="75" spans="1:12" s="635" customFormat="1" ht="12.75"/>
    <row r="76" spans="1:12" s="635" customFormat="1" ht="12.75"/>
    <row r="77" spans="1:12" s="635" customFormat="1" ht="12.75"/>
    <row r="78" spans="1:12" s="635" customFormat="1" ht="12.75"/>
    <row r="79" spans="1:12" s="635" customFormat="1" ht="12.75"/>
    <row r="80" spans="1:12" s="635" customFormat="1" ht="12.75"/>
    <row r="81" s="635" customFormat="1" ht="12.75"/>
    <row r="82" s="635" customFormat="1" ht="12.75"/>
    <row r="83" s="635" customFormat="1" ht="12.75"/>
    <row r="84" s="635" customFormat="1" ht="12.75"/>
    <row r="85" s="635" customFormat="1" ht="12.75"/>
    <row r="86" s="635" customFormat="1" ht="12.75"/>
    <row r="87" s="635" customFormat="1" ht="12.75"/>
    <row r="88" s="635" customFormat="1" ht="12.75"/>
    <row r="89" s="635" customFormat="1" ht="12.75"/>
    <row r="90" s="635" customFormat="1" ht="12.75"/>
    <row r="91" s="635" customFormat="1" ht="12.75"/>
    <row r="92" s="635" customFormat="1" ht="12.75"/>
    <row r="93" s="635" customFormat="1" ht="12.75"/>
    <row r="94" s="635" customFormat="1" ht="12.75"/>
    <row r="95" s="635" customFormat="1" ht="12.75"/>
    <row r="96" s="635" customFormat="1" ht="12.75"/>
    <row r="97" s="635" customFormat="1" ht="12.75"/>
    <row r="98" s="635" customFormat="1" ht="12.75"/>
    <row r="99" s="635" customFormat="1" ht="12.75"/>
    <row r="100" s="635" customFormat="1" ht="12.75"/>
    <row r="101" s="635" customFormat="1" ht="12.75"/>
    <row r="102" s="635" customFormat="1" ht="12.75"/>
    <row r="103" s="635" customFormat="1" ht="12.75"/>
    <row r="104" s="635" customFormat="1" ht="12.75"/>
    <row r="105" s="635" customFormat="1" ht="12.75"/>
    <row r="106" s="635" customFormat="1" ht="12.75"/>
    <row r="107" s="635" customFormat="1" ht="12.75"/>
    <row r="108" s="635" customFormat="1" ht="12.75"/>
    <row r="109" s="635" customFormat="1" ht="12.75"/>
    <row r="110" s="635" customFormat="1" ht="12.75"/>
    <row r="111" s="635" customFormat="1" ht="12.75"/>
    <row r="112" s="635" customFormat="1" ht="12.75"/>
    <row r="113" s="635" customFormat="1" ht="12.75"/>
    <row r="114" s="635" customFormat="1" ht="12.75"/>
    <row r="115" s="635" customFormat="1" ht="12.75"/>
    <row r="116" s="635" customFormat="1" ht="12.75"/>
    <row r="117" s="635" customFormat="1" ht="12.75"/>
    <row r="118" s="635" customFormat="1" ht="12.75"/>
    <row r="119" s="635" customFormat="1" ht="12.75"/>
    <row r="120" s="635" customFormat="1" ht="12.75"/>
    <row r="121" s="635" customFormat="1" ht="12.75"/>
    <row r="122" s="635" customFormat="1" ht="12.75"/>
    <row r="123" s="635" customFormat="1" ht="12.75"/>
    <row r="124" s="635" customFormat="1" ht="12.75"/>
    <row r="125" s="635" customFormat="1" ht="12.75"/>
    <row r="126" s="635" customFormat="1" ht="12.75"/>
    <row r="127" s="635" customFormat="1" ht="12.75"/>
    <row r="128" s="635" customFormat="1" ht="12.75"/>
    <row r="129" s="635" customFormat="1" ht="12.75"/>
    <row r="130" s="635" customFormat="1" ht="12.75"/>
    <row r="131" s="635" customFormat="1" ht="12.75"/>
    <row r="132" s="635" customFormat="1" ht="12.75"/>
    <row r="133" s="635" customFormat="1" ht="12.75"/>
    <row r="134" s="635" customFormat="1" ht="12.75"/>
    <row r="135" s="635" customFormat="1" ht="12.75"/>
    <row r="136" s="635" customFormat="1" ht="12.75"/>
    <row r="137" s="635" customFormat="1" ht="12.75"/>
    <row r="138" s="635" customFormat="1" ht="12.75"/>
    <row r="139" s="635" customFormat="1" ht="12.75"/>
    <row r="140" s="635" customFormat="1" ht="12.75"/>
    <row r="141" s="635" customFormat="1" ht="12.75"/>
    <row r="142" s="635" customFormat="1" ht="12.75"/>
    <row r="143" s="635" customFormat="1" ht="12.75"/>
    <row r="144" s="635" customFormat="1" ht="12.75"/>
    <row r="145" s="635" customFormat="1" ht="12.75"/>
    <row r="146" s="635" customFormat="1" ht="12.75"/>
    <row r="147" s="635" customFormat="1" ht="12.75"/>
    <row r="148" s="635" customFormat="1" ht="12.75"/>
    <row r="149" s="635" customFormat="1" ht="12.75"/>
    <row r="150" s="635" customFormat="1" ht="12.75"/>
    <row r="151" s="635" customFormat="1" ht="12.75"/>
    <row r="152" s="635" customFormat="1" ht="12.75"/>
    <row r="153" s="635" customFormat="1" ht="12.75"/>
    <row r="154" s="635" customFormat="1" ht="12.75"/>
    <row r="155" s="635" customFormat="1" ht="12.75"/>
    <row r="156" s="635" customFormat="1" ht="12.75"/>
    <row r="157" s="635" customFormat="1" ht="12.75"/>
    <row r="158" s="635" customFormat="1" ht="12.75"/>
    <row r="159" s="635" customFormat="1" ht="12.75"/>
    <row r="160" s="635" customFormat="1" ht="12.75"/>
    <row r="161" s="635" customFormat="1" ht="12.75"/>
  </sheetData>
  <mergeCells count="26">
    <mergeCell ref="K2:L2"/>
    <mergeCell ref="A64:L64"/>
    <mergeCell ref="A65:G65"/>
    <mergeCell ref="A66:G66"/>
    <mergeCell ref="A29:B29"/>
    <mergeCell ref="A33:B33"/>
    <mergeCell ref="A40:L40"/>
    <mergeCell ref="A54:L54"/>
    <mergeCell ref="A56:H56"/>
    <mergeCell ref="A57:L57"/>
    <mergeCell ref="A24:B24"/>
    <mergeCell ref="A3:L3"/>
    <mergeCell ref="A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7:L7"/>
    <mergeCell ref="A18:L18"/>
    <mergeCell ref="A19:B19"/>
  </mergeCells>
  <hyperlinks>
    <hyperlink ref="K2" location="Contents!A1" display="cs;slf;fj;jpw;F jpUk;Gtjw;F"/>
    <hyperlink ref="K2:L2" location="உள்ளடக்கம்!A1" display="cs;slf;fj;jpw;F jpUk;Gtjw;F"/>
  </hyperlinks>
  <pageMargins left="0.7" right="0.7" top="0.75" bottom="0.75" header="0.3" footer="0.3"/>
  <pageSetup paperSize="9" scale="35" orientation="portrait" horizontalDpi="4294967294" verticalDpi="4294967294" r:id="rId1"/>
  <headerFooter>
    <oddHeader>&amp;L&amp;"Calibri"&amp;10&amp;K000000 [Limited Sharing]&amp;1#_x000D_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135"/>
  <sheetViews>
    <sheetView topLeftCell="G1" zoomScaleNormal="100" workbookViewId="0">
      <selection activeCell="O2" sqref="O2:P2"/>
    </sheetView>
  </sheetViews>
  <sheetFormatPr defaultColWidth="15.83203125" defaultRowHeight="15.75"/>
  <cols>
    <col min="1" max="1" width="26.83203125" style="850" customWidth="1"/>
    <col min="2" max="2" width="17.6640625" style="850" customWidth="1"/>
    <col min="3" max="3" width="15.83203125" style="850"/>
    <col min="4" max="4" width="19.1640625" style="850" customWidth="1"/>
    <col min="5" max="5" width="20.33203125" style="850" customWidth="1"/>
    <col min="6" max="6" width="19.1640625" style="850" customWidth="1"/>
    <col min="7" max="7" width="16.6640625" style="850" customWidth="1"/>
    <col min="8" max="8" width="15.5" style="850" bestFit="1" customWidth="1"/>
    <col min="9" max="9" width="17.6640625" style="850" customWidth="1"/>
    <col min="10" max="10" width="15.83203125" style="850"/>
    <col min="11" max="11" width="19.1640625" style="850" customWidth="1"/>
    <col min="12" max="12" width="20" style="850" customWidth="1"/>
    <col min="13" max="13" width="19.83203125" style="850" customWidth="1"/>
    <col min="14" max="14" width="16.1640625" style="850" customWidth="1"/>
    <col min="15" max="15" width="16.33203125" style="850" customWidth="1"/>
    <col min="16" max="16" width="19" style="850" customWidth="1"/>
    <col min="17" max="16384" width="15.83203125" style="850"/>
  </cols>
  <sheetData>
    <row r="1" spans="1:253" ht="16.5">
      <c r="A1" s="146" t="s">
        <v>189</v>
      </c>
      <c r="B1" s="73"/>
      <c r="C1" s="847"/>
      <c r="D1" s="73"/>
      <c r="E1" s="847"/>
      <c r="F1" s="73"/>
      <c r="G1" s="73"/>
      <c r="H1" s="73"/>
      <c r="I1" s="73"/>
      <c r="J1" s="848"/>
      <c r="K1" s="73"/>
      <c r="L1" s="73"/>
      <c r="M1" s="73"/>
      <c r="N1" s="73"/>
      <c r="O1" s="73"/>
      <c r="P1" s="849" t="s">
        <v>1056</v>
      </c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7"/>
      <c r="AQ1" s="147"/>
      <c r="AR1" s="147"/>
      <c r="AS1" s="147"/>
      <c r="AT1" s="147"/>
      <c r="AU1" s="147"/>
      <c r="AV1" s="147"/>
      <c r="AW1" s="147"/>
      <c r="AX1" s="147"/>
      <c r="AY1" s="147"/>
      <c r="AZ1" s="147"/>
      <c r="BA1" s="147"/>
      <c r="BB1" s="147"/>
      <c r="BC1" s="147"/>
      <c r="BD1" s="147"/>
      <c r="BE1" s="147"/>
      <c r="BF1" s="147"/>
      <c r="BG1" s="147"/>
      <c r="BH1" s="147"/>
      <c r="BI1" s="147"/>
      <c r="BJ1" s="147"/>
      <c r="BK1" s="147"/>
      <c r="BL1" s="147"/>
      <c r="BM1" s="147"/>
      <c r="BN1" s="147"/>
      <c r="BO1" s="147"/>
      <c r="BP1" s="147"/>
      <c r="BQ1" s="147"/>
      <c r="BR1" s="147"/>
      <c r="BS1" s="147"/>
      <c r="BT1" s="147"/>
      <c r="BU1" s="147"/>
      <c r="BV1" s="147"/>
      <c r="BW1" s="147"/>
      <c r="BX1" s="147"/>
      <c r="BY1" s="147"/>
      <c r="BZ1" s="147"/>
      <c r="CA1" s="147"/>
      <c r="CB1" s="147"/>
      <c r="CC1" s="147"/>
      <c r="CD1" s="147"/>
      <c r="CE1" s="147"/>
      <c r="CF1" s="147"/>
      <c r="CG1" s="147"/>
      <c r="CH1" s="147"/>
      <c r="CI1" s="147"/>
      <c r="CJ1" s="147"/>
      <c r="CK1" s="147"/>
      <c r="CL1" s="147"/>
      <c r="CM1" s="147"/>
      <c r="CN1" s="147"/>
      <c r="CO1" s="147"/>
      <c r="CP1" s="147"/>
      <c r="CQ1" s="147"/>
      <c r="CR1" s="147"/>
      <c r="CS1" s="147"/>
      <c r="CT1" s="147"/>
      <c r="CU1" s="147"/>
      <c r="CV1" s="147"/>
      <c r="CW1" s="147"/>
      <c r="CX1" s="147"/>
      <c r="CY1" s="147"/>
      <c r="CZ1" s="147"/>
      <c r="DA1" s="147"/>
      <c r="DB1" s="147"/>
      <c r="DC1" s="147"/>
      <c r="DD1" s="147"/>
      <c r="DE1" s="147"/>
      <c r="DF1" s="147"/>
      <c r="DG1" s="147"/>
      <c r="DH1" s="147"/>
      <c r="DI1" s="147"/>
      <c r="DJ1" s="147"/>
      <c r="DK1" s="147"/>
      <c r="DL1" s="147"/>
      <c r="DM1" s="147"/>
      <c r="DN1" s="147"/>
      <c r="DO1" s="147"/>
      <c r="DP1" s="147"/>
      <c r="DQ1" s="147"/>
      <c r="DR1" s="147"/>
      <c r="DS1" s="147"/>
      <c r="DT1" s="147"/>
      <c r="DU1" s="147"/>
      <c r="DV1" s="147"/>
      <c r="DW1" s="147"/>
      <c r="DX1" s="147"/>
      <c r="DY1" s="147"/>
      <c r="DZ1" s="147"/>
      <c r="EA1" s="147"/>
      <c r="EB1" s="147"/>
      <c r="EC1" s="147"/>
      <c r="ED1" s="147"/>
      <c r="EE1" s="147"/>
      <c r="EF1" s="147"/>
      <c r="EG1" s="147"/>
      <c r="EH1" s="147"/>
      <c r="EI1" s="147"/>
      <c r="EJ1" s="147"/>
      <c r="EK1" s="147"/>
      <c r="EL1" s="147"/>
      <c r="EM1" s="147"/>
      <c r="EN1" s="147"/>
      <c r="EO1" s="147"/>
      <c r="EP1" s="147"/>
      <c r="EQ1" s="147"/>
      <c r="ER1" s="147"/>
      <c r="ES1" s="147"/>
      <c r="ET1" s="147"/>
      <c r="EU1" s="147"/>
      <c r="EV1" s="147"/>
      <c r="EW1" s="147"/>
      <c r="EX1" s="147"/>
      <c r="EY1" s="147"/>
      <c r="EZ1" s="147"/>
      <c r="FA1" s="147"/>
      <c r="FB1" s="147"/>
      <c r="FC1" s="147"/>
      <c r="FD1" s="147"/>
      <c r="FE1" s="147"/>
      <c r="FF1" s="147"/>
      <c r="FG1" s="147"/>
      <c r="FH1" s="147"/>
      <c r="FI1" s="147"/>
      <c r="FJ1" s="147"/>
      <c r="FK1" s="147"/>
      <c r="FL1" s="147"/>
      <c r="FM1" s="147"/>
      <c r="FN1" s="147"/>
      <c r="FO1" s="147"/>
      <c r="FP1" s="147"/>
      <c r="FQ1" s="147"/>
      <c r="FR1" s="147"/>
      <c r="FS1" s="147"/>
      <c r="FT1" s="147"/>
      <c r="FU1" s="147"/>
      <c r="FV1" s="147"/>
      <c r="FW1" s="147"/>
      <c r="FX1" s="147"/>
      <c r="FY1" s="147"/>
      <c r="FZ1" s="147"/>
      <c r="GA1" s="147"/>
      <c r="GB1" s="147"/>
      <c r="GC1" s="147"/>
      <c r="GD1" s="147"/>
      <c r="GE1" s="147"/>
      <c r="GF1" s="147"/>
      <c r="GG1" s="147"/>
      <c r="GH1" s="147"/>
      <c r="GI1" s="147"/>
      <c r="GJ1" s="147"/>
      <c r="GK1" s="147"/>
      <c r="GL1" s="147"/>
      <c r="GM1" s="147"/>
      <c r="GN1" s="147"/>
      <c r="GO1" s="147"/>
      <c r="GP1" s="147"/>
      <c r="GQ1" s="147"/>
      <c r="GR1" s="147"/>
      <c r="GS1" s="147"/>
      <c r="GT1" s="147"/>
      <c r="GU1" s="147"/>
      <c r="GV1" s="147"/>
      <c r="GW1" s="147"/>
      <c r="GX1" s="147"/>
      <c r="GY1" s="147"/>
      <c r="GZ1" s="147"/>
      <c r="HA1" s="147"/>
      <c r="HB1" s="147"/>
      <c r="HC1" s="147"/>
      <c r="HD1" s="147"/>
      <c r="HE1" s="147"/>
      <c r="HF1" s="147"/>
      <c r="HG1" s="147"/>
      <c r="HH1" s="147"/>
      <c r="HI1" s="147"/>
      <c r="HJ1" s="147"/>
      <c r="HK1" s="147"/>
      <c r="HL1" s="147"/>
      <c r="HM1" s="147"/>
      <c r="HN1" s="147"/>
      <c r="HO1" s="147"/>
      <c r="HP1" s="147"/>
      <c r="HQ1" s="147"/>
      <c r="HR1" s="147"/>
      <c r="HS1" s="147"/>
      <c r="HT1" s="147"/>
      <c r="HU1" s="147"/>
      <c r="HV1" s="147"/>
      <c r="HW1" s="147"/>
      <c r="HX1" s="147"/>
      <c r="HY1" s="147"/>
      <c r="HZ1" s="147"/>
      <c r="IA1" s="147"/>
      <c r="IB1" s="147"/>
      <c r="IC1" s="147"/>
      <c r="ID1" s="147"/>
      <c r="IE1" s="147"/>
      <c r="IF1" s="147"/>
      <c r="IG1" s="147"/>
      <c r="IH1" s="147"/>
      <c r="II1" s="147"/>
      <c r="IJ1" s="147"/>
      <c r="IK1" s="147"/>
      <c r="IL1" s="147"/>
      <c r="IM1" s="147"/>
      <c r="IN1" s="147"/>
      <c r="IO1" s="147"/>
      <c r="IP1" s="147"/>
      <c r="IQ1" s="147"/>
      <c r="IR1" s="147"/>
      <c r="IS1" s="147"/>
    </row>
    <row r="2" spans="1:253" ht="16.5">
      <c r="A2" s="84"/>
      <c r="B2" s="73"/>
      <c r="C2" s="847"/>
      <c r="D2" s="73"/>
      <c r="E2" s="847"/>
      <c r="F2" s="73"/>
      <c r="G2" s="73"/>
      <c r="H2" s="73"/>
      <c r="I2" s="73"/>
      <c r="J2" s="848"/>
      <c r="K2" s="73"/>
      <c r="L2" s="73"/>
      <c r="M2" s="73"/>
      <c r="N2" s="73"/>
      <c r="O2" s="1772" t="s">
        <v>1200</v>
      </c>
      <c r="P2" s="1772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147"/>
      <c r="AI2" s="147"/>
      <c r="AJ2" s="147"/>
      <c r="AK2" s="147"/>
      <c r="AL2" s="147"/>
      <c r="AM2" s="147"/>
      <c r="AN2" s="147"/>
      <c r="AO2" s="147"/>
      <c r="AP2" s="147"/>
      <c r="AQ2" s="147"/>
      <c r="AR2" s="147"/>
      <c r="AS2" s="147"/>
      <c r="AT2" s="147"/>
      <c r="AU2" s="147"/>
      <c r="AV2" s="147"/>
      <c r="AW2" s="147"/>
      <c r="AX2" s="147"/>
      <c r="AY2" s="147"/>
      <c r="AZ2" s="147"/>
      <c r="BA2" s="147"/>
      <c r="BB2" s="147"/>
      <c r="BC2" s="147"/>
      <c r="BD2" s="147"/>
      <c r="BE2" s="147"/>
      <c r="BF2" s="147"/>
      <c r="BG2" s="147"/>
      <c r="BH2" s="147"/>
      <c r="BI2" s="147"/>
      <c r="BJ2" s="147"/>
      <c r="BK2" s="147"/>
      <c r="BL2" s="147"/>
      <c r="BM2" s="147"/>
      <c r="BN2" s="147"/>
      <c r="BO2" s="147"/>
      <c r="BP2" s="147"/>
      <c r="BQ2" s="147"/>
      <c r="BR2" s="147"/>
      <c r="BS2" s="147"/>
      <c r="BT2" s="147"/>
      <c r="BU2" s="147"/>
      <c r="BV2" s="147"/>
      <c r="BW2" s="147"/>
      <c r="BX2" s="147"/>
      <c r="BY2" s="147"/>
      <c r="BZ2" s="147"/>
      <c r="CA2" s="147"/>
      <c r="CB2" s="147"/>
      <c r="CC2" s="147"/>
      <c r="CD2" s="147"/>
      <c r="CE2" s="147"/>
      <c r="CF2" s="147"/>
      <c r="CG2" s="147"/>
      <c r="CH2" s="147"/>
      <c r="CI2" s="147"/>
      <c r="CJ2" s="147"/>
      <c r="CK2" s="147"/>
      <c r="CL2" s="147"/>
      <c r="CM2" s="147"/>
      <c r="CN2" s="147"/>
      <c r="CO2" s="147"/>
      <c r="CP2" s="147"/>
      <c r="CQ2" s="147"/>
      <c r="CR2" s="147"/>
      <c r="CS2" s="147"/>
      <c r="CT2" s="147"/>
      <c r="CU2" s="147"/>
      <c r="CV2" s="147"/>
      <c r="CW2" s="147"/>
      <c r="CX2" s="147"/>
      <c r="CY2" s="147"/>
      <c r="CZ2" s="147"/>
      <c r="DA2" s="147"/>
      <c r="DB2" s="147"/>
      <c r="DC2" s="147"/>
      <c r="DD2" s="147"/>
      <c r="DE2" s="147"/>
      <c r="DF2" s="147"/>
      <c r="DG2" s="147"/>
      <c r="DH2" s="147"/>
      <c r="DI2" s="147"/>
      <c r="DJ2" s="147"/>
      <c r="DK2" s="147"/>
      <c r="DL2" s="147"/>
      <c r="DM2" s="147"/>
      <c r="DN2" s="147"/>
      <c r="DO2" s="147"/>
      <c r="DP2" s="147"/>
      <c r="DQ2" s="147"/>
      <c r="DR2" s="147"/>
      <c r="DS2" s="147"/>
      <c r="DT2" s="147"/>
      <c r="DU2" s="147"/>
      <c r="DV2" s="147"/>
      <c r="DW2" s="147"/>
      <c r="DX2" s="147"/>
      <c r="DY2" s="147"/>
      <c r="DZ2" s="147"/>
      <c r="EA2" s="147"/>
      <c r="EB2" s="147"/>
      <c r="EC2" s="147"/>
      <c r="ED2" s="147"/>
      <c r="EE2" s="147"/>
      <c r="EF2" s="147"/>
      <c r="EG2" s="147"/>
      <c r="EH2" s="147"/>
      <c r="EI2" s="147"/>
      <c r="EJ2" s="147"/>
      <c r="EK2" s="147"/>
      <c r="EL2" s="147"/>
      <c r="EM2" s="147"/>
      <c r="EN2" s="147"/>
      <c r="EO2" s="147"/>
      <c r="EP2" s="147"/>
      <c r="EQ2" s="147"/>
      <c r="ER2" s="147"/>
      <c r="ES2" s="147"/>
      <c r="ET2" s="147"/>
      <c r="EU2" s="147"/>
      <c r="EV2" s="147"/>
      <c r="EW2" s="147"/>
      <c r="EX2" s="147"/>
      <c r="EY2" s="147"/>
      <c r="EZ2" s="147"/>
      <c r="FA2" s="147"/>
      <c r="FB2" s="147"/>
      <c r="FC2" s="147"/>
      <c r="FD2" s="147"/>
      <c r="FE2" s="147"/>
      <c r="FF2" s="147"/>
      <c r="FG2" s="147"/>
      <c r="FH2" s="147"/>
      <c r="FI2" s="147"/>
      <c r="FJ2" s="147"/>
      <c r="FK2" s="147"/>
      <c r="FL2" s="147"/>
      <c r="FM2" s="147"/>
      <c r="FN2" s="147"/>
      <c r="FO2" s="147"/>
      <c r="FP2" s="147"/>
      <c r="FQ2" s="147"/>
      <c r="FR2" s="147"/>
      <c r="FS2" s="147"/>
      <c r="FT2" s="147"/>
      <c r="FU2" s="147"/>
      <c r="FV2" s="147"/>
      <c r="FW2" s="147"/>
      <c r="FX2" s="147"/>
      <c r="FY2" s="147"/>
      <c r="FZ2" s="147"/>
      <c r="GA2" s="147"/>
      <c r="GB2" s="147"/>
      <c r="GC2" s="147"/>
      <c r="GD2" s="147"/>
      <c r="GE2" s="147"/>
      <c r="GF2" s="147"/>
      <c r="GG2" s="147"/>
      <c r="GH2" s="147"/>
      <c r="GI2" s="147"/>
      <c r="GJ2" s="147"/>
      <c r="GK2" s="147"/>
      <c r="GL2" s="147"/>
      <c r="GM2" s="147"/>
      <c r="GN2" s="147"/>
      <c r="GO2" s="147"/>
      <c r="GP2" s="147"/>
      <c r="GQ2" s="147"/>
      <c r="GR2" s="147"/>
      <c r="GS2" s="147"/>
      <c r="GT2" s="147"/>
      <c r="GU2" s="147"/>
      <c r="GV2" s="147"/>
      <c r="GW2" s="147"/>
      <c r="GX2" s="147"/>
      <c r="GY2" s="147"/>
      <c r="GZ2" s="147"/>
      <c r="HA2" s="147"/>
      <c r="HB2" s="147"/>
      <c r="HC2" s="147"/>
      <c r="HD2" s="147"/>
      <c r="HE2" s="147"/>
      <c r="HF2" s="147"/>
      <c r="HG2" s="147"/>
      <c r="HH2" s="147"/>
      <c r="HI2" s="147"/>
      <c r="HJ2" s="147"/>
      <c r="HK2" s="147"/>
      <c r="HL2" s="147"/>
      <c r="HM2" s="147"/>
      <c r="HN2" s="147"/>
      <c r="HO2" s="147"/>
      <c r="HP2" s="147"/>
      <c r="HQ2" s="147"/>
      <c r="HR2" s="147"/>
      <c r="HS2" s="147"/>
      <c r="HT2" s="147"/>
      <c r="HU2" s="147"/>
      <c r="HV2" s="147"/>
      <c r="HW2" s="147"/>
      <c r="HX2" s="147"/>
      <c r="HY2" s="147"/>
      <c r="HZ2" s="147"/>
      <c r="IA2" s="147"/>
      <c r="IB2" s="147"/>
      <c r="IC2" s="147"/>
      <c r="ID2" s="147"/>
      <c r="IE2" s="147"/>
      <c r="IF2" s="147"/>
      <c r="IG2" s="147"/>
      <c r="IH2" s="147"/>
      <c r="II2" s="147"/>
      <c r="IJ2" s="147"/>
      <c r="IK2" s="147"/>
      <c r="IL2" s="147"/>
      <c r="IM2" s="147"/>
      <c r="IN2" s="147"/>
      <c r="IO2" s="147"/>
      <c r="IP2" s="147"/>
      <c r="IQ2" s="147"/>
      <c r="IR2" s="147"/>
      <c r="IS2" s="147"/>
    </row>
    <row r="3" spans="1:253">
      <c r="A3" s="1652" t="s">
        <v>1057</v>
      </c>
      <c r="B3" s="1652"/>
      <c r="C3" s="1652"/>
      <c r="D3" s="1652"/>
      <c r="E3" s="1652"/>
      <c r="F3" s="1652"/>
      <c r="G3" s="1652"/>
      <c r="H3" s="1652"/>
      <c r="I3" s="1652"/>
      <c r="J3" s="1652"/>
      <c r="K3" s="1652"/>
      <c r="L3" s="1652"/>
      <c r="M3" s="1652"/>
      <c r="N3" s="1652"/>
      <c r="O3" s="1652"/>
      <c r="P3" s="1652"/>
      <c r="Q3" s="851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47"/>
      <c r="AC3" s="147"/>
      <c r="AD3" s="147"/>
      <c r="AE3" s="147"/>
      <c r="AF3" s="147"/>
      <c r="AG3" s="147"/>
      <c r="AH3" s="147"/>
      <c r="AI3" s="147"/>
      <c r="AJ3" s="147"/>
      <c r="AK3" s="147"/>
      <c r="AL3" s="147"/>
      <c r="AM3" s="147"/>
      <c r="AN3" s="147"/>
      <c r="AO3" s="147"/>
      <c r="AP3" s="147"/>
      <c r="AQ3" s="147"/>
      <c r="AR3" s="147"/>
      <c r="AS3" s="147"/>
      <c r="AT3" s="147"/>
      <c r="AU3" s="147"/>
      <c r="AV3" s="147"/>
      <c r="AW3" s="147"/>
      <c r="AX3" s="147"/>
      <c r="AY3" s="147"/>
      <c r="AZ3" s="147"/>
      <c r="BA3" s="147"/>
      <c r="BB3" s="147"/>
      <c r="BC3" s="147"/>
      <c r="BD3" s="147"/>
      <c r="BE3" s="147"/>
      <c r="BF3" s="147"/>
      <c r="BG3" s="147"/>
      <c r="BH3" s="147"/>
      <c r="BI3" s="147"/>
      <c r="BJ3" s="147"/>
      <c r="BK3" s="147"/>
      <c r="BL3" s="147"/>
      <c r="BM3" s="147"/>
      <c r="BN3" s="147"/>
      <c r="BO3" s="147"/>
      <c r="BP3" s="147"/>
      <c r="BQ3" s="147"/>
      <c r="BR3" s="147"/>
      <c r="BS3" s="147"/>
      <c r="BT3" s="147"/>
      <c r="BU3" s="147"/>
      <c r="BV3" s="147"/>
      <c r="BW3" s="147"/>
      <c r="BX3" s="147"/>
      <c r="BY3" s="147"/>
      <c r="BZ3" s="147"/>
      <c r="CA3" s="147"/>
      <c r="CB3" s="147"/>
      <c r="CC3" s="147"/>
      <c r="CD3" s="147"/>
      <c r="CE3" s="147"/>
      <c r="CF3" s="147"/>
      <c r="CG3" s="147"/>
      <c r="CH3" s="147"/>
      <c r="CI3" s="147"/>
      <c r="CJ3" s="147"/>
      <c r="CK3" s="147"/>
      <c r="CL3" s="147"/>
      <c r="CM3" s="147"/>
      <c r="CN3" s="147"/>
      <c r="CO3" s="147"/>
      <c r="CP3" s="147"/>
      <c r="CQ3" s="147"/>
      <c r="CR3" s="147"/>
      <c r="CS3" s="147"/>
      <c r="CT3" s="147"/>
      <c r="CU3" s="147"/>
      <c r="CV3" s="147"/>
      <c r="CW3" s="147"/>
      <c r="CX3" s="147"/>
      <c r="CY3" s="147"/>
      <c r="CZ3" s="147"/>
      <c r="DA3" s="147"/>
      <c r="DB3" s="147"/>
      <c r="DC3" s="147"/>
      <c r="DD3" s="147"/>
      <c r="DE3" s="147"/>
      <c r="DF3" s="147"/>
      <c r="DG3" s="147"/>
      <c r="DH3" s="147"/>
      <c r="DI3" s="147"/>
      <c r="DJ3" s="147"/>
      <c r="DK3" s="147"/>
      <c r="DL3" s="147"/>
      <c r="DM3" s="147"/>
      <c r="DN3" s="147"/>
      <c r="DO3" s="147"/>
      <c r="DP3" s="147"/>
      <c r="DQ3" s="147"/>
      <c r="DR3" s="147"/>
      <c r="DS3" s="147"/>
      <c r="DT3" s="147"/>
      <c r="DU3" s="147"/>
      <c r="DV3" s="147"/>
      <c r="DW3" s="147"/>
      <c r="DX3" s="147"/>
      <c r="DY3" s="147"/>
      <c r="DZ3" s="147"/>
      <c r="EA3" s="147"/>
      <c r="EB3" s="147"/>
      <c r="EC3" s="147"/>
      <c r="ED3" s="147"/>
      <c r="EE3" s="147"/>
      <c r="EF3" s="147"/>
      <c r="EG3" s="147"/>
      <c r="EH3" s="147"/>
      <c r="EI3" s="147"/>
      <c r="EJ3" s="147"/>
      <c r="EK3" s="147"/>
      <c r="EL3" s="147"/>
      <c r="EM3" s="147"/>
      <c r="EN3" s="147"/>
      <c r="EO3" s="147"/>
      <c r="EP3" s="147"/>
      <c r="EQ3" s="147"/>
      <c r="ER3" s="147"/>
      <c r="ES3" s="147"/>
      <c r="ET3" s="147"/>
      <c r="EU3" s="147"/>
      <c r="EV3" s="147"/>
      <c r="EW3" s="147"/>
      <c r="EX3" s="147"/>
      <c r="EY3" s="147"/>
      <c r="EZ3" s="147"/>
      <c r="FA3" s="147"/>
      <c r="FB3" s="147"/>
      <c r="FC3" s="147"/>
      <c r="FD3" s="147"/>
      <c r="FE3" s="147"/>
      <c r="FF3" s="147"/>
      <c r="FG3" s="147"/>
      <c r="FH3" s="147"/>
      <c r="FI3" s="147"/>
      <c r="FJ3" s="147"/>
      <c r="FK3" s="147"/>
      <c r="FL3" s="147"/>
      <c r="FM3" s="147"/>
      <c r="FN3" s="147"/>
      <c r="FO3" s="147"/>
      <c r="FP3" s="147"/>
      <c r="FQ3" s="147"/>
      <c r="FR3" s="147"/>
      <c r="FS3" s="147"/>
      <c r="FT3" s="147"/>
      <c r="FU3" s="147"/>
      <c r="FV3" s="147"/>
      <c r="FW3" s="147"/>
      <c r="FX3" s="147"/>
      <c r="FY3" s="147"/>
      <c r="FZ3" s="147"/>
      <c r="GA3" s="147"/>
      <c r="GB3" s="147"/>
      <c r="GC3" s="147"/>
      <c r="GD3" s="147"/>
      <c r="GE3" s="147"/>
      <c r="GF3" s="147"/>
      <c r="GG3" s="147"/>
      <c r="GH3" s="147"/>
      <c r="GI3" s="147"/>
      <c r="GJ3" s="147"/>
      <c r="GK3" s="147"/>
      <c r="GL3" s="147"/>
      <c r="GM3" s="147"/>
      <c r="GN3" s="147"/>
      <c r="GO3" s="147"/>
      <c r="GP3" s="147"/>
      <c r="GQ3" s="147"/>
      <c r="GR3" s="147"/>
      <c r="GS3" s="147"/>
      <c r="GT3" s="147"/>
      <c r="GU3" s="147"/>
      <c r="GV3" s="147"/>
      <c r="GW3" s="147"/>
      <c r="GX3" s="147"/>
      <c r="GY3" s="147"/>
      <c r="GZ3" s="147"/>
      <c r="HA3" s="147"/>
      <c r="HB3" s="147"/>
      <c r="HC3" s="147"/>
      <c r="HD3" s="147"/>
      <c r="HE3" s="147"/>
      <c r="HF3" s="147"/>
      <c r="HG3" s="147"/>
      <c r="HH3" s="147"/>
      <c r="HI3" s="147"/>
      <c r="HJ3" s="147"/>
      <c r="HK3" s="147"/>
      <c r="HL3" s="147"/>
      <c r="HM3" s="147"/>
      <c r="HN3" s="147"/>
      <c r="HO3" s="147"/>
      <c r="HP3" s="147"/>
      <c r="HQ3" s="147"/>
      <c r="HR3" s="147"/>
      <c r="HS3" s="147"/>
      <c r="HT3" s="147"/>
      <c r="HU3" s="147"/>
      <c r="HV3" s="147"/>
      <c r="HW3" s="147"/>
      <c r="HX3" s="147"/>
      <c r="HY3" s="147"/>
      <c r="HZ3" s="147"/>
      <c r="IA3" s="147"/>
      <c r="IB3" s="147"/>
      <c r="IC3" s="147"/>
      <c r="ID3" s="147"/>
      <c r="IE3" s="147"/>
      <c r="IF3" s="147"/>
      <c r="IG3" s="147"/>
      <c r="IH3" s="147"/>
      <c r="II3" s="147"/>
      <c r="IJ3" s="147"/>
      <c r="IK3" s="147"/>
      <c r="IL3" s="147"/>
      <c r="IM3" s="147"/>
      <c r="IN3" s="147"/>
      <c r="IO3" s="147"/>
      <c r="IP3" s="147"/>
      <c r="IQ3" s="147"/>
      <c r="IR3" s="147"/>
      <c r="IS3" s="147"/>
    </row>
    <row r="4" spans="1:253">
      <c r="A4" s="73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465" t="s">
        <v>160</v>
      </c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47"/>
      <c r="AG4" s="147"/>
      <c r="AH4" s="147"/>
      <c r="AI4" s="147"/>
      <c r="AJ4" s="147"/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7"/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/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7"/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/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7"/>
      <c r="CN4" s="147"/>
      <c r="CO4" s="147"/>
      <c r="CP4" s="147"/>
      <c r="CQ4" s="147"/>
      <c r="CR4" s="147"/>
      <c r="CS4" s="147"/>
      <c r="CT4" s="147"/>
      <c r="CU4" s="147"/>
      <c r="CV4" s="147"/>
      <c r="CW4" s="147"/>
      <c r="CX4" s="147"/>
      <c r="CY4" s="147"/>
      <c r="CZ4" s="147"/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7"/>
      <c r="DL4" s="147"/>
      <c r="DM4" s="147"/>
      <c r="DN4" s="147"/>
      <c r="DO4" s="147"/>
      <c r="DP4" s="147"/>
      <c r="DQ4" s="147"/>
      <c r="DR4" s="147"/>
      <c r="DS4" s="147"/>
      <c r="DT4" s="147"/>
      <c r="DU4" s="147"/>
      <c r="DV4" s="147"/>
      <c r="DW4" s="147"/>
      <c r="DX4" s="147"/>
      <c r="DY4" s="147"/>
      <c r="DZ4" s="147"/>
      <c r="EA4" s="147"/>
      <c r="EB4" s="147"/>
      <c r="EC4" s="147"/>
      <c r="ED4" s="147"/>
      <c r="EE4" s="147"/>
      <c r="EF4" s="147"/>
      <c r="EG4" s="147"/>
      <c r="EH4" s="147"/>
      <c r="EI4" s="147"/>
      <c r="EJ4" s="147"/>
      <c r="EK4" s="147"/>
      <c r="EL4" s="147"/>
      <c r="EM4" s="147"/>
      <c r="EN4" s="147"/>
      <c r="EO4" s="147"/>
      <c r="EP4" s="147"/>
      <c r="EQ4" s="147"/>
      <c r="ER4" s="147"/>
      <c r="ES4" s="147"/>
      <c r="ET4" s="147"/>
      <c r="EU4" s="147"/>
      <c r="EV4" s="147"/>
      <c r="EW4" s="147"/>
      <c r="EX4" s="147"/>
      <c r="EY4" s="147"/>
      <c r="EZ4" s="147"/>
      <c r="FA4" s="147"/>
      <c r="FB4" s="147"/>
      <c r="FC4" s="147"/>
      <c r="FD4" s="147"/>
      <c r="FE4" s="147"/>
      <c r="FF4" s="147"/>
      <c r="FG4" s="147"/>
      <c r="FH4" s="147"/>
      <c r="FI4" s="147"/>
      <c r="FJ4" s="147"/>
      <c r="FK4" s="147"/>
      <c r="FL4" s="147"/>
      <c r="FM4" s="147"/>
      <c r="FN4" s="147"/>
      <c r="FO4" s="147"/>
      <c r="FP4" s="147"/>
      <c r="FQ4" s="147"/>
      <c r="FR4" s="147"/>
      <c r="FS4" s="147"/>
      <c r="FT4" s="147"/>
      <c r="FU4" s="147"/>
      <c r="FV4" s="147"/>
      <c r="FW4" s="147"/>
      <c r="FX4" s="147"/>
      <c r="FY4" s="147"/>
      <c r="FZ4" s="147"/>
      <c r="GA4" s="147"/>
      <c r="GB4" s="147"/>
      <c r="GC4" s="147"/>
      <c r="GD4" s="147"/>
      <c r="GE4" s="147"/>
      <c r="GF4" s="147"/>
      <c r="GG4" s="147"/>
      <c r="GH4" s="147"/>
      <c r="GI4" s="147"/>
      <c r="GJ4" s="147"/>
      <c r="GK4" s="147"/>
      <c r="GL4" s="147"/>
      <c r="GM4" s="147"/>
      <c r="GN4" s="147"/>
      <c r="GO4" s="147"/>
      <c r="GP4" s="147"/>
      <c r="GQ4" s="147"/>
      <c r="GR4" s="147"/>
      <c r="GS4" s="147"/>
      <c r="GT4" s="147"/>
      <c r="GU4" s="147"/>
      <c r="GV4" s="147"/>
      <c r="GW4" s="147"/>
      <c r="GX4" s="147"/>
      <c r="GY4" s="147"/>
      <c r="GZ4" s="147"/>
      <c r="HA4" s="147"/>
      <c r="HB4" s="147"/>
      <c r="HC4" s="147"/>
      <c r="HD4" s="147"/>
      <c r="HE4" s="147"/>
      <c r="HF4" s="147"/>
      <c r="HG4" s="147"/>
      <c r="HH4" s="147"/>
      <c r="HI4" s="147"/>
      <c r="HJ4" s="147"/>
      <c r="HK4" s="147"/>
      <c r="HL4" s="147"/>
      <c r="HM4" s="147"/>
      <c r="HN4" s="147"/>
      <c r="HO4" s="147"/>
      <c r="HP4" s="147"/>
      <c r="HQ4" s="147"/>
      <c r="HR4" s="147"/>
      <c r="HS4" s="147"/>
      <c r="HT4" s="147"/>
      <c r="HU4" s="147"/>
      <c r="HV4" s="147"/>
      <c r="HW4" s="147"/>
      <c r="HX4" s="147"/>
      <c r="HY4" s="147"/>
      <c r="HZ4" s="147"/>
      <c r="IA4" s="147"/>
      <c r="IB4" s="147"/>
      <c r="IC4" s="147"/>
      <c r="ID4" s="147"/>
      <c r="IE4" s="147"/>
      <c r="IF4" s="147"/>
      <c r="IG4" s="147"/>
      <c r="IH4" s="147"/>
      <c r="II4" s="147"/>
      <c r="IJ4" s="147"/>
      <c r="IK4" s="147"/>
      <c r="IL4" s="147"/>
      <c r="IM4" s="147"/>
      <c r="IN4" s="147"/>
      <c r="IO4" s="147"/>
      <c r="IP4" s="147"/>
      <c r="IQ4" s="147"/>
      <c r="IR4" s="147"/>
      <c r="IS4" s="147"/>
    </row>
    <row r="5" spans="1:253" ht="16.5">
      <c r="A5" s="1171"/>
      <c r="B5" s="1653" t="s">
        <v>583</v>
      </c>
      <c r="C5" s="1340"/>
      <c r="D5" s="1340"/>
      <c r="E5" s="1340"/>
      <c r="F5" s="1340"/>
      <c r="G5" s="1340"/>
      <c r="H5" s="1654"/>
      <c r="I5" s="1653" t="s">
        <v>362</v>
      </c>
      <c r="J5" s="1340"/>
      <c r="K5" s="1340"/>
      <c r="L5" s="1340"/>
      <c r="M5" s="1340"/>
      <c r="N5" s="1340"/>
      <c r="O5" s="1654"/>
      <c r="P5" s="1657" t="s">
        <v>1058</v>
      </c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147"/>
      <c r="AE5" s="147"/>
      <c r="AF5" s="147"/>
      <c r="AG5" s="147"/>
      <c r="AH5" s="147"/>
      <c r="AI5" s="147"/>
      <c r="AJ5" s="147"/>
      <c r="AK5" s="147"/>
      <c r="AL5" s="147"/>
      <c r="AM5" s="147"/>
      <c r="AN5" s="147"/>
      <c r="AO5" s="147"/>
      <c r="AP5" s="147"/>
      <c r="AQ5" s="147"/>
      <c r="AR5" s="147"/>
      <c r="AS5" s="147"/>
      <c r="AT5" s="147"/>
      <c r="AU5" s="147"/>
      <c r="AV5" s="147"/>
      <c r="AW5" s="147"/>
      <c r="AX5" s="147"/>
      <c r="AY5" s="147"/>
      <c r="AZ5" s="147"/>
      <c r="BA5" s="147"/>
      <c r="BB5" s="147"/>
      <c r="BC5" s="147"/>
      <c r="BD5" s="147"/>
      <c r="BE5" s="147"/>
      <c r="BF5" s="147"/>
      <c r="BG5" s="147"/>
      <c r="BH5" s="147"/>
      <c r="BI5" s="147"/>
      <c r="BJ5" s="147"/>
      <c r="BK5" s="147"/>
      <c r="BL5" s="147"/>
      <c r="BM5" s="147"/>
      <c r="BN5" s="147"/>
      <c r="BO5" s="147"/>
      <c r="BP5" s="147"/>
      <c r="BQ5" s="147"/>
      <c r="BR5" s="147"/>
      <c r="BS5" s="147"/>
      <c r="BT5" s="147"/>
      <c r="BU5" s="147"/>
      <c r="BV5" s="147"/>
      <c r="BW5" s="147"/>
      <c r="BX5" s="147"/>
      <c r="BY5" s="147"/>
      <c r="BZ5" s="147"/>
      <c r="CA5" s="147"/>
      <c r="CB5" s="147"/>
      <c r="CC5" s="147"/>
      <c r="CD5" s="147"/>
      <c r="CE5" s="147"/>
      <c r="CF5" s="147"/>
      <c r="CG5" s="147"/>
      <c r="CH5" s="147"/>
      <c r="CI5" s="147"/>
      <c r="CJ5" s="147"/>
      <c r="CK5" s="147"/>
      <c r="CL5" s="147"/>
      <c r="CM5" s="147"/>
      <c r="CN5" s="147"/>
      <c r="CO5" s="147"/>
      <c r="CP5" s="147"/>
      <c r="CQ5" s="147"/>
      <c r="CR5" s="147"/>
      <c r="CS5" s="147"/>
      <c r="CT5" s="147"/>
      <c r="CU5" s="147"/>
      <c r="CV5" s="147"/>
      <c r="CW5" s="147"/>
      <c r="CX5" s="147"/>
      <c r="CY5" s="147"/>
      <c r="CZ5" s="147"/>
      <c r="DA5" s="147"/>
      <c r="DB5" s="147"/>
      <c r="DC5" s="147"/>
      <c r="DD5" s="147"/>
      <c r="DE5" s="147"/>
      <c r="DF5" s="147"/>
      <c r="DG5" s="147"/>
      <c r="DH5" s="147"/>
      <c r="DI5" s="147"/>
      <c r="DJ5" s="147"/>
      <c r="DK5" s="147"/>
      <c r="DL5" s="147"/>
      <c r="DM5" s="147"/>
      <c r="DN5" s="147"/>
      <c r="DO5" s="147"/>
      <c r="DP5" s="147"/>
      <c r="DQ5" s="147"/>
      <c r="DR5" s="147"/>
      <c r="DS5" s="147"/>
      <c r="DT5" s="147"/>
      <c r="DU5" s="147"/>
      <c r="DV5" s="147"/>
      <c r="DW5" s="147"/>
      <c r="DX5" s="147"/>
      <c r="DY5" s="147"/>
      <c r="DZ5" s="147"/>
      <c r="EA5" s="147"/>
      <c r="EB5" s="147"/>
      <c r="EC5" s="147"/>
      <c r="ED5" s="147"/>
      <c r="EE5" s="147"/>
      <c r="EF5" s="147"/>
      <c r="EG5" s="147"/>
      <c r="EH5" s="147"/>
      <c r="EI5" s="147"/>
      <c r="EJ5" s="147"/>
      <c r="EK5" s="147"/>
      <c r="EL5" s="147"/>
      <c r="EM5" s="147"/>
      <c r="EN5" s="147"/>
      <c r="EO5" s="147"/>
      <c r="EP5" s="147"/>
      <c r="EQ5" s="147"/>
      <c r="ER5" s="147"/>
      <c r="ES5" s="147"/>
      <c r="ET5" s="147"/>
      <c r="EU5" s="147"/>
      <c r="EV5" s="147"/>
      <c r="EW5" s="147"/>
      <c r="EX5" s="147"/>
      <c r="EY5" s="147"/>
      <c r="EZ5" s="147"/>
      <c r="FA5" s="147"/>
      <c r="FB5" s="147"/>
      <c r="FC5" s="147"/>
      <c r="FD5" s="147"/>
      <c r="FE5" s="147"/>
      <c r="FF5" s="147"/>
      <c r="FG5" s="147"/>
      <c r="FH5" s="147"/>
      <c r="FI5" s="147"/>
      <c r="FJ5" s="147"/>
      <c r="FK5" s="147"/>
      <c r="FL5" s="147"/>
      <c r="FM5" s="147"/>
      <c r="FN5" s="147"/>
      <c r="FO5" s="147"/>
      <c r="FP5" s="147"/>
      <c r="FQ5" s="147"/>
      <c r="FR5" s="147"/>
      <c r="FS5" s="147"/>
      <c r="FT5" s="147"/>
      <c r="FU5" s="147"/>
      <c r="FV5" s="147"/>
      <c r="FW5" s="147"/>
      <c r="FX5" s="147"/>
      <c r="FY5" s="147"/>
      <c r="FZ5" s="147"/>
      <c r="GA5" s="147"/>
      <c r="GB5" s="147"/>
      <c r="GC5" s="147"/>
      <c r="GD5" s="147"/>
      <c r="GE5" s="147"/>
      <c r="GF5" s="147"/>
      <c r="GG5" s="147"/>
      <c r="GH5" s="147"/>
      <c r="GI5" s="147"/>
      <c r="GJ5" s="147"/>
      <c r="GK5" s="147"/>
      <c r="GL5" s="147"/>
      <c r="GM5" s="147"/>
      <c r="GN5" s="147"/>
      <c r="GO5" s="147"/>
      <c r="GP5" s="147"/>
      <c r="GQ5" s="147"/>
      <c r="GR5" s="147"/>
      <c r="GS5" s="147"/>
      <c r="GT5" s="147"/>
      <c r="GU5" s="147"/>
      <c r="GV5" s="147"/>
      <c r="GW5" s="147"/>
      <c r="GX5" s="147"/>
      <c r="GY5" s="147"/>
      <c r="GZ5" s="147"/>
      <c r="HA5" s="147"/>
      <c r="HB5" s="147"/>
      <c r="HC5" s="147"/>
      <c r="HD5" s="147"/>
      <c r="HE5" s="147"/>
      <c r="HF5" s="147"/>
      <c r="HG5" s="147"/>
      <c r="HH5" s="147"/>
      <c r="HI5" s="147"/>
      <c r="HJ5" s="147"/>
      <c r="HK5" s="147"/>
      <c r="HL5" s="147"/>
      <c r="HM5" s="147"/>
      <c r="HN5" s="147"/>
      <c r="HO5" s="147"/>
      <c r="HP5" s="147"/>
      <c r="HQ5" s="147"/>
      <c r="HR5" s="147"/>
      <c r="HS5" s="147"/>
      <c r="HT5" s="147"/>
      <c r="HU5" s="147"/>
      <c r="HV5" s="147"/>
      <c r="HW5" s="147"/>
      <c r="HX5" s="147"/>
      <c r="HY5" s="147"/>
      <c r="HZ5" s="147"/>
      <c r="IA5" s="147"/>
      <c r="IB5" s="147"/>
      <c r="IC5" s="147"/>
      <c r="ID5" s="147"/>
      <c r="IE5" s="147"/>
      <c r="IF5" s="147"/>
      <c r="IG5" s="147"/>
      <c r="IH5" s="147"/>
      <c r="II5" s="147"/>
      <c r="IJ5" s="147"/>
      <c r="IK5" s="147"/>
      <c r="IL5" s="147"/>
      <c r="IM5" s="147"/>
      <c r="IN5" s="147"/>
      <c r="IO5" s="147"/>
      <c r="IP5" s="147"/>
      <c r="IQ5" s="147"/>
      <c r="IR5" s="147"/>
      <c r="IS5" s="147"/>
    </row>
    <row r="6" spans="1:253">
      <c r="A6" s="1660" t="s">
        <v>162</v>
      </c>
      <c r="B6" s="1655"/>
      <c r="C6" s="1344"/>
      <c r="D6" s="1343"/>
      <c r="E6" s="1344"/>
      <c r="F6" s="1344"/>
      <c r="G6" s="1344"/>
      <c r="H6" s="1656"/>
      <c r="I6" s="1655"/>
      <c r="J6" s="1344"/>
      <c r="K6" s="1343"/>
      <c r="L6" s="1344"/>
      <c r="M6" s="1343"/>
      <c r="N6" s="1344"/>
      <c r="O6" s="1656"/>
      <c r="P6" s="1658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R6" s="147"/>
      <c r="AS6" s="147"/>
      <c r="AT6" s="147"/>
      <c r="AU6" s="147"/>
      <c r="AV6" s="147"/>
      <c r="AW6" s="147"/>
      <c r="AX6" s="147"/>
      <c r="AY6" s="147"/>
      <c r="AZ6" s="147"/>
      <c r="BA6" s="147"/>
      <c r="BB6" s="147"/>
      <c r="BC6" s="147"/>
      <c r="BD6" s="147"/>
      <c r="BE6" s="147"/>
      <c r="BF6" s="147"/>
      <c r="BG6" s="147"/>
      <c r="BH6" s="147"/>
      <c r="BI6" s="147"/>
      <c r="BJ6" s="147"/>
      <c r="BK6" s="147"/>
      <c r="BL6" s="147"/>
      <c r="BM6" s="147"/>
      <c r="BN6" s="147"/>
      <c r="BO6" s="147"/>
      <c r="BP6" s="147"/>
      <c r="BQ6" s="147"/>
      <c r="BR6" s="147"/>
      <c r="BS6" s="147"/>
      <c r="BT6" s="147"/>
      <c r="BU6" s="147"/>
      <c r="BV6" s="147"/>
      <c r="BW6" s="147"/>
      <c r="BX6" s="147"/>
      <c r="BY6" s="147"/>
      <c r="BZ6" s="147"/>
      <c r="CA6" s="147"/>
      <c r="CB6" s="147"/>
      <c r="CC6" s="147"/>
      <c r="CD6" s="147"/>
      <c r="CE6" s="147"/>
      <c r="CF6" s="147"/>
      <c r="CG6" s="147"/>
      <c r="CH6" s="147"/>
      <c r="CI6" s="147"/>
      <c r="CJ6" s="147"/>
      <c r="CK6" s="147"/>
      <c r="CL6" s="147"/>
      <c r="CM6" s="147"/>
      <c r="CN6" s="147"/>
      <c r="CO6" s="147"/>
      <c r="CP6" s="147"/>
      <c r="CQ6" s="147"/>
      <c r="CR6" s="147"/>
      <c r="CS6" s="147"/>
      <c r="CT6" s="147"/>
      <c r="CU6" s="147"/>
      <c r="CV6" s="147"/>
      <c r="CW6" s="147"/>
      <c r="CX6" s="147"/>
      <c r="CY6" s="147"/>
      <c r="CZ6" s="147"/>
      <c r="DA6" s="147"/>
      <c r="DB6" s="147"/>
      <c r="DC6" s="147"/>
      <c r="DD6" s="147"/>
      <c r="DE6" s="147"/>
      <c r="DF6" s="147"/>
      <c r="DG6" s="147"/>
      <c r="DH6" s="147"/>
      <c r="DI6" s="147"/>
      <c r="DJ6" s="147"/>
      <c r="DK6" s="147"/>
      <c r="DL6" s="147"/>
      <c r="DM6" s="147"/>
      <c r="DN6" s="147"/>
      <c r="DO6" s="147"/>
      <c r="DP6" s="147"/>
      <c r="DQ6" s="147"/>
      <c r="DR6" s="147"/>
      <c r="DS6" s="147"/>
      <c r="DT6" s="147"/>
      <c r="DU6" s="147"/>
      <c r="DV6" s="147"/>
      <c r="DW6" s="147"/>
      <c r="DX6" s="147"/>
      <c r="DY6" s="147"/>
      <c r="DZ6" s="147"/>
      <c r="EA6" s="147"/>
      <c r="EB6" s="147"/>
      <c r="EC6" s="147"/>
      <c r="ED6" s="147"/>
      <c r="EE6" s="147"/>
      <c r="EF6" s="147"/>
      <c r="EG6" s="147"/>
      <c r="EH6" s="147"/>
      <c r="EI6" s="147"/>
      <c r="EJ6" s="147"/>
      <c r="EK6" s="147"/>
      <c r="EL6" s="147"/>
      <c r="EM6" s="147"/>
      <c r="EN6" s="147"/>
      <c r="EO6" s="147"/>
      <c r="EP6" s="147"/>
      <c r="EQ6" s="147"/>
      <c r="ER6" s="147"/>
      <c r="ES6" s="147"/>
      <c r="ET6" s="147"/>
      <c r="EU6" s="147"/>
      <c r="EV6" s="147"/>
      <c r="EW6" s="147"/>
      <c r="EX6" s="147"/>
      <c r="EY6" s="147"/>
      <c r="EZ6" s="147"/>
      <c r="FA6" s="147"/>
      <c r="FB6" s="147"/>
      <c r="FC6" s="147"/>
      <c r="FD6" s="147"/>
      <c r="FE6" s="147"/>
      <c r="FF6" s="147"/>
      <c r="FG6" s="147"/>
      <c r="FH6" s="147"/>
      <c r="FI6" s="147"/>
      <c r="FJ6" s="147"/>
      <c r="FK6" s="147"/>
      <c r="FL6" s="147"/>
      <c r="FM6" s="147"/>
      <c r="FN6" s="147"/>
      <c r="FO6" s="147"/>
      <c r="FP6" s="147"/>
      <c r="FQ6" s="147"/>
      <c r="FR6" s="147"/>
      <c r="FS6" s="147"/>
      <c r="FT6" s="147"/>
      <c r="FU6" s="147"/>
      <c r="FV6" s="147"/>
      <c r="FW6" s="147"/>
      <c r="FX6" s="147"/>
      <c r="FY6" s="147"/>
      <c r="FZ6" s="147"/>
      <c r="GA6" s="147"/>
      <c r="GB6" s="147"/>
      <c r="GC6" s="147"/>
      <c r="GD6" s="147"/>
      <c r="GE6" s="147"/>
      <c r="GF6" s="147"/>
      <c r="GG6" s="147"/>
      <c r="GH6" s="147"/>
      <c r="GI6" s="147"/>
      <c r="GJ6" s="147"/>
      <c r="GK6" s="147"/>
      <c r="GL6" s="147"/>
      <c r="GM6" s="147"/>
      <c r="GN6" s="147"/>
      <c r="GO6" s="147"/>
      <c r="GP6" s="147"/>
      <c r="GQ6" s="147"/>
      <c r="GR6" s="147"/>
      <c r="GS6" s="147"/>
      <c r="GT6" s="147"/>
      <c r="GU6" s="147"/>
      <c r="GV6" s="147"/>
      <c r="GW6" s="147"/>
      <c r="GX6" s="147"/>
      <c r="GY6" s="147"/>
      <c r="GZ6" s="147"/>
      <c r="HA6" s="147"/>
      <c r="HB6" s="147"/>
      <c r="HC6" s="147"/>
      <c r="HD6" s="147"/>
      <c r="HE6" s="147"/>
      <c r="HF6" s="147"/>
      <c r="HG6" s="147"/>
      <c r="HH6" s="147"/>
      <c r="HI6" s="147"/>
      <c r="HJ6" s="147"/>
      <c r="HK6" s="147"/>
      <c r="HL6" s="147"/>
      <c r="HM6" s="147"/>
      <c r="HN6" s="147"/>
      <c r="HO6" s="147"/>
      <c r="HP6" s="147"/>
      <c r="HQ6" s="147"/>
      <c r="HR6" s="147"/>
      <c r="HS6" s="147"/>
      <c r="HT6" s="147"/>
      <c r="HU6" s="147"/>
      <c r="HV6" s="147"/>
      <c r="HW6" s="147"/>
      <c r="HX6" s="147"/>
      <c r="HY6" s="147"/>
      <c r="HZ6" s="147"/>
      <c r="IA6" s="147"/>
      <c r="IB6" s="147"/>
      <c r="IC6" s="147"/>
      <c r="ID6" s="147"/>
      <c r="IE6" s="147"/>
      <c r="IF6" s="147"/>
      <c r="IG6" s="147"/>
      <c r="IH6" s="147"/>
      <c r="II6" s="147"/>
      <c r="IJ6" s="147"/>
      <c r="IK6" s="147"/>
      <c r="IL6" s="147"/>
      <c r="IM6" s="147"/>
      <c r="IN6" s="147"/>
      <c r="IO6" s="147"/>
      <c r="IP6" s="147"/>
      <c r="IQ6" s="147"/>
      <c r="IR6" s="147"/>
      <c r="IS6" s="147"/>
    </row>
    <row r="7" spans="1:253" ht="15.75" customHeight="1">
      <c r="A7" s="1660"/>
      <c r="B7" s="1172" t="s">
        <v>1059</v>
      </c>
      <c r="C7" s="1173" t="s">
        <v>1060</v>
      </c>
      <c r="D7" s="1174" t="s">
        <v>1061</v>
      </c>
      <c r="E7" s="1175"/>
      <c r="F7" s="1176" t="s">
        <v>1020</v>
      </c>
      <c r="G7" s="1177" t="s">
        <v>1059</v>
      </c>
      <c r="H7" s="1661" t="s">
        <v>169</v>
      </c>
      <c r="I7" s="1172" t="s">
        <v>1059</v>
      </c>
      <c r="J7" s="1173" t="s">
        <v>1060</v>
      </c>
      <c r="K7" s="1174" t="s">
        <v>1061</v>
      </c>
      <c r="L7" s="1175"/>
      <c r="M7" s="1176" t="s">
        <v>1020</v>
      </c>
      <c r="N7" s="1177" t="s">
        <v>1059</v>
      </c>
      <c r="O7" s="1661" t="s">
        <v>169</v>
      </c>
      <c r="P7" s="1658"/>
      <c r="Q7" s="147"/>
      <c r="R7" s="147"/>
      <c r="S7" s="147"/>
      <c r="T7" s="147"/>
      <c r="U7" s="147"/>
      <c r="V7" s="147"/>
      <c r="W7" s="147"/>
      <c r="X7" s="147"/>
      <c r="Y7" s="147"/>
      <c r="Z7" s="147"/>
      <c r="AA7" s="147"/>
      <c r="AB7" s="147"/>
      <c r="AC7" s="147"/>
      <c r="AD7" s="147"/>
      <c r="AE7" s="147"/>
      <c r="AF7" s="147"/>
      <c r="AG7" s="147"/>
      <c r="AH7" s="147"/>
      <c r="AI7" s="147"/>
      <c r="AJ7" s="147"/>
      <c r="AK7" s="147"/>
      <c r="AL7" s="147"/>
      <c r="AM7" s="147"/>
      <c r="AN7" s="147"/>
      <c r="AO7" s="147"/>
      <c r="AP7" s="147"/>
      <c r="AQ7" s="147"/>
      <c r="AR7" s="147"/>
      <c r="AS7" s="147"/>
      <c r="AT7" s="147"/>
      <c r="AU7" s="147"/>
      <c r="AV7" s="147"/>
      <c r="AW7" s="147"/>
      <c r="AX7" s="147"/>
      <c r="AY7" s="147"/>
      <c r="AZ7" s="147"/>
      <c r="BA7" s="147"/>
      <c r="BB7" s="147"/>
      <c r="BC7" s="147"/>
      <c r="BD7" s="147"/>
      <c r="BE7" s="147"/>
      <c r="BF7" s="147"/>
      <c r="BG7" s="147"/>
      <c r="BH7" s="147"/>
      <c r="BI7" s="147"/>
      <c r="BJ7" s="147"/>
      <c r="BK7" s="147"/>
      <c r="BL7" s="147"/>
      <c r="BM7" s="147"/>
      <c r="BN7" s="147"/>
      <c r="BO7" s="147"/>
      <c r="BP7" s="147"/>
      <c r="BQ7" s="147"/>
      <c r="BR7" s="147"/>
      <c r="BS7" s="147"/>
      <c r="BT7" s="147"/>
      <c r="BU7" s="147"/>
      <c r="BV7" s="147"/>
      <c r="BW7" s="147"/>
      <c r="BX7" s="147"/>
      <c r="BY7" s="147"/>
      <c r="BZ7" s="147"/>
      <c r="CA7" s="147"/>
      <c r="CB7" s="147"/>
      <c r="CC7" s="147"/>
      <c r="CD7" s="147"/>
      <c r="CE7" s="147"/>
      <c r="CF7" s="147"/>
      <c r="CG7" s="147"/>
      <c r="CH7" s="147"/>
      <c r="CI7" s="147"/>
      <c r="CJ7" s="147"/>
      <c r="CK7" s="147"/>
      <c r="CL7" s="147"/>
      <c r="CM7" s="147"/>
      <c r="CN7" s="147"/>
      <c r="CO7" s="147"/>
      <c r="CP7" s="147"/>
      <c r="CQ7" s="147"/>
      <c r="CR7" s="147"/>
      <c r="CS7" s="147"/>
      <c r="CT7" s="147"/>
      <c r="CU7" s="147"/>
      <c r="CV7" s="147"/>
      <c r="CW7" s="147"/>
      <c r="CX7" s="147"/>
      <c r="CY7" s="147"/>
      <c r="CZ7" s="147"/>
      <c r="DA7" s="147"/>
      <c r="DB7" s="147"/>
      <c r="DC7" s="147"/>
      <c r="DD7" s="147"/>
      <c r="DE7" s="147"/>
      <c r="DF7" s="147"/>
      <c r="DG7" s="147"/>
      <c r="DH7" s="147"/>
      <c r="DI7" s="147"/>
      <c r="DJ7" s="147"/>
      <c r="DK7" s="147"/>
      <c r="DL7" s="147"/>
      <c r="DM7" s="147"/>
      <c r="DN7" s="147"/>
      <c r="DO7" s="147"/>
      <c r="DP7" s="147"/>
      <c r="DQ7" s="147"/>
      <c r="DR7" s="147"/>
      <c r="DS7" s="147"/>
      <c r="DT7" s="147"/>
      <c r="DU7" s="147"/>
      <c r="DV7" s="147"/>
      <c r="DW7" s="147"/>
      <c r="DX7" s="147"/>
      <c r="DY7" s="147"/>
      <c r="DZ7" s="147"/>
      <c r="EA7" s="147"/>
      <c r="EB7" s="147"/>
      <c r="EC7" s="147"/>
      <c r="ED7" s="147"/>
      <c r="EE7" s="147"/>
      <c r="EF7" s="147"/>
      <c r="EG7" s="147"/>
      <c r="EH7" s="147"/>
      <c r="EI7" s="147"/>
      <c r="EJ7" s="147"/>
      <c r="EK7" s="147"/>
      <c r="EL7" s="147"/>
      <c r="EM7" s="147"/>
      <c r="EN7" s="147"/>
      <c r="EO7" s="147"/>
      <c r="EP7" s="147"/>
      <c r="EQ7" s="147"/>
      <c r="ER7" s="147"/>
      <c r="ES7" s="147"/>
      <c r="ET7" s="147"/>
      <c r="EU7" s="147"/>
      <c r="EV7" s="147"/>
      <c r="EW7" s="147"/>
      <c r="EX7" s="147"/>
      <c r="EY7" s="147"/>
      <c r="EZ7" s="147"/>
      <c r="FA7" s="147"/>
      <c r="FB7" s="147"/>
      <c r="FC7" s="147"/>
      <c r="FD7" s="147"/>
      <c r="FE7" s="147"/>
      <c r="FF7" s="147"/>
      <c r="FG7" s="147"/>
      <c r="FH7" s="147"/>
      <c r="FI7" s="147"/>
      <c r="FJ7" s="147"/>
      <c r="FK7" s="147"/>
      <c r="FL7" s="147"/>
      <c r="FM7" s="147"/>
      <c r="FN7" s="147"/>
      <c r="FO7" s="147"/>
      <c r="FP7" s="147"/>
      <c r="FQ7" s="147"/>
      <c r="FR7" s="147"/>
      <c r="FS7" s="147"/>
      <c r="FT7" s="147"/>
      <c r="FU7" s="147"/>
      <c r="FV7" s="147"/>
      <c r="FW7" s="147"/>
      <c r="FX7" s="147"/>
      <c r="FY7" s="147"/>
      <c r="FZ7" s="147"/>
      <c r="GA7" s="147"/>
      <c r="GB7" s="147"/>
      <c r="GC7" s="147"/>
      <c r="GD7" s="147"/>
      <c r="GE7" s="147"/>
      <c r="GF7" s="147"/>
      <c r="GG7" s="147"/>
      <c r="GH7" s="147"/>
      <c r="GI7" s="147"/>
      <c r="GJ7" s="147"/>
      <c r="GK7" s="147"/>
      <c r="GL7" s="147"/>
      <c r="GM7" s="147"/>
      <c r="GN7" s="147"/>
      <c r="GO7" s="147"/>
      <c r="GP7" s="147"/>
      <c r="GQ7" s="147"/>
      <c r="GR7" s="147"/>
      <c r="GS7" s="147"/>
      <c r="GT7" s="147"/>
      <c r="GU7" s="147"/>
      <c r="GV7" s="147"/>
      <c r="GW7" s="147"/>
      <c r="GX7" s="147"/>
      <c r="GY7" s="147"/>
      <c r="GZ7" s="147"/>
      <c r="HA7" s="147"/>
      <c r="HB7" s="147"/>
      <c r="HC7" s="147"/>
      <c r="HD7" s="147"/>
      <c r="HE7" s="147"/>
      <c r="HF7" s="147"/>
      <c r="HG7" s="147"/>
      <c r="HH7" s="147"/>
      <c r="HI7" s="147"/>
      <c r="HJ7" s="147"/>
      <c r="HK7" s="147"/>
      <c r="HL7" s="147"/>
      <c r="HM7" s="147"/>
      <c r="HN7" s="147"/>
      <c r="HO7" s="147"/>
      <c r="HP7" s="147"/>
      <c r="HQ7" s="147"/>
      <c r="HR7" s="147"/>
      <c r="HS7" s="147"/>
      <c r="HT7" s="147"/>
      <c r="HU7" s="147"/>
      <c r="HV7" s="147"/>
      <c r="HW7" s="147"/>
      <c r="HX7" s="147"/>
      <c r="HY7" s="147"/>
      <c r="HZ7" s="147"/>
      <c r="IA7" s="147"/>
      <c r="IB7" s="147"/>
      <c r="IC7" s="147"/>
      <c r="ID7" s="147"/>
      <c r="IE7" s="147"/>
      <c r="IF7" s="147"/>
      <c r="IG7" s="147"/>
      <c r="IH7" s="147"/>
      <c r="II7" s="147"/>
      <c r="IJ7" s="147"/>
      <c r="IK7" s="147"/>
      <c r="IL7" s="147"/>
      <c r="IM7" s="147"/>
      <c r="IN7" s="147"/>
      <c r="IO7" s="147"/>
      <c r="IP7" s="147"/>
      <c r="IQ7" s="147"/>
      <c r="IR7" s="147"/>
      <c r="IS7" s="147"/>
    </row>
    <row r="8" spans="1:253">
      <c r="A8" s="1660"/>
      <c r="B8" s="1178" t="s">
        <v>1062</v>
      </c>
      <c r="C8" s="1179" t="s">
        <v>177</v>
      </c>
      <c r="D8" s="1180" t="s">
        <v>1063</v>
      </c>
      <c r="E8" s="1181" t="s">
        <v>1064</v>
      </c>
      <c r="F8" s="1182" t="s">
        <v>1065</v>
      </c>
      <c r="G8" s="1177" t="s">
        <v>1066</v>
      </c>
      <c r="H8" s="1662"/>
      <c r="I8" s="1178" t="s">
        <v>1062</v>
      </c>
      <c r="J8" s="1179" t="s">
        <v>177</v>
      </c>
      <c r="K8" s="1180" t="s">
        <v>1063</v>
      </c>
      <c r="L8" s="1181" t="s">
        <v>1064</v>
      </c>
      <c r="M8" s="1182" t="s">
        <v>1065</v>
      </c>
      <c r="N8" s="1177" t="s">
        <v>1066</v>
      </c>
      <c r="O8" s="1662"/>
      <c r="P8" s="1658"/>
      <c r="Q8" s="147"/>
      <c r="R8" s="147"/>
      <c r="S8" s="147"/>
      <c r="T8" s="147"/>
      <c r="U8" s="147"/>
      <c r="V8" s="147"/>
      <c r="W8" s="147"/>
      <c r="X8" s="147"/>
      <c r="Y8" s="147"/>
      <c r="Z8" s="147"/>
      <c r="AA8" s="147"/>
      <c r="AB8" s="147"/>
      <c r="AC8" s="147"/>
      <c r="AD8" s="147"/>
      <c r="AE8" s="147"/>
      <c r="AF8" s="147"/>
      <c r="AG8" s="147"/>
      <c r="AH8" s="147"/>
      <c r="AI8" s="147"/>
      <c r="AJ8" s="147"/>
      <c r="AK8" s="147"/>
      <c r="AL8" s="147"/>
      <c r="AM8" s="147"/>
      <c r="AN8" s="147"/>
      <c r="AO8" s="147"/>
      <c r="AP8" s="147"/>
      <c r="AQ8" s="147"/>
      <c r="AR8" s="147"/>
      <c r="AS8" s="147"/>
      <c r="AT8" s="147"/>
      <c r="AU8" s="147"/>
      <c r="AV8" s="147"/>
      <c r="AW8" s="147"/>
      <c r="AX8" s="147"/>
      <c r="AY8" s="147"/>
      <c r="AZ8" s="147"/>
      <c r="BA8" s="147"/>
      <c r="BB8" s="147"/>
      <c r="BC8" s="147"/>
      <c r="BD8" s="147"/>
      <c r="BE8" s="147"/>
      <c r="BF8" s="147"/>
      <c r="BG8" s="147"/>
      <c r="BH8" s="147"/>
      <c r="BI8" s="147"/>
      <c r="BJ8" s="147"/>
      <c r="BK8" s="147"/>
      <c r="BL8" s="147"/>
      <c r="BM8" s="147"/>
      <c r="BN8" s="147"/>
      <c r="BO8" s="147"/>
      <c r="BP8" s="147"/>
      <c r="BQ8" s="147"/>
      <c r="BR8" s="147"/>
      <c r="BS8" s="147"/>
      <c r="BT8" s="147"/>
      <c r="BU8" s="147"/>
      <c r="BV8" s="147"/>
      <c r="BW8" s="147"/>
      <c r="BX8" s="147"/>
      <c r="BY8" s="147"/>
      <c r="BZ8" s="147"/>
      <c r="CA8" s="147"/>
      <c r="CB8" s="147"/>
      <c r="CC8" s="147"/>
      <c r="CD8" s="147"/>
      <c r="CE8" s="147"/>
      <c r="CF8" s="147"/>
      <c r="CG8" s="147"/>
      <c r="CH8" s="147"/>
      <c r="CI8" s="147"/>
      <c r="CJ8" s="147"/>
      <c r="CK8" s="147"/>
      <c r="CL8" s="147"/>
      <c r="CM8" s="147"/>
      <c r="CN8" s="147"/>
      <c r="CO8" s="147"/>
      <c r="CP8" s="147"/>
      <c r="CQ8" s="147"/>
      <c r="CR8" s="147"/>
      <c r="CS8" s="147"/>
      <c r="CT8" s="147"/>
      <c r="CU8" s="147"/>
      <c r="CV8" s="147"/>
      <c r="CW8" s="147"/>
      <c r="CX8" s="147"/>
      <c r="CY8" s="147"/>
      <c r="CZ8" s="147"/>
      <c r="DA8" s="147"/>
      <c r="DB8" s="147"/>
      <c r="DC8" s="147"/>
      <c r="DD8" s="147"/>
      <c r="DE8" s="147"/>
      <c r="DF8" s="147"/>
      <c r="DG8" s="147"/>
      <c r="DH8" s="147"/>
      <c r="DI8" s="147"/>
      <c r="DJ8" s="147"/>
      <c r="DK8" s="147"/>
      <c r="DL8" s="147"/>
      <c r="DM8" s="147"/>
      <c r="DN8" s="147"/>
      <c r="DO8" s="147"/>
      <c r="DP8" s="147"/>
      <c r="DQ8" s="147"/>
      <c r="DR8" s="147"/>
      <c r="DS8" s="147"/>
      <c r="DT8" s="147"/>
      <c r="DU8" s="147"/>
      <c r="DV8" s="147"/>
      <c r="DW8" s="147"/>
      <c r="DX8" s="147"/>
      <c r="DY8" s="147"/>
      <c r="DZ8" s="147"/>
      <c r="EA8" s="147"/>
      <c r="EB8" s="147"/>
      <c r="EC8" s="147"/>
      <c r="ED8" s="147"/>
      <c r="EE8" s="147"/>
      <c r="EF8" s="147"/>
      <c r="EG8" s="147"/>
      <c r="EH8" s="147"/>
      <c r="EI8" s="147"/>
      <c r="EJ8" s="147"/>
      <c r="EK8" s="147"/>
      <c r="EL8" s="147"/>
      <c r="EM8" s="147"/>
      <c r="EN8" s="147"/>
      <c r="EO8" s="147"/>
      <c r="EP8" s="147"/>
      <c r="EQ8" s="147"/>
      <c r="ER8" s="147"/>
      <c r="ES8" s="147"/>
      <c r="ET8" s="147"/>
      <c r="EU8" s="147"/>
      <c r="EV8" s="147"/>
      <c r="EW8" s="147"/>
      <c r="EX8" s="147"/>
      <c r="EY8" s="147"/>
      <c r="EZ8" s="147"/>
      <c r="FA8" s="147"/>
      <c r="FB8" s="147"/>
      <c r="FC8" s="147"/>
      <c r="FD8" s="147"/>
      <c r="FE8" s="147"/>
      <c r="FF8" s="147"/>
      <c r="FG8" s="147"/>
      <c r="FH8" s="147"/>
      <c r="FI8" s="147"/>
      <c r="FJ8" s="147"/>
      <c r="FK8" s="147"/>
      <c r="FL8" s="147"/>
      <c r="FM8" s="147"/>
      <c r="FN8" s="147"/>
      <c r="FO8" s="147"/>
      <c r="FP8" s="147"/>
      <c r="FQ8" s="147"/>
      <c r="FR8" s="147"/>
      <c r="FS8" s="147"/>
      <c r="FT8" s="147"/>
      <c r="FU8" s="147"/>
      <c r="FV8" s="147"/>
      <c r="FW8" s="147"/>
      <c r="FX8" s="147"/>
      <c r="FY8" s="147"/>
      <c r="FZ8" s="147"/>
      <c r="GA8" s="147"/>
      <c r="GB8" s="147"/>
      <c r="GC8" s="147"/>
      <c r="GD8" s="147"/>
      <c r="GE8" s="147"/>
      <c r="GF8" s="147"/>
      <c r="GG8" s="147"/>
      <c r="GH8" s="147"/>
      <c r="GI8" s="147"/>
      <c r="GJ8" s="147"/>
      <c r="GK8" s="147"/>
      <c r="GL8" s="147"/>
      <c r="GM8" s="147"/>
      <c r="GN8" s="147"/>
      <c r="GO8" s="147"/>
      <c r="GP8" s="147"/>
      <c r="GQ8" s="147"/>
      <c r="GR8" s="147"/>
      <c r="GS8" s="147"/>
      <c r="GT8" s="147"/>
      <c r="GU8" s="147"/>
      <c r="GV8" s="147"/>
      <c r="GW8" s="147"/>
      <c r="GX8" s="147"/>
      <c r="GY8" s="147"/>
      <c r="GZ8" s="147"/>
      <c r="HA8" s="147"/>
      <c r="HB8" s="147"/>
      <c r="HC8" s="147"/>
      <c r="HD8" s="147"/>
      <c r="HE8" s="147"/>
      <c r="HF8" s="147"/>
      <c r="HG8" s="147"/>
      <c r="HH8" s="147"/>
      <c r="HI8" s="147"/>
      <c r="HJ8" s="147"/>
      <c r="HK8" s="147"/>
      <c r="HL8" s="147"/>
      <c r="HM8" s="147"/>
      <c r="HN8" s="147"/>
      <c r="HO8" s="147"/>
      <c r="HP8" s="147"/>
      <c r="HQ8" s="147"/>
      <c r="HR8" s="147"/>
      <c r="HS8" s="147"/>
      <c r="HT8" s="147"/>
      <c r="HU8" s="147"/>
      <c r="HV8" s="147"/>
      <c r="HW8" s="147"/>
      <c r="HX8" s="147"/>
      <c r="HY8" s="147"/>
      <c r="HZ8" s="147"/>
      <c r="IA8" s="147"/>
      <c r="IB8" s="147"/>
      <c r="IC8" s="147"/>
      <c r="ID8" s="147"/>
      <c r="IE8" s="147"/>
      <c r="IF8" s="147"/>
      <c r="IG8" s="147"/>
      <c r="IH8" s="147"/>
      <c r="II8" s="147"/>
      <c r="IJ8" s="147"/>
      <c r="IK8" s="147"/>
      <c r="IL8" s="147"/>
      <c r="IM8" s="147"/>
      <c r="IN8" s="147"/>
      <c r="IO8" s="147"/>
      <c r="IP8" s="147"/>
      <c r="IQ8" s="147"/>
      <c r="IR8" s="147"/>
      <c r="IS8" s="147"/>
    </row>
    <row r="9" spans="1:253">
      <c r="A9" s="1660"/>
      <c r="B9" s="1182" t="s">
        <v>946</v>
      </c>
      <c r="C9" s="1179" t="s">
        <v>1036</v>
      </c>
      <c r="D9" s="1180" t="s">
        <v>1067</v>
      </c>
      <c r="E9" s="1181" t="s">
        <v>1068</v>
      </c>
      <c r="F9" s="1182" t="s">
        <v>1069</v>
      </c>
      <c r="G9" s="1182" t="s">
        <v>1070</v>
      </c>
      <c r="H9" s="1662"/>
      <c r="I9" s="1182" t="s">
        <v>946</v>
      </c>
      <c r="J9" s="1179" t="s">
        <v>1036</v>
      </c>
      <c r="K9" s="1180" t="s">
        <v>1067</v>
      </c>
      <c r="L9" s="1181" t="s">
        <v>1068</v>
      </c>
      <c r="M9" s="1182" t="s">
        <v>1069</v>
      </c>
      <c r="N9" s="1182" t="s">
        <v>1070</v>
      </c>
      <c r="O9" s="1662"/>
      <c r="P9" s="1658"/>
      <c r="Q9" s="147"/>
      <c r="R9" s="147"/>
      <c r="S9" s="147"/>
      <c r="T9" s="147"/>
      <c r="U9" s="147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  <c r="AG9" s="147"/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  <c r="BI9" s="147"/>
      <c r="BJ9" s="147"/>
      <c r="BK9" s="147"/>
      <c r="BL9" s="147"/>
      <c r="BM9" s="147"/>
      <c r="BN9" s="147"/>
      <c r="BO9" s="147"/>
      <c r="BP9" s="147"/>
      <c r="BQ9" s="147"/>
      <c r="BR9" s="147"/>
      <c r="BS9" s="147"/>
      <c r="BT9" s="147"/>
      <c r="BU9" s="147"/>
      <c r="BV9" s="147"/>
      <c r="BW9" s="147"/>
      <c r="BX9" s="147"/>
      <c r="BY9" s="147"/>
      <c r="BZ9" s="147"/>
      <c r="CA9" s="147"/>
      <c r="CB9" s="147"/>
      <c r="CC9" s="147"/>
      <c r="CD9" s="147"/>
      <c r="CE9" s="147"/>
      <c r="CF9" s="147"/>
      <c r="CG9" s="147"/>
      <c r="CH9" s="147"/>
      <c r="CI9" s="147"/>
      <c r="CJ9" s="147"/>
      <c r="CK9" s="147"/>
      <c r="CL9" s="147"/>
      <c r="CM9" s="147"/>
      <c r="CN9" s="147"/>
      <c r="CO9" s="147"/>
      <c r="CP9" s="147"/>
      <c r="CQ9" s="147"/>
      <c r="CR9" s="147"/>
      <c r="CS9" s="147"/>
      <c r="CT9" s="147"/>
      <c r="CU9" s="147"/>
      <c r="CV9" s="147"/>
      <c r="CW9" s="147"/>
      <c r="CX9" s="147"/>
      <c r="CY9" s="147"/>
      <c r="CZ9" s="147"/>
      <c r="DA9" s="147"/>
      <c r="DB9" s="147"/>
      <c r="DC9" s="147"/>
      <c r="DD9" s="147"/>
      <c r="DE9" s="147"/>
      <c r="DF9" s="147"/>
      <c r="DG9" s="147"/>
      <c r="DH9" s="147"/>
      <c r="DI9" s="147"/>
      <c r="DJ9" s="147"/>
      <c r="DK9" s="147"/>
      <c r="DL9" s="147"/>
      <c r="DM9" s="147"/>
      <c r="DN9" s="147"/>
      <c r="DO9" s="147"/>
      <c r="DP9" s="147"/>
      <c r="DQ9" s="147"/>
      <c r="DR9" s="147"/>
      <c r="DS9" s="147"/>
      <c r="DT9" s="147"/>
      <c r="DU9" s="147"/>
      <c r="DV9" s="147"/>
      <c r="DW9" s="147"/>
      <c r="DX9" s="147"/>
      <c r="DY9" s="147"/>
      <c r="DZ9" s="147"/>
      <c r="EA9" s="147"/>
      <c r="EB9" s="147"/>
      <c r="EC9" s="147"/>
      <c r="ED9" s="147"/>
      <c r="EE9" s="147"/>
      <c r="EF9" s="147"/>
      <c r="EG9" s="147"/>
      <c r="EH9" s="147"/>
      <c r="EI9" s="147"/>
      <c r="EJ9" s="147"/>
      <c r="EK9" s="147"/>
      <c r="EL9" s="147"/>
      <c r="EM9" s="147"/>
      <c r="EN9" s="147"/>
      <c r="EO9" s="147"/>
      <c r="EP9" s="147"/>
      <c r="EQ9" s="147"/>
      <c r="ER9" s="147"/>
      <c r="ES9" s="147"/>
      <c r="ET9" s="147"/>
      <c r="EU9" s="147"/>
      <c r="EV9" s="147"/>
      <c r="EW9" s="147"/>
      <c r="EX9" s="147"/>
      <c r="EY9" s="147"/>
      <c r="EZ9" s="147"/>
      <c r="FA9" s="147"/>
      <c r="FB9" s="147"/>
      <c r="FC9" s="147"/>
      <c r="FD9" s="147"/>
      <c r="FE9" s="147"/>
      <c r="FF9" s="147"/>
      <c r="FG9" s="147"/>
      <c r="FH9" s="147"/>
      <c r="FI9" s="147"/>
      <c r="FJ9" s="147"/>
      <c r="FK9" s="147"/>
      <c r="FL9" s="147"/>
      <c r="FM9" s="147"/>
      <c r="FN9" s="147"/>
      <c r="FO9" s="147"/>
      <c r="FP9" s="147"/>
      <c r="FQ9" s="147"/>
      <c r="FR9" s="147"/>
      <c r="FS9" s="147"/>
      <c r="FT9" s="147"/>
      <c r="FU9" s="147"/>
      <c r="FV9" s="147"/>
      <c r="FW9" s="147"/>
      <c r="FX9" s="147"/>
      <c r="FY9" s="147"/>
      <c r="FZ9" s="147"/>
      <c r="GA9" s="147"/>
      <c r="GB9" s="147"/>
      <c r="GC9" s="147"/>
      <c r="GD9" s="147"/>
      <c r="GE9" s="147"/>
      <c r="GF9" s="147"/>
      <c r="GG9" s="147"/>
      <c r="GH9" s="147"/>
      <c r="GI9" s="147"/>
      <c r="GJ9" s="147"/>
      <c r="GK9" s="147"/>
      <c r="GL9" s="147"/>
      <c r="GM9" s="147"/>
      <c r="GN9" s="147"/>
      <c r="GO9" s="147"/>
      <c r="GP9" s="147"/>
      <c r="GQ9" s="147"/>
      <c r="GR9" s="147"/>
      <c r="GS9" s="147"/>
      <c r="GT9" s="147"/>
      <c r="GU9" s="147"/>
      <c r="GV9" s="147"/>
      <c r="GW9" s="147"/>
      <c r="GX9" s="147"/>
      <c r="GY9" s="147"/>
      <c r="GZ9" s="147"/>
      <c r="HA9" s="147"/>
      <c r="HB9" s="147"/>
      <c r="HC9" s="147"/>
      <c r="HD9" s="147"/>
      <c r="HE9" s="147"/>
      <c r="HF9" s="147"/>
      <c r="HG9" s="147"/>
      <c r="HH9" s="147"/>
      <c r="HI9" s="147"/>
      <c r="HJ9" s="147"/>
      <c r="HK9" s="147"/>
      <c r="HL9" s="147"/>
      <c r="HM9" s="147"/>
      <c r="HN9" s="147"/>
      <c r="HO9" s="147"/>
      <c r="HP9" s="147"/>
      <c r="HQ9" s="147"/>
      <c r="HR9" s="147"/>
      <c r="HS9" s="147"/>
      <c r="HT9" s="147"/>
      <c r="HU9" s="147"/>
      <c r="HV9" s="147"/>
      <c r="HW9" s="147"/>
      <c r="HX9" s="147"/>
      <c r="HY9" s="147"/>
      <c r="HZ9" s="147"/>
      <c r="IA9" s="147"/>
      <c r="IB9" s="147"/>
      <c r="IC9" s="147"/>
      <c r="ID9" s="147"/>
      <c r="IE9" s="147"/>
      <c r="IF9" s="147"/>
      <c r="IG9" s="147"/>
      <c r="IH9" s="147"/>
      <c r="II9" s="147"/>
      <c r="IJ9" s="147"/>
      <c r="IK9" s="147"/>
      <c r="IL9" s="147"/>
      <c r="IM9" s="147"/>
      <c r="IN9" s="147"/>
      <c r="IO9" s="147"/>
      <c r="IP9" s="147"/>
      <c r="IQ9" s="147"/>
      <c r="IR9" s="147"/>
      <c r="IS9" s="147"/>
    </row>
    <row r="10" spans="1:253" ht="16.5">
      <c r="A10" s="1183"/>
      <c r="B10" s="1182" t="s">
        <v>326</v>
      </c>
      <c r="C10" s="1179"/>
      <c r="D10" s="1180" t="s">
        <v>1036</v>
      </c>
      <c r="E10" s="1181" t="s">
        <v>1071</v>
      </c>
      <c r="F10" s="1182" t="s">
        <v>1072</v>
      </c>
      <c r="G10" s="1182" t="s">
        <v>172</v>
      </c>
      <c r="H10" s="1662"/>
      <c r="I10" s="1182" t="s">
        <v>326</v>
      </c>
      <c r="J10" s="1189" t="s">
        <v>1181</v>
      </c>
      <c r="K10" s="1180" t="s">
        <v>1036</v>
      </c>
      <c r="L10" s="1181" t="s">
        <v>1036</v>
      </c>
      <c r="M10" s="1182" t="s">
        <v>1072</v>
      </c>
      <c r="N10" s="1182" t="s">
        <v>172</v>
      </c>
      <c r="O10" s="1662"/>
      <c r="P10" s="1658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  <c r="BM10" s="147"/>
      <c r="BN10" s="147"/>
      <c r="BO10" s="147"/>
      <c r="BP10" s="147"/>
      <c r="BQ10" s="147"/>
      <c r="BR10" s="147"/>
      <c r="BS10" s="147"/>
      <c r="BT10" s="147"/>
      <c r="BU10" s="147"/>
      <c r="BV10" s="147"/>
      <c r="BW10" s="147"/>
      <c r="BX10" s="147"/>
      <c r="BY10" s="147"/>
      <c r="BZ10" s="147"/>
      <c r="CA10" s="147"/>
      <c r="CB10" s="147"/>
      <c r="CC10" s="147"/>
      <c r="CD10" s="147"/>
      <c r="CE10" s="147"/>
      <c r="CF10" s="147"/>
      <c r="CG10" s="147"/>
      <c r="CH10" s="147"/>
      <c r="CI10" s="147"/>
      <c r="CJ10" s="147"/>
      <c r="CK10" s="147"/>
      <c r="CL10" s="147"/>
      <c r="CM10" s="147"/>
      <c r="CN10" s="147"/>
      <c r="CO10" s="147"/>
      <c r="CP10" s="147"/>
      <c r="CQ10" s="147"/>
      <c r="CR10" s="147"/>
      <c r="CS10" s="147"/>
      <c r="CT10" s="147"/>
      <c r="CU10" s="147"/>
      <c r="CV10" s="147"/>
      <c r="CW10" s="147"/>
      <c r="CX10" s="147"/>
      <c r="CY10" s="147"/>
      <c r="CZ10" s="147"/>
      <c r="DA10" s="147"/>
      <c r="DB10" s="147"/>
      <c r="DC10" s="147"/>
      <c r="DD10" s="147"/>
      <c r="DE10" s="147"/>
      <c r="DF10" s="147"/>
      <c r="DG10" s="147"/>
      <c r="DH10" s="147"/>
      <c r="DI10" s="147"/>
      <c r="DJ10" s="147"/>
      <c r="DK10" s="147"/>
      <c r="DL10" s="147"/>
      <c r="DM10" s="147"/>
      <c r="DN10" s="147"/>
      <c r="DO10" s="147"/>
      <c r="DP10" s="147"/>
      <c r="DQ10" s="147"/>
      <c r="DR10" s="147"/>
      <c r="DS10" s="147"/>
      <c r="DT10" s="147"/>
      <c r="DU10" s="147"/>
      <c r="DV10" s="147"/>
      <c r="DW10" s="147"/>
      <c r="DX10" s="147"/>
      <c r="DY10" s="147"/>
      <c r="DZ10" s="147"/>
      <c r="EA10" s="147"/>
      <c r="EB10" s="147"/>
      <c r="EC10" s="147"/>
      <c r="ED10" s="147"/>
      <c r="EE10" s="147"/>
      <c r="EF10" s="147"/>
      <c r="EG10" s="147"/>
      <c r="EH10" s="147"/>
      <c r="EI10" s="147"/>
      <c r="EJ10" s="147"/>
      <c r="EK10" s="147"/>
      <c r="EL10" s="147"/>
      <c r="EM10" s="147"/>
      <c r="EN10" s="147"/>
      <c r="EO10" s="147"/>
      <c r="EP10" s="147"/>
      <c r="EQ10" s="147"/>
      <c r="ER10" s="147"/>
      <c r="ES10" s="147"/>
      <c r="ET10" s="147"/>
      <c r="EU10" s="147"/>
      <c r="EV10" s="147"/>
      <c r="EW10" s="147"/>
      <c r="EX10" s="147"/>
      <c r="EY10" s="147"/>
      <c r="EZ10" s="147"/>
      <c r="FA10" s="147"/>
      <c r="FB10" s="147"/>
      <c r="FC10" s="147"/>
      <c r="FD10" s="147"/>
      <c r="FE10" s="147"/>
      <c r="FF10" s="147"/>
      <c r="FG10" s="147"/>
      <c r="FH10" s="147"/>
      <c r="FI10" s="147"/>
      <c r="FJ10" s="147"/>
      <c r="FK10" s="147"/>
      <c r="FL10" s="147"/>
      <c r="FM10" s="147"/>
      <c r="FN10" s="147"/>
      <c r="FO10" s="147"/>
      <c r="FP10" s="147"/>
      <c r="FQ10" s="147"/>
      <c r="FR10" s="147"/>
      <c r="FS10" s="147"/>
      <c r="FT10" s="147"/>
      <c r="FU10" s="147"/>
      <c r="FV10" s="147"/>
      <c r="FW10" s="147"/>
      <c r="FX10" s="147"/>
      <c r="FY10" s="147"/>
      <c r="FZ10" s="147"/>
      <c r="GA10" s="147"/>
      <c r="GB10" s="147"/>
      <c r="GC10" s="147"/>
      <c r="GD10" s="147"/>
      <c r="GE10" s="147"/>
      <c r="GF10" s="147"/>
      <c r="GG10" s="147"/>
      <c r="GH10" s="147"/>
      <c r="GI10" s="147"/>
      <c r="GJ10" s="147"/>
      <c r="GK10" s="147"/>
      <c r="GL10" s="147"/>
      <c r="GM10" s="147"/>
      <c r="GN10" s="147"/>
      <c r="GO10" s="147"/>
      <c r="GP10" s="147"/>
      <c r="GQ10" s="147"/>
      <c r="GR10" s="147"/>
      <c r="GS10" s="147"/>
      <c r="GT10" s="147"/>
      <c r="GU10" s="147"/>
      <c r="GV10" s="147"/>
      <c r="GW10" s="147"/>
      <c r="GX10" s="147"/>
      <c r="GY10" s="147"/>
      <c r="GZ10" s="147"/>
      <c r="HA10" s="147"/>
      <c r="HB10" s="147"/>
      <c r="HC10" s="147"/>
      <c r="HD10" s="147"/>
      <c r="HE10" s="147"/>
      <c r="HF10" s="147"/>
      <c r="HG10" s="147"/>
      <c r="HH10" s="147"/>
      <c r="HI10" s="147"/>
      <c r="HJ10" s="147"/>
      <c r="HK10" s="147"/>
      <c r="HL10" s="147"/>
      <c r="HM10" s="147"/>
      <c r="HN10" s="147"/>
      <c r="HO10" s="147"/>
      <c r="HP10" s="147"/>
      <c r="HQ10" s="147"/>
      <c r="HR10" s="147"/>
      <c r="HS10" s="147"/>
      <c r="HT10" s="147"/>
      <c r="HU10" s="147"/>
      <c r="HV10" s="147"/>
      <c r="HW10" s="147"/>
      <c r="HX10" s="147"/>
      <c r="HY10" s="147"/>
      <c r="HZ10" s="147"/>
      <c r="IA10" s="147"/>
      <c r="IB10" s="147"/>
      <c r="IC10" s="147"/>
      <c r="ID10" s="147"/>
      <c r="IE10" s="147"/>
      <c r="IF10" s="147"/>
      <c r="IG10" s="147"/>
      <c r="IH10" s="147"/>
      <c r="II10" s="147"/>
      <c r="IJ10" s="147"/>
      <c r="IK10" s="147"/>
      <c r="IL10" s="147"/>
      <c r="IM10" s="147"/>
      <c r="IN10" s="147"/>
      <c r="IO10" s="147"/>
      <c r="IP10" s="147"/>
      <c r="IQ10" s="147"/>
      <c r="IR10" s="147"/>
      <c r="IS10" s="147"/>
    </row>
    <row r="11" spans="1:253" ht="16.5">
      <c r="A11" s="1184"/>
      <c r="B11" s="1185" t="s">
        <v>165</v>
      </c>
      <c r="C11" s="1186"/>
      <c r="D11" s="1187"/>
      <c r="E11" s="1188"/>
      <c r="F11" s="1185" t="s">
        <v>1073</v>
      </c>
      <c r="G11" s="1185"/>
      <c r="H11" s="1663"/>
      <c r="I11" s="1185" t="s">
        <v>165</v>
      </c>
      <c r="J11" s="1186"/>
      <c r="K11" s="1187"/>
      <c r="L11" s="1188"/>
      <c r="M11" s="1185" t="s">
        <v>1073</v>
      </c>
      <c r="N11" s="1185"/>
      <c r="O11" s="1663"/>
      <c r="P11" s="1659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  <c r="BM11" s="147"/>
      <c r="BN11" s="147"/>
      <c r="BO11" s="147"/>
      <c r="BP11" s="147"/>
      <c r="BQ11" s="147"/>
      <c r="BR11" s="147"/>
      <c r="BS11" s="147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7"/>
      <c r="ED11" s="147"/>
      <c r="EE11" s="147"/>
      <c r="EF11" s="147"/>
      <c r="EG11" s="147"/>
      <c r="EH11" s="147"/>
      <c r="EI11" s="147"/>
      <c r="EJ11" s="147"/>
      <c r="EK11" s="147"/>
      <c r="EL11" s="147"/>
      <c r="EM11" s="147"/>
      <c r="EN11" s="147"/>
      <c r="EO11" s="147"/>
      <c r="EP11" s="147"/>
      <c r="EQ11" s="147"/>
      <c r="ER11" s="147"/>
      <c r="ES11" s="147"/>
      <c r="ET11" s="147"/>
      <c r="EU11" s="147"/>
      <c r="EV11" s="147"/>
      <c r="EW11" s="147"/>
      <c r="EX11" s="147"/>
      <c r="EY11" s="147"/>
      <c r="EZ11" s="147"/>
      <c r="FA11" s="147"/>
      <c r="FB11" s="147"/>
      <c r="FC11" s="147"/>
      <c r="FD11" s="147"/>
      <c r="FE11" s="147"/>
      <c r="FF11" s="147"/>
      <c r="FG11" s="147"/>
      <c r="FH11" s="147"/>
      <c r="FI11" s="147"/>
      <c r="FJ11" s="147"/>
      <c r="FK11" s="147"/>
      <c r="FL11" s="147"/>
      <c r="FM11" s="147"/>
      <c r="FN11" s="147"/>
      <c r="FO11" s="147"/>
      <c r="FP11" s="147"/>
      <c r="FQ11" s="147"/>
      <c r="FR11" s="147"/>
      <c r="FS11" s="147"/>
      <c r="FT11" s="147"/>
      <c r="FU11" s="147"/>
      <c r="FV11" s="147"/>
      <c r="FW11" s="147"/>
      <c r="FX11" s="147"/>
      <c r="FY11" s="147"/>
      <c r="FZ11" s="147"/>
      <c r="GA11" s="147"/>
      <c r="GB11" s="147"/>
      <c r="GC11" s="147"/>
      <c r="GD11" s="147"/>
      <c r="GE11" s="147"/>
      <c r="GF11" s="147"/>
      <c r="GG11" s="147"/>
      <c r="GH11" s="147"/>
      <c r="GI11" s="147"/>
      <c r="GJ11" s="147"/>
      <c r="GK11" s="147"/>
      <c r="GL11" s="147"/>
      <c r="GM11" s="147"/>
      <c r="GN11" s="147"/>
      <c r="GO11" s="147"/>
      <c r="GP11" s="147"/>
      <c r="GQ11" s="147"/>
      <c r="GR11" s="147"/>
      <c r="GS11" s="147"/>
      <c r="GT11" s="147"/>
      <c r="GU11" s="147"/>
      <c r="GV11" s="147"/>
      <c r="GW11" s="147"/>
      <c r="GX11" s="147"/>
      <c r="GY11" s="147"/>
      <c r="GZ11" s="147"/>
      <c r="HA11" s="147"/>
      <c r="HB11" s="147"/>
      <c r="HC11" s="147"/>
      <c r="HD11" s="147"/>
      <c r="HE11" s="147"/>
      <c r="HF11" s="147"/>
      <c r="HG11" s="147"/>
      <c r="HH11" s="147"/>
      <c r="HI11" s="147"/>
      <c r="HJ11" s="147"/>
      <c r="HK11" s="147"/>
      <c r="HL11" s="147"/>
      <c r="HM11" s="147"/>
      <c r="HN11" s="147"/>
      <c r="HO11" s="147"/>
      <c r="HP11" s="147"/>
      <c r="HQ11" s="147"/>
      <c r="HR11" s="147"/>
      <c r="HS11" s="147"/>
      <c r="HT11" s="147"/>
      <c r="HU11" s="147"/>
      <c r="HV11" s="147"/>
      <c r="HW11" s="147"/>
      <c r="HX11" s="147"/>
      <c r="HY11" s="147"/>
      <c r="HZ11" s="147"/>
      <c r="IA11" s="147"/>
      <c r="IB11" s="147"/>
      <c r="IC11" s="147"/>
      <c r="ID11" s="147"/>
      <c r="IE11" s="147"/>
      <c r="IF11" s="147"/>
      <c r="IG11" s="147"/>
      <c r="IH11" s="147"/>
      <c r="II11" s="147"/>
      <c r="IJ11" s="147"/>
      <c r="IK11" s="147"/>
      <c r="IL11" s="147"/>
      <c r="IM11" s="147"/>
      <c r="IN11" s="147"/>
      <c r="IO11" s="147"/>
      <c r="IP11" s="147"/>
      <c r="IQ11" s="147"/>
      <c r="IR11" s="147"/>
      <c r="IS11" s="147"/>
    </row>
    <row r="12" spans="1:253">
      <c r="A12" s="935"/>
      <c r="B12" s="934"/>
      <c r="C12" s="852"/>
      <c r="D12" s="852"/>
      <c r="E12" s="852"/>
      <c r="F12" s="852"/>
      <c r="G12" s="852"/>
      <c r="H12" s="853"/>
      <c r="I12" s="852"/>
      <c r="J12" s="852"/>
      <c r="K12" s="852"/>
      <c r="L12" s="854"/>
      <c r="M12" s="852"/>
      <c r="N12" s="852"/>
      <c r="O12" s="855"/>
      <c r="P12" s="856"/>
      <c r="Q12" s="857"/>
      <c r="R12" s="147"/>
      <c r="S12" s="147"/>
      <c r="T12" s="147"/>
      <c r="U12" s="147"/>
      <c r="V12" s="147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  <c r="BI12" s="147"/>
      <c r="BJ12" s="147"/>
      <c r="BK12" s="147"/>
      <c r="BL12" s="147"/>
      <c r="BM12" s="147"/>
      <c r="BN12" s="147"/>
      <c r="BO12" s="147"/>
      <c r="BP12" s="147"/>
      <c r="BQ12" s="147"/>
      <c r="BR12" s="147"/>
      <c r="BS12" s="147"/>
      <c r="BT12" s="147"/>
      <c r="BU12" s="147"/>
      <c r="BV12" s="147"/>
      <c r="BW12" s="147"/>
      <c r="BX12" s="147"/>
      <c r="BY12" s="147"/>
      <c r="BZ12" s="147"/>
      <c r="CA12" s="147"/>
      <c r="CB12" s="147"/>
      <c r="CC12" s="147"/>
      <c r="CD12" s="147"/>
      <c r="CE12" s="147"/>
      <c r="CF12" s="147"/>
      <c r="CG12" s="147"/>
      <c r="CH12" s="147"/>
      <c r="CI12" s="147"/>
      <c r="CJ12" s="147"/>
      <c r="CK12" s="147"/>
      <c r="CL12" s="147"/>
      <c r="CM12" s="147"/>
      <c r="CN12" s="147"/>
      <c r="CO12" s="147"/>
      <c r="CP12" s="147"/>
      <c r="CQ12" s="147"/>
      <c r="CR12" s="147"/>
      <c r="CS12" s="147"/>
      <c r="CT12" s="147"/>
      <c r="CU12" s="147"/>
      <c r="CV12" s="147"/>
      <c r="CW12" s="147"/>
      <c r="CX12" s="147"/>
      <c r="CY12" s="147"/>
      <c r="CZ12" s="147"/>
      <c r="DA12" s="147"/>
      <c r="DB12" s="147"/>
      <c r="DC12" s="147"/>
      <c r="DD12" s="147"/>
      <c r="DE12" s="147"/>
      <c r="DF12" s="147"/>
      <c r="DG12" s="147"/>
      <c r="DH12" s="147"/>
      <c r="DI12" s="147"/>
      <c r="DJ12" s="147"/>
      <c r="DK12" s="147"/>
      <c r="DL12" s="147"/>
      <c r="DM12" s="147"/>
      <c r="DN12" s="147"/>
      <c r="DO12" s="147"/>
      <c r="DP12" s="147"/>
      <c r="DQ12" s="147"/>
      <c r="DR12" s="147"/>
      <c r="DS12" s="147"/>
      <c r="DT12" s="147"/>
      <c r="DU12" s="147"/>
      <c r="DV12" s="147"/>
      <c r="DW12" s="147"/>
      <c r="DX12" s="147"/>
      <c r="DY12" s="147"/>
      <c r="DZ12" s="147"/>
      <c r="EA12" s="147"/>
      <c r="EB12" s="147"/>
      <c r="EC12" s="147"/>
      <c r="ED12" s="147"/>
      <c r="EE12" s="147"/>
      <c r="EF12" s="147"/>
      <c r="EG12" s="147"/>
      <c r="EH12" s="147"/>
      <c r="EI12" s="147"/>
      <c r="EJ12" s="147"/>
      <c r="EK12" s="147"/>
      <c r="EL12" s="147"/>
      <c r="EM12" s="147"/>
      <c r="EN12" s="147"/>
      <c r="EO12" s="147"/>
      <c r="EP12" s="147"/>
      <c r="EQ12" s="147"/>
      <c r="ER12" s="147"/>
      <c r="ES12" s="147"/>
      <c r="ET12" s="147"/>
      <c r="EU12" s="147"/>
      <c r="EV12" s="147"/>
      <c r="EW12" s="147"/>
      <c r="EX12" s="147"/>
      <c r="EY12" s="147"/>
      <c r="EZ12" s="147"/>
      <c r="FA12" s="147"/>
      <c r="FB12" s="147"/>
      <c r="FC12" s="147"/>
      <c r="FD12" s="147"/>
      <c r="FE12" s="147"/>
      <c r="FF12" s="147"/>
      <c r="FG12" s="147"/>
      <c r="FH12" s="147"/>
      <c r="FI12" s="147"/>
      <c r="FJ12" s="147"/>
      <c r="FK12" s="147"/>
      <c r="FL12" s="147"/>
      <c r="FM12" s="147"/>
      <c r="FN12" s="147"/>
      <c r="FO12" s="147"/>
      <c r="FP12" s="147"/>
      <c r="FQ12" s="147"/>
      <c r="FR12" s="147"/>
      <c r="FS12" s="147"/>
      <c r="FT12" s="147"/>
      <c r="FU12" s="147"/>
      <c r="FV12" s="147"/>
      <c r="FW12" s="147"/>
      <c r="FX12" s="147"/>
      <c r="FY12" s="147"/>
      <c r="FZ12" s="147"/>
      <c r="GA12" s="147"/>
      <c r="GB12" s="147"/>
      <c r="GC12" s="147"/>
      <c r="GD12" s="147"/>
      <c r="GE12" s="147"/>
      <c r="GF12" s="147"/>
      <c r="GG12" s="147"/>
      <c r="GH12" s="147"/>
      <c r="GI12" s="147"/>
      <c r="GJ12" s="147"/>
      <c r="GK12" s="147"/>
      <c r="GL12" s="147"/>
      <c r="GM12" s="147"/>
      <c r="GN12" s="147"/>
      <c r="GO12" s="147"/>
      <c r="GP12" s="147"/>
      <c r="GQ12" s="147"/>
      <c r="GR12" s="147"/>
      <c r="GS12" s="147"/>
      <c r="GT12" s="147"/>
      <c r="GU12" s="147"/>
      <c r="GV12" s="147"/>
      <c r="GW12" s="147"/>
      <c r="GX12" s="147"/>
      <c r="GY12" s="147"/>
      <c r="GZ12" s="147"/>
      <c r="HA12" s="147"/>
      <c r="HB12" s="147"/>
      <c r="HC12" s="147"/>
      <c r="HD12" s="147"/>
      <c r="HE12" s="147"/>
      <c r="HF12" s="147"/>
      <c r="HG12" s="147"/>
      <c r="HH12" s="147"/>
      <c r="HI12" s="147"/>
      <c r="HJ12" s="147"/>
      <c r="HK12" s="147"/>
      <c r="HL12" s="147"/>
      <c r="HM12" s="147"/>
      <c r="HN12" s="147"/>
      <c r="HO12" s="147"/>
      <c r="HP12" s="147"/>
      <c r="HQ12" s="147"/>
      <c r="HR12" s="147"/>
      <c r="HS12" s="147"/>
      <c r="HT12" s="147"/>
      <c r="HU12" s="147"/>
      <c r="HV12" s="147"/>
      <c r="HW12" s="147"/>
      <c r="HX12" s="147"/>
      <c r="HY12" s="147"/>
      <c r="HZ12" s="147"/>
      <c r="IA12" s="147"/>
      <c r="IB12" s="147"/>
      <c r="IC12" s="147"/>
      <c r="ID12" s="147"/>
      <c r="IE12" s="147"/>
      <c r="IF12" s="147"/>
      <c r="IG12" s="147"/>
      <c r="IH12" s="147"/>
      <c r="II12" s="147"/>
      <c r="IJ12" s="147"/>
      <c r="IK12" s="147"/>
      <c r="IL12" s="147"/>
      <c r="IM12" s="147"/>
      <c r="IN12" s="147"/>
      <c r="IO12" s="147"/>
      <c r="IP12" s="147"/>
      <c r="IQ12" s="147"/>
      <c r="IR12" s="147"/>
      <c r="IS12" s="147"/>
    </row>
    <row r="13" spans="1:253">
      <c r="A13" s="1190">
        <v>2018</v>
      </c>
      <c r="B13" s="1191">
        <v>1945369.444258</v>
      </c>
      <c r="C13" s="1192">
        <v>197637.75</v>
      </c>
      <c r="D13" s="1192">
        <v>1320.069</v>
      </c>
      <c r="E13" s="1192">
        <v>51404.260999999999</v>
      </c>
      <c r="F13" s="1192">
        <v>17751.268</v>
      </c>
      <c r="G13" s="1192">
        <v>34600.997000000003</v>
      </c>
      <c r="H13" s="1192">
        <v>2248083.789258</v>
      </c>
      <c r="I13" s="1192">
        <v>4489222.6003595097</v>
      </c>
      <c r="J13" s="1192">
        <v>616267.85099999991</v>
      </c>
      <c r="K13" s="1192">
        <v>30320.217000000001</v>
      </c>
      <c r="L13" s="1192">
        <v>86523.714000000007</v>
      </c>
      <c r="M13" s="1192">
        <v>83387.054999999993</v>
      </c>
      <c r="N13" s="1192">
        <v>658094.65099999995</v>
      </c>
      <c r="O13" s="1192">
        <v>5963816.0883595087</v>
      </c>
      <c r="P13" s="1192">
        <v>8211899.8776175082</v>
      </c>
      <c r="Q13" s="858"/>
      <c r="R13" s="76"/>
      <c r="S13" s="76"/>
      <c r="T13" s="76"/>
      <c r="U13" s="76"/>
      <c r="V13" s="76"/>
      <c r="W13" s="76"/>
      <c r="X13" s="76"/>
      <c r="Y13" s="76"/>
      <c r="Z13" s="76"/>
      <c r="AA13" s="76"/>
      <c r="AB13" s="76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73"/>
      <c r="AN13" s="73"/>
      <c r="AO13" s="73"/>
      <c r="AP13" s="73"/>
      <c r="AQ13" s="73"/>
      <c r="AR13" s="73"/>
      <c r="AS13" s="73"/>
      <c r="AT13" s="73"/>
      <c r="AU13" s="73"/>
      <c r="AV13" s="73"/>
      <c r="AW13" s="73"/>
      <c r="AX13" s="73"/>
      <c r="AY13" s="73"/>
      <c r="AZ13" s="73"/>
      <c r="BA13" s="73"/>
      <c r="BB13" s="73"/>
      <c r="BC13" s="73"/>
      <c r="BD13" s="73"/>
      <c r="BE13" s="73"/>
      <c r="BF13" s="73"/>
      <c r="BG13" s="73"/>
      <c r="BH13" s="73"/>
      <c r="BI13" s="73"/>
      <c r="BJ13" s="73"/>
      <c r="BK13" s="73"/>
      <c r="BL13" s="73"/>
      <c r="BM13" s="73"/>
      <c r="BN13" s="73"/>
      <c r="BO13" s="73"/>
      <c r="BP13" s="73"/>
      <c r="BQ13" s="73"/>
      <c r="BR13" s="73"/>
      <c r="BS13" s="73"/>
      <c r="BT13" s="73"/>
      <c r="BU13" s="73"/>
      <c r="BV13" s="73"/>
      <c r="BW13" s="73"/>
      <c r="BX13" s="73"/>
      <c r="BY13" s="73"/>
      <c r="BZ13" s="73"/>
      <c r="CA13" s="73"/>
      <c r="CB13" s="73"/>
      <c r="CC13" s="73"/>
      <c r="CD13" s="73"/>
      <c r="CE13" s="73"/>
      <c r="CF13" s="73"/>
      <c r="CG13" s="73"/>
      <c r="CH13" s="73"/>
      <c r="CI13" s="73"/>
      <c r="CJ13" s="73"/>
      <c r="CK13" s="73"/>
      <c r="CL13" s="73"/>
      <c r="CM13" s="73"/>
      <c r="CN13" s="73"/>
      <c r="CO13" s="73"/>
      <c r="CP13" s="73"/>
      <c r="CQ13" s="73"/>
      <c r="CR13" s="73"/>
      <c r="CS13" s="73"/>
      <c r="CT13" s="73"/>
      <c r="CU13" s="73"/>
      <c r="CV13" s="73"/>
      <c r="CW13" s="73"/>
      <c r="CX13" s="73"/>
      <c r="CY13" s="73"/>
      <c r="CZ13" s="73"/>
      <c r="DA13" s="73"/>
      <c r="DB13" s="73"/>
      <c r="DC13" s="73"/>
      <c r="DD13" s="73"/>
      <c r="DE13" s="73"/>
      <c r="DF13" s="73"/>
      <c r="DG13" s="73"/>
      <c r="DH13" s="73"/>
      <c r="DI13" s="73"/>
      <c r="DJ13" s="73"/>
      <c r="DK13" s="73"/>
      <c r="DL13" s="73"/>
      <c r="DM13" s="73"/>
      <c r="DN13" s="73"/>
      <c r="DO13" s="73"/>
      <c r="DP13" s="73"/>
      <c r="DQ13" s="73"/>
      <c r="DR13" s="73"/>
      <c r="DS13" s="73"/>
      <c r="DT13" s="73"/>
      <c r="DU13" s="73"/>
      <c r="DV13" s="73"/>
      <c r="DW13" s="73"/>
      <c r="DX13" s="73"/>
      <c r="DY13" s="73"/>
      <c r="DZ13" s="73"/>
      <c r="EA13" s="73"/>
      <c r="EB13" s="73"/>
      <c r="EC13" s="73"/>
      <c r="ED13" s="73"/>
      <c r="EE13" s="73"/>
      <c r="EF13" s="73"/>
      <c r="EG13" s="73"/>
      <c r="EH13" s="73"/>
      <c r="EI13" s="73"/>
      <c r="EJ13" s="73"/>
      <c r="EK13" s="73"/>
      <c r="EL13" s="73"/>
      <c r="EM13" s="73"/>
      <c r="EN13" s="73"/>
      <c r="EO13" s="73"/>
      <c r="EP13" s="73"/>
      <c r="EQ13" s="73"/>
      <c r="ER13" s="73"/>
      <c r="ES13" s="73"/>
      <c r="ET13" s="73"/>
      <c r="EU13" s="73"/>
      <c r="EV13" s="73"/>
      <c r="EW13" s="73"/>
      <c r="EX13" s="73"/>
      <c r="EY13" s="73"/>
      <c r="EZ13" s="73"/>
      <c r="FA13" s="73"/>
      <c r="FB13" s="73"/>
      <c r="FC13" s="73"/>
      <c r="FD13" s="73"/>
      <c r="FE13" s="73"/>
      <c r="FF13" s="73"/>
      <c r="FG13" s="73"/>
      <c r="FH13" s="73"/>
      <c r="FI13" s="73"/>
      <c r="FJ13" s="73"/>
      <c r="FK13" s="73"/>
      <c r="FL13" s="73"/>
      <c r="FM13" s="73"/>
      <c r="FN13" s="73"/>
      <c r="FO13" s="73"/>
      <c r="FP13" s="73"/>
      <c r="FQ13" s="73"/>
      <c r="FR13" s="73"/>
      <c r="FS13" s="73"/>
      <c r="FT13" s="73"/>
      <c r="FU13" s="73"/>
      <c r="FV13" s="73"/>
      <c r="FW13" s="73"/>
      <c r="FX13" s="73"/>
      <c r="FY13" s="73"/>
      <c r="FZ13" s="73"/>
      <c r="GA13" s="73"/>
      <c r="GB13" s="73"/>
      <c r="GC13" s="73"/>
      <c r="GD13" s="73"/>
      <c r="GE13" s="73"/>
      <c r="GF13" s="73"/>
      <c r="GG13" s="73"/>
      <c r="GH13" s="73"/>
      <c r="GI13" s="73"/>
      <c r="GJ13" s="73"/>
      <c r="GK13" s="73"/>
      <c r="GL13" s="73"/>
      <c r="GM13" s="73"/>
      <c r="GN13" s="73"/>
      <c r="GO13" s="73"/>
      <c r="GP13" s="73"/>
      <c r="GQ13" s="73"/>
      <c r="GR13" s="73"/>
      <c r="GS13" s="73"/>
      <c r="GT13" s="73"/>
      <c r="GU13" s="73"/>
      <c r="GV13" s="73"/>
      <c r="GW13" s="73"/>
      <c r="GX13" s="73"/>
      <c r="GY13" s="73"/>
      <c r="GZ13" s="73"/>
      <c r="HA13" s="73"/>
      <c r="HB13" s="73"/>
      <c r="HC13" s="73"/>
      <c r="HD13" s="73"/>
      <c r="HE13" s="73"/>
      <c r="HF13" s="73"/>
      <c r="HG13" s="73"/>
      <c r="HH13" s="73"/>
      <c r="HI13" s="73"/>
      <c r="HJ13" s="73"/>
      <c r="HK13" s="73"/>
      <c r="HL13" s="73"/>
      <c r="HM13" s="73"/>
      <c r="HN13" s="73"/>
      <c r="HO13" s="73"/>
      <c r="HP13" s="73"/>
      <c r="HQ13" s="73"/>
      <c r="HR13" s="73"/>
      <c r="HS13" s="73"/>
      <c r="HT13" s="73"/>
      <c r="HU13" s="73"/>
      <c r="HV13" s="73"/>
      <c r="HW13" s="73"/>
      <c r="HX13" s="73"/>
      <c r="HY13" s="73"/>
      <c r="HZ13" s="73"/>
      <c r="IA13" s="73"/>
      <c r="IB13" s="73"/>
      <c r="IC13" s="73"/>
      <c r="ID13" s="73"/>
      <c r="IE13" s="73"/>
      <c r="IF13" s="73"/>
      <c r="IG13" s="73"/>
      <c r="IH13" s="73"/>
      <c r="II13" s="73"/>
      <c r="IJ13" s="73"/>
      <c r="IK13" s="73"/>
      <c r="IL13" s="73"/>
      <c r="IM13" s="73"/>
      <c r="IN13" s="73"/>
      <c r="IO13" s="73"/>
      <c r="IP13" s="73"/>
      <c r="IQ13" s="73"/>
      <c r="IR13" s="73"/>
      <c r="IS13" s="73"/>
    </row>
    <row r="14" spans="1:253">
      <c r="A14" s="1190">
        <v>2019</v>
      </c>
      <c r="B14" s="1191">
        <v>2090860.4983979999</v>
      </c>
      <c r="C14" s="1192">
        <v>217599.6</v>
      </c>
      <c r="D14" s="1192">
        <v>1401.085</v>
      </c>
      <c r="E14" s="1192">
        <v>56095.684999999998</v>
      </c>
      <c r="F14" s="1192">
        <v>21388.517</v>
      </c>
      <c r="G14" s="1192">
        <v>33528.01</v>
      </c>
      <c r="H14" s="1192">
        <v>2420873.3953979998</v>
      </c>
      <c r="I14" s="1192">
        <v>4813078.2519359998</v>
      </c>
      <c r="J14" s="1192">
        <v>766983.72900000005</v>
      </c>
      <c r="K14" s="1192">
        <v>34913.952999999994</v>
      </c>
      <c r="L14" s="1192">
        <v>89881.235000000001</v>
      </c>
      <c r="M14" s="1192">
        <v>89265.448999999993</v>
      </c>
      <c r="N14" s="1192">
        <v>692972.31200000003</v>
      </c>
      <c r="O14" s="1192">
        <v>6487094.9299360001</v>
      </c>
      <c r="P14" s="1192">
        <v>8907968.3253339995</v>
      </c>
      <c r="Q14" s="858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73"/>
      <c r="AN14" s="73"/>
      <c r="AO14" s="73"/>
      <c r="AP14" s="73"/>
      <c r="AQ14" s="73"/>
      <c r="AR14" s="73"/>
      <c r="AS14" s="73"/>
      <c r="AT14" s="73"/>
      <c r="AU14" s="73"/>
      <c r="AV14" s="73"/>
      <c r="AW14" s="73"/>
      <c r="AX14" s="73"/>
      <c r="AY14" s="73"/>
      <c r="AZ14" s="73"/>
      <c r="BA14" s="73"/>
      <c r="BB14" s="73"/>
      <c r="BC14" s="73"/>
      <c r="BD14" s="73"/>
      <c r="BE14" s="73"/>
      <c r="BF14" s="73"/>
      <c r="BG14" s="73"/>
      <c r="BH14" s="73"/>
      <c r="BI14" s="73"/>
      <c r="BJ14" s="73"/>
      <c r="BK14" s="73"/>
      <c r="BL14" s="73"/>
      <c r="BM14" s="73"/>
      <c r="BN14" s="73"/>
      <c r="BO14" s="73"/>
      <c r="BP14" s="73"/>
      <c r="BQ14" s="73"/>
      <c r="BR14" s="73"/>
      <c r="BS14" s="73"/>
      <c r="BT14" s="73"/>
      <c r="BU14" s="73"/>
      <c r="BV14" s="73"/>
      <c r="BW14" s="73"/>
      <c r="BX14" s="73"/>
      <c r="BY14" s="73"/>
      <c r="BZ14" s="73"/>
      <c r="CA14" s="73"/>
      <c r="CB14" s="73"/>
      <c r="CC14" s="73"/>
      <c r="CD14" s="73"/>
      <c r="CE14" s="73"/>
      <c r="CF14" s="73"/>
      <c r="CG14" s="73"/>
      <c r="CH14" s="73"/>
      <c r="CI14" s="73"/>
      <c r="CJ14" s="73"/>
      <c r="CK14" s="73"/>
      <c r="CL14" s="73"/>
      <c r="CM14" s="73"/>
      <c r="CN14" s="73"/>
      <c r="CO14" s="73"/>
      <c r="CP14" s="73"/>
      <c r="CQ14" s="73"/>
      <c r="CR14" s="73"/>
      <c r="CS14" s="73"/>
      <c r="CT14" s="73"/>
      <c r="CU14" s="73"/>
      <c r="CV14" s="73"/>
      <c r="CW14" s="73"/>
      <c r="CX14" s="73"/>
      <c r="CY14" s="73"/>
      <c r="CZ14" s="73"/>
      <c r="DA14" s="73"/>
      <c r="DB14" s="73"/>
      <c r="DC14" s="73"/>
      <c r="DD14" s="73"/>
      <c r="DE14" s="73"/>
      <c r="DF14" s="73"/>
      <c r="DG14" s="73"/>
      <c r="DH14" s="73"/>
      <c r="DI14" s="73"/>
      <c r="DJ14" s="73"/>
      <c r="DK14" s="73"/>
      <c r="DL14" s="73"/>
      <c r="DM14" s="73"/>
      <c r="DN14" s="73"/>
      <c r="DO14" s="73"/>
      <c r="DP14" s="73"/>
      <c r="DQ14" s="73"/>
      <c r="DR14" s="73"/>
      <c r="DS14" s="73"/>
      <c r="DT14" s="73"/>
      <c r="DU14" s="73"/>
      <c r="DV14" s="73"/>
      <c r="DW14" s="73"/>
      <c r="DX14" s="73"/>
      <c r="DY14" s="73"/>
      <c r="DZ14" s="73"/>
      <c r="EA14" s="73"/>
      <c r="EB14" s="73"/>
      <c r="EC14" s="73"/>
      <c r="ED14" s="73"/>
      <c r="EE14" s="73"/>
      <c r="EF14" s="73"/>
      <c r="EG14" s="73"/>
      <c r="EH14" s="73"/>
      <c r="EI14" s="73"/>
      <c r="EJ14" s="73"/>
      <c r="EK14" s="73"/>
      <c r="EL14" s="73"/>
      <c r="EM14" s="73"/>
      <c r="EN14" s="73"/>
      <c r="EO14" s="73"/>
      <c r="EP14" s="73"/>
      <c r="EQ14" s="73"/>
      <c r="ER14" s="73"/>
      <c r="ES14" s="73"/>
      <c r="ET14" s="73"/>
      <c r="EU14" s="73"/>
      <c r="EV14" s="73"/>
      <c r="EW14" s="73"/>
      <c r="EX14" s="73"/>
      <c r="EY14" s="73"/>
      <c r="EZ14" s="73"/>
      <c r="FA14" s="73"/>
      <c r="FB14" s="73"/>
      <c r="FC14" s="73"/>
      <c r="FD14" s="73"/>
      <c r="FE14" s="73"/>
      <c r="FF14" s="73"/>
      <c r="FG14" s="73"/>
      <c r="FH14" s="73"/>
      <c r="FI14" s="73"/>
      <c r="FJ14" s="73"/>
      <c r="FK14" s="73"/>
      <c r="FL14" s="73"/>
      <c r="FM14" s="73"/>
      <c r="FN14" s="73"/>
      <c r="FO14" s="73"/>
      <c r="FP14" s="73"/>
      <c r="FQ14" s="73"/>
      <c r="FR14" s="73"/>
      <c r="FS14" s="73"/>
      <c r="FT14" s="73"/>
      <c r="FU14" s="73"/>
      <c r="FV14" s="73"/>
      <c r="FW14" s="73"/>
      <c r="FX14" s="73"/>
      <c r="FY14" s="73"/>
      <c r="FZ14" s="73"/>
      <c r="GA14" s="73"/>
      <c r="GB14" s="73"/>
      <c r="GC14" s="73"/>
      <c r="GD14" s="73"/>
      <c r="GE14" s="73"/>
      <c r="GF14" s="73"/>
      <c r="GG14" s="73"/>
      <c r="GH14" s="73"/>
      <c r="GI14" s="73"/>
      <c r="GJ14" s="73"/>
      <c r="GK14" s="73"/>
      <c r="GL14" s="73"/>
      <c r="GM14" s="73"/>
      <c r="GN14" s="73"/>
      <c r="GO14" s="73"/>
      <c r="GP14" s="73"/>
      <c r="GQ14" s="73"/>
      <c r="GR14" s="73"/>
      <c r="GS14" s="73"/>
      <c r="GT14" s="73"/>
      <c r="GU14" s="73"/>
      <c r="GV14" s="73"/>
      <c r="GW14" s="73"/>
      <c r="GX14" s="73"/>
      <c r="GY14" s="73"/>
      <c r="GZ14" s="73"/>
      <c r="HA14" s="73"/>
      <c r="HB14" s="73"/>
      <c r="HC14" s="73"/>
      <c r="HD14" s="73"/>
      <c r="HE14" s="73"/>
      <c r="HF14" s="73"/>
      <c r="HG14" s="73"/>
      <c r="HH14" s="73"/>
      <c r="HI14" s="73"/>
      <c r="HJ14" s="73"/>
      <c r="HK14" s="73"/>
      <c r="HL14" s="73"/>
      <c r="HM14" s="73"/>
      <c r="HN14" s="73"/>
      <c r="HO14" s="73"/>
      <c r="HP14" s="73"/>
      <c r="HQ14" s="73"/>
      <c r="HR14" s="73"/>
      <c r="HS14" s="73"/>
      <c r="HT14" s="73"/>
      <c r="HU14" s="73"/>
      <c r="HV14" s="73"/>
      <c r="HW14" s="73"/>
      <c r="HX14" s="73"/>
      <c r="HY14" s="73"/>
      <c r="HZ14" s="73"/>
      <c r="IA14" s="73"/>
      <c r="IB14" s="73"/>
      <c r="IC14" s="73"/>
      <c r="ID14" s="73"/>
      <c r="IE14" s="73"/>
      <c r="IF14" s="73"/>
      <c r="IG14" s="73"/>
      <c r="IH14" s="73"/>
      <c r="II14" s="73"/>
      <c r="IJ14" s="73"/>
      <c r="IK14" s="73"/>
      <c r="IL14" s="73"/>
      <c r="IM14" s="73"/>
      <c r="IN14" s="73"/>
      <c r="IO14" s="73"/>
      <c r="IP14" s="73"/>
      <c r="IQ14" s="73"/>
      <c r="IR14" s="73"/>
      <c r="IS14" s="73"/>
    </row>
    <row r="15" spans="1:253">
      <c r="A15" s="1190">
        <v>2020</v>
      </c>
      <c r="B15" s="1191">
        <v>2843702.39145577</v>
      </c>
      <c r="C15" s="1192">
        <v>279185.60100000002</v>
      </c>
      <c r="D15" s="1192">
        <v>1951.76</v>
      </c>
      <c r="E15" s="1192">
        <v>65640.44</v>
      </c>
      <c r="F15" s="1192">
        <v>26708.989999999998</v>
      </c>
      <c r="G15" s="1192">
        <v>37333.328999999998</v>
      </c>
      <c r="H15" s="1192">
        <v>3254522.5114557701</v>
      </c>
      <c r="I15" s="1192">
        <v>5507516.7498629605</v>
      </c>
      <c r="J15" s="1192">
        <v>925785.98800000001</v>
      </c>
      <c r="K15" s="1192">
        <v>40440.347999999998</v>
      </c>
      <c r="L15" s="1192">
        <v>103624.66099999999</v>
      </c>
      <c r="M15" s="1192">
        <v>110282.74100000001</v>
      </c>
      <c r="N15" s="1192">
        <v>684307.34299999999</v>
      </c>
      <c r="O15" s="1192">
        <v>7371957.8308629617</v>
      </c>
      <c r="P15" s="1192">
        <v>10626480.342318732</v>
      </c>
      <c r="Q15" s="858"/>
      <c r="R15" s="76"/>
      <c r="S15" s="76"/>
      <c r="T15" s="76"/>
      <c r="U15" s="76"/>
      <c r="V15" s="76"/>
      <c r="W15" s="76"/>
      <c r="X15" s="76"/>
      <c r="Y15" s="76"/>
      <c r="Z15" s="76"/>
      <c r="AA15" s="76"/>
      <c r="AB15" s="76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73"/>
      <c r="AN15" s="73"/>
      <c r="AO15" s="73"/>
      <c r="AP15" s="73"/>
      <c r="AQ15" s="73"/>
      <c r="AR15" s="73"/>
      <c r="AS15" s="73"/>
      <c r="AT15" s="73"/>
      <c r="AU15" s="73"/>
      <c r="AV15" s="73"/>
      <c r="AW15" s="73"/>
      <c r="AX15" s="73"/>
      <c r="AY15" s="73"/>
      <c r="AZ15" s="73"/>
      <c r="BA15" s="73"/>
      <c r="BB15" s="73"/>
      <c r="BC15" s="73"/>
      <c r="BD15" s="73"/>
      <c r="BE15" s="73"/>
      <c r="BF15" s="73"/>
      <c r="BG15" s="73"/>
      <c r="BH15" s="73"/>
      <c r="BI15" s="73"/>
      <c r="BJ15" s="73"/>
      <c r="BK15" s="73"/>
      <c r="BL15" s="73"/>
      <c r="BM15" s="73"/>
      <c r="BN15" s="73"/>
      <c r="BO15" s="73"/>
      <c r="BP15" s="73"/>
      <c r="BQ15" s="73"/>
      <c r="BR15" s="73"/>
      <c r="BS15" s="73"/>
      <c r="BT15" s="73"/>
      <c r="BU15" s="73"/>
      <c r="BV15" s="73"/>
      <c r="BW15" s="73"/>
      <c r="BX15" s="73"/>
      <c r="BY15" s="73"/>
      <c r="BZ15" s="73"/>
      <c r="CA15" s="73"/>
      <c r="CB15" s="73"/>
      <c r="CC15" s="73"/>
      <c r="CD15" s="73"/>
      <c r="CE15" s="73"/>
      <c r="CF15" s="73"/>
      <c r="CG15" s="73"/>
      <c r="CH15" s="73"/>
      <c r="CI15" s="73"/>
      <c r="CJ15" s="73"/>
      <c r="CK15" s="73"/>
      <c r="CL15" s="73"/>
      <c r="CM15" s="73"/>
      <c r="CN15" s="73"/>
      <c r="CO15" s="73"/>
      <c r="CP15" s="73"/>
      <c r="CQ15" s="73"/>
      <c r="CR15" s="73"/>
      <c r="CS15" s="73"/>
      <c r="CT15" s="73"/>
      <c r="CU15" s="73"/>
      <c r="CV15" s="73"/>
      <c r="CW15" s="73"/>
      <c r="CX15" s="73"/>
      <c r="CY15" s="73"/>
      <c r="CZ15" s="73"/>
      <c r="DA15" s="73"/>
      <c r="DB15" s="73"/>
      <c r="DC15" s="73"/>
      <c r="DD15" s="73"/>
      <c r="DE15" s="73"/>
      <c r="DF15" s="73"/>
      <c r="DG15" s="73"/>
      <c r="DH15" s="73"/>
      <c r="DI15" s="73"/>
      <c r="DJ15" s="73"/>
      <c r="DK15" s="73"/>
      <c r="DL15" s="73"/>
      <c r="DM15" s="73"/>
      <c r="DN15" s="73"/>
      <c r="DO15" s="73"/>
      <c r="DP15" s="73"/>
      <c r="DQ15" s="73"/>
      <c r="DR15" s="73"/>
      <c r="DS15" s="73"/>
      <c r="DT15" s="73"/>
      <c r="DU15" s="73"/>
      <c r="DV15" s="73"/>
      <c r="DW15" s="73"/>
      <c r="DX15" s="73"/>
      <c r="DY15" s="73"/>
      <c r="DZ15" s="73"/>
      <c r="EA15" s="73"/>
      <c r="EB15" s="73"/>
      <c r="EC15" s="73"/>
      <c r="ED15" s="73"/>
      <c r="EE15" s="73"/>
      <c r="EF15" s="73"/>
      <c r="EG15" s="73"/>
      <c r="EH15" s="73"/>
      <c r="EI15" s="73"/>
      <c r="EJ15" s="73"/>
      <c r="EK15" s="73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3"/>
      <c r="EY15" s="73"/>
      <c r="EZ15" s="73"/>
      <c r="FA15" s="73"/>
      <c r="FB15" s="73"/>
      <c r="FC15" s="73"/>
      <c r="FD15" s="73"/>
      <c r="FE15" s="73"/>
      <c r="FF15" s="73"/>
      <c r="FG15" s="73"/>
      <c r="FH15" s="73"/>
      <c r="FI15" s="73"/>
      <c r="FJ15" s="73"/>
      <c r="FK15" s="73"/>
      <c r="FL15" s="73"/>
      <c r="FM15" s="73"/>
      <c r="FN15" s="73"/>
      <c r="FO15" s="73"/>
      <c r="FP15" s="73"/>
      <c r="FQ15" s="73"/>
      <c r="FR15" s="73"/>
      <c r="FS15" s="73"/>
      <c r="FT15" s="73"/>
      <c r="FU15" s="73"/>
      <c r="FV15" s="73"/>
      <c r="FW15" s="73"/>
      <c r="FX15" s="73"/>
      <c r="FY15" s="73"/>
      <c r="FZ15" s="73"/>
      <c r="GA15" s="73"/>
      <c r="GB15" s="73"/>
      <c r="GC15" s="73"/>
      <c r="GD15" s="73"/>
      <c r="GE15" s="73"/>
      <c r="GF15" s="73"/>
      <c r="GG15" s="73"/>
      <c r="GH15" s="73"/>
      <c r="GI15" s="73"/>
      <c r="GJ15" s="73"/>
      <c r="GK15" s="73"/>
      <c r="GL15" s="73"/>
      <c r="GM15" s="73"/>
      <c r="GN15" s="73"/>
      <c r="GO15" s="73"/>
      <c r="GP15" s="73"/>
      <c r="GQ15" s="73"/>
      <c r="GR15" s="73"/>
      <c r="GS15" s="73"/>
      <c r="GT15" s="73"/>
      <c r="GU15" s="73"/>
      <c r="GV15" s="73"/>
      <c r="GW15" s="73"/>
      <c r="GX15" s="73"/>
      <c r="GY15" s="73"/>
      <c r="GZ15" s="73"/>
      <c r="HA15" s="73"/>
      <c r="HB15" s="73"/>
      <c r="HC15" s="73"/>
      <c r="HD15" s="73"/>
      <c r="HE15" s="73"/>
      <c r="HF15" s="73"/>
      <c r="HG15" s="73"/>
      <c r="HH15" s="73"/>
      <c r="HI15" s="73"/>
      <c r="HJ15" s="73"/>
      <c r="HK15" s="73"/>
      <c r="HL15" s="73"/>
      <c r="HM15" s="73"/>
      <c r="HN15" s="73"/>
      <c r="HO15" s="73"/>
      <c r="HP15" s="73"/>
      <c r="HQ15" s="73"/>
      <c r="HR15" s="73"/>
      <c r="HS15" s="73"/>
      <c r="HT15" s="73"/>
      <c r="HU15" s="73"/>
      <c r="HV15" s="73"/>
      <c r="HW15" s="73"/>
      <c r="HX15" s="73"/>
      <c r="HY15" s="73"/>
      <c r="HZ15" s="73"/>
      <c r="IA15" s="73"/>
      <c r="IB15" s="73"/>
      <c r="IC15" s="73"/>
      <c r="ID15" s="73"/>
      <c r="IE15" s="73"/>
      <c r="IF15" s="73"/>
      <c r="IG15" s="73"/>
      <c r="IH15" s="73"/>
      <c r="II15" s="73"/>
      <c r="IJ15" s="73"/>
      <c r="IK15" s="73"/>
      <c r="IL15" s="73"/>
      <c r="IM15" s="73"/>
      <c r="IN15" s="73"/>
      <c r="IO15" s="73"/>
      <c r="IP15" s="73"/>
      <c r="IQ15" s="73"/>
      <c r="IR15" s="73"/>
      <c r="IS15" s="73"/>
    </row>
    <row r="16" spans="1:253">
      <c r="A16" s="1190">
        <v>2021</v>
      </c>
      <c r="B16" s="1191">
        <v>3410298.396309</v>
      </c>
      <c r="C16" s="1192">
        <v>324665.261</v>
      </c>
      <c r="D16" s="1192">
        <v>2262.4250000000002</v>
      </c>
      <c r="E16" s="1192">
        <v>72125.304000000004</v>
      </c>
      <c r="F16" s="1192">
        <v>28322.53</v>
      </c>
      <c r="G16" s="1192">
        <v>38372.292439999997</v>
      </c>
      <c r="H16" s="1192">
        <v>3876046.2087489995</v>
      </c>
      <c r="I16" s="1192">
        <v>6056844.2931079995</v>
      </c>
      <c r="J16" s="1192">
        <v>1071757.794</v>
      </c>
      <c r="K16" s="1192">
        <v>40468.321000000004</v>
      </c>
      <c r="L16" s="1192">
        <v>112266.67</v>
      </c>
      <c r="M16" s="1192">
        <v>110764.409</v>
      </c>
      <c r="N16" s="1192">
        <v>723302.27740000002</v>
      </c>
      <c r="O16" s="1192">
        <v>8115403.7645079996</v>
      </c>
      <c r="P16" s="1192">
        <v>11991449.973257</v>
      </c>
      <c r="Q16" s="858"/>
      <c r="R16" s="76"/>
      <c r="S16" s="76"/>
      <c r="T16" s="76"/>
      <c r="U16" s="76"/>
      <c r="V16" s="76"/>
      <c r="W16" s="76"/>
      <c r="X16" s="76"/>
      <c r="Y16" s="76"/>
      <c r="Z16" s="76"/>
      <c r="AA16" s="76"/>
      <c r="AB16" s="76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73"/>
      <c r="AN16" s="73"/>
      <c r="AO16" s="73"/>
      <c r="AP16" s="73"/>
      <c r="AQ16" s="73"/>
      <c r="AR16" s="73"/>
      <c r="AS16" s="73"/>
      <c r="AT16" s="73"/>
      <c r="AU16" s="73"/>
      <c r="AV16" s="73"/>
      <c r="AW16" s="73"/>
      <c r="AX16" s="73"/>
      <c r="AY16" s="73"/>
      <c r="AZ16" s="73"/>
      <c r="BA16" s="73"/>
      <c r="BB16" s="73"/>
      <c r="BC16" s="73"/>
      <c r="BD16" s="73"/>
      <c r="BE16" s="73"/>
      <c r="BF16" s="73"/>
      <c r="BG16" s="73"/>
      <c r="BH16" s="73"/>
      <c r="BI16" s="73"/>
      <c r="BJ16" s="73"/>
      <c r="BK16" s="73"/>
      <c r="BL16" s="73"/>
      <c r="BM16" s="73"/>
      <c r="BN16" s="73"/>
      <c r="BO16" s="73"/>
      <c r="BP16" s="73"/>
      <c r="BQ16" s="73"/>
      <c r="BR16" s="73"/>
      <c r="BS16" s="73"/>
      <c r="BT16" s="73"/>
      <c r="BU16" s="73"/>
      <c r="BV16" s="73"/>
      <c r="BW16" s="73"/>
      <c r="BX16" s="73"/>
      <c r="BY16" s="73"/>
      <c r="BZ16" s="73"/>
      <c r="CA16" s="73"/>
      <c r="CB16" s="73"/>
      <c r="CC16" s="73"/>
      <c r="CD16" s="73"/>
      <c r="CE16" s="73"/>
      <c r="CF16" s="73"/>
      <c r="CG16" s="73"/>
      <c r="CH16" s="73"/>
      <c r="CI16" s="73"/>
      <c r="CJ16" s="73"/>
      <c r="CK16" s="73"/>
      <c r="CL16" s="73"/>
      <c r="CM16" s="73"/>
      <c r="CN16" s="73"/>
      <c r="CO16" s="73"/>
      <c r="CP16" s="73"/>
      <c r="CQ16" s="73"/>
      <c r="CR16" s="73"/>
      <c r="CS16" s="73"/>
      <c r="CT16" s="73"/>
      <c r="CU16" s="73"/>
      <c r="CV16" s="73"/>
      <c r="CW16" s="73"/>
      <c r="CX16" s="73"/>
      <c r="CY16" s="73"/>
      <c r="CZ16" s="73"/>
      <c r="DA16" s="73"/>
      <c r="DB16" s="73"/>
      <c r="DC16" s="73"/>
      <c r="DD16" s="73"/>
      <c r="DE16" s="73"/>
      <c r="DF16" s="73"/>
      <c r="DG16" s="73"/>
      <c r="DH16" s="73"/>
      <c r="DI16" s="73"/>
      <c r="DJ16" s="73"/>
      <c r="DK16" s="73"/>
      <c r="DL16" s="73"/>
      <c r="DM16" s="73"/>
      <c r="DN16" s="73"/>
      <c r="DO16" s="73"/>
      <c r="DP16" s="73"/>
      <c r="DQ16" s="73"/>
      <c r="DR16" s="73"/>
      <c r="DS16" s="73"/>
      <c r="DT16" s="73"/>
      <c r="DU16" s="73"/>
      <c r="DV16" s="73"/>
      <c r="DW16" s="73"/>
      <c r="DX16" s="73"/>
      <c r="DY16" s="73"/>
      <c r="DZ16" s="73"/>
      <c r="EA16" s="73"/>
      <c r="EB16" s="73"/>
      <c r="EC16" s="73"/>
      <c r="ED16" s="73"/>
      <c r="EE16" s="73"/>
      <c r="EF16" s="73"/>
      <c r="EG16" s="73"/>
      <c r="EH16" s="73"/>
      <c r="EI16" s="73"/>
      <c r="EJ16" s="73"/>
      <c r="EK16" s="73"/>
      <c r="EL16" s="73"/>
      <c r="EM16" s="73"/>
      <c r="EN16" s="73"/>
      <c r="EO16" s="73"/>
      <c r="EP16" s="73"/>
      <c r="EQ16" s="73"/>
      <c r="ER16" s="73"/>
      <c r="ES16" s="73"/>
      <c r="ET16" s="73"/>
      <c r="EU16" s="73"/>
      <c r="EV16" s="73"/>
      <c r="EW16" s="73"/>
      <c r="EX16" s="73"/>
      <c r="EY16" s="73"/>
      <c r="EZ16" s="73"/>
      <c r="FA16" s="73"/>
      <c r="FB16" s="73"/>
      <c r="FC16" s="73"/>
      <c r="FD16" s="73"/>
      <c r="FE16" s="73"/>
      <c r="FF16" s="73"/>
      <c r="FG16" s="73"/>
      <c r="FH16" s="73"/>
      <c r="FI16" s="73"/>
      <c r="FJ16" s="73"/>
      <c r="FK16" s="73"/>
      <c r="FL16" s="73"/>
      <c r="FM16" s="73"/>
      <c r="FN16" s="73"/>
      <c r="FO16" s="73"/>
      <c r="FP16" s="73"/>
      <c r="FQ16" s="73"/>
      <c r="FR16" s="73"/>
      <c r="FS16" s="73"/>
      <c r="FT16" s="73"/>
      <c r="FU16" s="73"/>
      <c r="FV16" s="73"/>
      <c r="FW16" s="73"/>
      <c r="FX16" s="73"/>
      <c r="FY16" s="73"/>
      <c r="FZ16" s="73"/>
      <c r="GA16" s="73"/>
      <c r="GB16" s="73"/>
      <c r="GC16" s="73"/>
      <c r="GD16" s="73"/>
      <c r="GE16" s="73"/>
      <c r="GF16" s="73"/>
      <c r="GG16" s="73"/>
      <c r="GH16" s="73"/>
      <c r="GI16" s="73"/>
      <c r="GJ16" s="73"/>
      <c r="GK16" s="73"/>
      <c r="GL16" s="73"/>
      <c r="GM16" s="73"/>
      <c r="GN16" s="73"/>
      <c r="GO16" s="73"/>
      <c r="GP16" s="73"/>
      <c r="GQ16" s="73"/>
      <c r="GR16" s="73"/>
      <c r="GS16" s="73"/>
      <c r="GT16" s="73"/>
      <c r="GU16" s="73"/>
      <c r="GV16" s="73"/>
      <c r="GW16" s="73"/>
      <c r="GX16" s="73"/>
      <c r="GY16" s="73"/>
      <c r="GZ16" s="73"/>
      <c r="HA16" s="73"/>
      <c r="HB16" s="73"/>
      <c r="HC16" s="73"/>
      <c r="HD16" s="73"/>
      <c r="HE16" s="73"/>
      <c r="HF16" s="73"/>
      <c r="HG16" s="73"/>
      <c r="HH16" s="73"/>
      <c r="HI16" s="73"/>
      <c r="HJ16" s="73"/>
      <c r="HK16" s="73"/>
      <c r="HL16" s="73"/>
      <c r="HM16" s="73"/>
      <c r="HN16" s="73"/>
      <c r="HO16" s="73"/>
      <c r="HP16" s="73"/>
      <c r="HQ16" s="73"/>
      <c r="HR16" s="73"/>
      <c r="HS16" s="73"/>
      <c r="HT16" s="73"/>
      <c r="HU16" s="73"/>
      <c r="HV16" s="73"/>
      <c r="HW16" s="73"/>
      <c r="HX16" s="73"/>
      <c r="HY16" s="73"/>
      <c r="HZ16" s="73"/>
      <c r="IA16" s="73"/>
      <c r="IB16" s="73"/>
      <c r="IC16" s="73"/>
      <c r="ID16" s="73"/>
      <c r="IE16" s="73"/>
      <c r="IF16" s="73"/>
      <c r="IG16" s="73"/>
      <c r="IH16" s="73"/>
      <c r="II16" s="73"/>
      <c r="IJ16" s="73"/>
      <c r="IK16" s="73"/>
      <c r="IL16" s="73"/>
      <c r="IM16" s="73"/>
      <c r="IN16" s="73"/>
      <c r="IO16" s="73"/>
      <c r="IP16" s="73"/>
      <c r="IQ16" s="73"/>
      <c r="IR16" s="73"/>
      <c r="IS16" s="73"/>
    </row>
    <row r="17" spans="1:253">
      <c r="A17" s="1190">
        <v>2022</v>
      </c>
      <c r="B17" s="1191">
        <v>3167548.1843209998</v>
      </c>
      <c r="C17" s="1192">
        <v>264539.24400000001</v>
      </c>
      <c r="D17" s="1192">
        <v>2020.3330000000001</v>
      </c>
      <c r="E17" s="1192">
        <v>65814.195999999996</v>
      </c>
      <c r="F17" s="1192">
        <v>22606.633999999998</v>
      </c>
      <c r="G17" s="1192">
        <v>34294.472780000004</v>
      </c>
      <c r="H17" s="1192">
        <v>3556823.0641009999</v>
      </c>
      <c r="I17" s="1192">
        <v>8044245.3246332807</v>
      </c>
      <c r="J17" s="1192">
        <v>1212200.392</v>
      </c>
      <c r="K17" s="1192">
        <v>47073.739000000001</v>
      </c>
      <c r="L17" s="1192">
        <v>135730.451</v>
      </c>
      <c r="M17" s="1192">
        <v>132817.55900000001</v>
      </c>
      <c r="N17" s="1192">
        <v>815517.96165999991</v>
      </c>
      <c r="O17" s="1192">
        <v>10387585.42729328</v>
      </c>
      <c r="P17" s="1192">
        <v>13944408.49139428</v>
      </c>
      <c r="Q17" s="858"/>
      <c r="R17" s="76"/>
      <c r="S17" s="76"/>
      <c r="T17" s="76"/>
      <c r="U17" s="76"/>
      <c r="V17" s="76"/>
      <c r="W17" s="76"/>
      <c r="X17" s="76"/>
      <c r="Y17" s="76"/>
      <c r="Z17" s="76"/>
      <c r="AA17" s="76"/>
      <c r="AB17" s="76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73"/>
      <c r="AN17" s="73"/>
      <c r="AO17" s="73"/>
      <c r="AP17" s="73"/>
      <c r="AQ17" s="73"/>
      <c r="AR17" s="73"/>
      <c r="AS17" s="73"/>
      <c r="AT17" s="73"/>
      <c r="AU17" s="73"/>
      <c r="AV17" s="73"/>
      <c r="AW17" s="73"/>
      <c r="AX17" s="73"/>
      <c r="AY17" s="73"/>
      <c r="AZ17" s="73"/>
      <c r="BA17" s="73"/>
      <c r="BB17" s="73"/>
      <c r="BC17" s="73"/>
      <c r="BD17" s="73"/>
      <c r="BE17" s="73"/>
      <c r="BF17" s="73"/>
      <c r="BG17" s="73"/>
      <c r="BH17" s="73"/>
      <c r="BI17" s="73"/>
      <c r="BJ17" s="73"/>
      <c r="BK17" s="73"/>
      <c r="BL17" s="73"/>
      <c r="BM17" s="73"/>
      <c r="BN17" s="73"/>
      <c r="BO17" s="73"/>
      <c r="BP17" s="73"/>
      <c r="BQ17" s="73"/>
      <c r="BR17" s="73"/>
      <c r="BS17" s="73"/>
      <c r="BT17" s="73"/>
      <c r="BU17" s="73"/>
      <c r="BV17" s="73"/>
      <c r="BW17" s="73"/>
      <c r="BX17" s="73"/>
      <c r="BY17" s="73"/>
      <c r="BZ17" s="73"/>
      <c r="CA17" s="73"/>
      <c r="CB17" s="73"/>
      <c r="CC17" s="73"/>
      <c r="CD17" s="73"/>
      <c r="CE17" s="73"/>
      <c r="CF17" s="73"/>
      <c r="CG17" s="73"/>
      <c r="CH17" s="73"/>
      <c r="CI17" s="73"/>
      <c r="CJ17" s="73"/>
      <c r="CK17" s="73"/>
      <c r="CL17" s="73"/>
      <c r="CM17" s="73"/>
      <c r="CN17" s="73"/>
      <c r="CO17" s="73"/>
      <c r="CP17" s="73"/>
      <c r="CQ17" s="73"/>
      <c r="CR17" s="73"/>
      <c r="CS17" s="73"/>
      <c r="CT17" s="73"/>
      <c r="CU17" s="73"/>
      <c r="CV17" s="73"/>
      <c r="CW17" s="73"/>
      <c r="CX17" s="73"/>
      <c r="CY17" s="73"/>
      <c r="CZ17" s="73"/>
      <c r="DA17" s="73"/>
      <c r="DB17" s="73"/>
      <c r="DC17" s="73"/>
      <c r="DD17" s="73"/>
      <c r="DE17" s="73"/>
      <c r="DF17" s="73"/>
      <c r="DG17" s="73"/>
      <c r="DH17" s="73"/>
      <c r="DI17" s="73"/>
      <c r="DJ17" s="73"/>
      <c r="DK17" s="73"/>
      <c r="DL17" s="73"/>
      <c r="DM17" s="73"/>
      <c r="DN17" s="73"/>
      <c r="DO17" s="73"/>
      <c r="DP17" s="73"/>
      <c r="DQ17" s="73"/>
      <c r="DR17" s="73"/>
      <c r="DS17" s="73"/>
      <c r="DT17" s="73"/>
      <c r="DU17" s="73"/>
      <c r="DV17" s="73"/>
      <c r="DW17" s="73"/>
      <c r="DX17" s="73"/>
      <c r="DY17" s="73"/>
      <c r="DZ17" s="73"/>
      <c r="EA17" s="73"/>
      <c r="EB17" s="73"/>
      <c r="EC17" s="73"/>
      <c r="ED17" s="73"/>
      <c r="EE17" s="73"/>
      <c r="EF17" s="73"/>
      <c r="EG17" s="73"/>
      <c r="EH17" s="73"/>
      <c r="EI17" s="73"/>
      <c r="EJ17" s="73"/>
      <c r="EK17" s="73"/>
      <c r="EL17" s="73"/>
      <c r="EM17" s="73"/>
      <c r="EN17" s="73"/>
      <c r="EO17" s="73"/>
      <c r="EP17" s="73"/>
      <c r="EQ17" s="73"/>
      <c r="ER17" s="73"/>
      <c r="ES17" s="73"/>
      <c r="ET17" s="73"/>
      <c r="EU17" s="73"/>
      <c r="EV17" s="73"/>
      <c r="EW17" s="73"/>
      <c r="EX17" s="73"/>
      <c r="EY17" s="73"/>
      <c r="EZ17" s="73"/>
      <c r="FA17" s="73"/>
      <c r="FB17" s="73"/>
      <c r="FC17" s="73"/>
      <c r="FD17" s="73"/>
      <c r="FE17" s="73"/>
      <c r="FF17" s="73"/>
      <c r="FG17" s="73"/>
      <c r="FH17" s="73"/>
      <c r="FI17" s="73"/>
      <c r="FJ17" s="73"/>
      <c r="FK17" s="73"/>
      <c r="FL17" s="73"/>
      <c r="FM17" s="73"/>
      <c r="FN17" s="73"/>
      <c r="FO17" s="73"/>
      <c r="FP17" s="73"/>
      <c r="FQ17" s="73"/>
      <c r="FR17" s="73"/>
      <c r="FS17" s="73"/>
      <c r="FT17" s="73"/>
      <c r="FU17" s="73"/>
      <c r="FV17" s="73"/>
      <c r="FW17" s="73"/>
      <c r="FX17" s="73"/>
      <c r="FY17" s="73"/>
      <c r="FZ17" s="73"/>
      <c r="GA17" s="73"/>
      <c r="GB17" s="73"/>
      <c r="GC17" s="73"/>
      <c r="GD17" s="73"/>
      <c r="GE17" s="73"/>
      <c r="GF17" s="73"/>
      <c r="GG17" s="73"/>
      <c r="GH17" s="73"/>
      <c r="GI17" s="73"/>
      <c r="GJ17" s="73"/>
      <c r="GK17" s="73"/>
      <c r="GL17" s="73"/>
      <c r="GM17" s="73"/>
      <c r="GN17" s="73"/>
      <c r="GO17" s="73"/>
      <c r="GP17" s="73"/>
      <c r="GQ17" s="73"/>
      <c r="GR17" s="73"/>
      <c r="GS17" s="73"/>
      <c r="GT17" s="73"/>
      <c r="GU17" s="73"/>
      <c r="GV17" s="73"/>
      <c r="GW17" s="73"/>
      <c r="GX17" s="73"/>
      <c r="GY17" s="73"/>
      <c r="GZ17" s="73"/>
      <c r="HA17" s="73"/>
      <c r="HB17" s="73"/>
      <c r="HC17" s="73"/>
      <c r="HD17" s="73"/>
      <c r="HE17" s="73"/>
      <c r="HF17" s="73"/>
      <c r="HG17" s="73"/>
      <c r="HH17" s="73"/>
      <c r="HI17" s="73"/>
      <c r="HJ17" s="73"/>
      <c r="HK17" s="73"/>
      <c r="HL17" s="73"/>
      <c r="HM17" s="73"/>
      <c r="HN17" s="73"/>
      <c r="HO17" s="73"/>
      <c r="HP17" s="73"/>
      <c r="HQ17" s="73"/>
      <c r="HR17" s="73"/>
      <c r="HS17" s="73"/>
      <c r="HT17" s="73"/>
      <c r="HU17" s="73"/>
      <c r="HV17" s="73"/>
      <c r="HW17" s="73"/>
      <c r="HX17" s="73"/>
      <c r="HY17" s="73"/>
      <c r="HZ17" s="73"/>
      <c r="IA17" s="73"/>
      <c r="IB17" s="73"/>
      <c r="IC17" s="73"/>
      <c r="ID17" s="73"/>
      <c r="IE17" s="73"/>
      <c r="IF17" s="73"/>
      <c r="IG17" s="73"/>
      <c r="IH17" s="73"/>
      <c r="II17" s="73"/>
      <c r="IJ17" s="73"/>
      <c r="IK17" s="73"/>
      <c r="IL17" s="73"/>
      <c r="IM17" s="73"/>
      <c r="IN17" s="73"/>
      <c r="IO17" s="73"/>
      <c r="IP17" s="73"/>
      <c r="IQ17" s="73"/>
      <c r="IR17" s="73"/>
      <c r="IS17" s="73"/>
    </row>
    <row r="18" spans="1:253">
      <c r="A18" s="1190">
        <v>2023</v>
      </c>
      <c r="B18" s="1191">
        <v>3810084.4164823103</v>
      </c>
      <c r="C18" s="1192">
        <v>278205.28100000002</v>
      </c>
      <c r="D18" s="1192">
        <v>2196.8389999999999</v>
      </c>
      <c r="E18" s="1192">
        <v>70028.937999999995</v>
      </c>
      <c r="F18" s="1192">
        <v>25506.457999999999</v>
      </c>
      <c r="G18" s="1192">
        <v>32556.919890000001</v>
      </c>
      <c r="H18" s="1192">
        <v>4218578.8523723101</v>
      </c>
      <c r="I18" s="1192">
        <v>8596917.8561936188</v>
      </c>
      <c r="J18" s="1192">
        <v>1204327.3430000001</v>
      </c>
      <c r="K18" s="1192">
        <v>49936.269</v>
      </c>
      <c r="L18" s="1192">
        <v>147804.965</v>
      </c>
      <c r="M18" s="1192">
        <v>133957.38</v>
      </c>
      <c r="N18" s="1192">
        <v>856737.70344000007</v>
      </c>
      <c r="O18" s="1192">
        <v>10989681.516633619</v>
      </c>
      <c r="P18" s="1192">
        <v>15208260.36900593</v>
      </c>
      <c r="Q18" s="858"/>
      <c r="R18" s="76"/>
      <c r="S18" s="76"/>
      <c r="T18" s="76"/>
      <c r="U18" s="76"/>
      <c r="V18" s="76"/>
      <c r="W18" s="76"/>
      <c r="X18" s="76"/>
      <c r="Y18" s="76"/>
      <c r="Z18" s="76"/>
      <c r="AA18" s="76"/>
      <c r="AB18" s="76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73"/>
      <c r="AN18" s="73"/>
      <c r="AO18" s="73"/>
      <c r="AP18" s="73"/>
      <c r="AQ18" s="73"/>
      <c r="AR18" s="73"/>
      <c r="AS18" s="73"/>
      <c r="AT18" s="73"/>
      <c r="AU18" s="73"/>
      <c r="AV18" s="73"/>
      <c r="AW18" s="73"/>
      <c r="AX18" s="73"/>
      <c r="AY18" s="73"/>
      <c r="AZ18" s="73"/>
      <c r="BA18" s="73"/>
      <c r="BB18" s="73"/>
      <c r="BC18" s="73"/>
      <c r="BD18" s="73"/>
      <c r="BE18" s="73"/>
      <c r="BF18" s="73"/>
      <c r="BG18" s="73"/>
      <c r="BH18" s="73"/>
      <c r="BI18" s="73"/>
      <c r="BJ18" s="73"/>
      <c r="BK18" s="73"/>
      <c r="BL18" s="73"/>
      <c r="BM18" s="73"/>
      <c r="BN18" s="73"/>
      <c r="BO18" s="73"/>
      <c r="BP18" s="73"/>
      <c r="BQ18" s="73"/>
      <c r="BR18" s="73"/>
      <c r="BS18" s="73"/>
      <c r="BT18" s="73"/>
      <c r="BU18" s="73"/>
      <c r="BV18" s="73"/>
      <c r="BW18" s="73"/>
      <c r="BX18" s="73"/>
      <c r="BY18" s="73"/>
      <c r="BZ18" s="73"/>
      <c r="CA18" s="73"/>
      <c r="CB18" s="73"/>
      <c r="CC18" s="73"/>
      <c r="CD18" s="73"/>
      <c r="CE18" s="73"/>
      <c r="CF18" s="73"/>
      <c r="CG18" s="73"/>
      <c r="CH18" s="73"/>
      <c r="CI18" s="73"/>
      <c r="CJ18" s="73"/>
      <c r="CK18" s="73"/>
      <c r="CL18" s="73"/>
      <c r="CM18" s="73"/>
      <c r="CN18" s="73"/>
      <c r="CO18" s="73"/>
      <c r="CP18" s="73"/>
      <c r="CQ18" s="73"/>
      <c r="CR18" s="73"/>
      <c r="CS18" s="73"/>
      <c r="CT18" s="73"/>
      <c r="CU18" s="73"/>
      <c r="CV18" s="73"/>
      <c r="CW18" s="73"/>
      <c r="CX18" s="73"/>
      <c r="CY18" s="73"/>
      <c r="CZ18" s="73"/>
      <c r="DA18" s="73"/>
      <c r="DB18" s="73"/>
      <c r="DC18" s="73"/>
      <c r="DD18" s="73"/>
      <c r="DE18" s="73"/>
      <c r="DF18" s="73"/>
      <c r="DG18" s="73"/>
      <c r="DH18" s="73"/>
      <c r="DI18" s="73"/>
      <c r="DJ18" s="73"/>
      <c r="DK18" s="73"/>
      <c r="DL18" s="73"/>
      <c r="DM18" s="73"/>
      <c r="DN18" s="73"/>
      <c r="DO18" s="73"/>
      <c r="DP18" s="73"/>
      <c r="DQ18" s="73"/>
      <c r="DR18" s="73"/>
      <c r="DS18" s="73"/>
      <c r="DT18" s="73"/>
      <c r="DU18" s="73"/>
      <c r="DV18" s="73"/>
      <c r="DW18" s="73"/>
      <c r="DX18" s="73"/>
      <c r="DY18" s="73"/>
      <c r="DZ18" s="73"/>
      <c r="EA18" s="73"/>
      <c r="EB18" s="73"/>
      <c r="EC18" s="73"/>
      <c r="ED18" s="73"/>
      <c r="EE18" s="73"/>
      <c r="EF18" s="73"/>
      <c r="EG18" s="73"/>
      <c r="EH18" s="73"/>
      <c r="EI18" s="73"/>
      <c r="EJ18" s="73"/>
      <c r="EK18" s="73"/>
      <c r="EL18" s="73"/>
      <c r="EM18" s="73"/>
      <c r="EN18" s="73"/>
      <c r="EO18" s="73"/>
      <c r="EP18" s="73"/>
      <c r="EQ18" s="73"/>
      <c r="ER18" s="73"/>
      <c r="ES18" s="73"/>
      <c r="ET18" s="73"/>
      <c r="EU18" s="73"/>
      <c r="EV18" s="73"/>
      <c r="EW18" s="73"/>
      <c r="EX18" s="73"/>
      <c r="EY18" s="73"/>
      <c r="EZ18" s="73"/>
      <c r="FA18" s="73"/>
      <c r="FB18" s="73"/>
      <c r="FC18" s="73"/>
      <c r="FD18" s="73"/>
      <c r="FE18" s="73"/>
      <c r="FF18" s="73"/>
      <c r="FG18" s="73"/>
      <c r="FH18" s="73"/>
      <c r="FI18" s="73"/>
      <c r="FJ18" s="73"/>
      <c r="FK18" s="73"/>
      <c r="FL18" s="73"/>
      <c r="FM18" s="73"/>
      <c r="FN18" s="73"/>
      <c r="FO18" s="73"/>
      <c r="FP18" s="73"/>
      <c r="FQ18" s="73"/>
      <c r="FR18" s="73"/>
      <c r="FS18" s="73"/>
      <c r="FT18" s="73"/>
      <c r="FU18" s="73"/>
      <c r="FV18" s="73"/>
      <c r="FW18" s="73"/>
      <c r="FX18" s="73"/>
      <c r="FY18" s="73"/>
      <c r="FZ18" s="73"/>
      <c r="GA18" s="73"/>
      <c r="GB18" s="73"/>
      <c r="GC18" s="73"/>
      <c r="GD18" s="73"/>
      <c r="GE18" s="73"/>
      <c r="GF18" s="73"/>
      <c r="GG18" s="73"/>
      <c r="GH18" s="73"/>
      <c r="GI18" s="73"/>
      <c r="GJ18" s="73"/>
      <c r="GK18" s="73"/>
      <c r="GL18" s="73"/>
      <c r="GM18" s="73"/>
      <c r="GN18" s="73"/>
      <c r="GO18" s="73"/>
      <c r="GP18" s="73"/>
      <c r="GQ18" s="73"/>
      <c r="GR18" s="73"/>
      <c r="GS18" s="73"/>
      <c r="GT18" s="73"/>
      <c r="GU18" s="73"/>
      <c r="GV18" s="73"/>
      <c r="GW18" s="73"/>
      <c r="GX18" s="73"/>
      <c r="GY18" s="73"/>
      <c r="GZ18" s="73"/>
      <c r="HA18" s="73"/>
      <c r="HB18" s="73"/>
      <c r="HC18" s="73"/>
      <c r="HD18" s="73"/>
      <c r="HE18" s="73"/>
      <c r="HF18" s="73"/>
      <c r="HG18" s="73"/>
      <c r="HH18" s="73"/>
      <c r="HI18" s="73"/>
      <c r="HJ18" s="73"/>
      <c r="HK18" s="73"/>
      <c r="HL18" s="73"/>
      <c r="HM18" s="73"/>
      <c r="HN18" s="73"/>
      <c r="HO18" s="73"/>
      <c r="HP18" s="73"/>
      <c r="HQ18" s="73"/>
      <c r="HR18" s="73"/>
      <c r="HS18" s="73"/>
      <c r="HT18" s="73"/>
      <c r="HU18" s="73"/>
      <c r="HV18" s="73"/>
      <c r="HW18" s="73"/>
      <c r="HX18" s="73"/>
      <c r="HY18" s="73"/>
      <c r="HZ18" s="73"/>
      <c r="IA18" s="73"/>
      <c r="IB18" s="73"/>
      <c r="IC18" s="73"/>
      <c r="ID18" s="73"/>
      <c r="IE18" s="73"/>
      <c r="IF18" s="73"/>
      <c r="IG18" s="73"/>
      <c r="IH18" s="73"/>
      <c r="II18" s="73"/>
      <c r="IJ18" s="73"/>
      <c r="IK18" s="73"/>
      <c r="IL18" s="73"/>
      <c r="IM18" s="73"/>
      <c r="IN18" s="73"/>
      <c r="IO18" s="73"/>
      <c r="IP18" s="73"/>
      <c r="IQ18" s="73"/>
      <c r="IR18" s="73"/>
      <c r="IS18" s="73"/>
    </row>
    <row r="19" spans="1:253">
      <c r="A19" s="936"/>
      <c r="B19" s="140"/>
      <c r="C19" s="1192"/>
      <c r="D19" s="140"/>
      <c r="E19" s="462"/>
      <c r="F19" s="140"/>
      <c r="G19" s="462"/>
      <c r="H19" s="1191"/>
      <c r="I19" s="1192"/>
      <c r="J19" s="1192"/>
      <c r="K19" s="1192"/>
      <c r="L19" s="1193"/>
      <c r="M19" s="462"/>
      <c r="N19" s="1191"/>
      <c r="O19" s="140"/>
      <c r="P19" s="1194"/>
      <c r="Q19" s="858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3"/>
      <c r="DZ19" s="73"/>
      <c r="EA19" s="73"/>
      <c r="EB19" s="73"/>
      <c r="EC19" s="73"/>
      <c r="ED19" s="73"/>
      <c r="EE19" s="73"/>
      <c r="EF19" s="73"/>
      <c r="EG19" s="73"/>
      <c r="EH19" s="73"/>
      <c r="EI19" s="73"/>
      <c r="EJ19" s="73"/>
      <c r="EK19" s="73"/>
      <c r="EL19" s="73"/>
      <c r="EM19" s="73"/>
      <c r="EN19" s="73"/>
      <c r="EO19" s="73"/>
      <c r="EP19" s="73"/>
      <c r="EQ19" s="73"/>
      <c r="ER19" s="73"/>
      <c r="ES19" s="73"/>
      <c r="ET19" s="73"/>
      <c r="EU19" s="73"/>
      <c r="EV19" s="73"/>
      <c r="EW19" s="73"/>
      <c r="EX19" s="73"/>
      <c r="EY19" s="73"/>
      <c r="EZ19" s="73"/>
      <c r="FA19" s="73"/>
      <c r="FB19" s="73"/>
      <c r="FC19" s="73"/>
      <c r="FD19" s="73"/>
      <c r="FE19" s="73"/>
      <c r="FF19" s="73"/>
      <c r="FG19" s="73"/>
      <c r="FH19" s="73"/>
      <c r="FI19" s="73"/>
      <c r="FJ19" s="73"/>
      <c r="FK19" s="73"/>
      <c r="FL19" s="73"/>
      <c r="FM19" s="73"/>
      <c r="FN19" s="73"/>
      <c r="FO19" s="73"/>
      <c r="FP19" s="73"/>
      <c r="FQ19" s="73"/>
      <c r="FR19" s="73"/>
      <c r="FS19" s="73"/>
      <c r="FT19" s="73"/>
      <c r="FU19" s="73"/>
      <c r="FV19" s="73"/>
      <c r="FW19" s="73"/>
      <c r="FX19" s="73"/>
      <c r="FY19" s="73"/>
      <c r="FZ19" s="73"/>
      <c r="GA19" s="73"/>
      <c r="GB19" s="73"/>
      <c r="GC19" s="73"/>
      <c r="GD19" s="73"/>
      <c r="GE19" s="73"/>
      <c r="GF19" s="73"/>
      <c r="GG19" s="73"/>
      <c r="GH19" s="73"/>
      <c r="GI19" s="73"/>
      <c r="GJ19" s="73"/>
      <c r="GK19" s="73"/>
      <c r="GL19" s="73"/>
      <c r="GM19" s="73"/>
      <c r="GN19" s="73"/>
      <c r="GO19" s="73"/>
      <c r="GP19" s="73"/>
      <c r="GQ19" s="73"/>
      <c r="GR19" s="73"/>
      <c r="GS19" s="73"/>
      <c r="GT19" s="73"/>
      <c r="GU19" s="73"/>
      <c r="GV19" s="73"/>
      <c r="GW19" s="73"/>
      <c r="GX19" s="73"/>
      <c r="GY19" s="73"/>
      <c r="GZ19" s="73"/>
      <c r="HA19" s="73"/>
      <c r="HB19" s="73"/>
      <c r="HC19" s="73"/>
      <c r="HD19" s="73"/>
      <c r="HE19" s="73"/>
      <c r="HF19" s="73"/>
      <c r="HG19" s="73"/>
      <c r="HH19" s="73"/>
      <c r="HI19" s="73"/>
      <c r="HJ19" s="73"/>
      <c r="HK19" s="73"/>
      <c r="HL19" s="73"/>
      <c r="HM19" s="73"/>
      <c r="HN19" s="73"/>
      <c r="HO19" s="73"/>
      <c r="HP19" s="73"/>
      <c r="HQ19" s="73"/>
      <c r="HR19" s="73"/>
      <c r="HS19" s="73"/>
      <c r="HT19" s="73"/>
      <c r="HU19" s="73"/>
      <c r="HV19" s="73"/>
      <c r="HW19" s="73"/>
      <c r="HX19" s="73"/>
      <c r="HY19" s="73"/>
      <c r="HZ19" s="73"/>
      <c r="IA19" s="73"/>
      <c r="IB19" s="73"/>
      <c r="IC19" s="73"/>
      <c r="ID19" s="73"/>
      <c r="IE19" s="73"/>
      <c r="IF19" s="73"/>
      <c r="IG19" s="73"/>
      <c r="IH19" s="73"/>
      <c r="II19" s="73"/>
      <c r="IJ19" s="73"/>
      <c r="IK19" s="73"/>
      <c r="IL19" s="73"/>
      <c r="IM19" s="73"/>
      <c r="IN19" s="73"/>
      <c r="IO19" s="73"/>
      <c r="IP19" s="73"/>
      <c r="IQ19" s="73"/>
      <c r="IR19" s="73"/>
      <c r="IS19" s="73"/>
    </row>
    <row r="20" spans="1:253">
      <c r="A20" s="937" t="s">
        <v>1074</v>
      </c>
      <c r="B20" s="1195">
        <v>1798761.802778</v>
      </c>
      <c r="C20" s="462">
        <v>188395.52599999998</v>
      </c>
      <c r="D20" s="976">
        <v>1399.54</v>
      </c>
      <c r="E20" s="462">
        <v>48939.578999999998</v>
      </c>
      <c r="F20" s="140">
        <v>16210.442000000001</v>
      </c>
      <c r="G20" s="462">
        <v>29280.131000000001</v>
      </c>
      <c r="H20" s="977">
        <v>2082987.0207780001</v>
      </c>
      <c r="I20" s="462">
        <v>3852442.7416139999</v>
      </c>
      <c r="J20" s="1196">
        <v>544901.41299999994</v>
      </c>
      <c r="K20" s="1197">
        <v>28875.036</v>
      </c>
      <c r="L20" s="1194">
        <v>87167.126000000004</v>
      </c>
      <c r="M20" s="140">
        <v>80360.950999999986</v>
      </c>
      <c r="N20" s="462">
        <v>661874.28200000001</v>
      </c>
      <c r="O20" s="977">
        <v>5255621.5496140001</v>
      </c>
      <c r="P20" s="462">
        <v>7338608.5703920005</v>
      </c>
      <c r="Q20" s="858"/>
      <c r="R20" s="76"/>
      <c r="S20" s="76"/>
      <c r="T20" s="76"/>
      <c r="U20" s="76"/>
      <c r="V20" s="76"/>
      <c r="W20" s="76"/>
      <c r="X20" s="76"/>
      <c r="Y20" s="76"/>
      <c r="Z20" s="76"/>
      <c r="AA20" s="76"/>
      <c r="AB20" s="76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73"/>
      <c r="AN20" s="73"/>
      <c r="AO20" s="73"/>
      <c r="AP20" s="73"/>
      <c r="AQ20" s="73"/>
      <c r="AR20" s="73"/>
      <c r="AS20" s="73"/>
      <c r="AT20" s="73"/>
      <c r="AU20" s="73"/>
      <c r="AV20" s="73"/>
      <c r="AW20" s="73"/>
      <c r="AX20" s="73"/>
      <c r="AY20" s="73"/>
      <c r="AZ20" s="73"/>
      <c r="BA20" s="73"/>
      <c r="BB20" s="73"/>
      <c r="BC20" s="73"/>
      <c r="BD20" s="73"/>
      <c r="BE20" s="73"/>
      <c r="BF20" s="73"/>
      <c r="BG20" s="73"/>
      <c r="BH20" s="73"/>
      <c r="BI20" s="73"/>
      <c r="BJ20" s="73"/>
      <c r="BK20" s="73"/>
      <c r="BL20" s="73"/>
      <c r="BM20" s="73"/>
      <c r="BN20" s="73"/>
      <c r="BO20" s="73"/>
      <c r="BP20" s="73"/>
      <c r="BQ20" s="73"/>
      <c r="BR20" s="73"/>
      <c r="BS20" s="73"/>
      <c r="BT20" s="73"/>
      <c r="BU20" s="73"/>
      <c r="BV20" s="73"/>
      <c r="BW20" s="73"/>
      <c r="BX20" s="73"/>
      <c r="BY20" s="73"/>
      <c r="BZ20" s="73"/>
      <c r="CA20" s="73"/>
      <c r="CB20" s="73"/>
      <c r="CC20" s="73"/>
      <c r="CD20" s="73"/>
      <c r="CE20" s="73"/>
      <c r="CF20" s="73"/>
      <c r="CG20" s="73"/>
      <c r="CH20" s="73"/>
      <c r="CI20" s="73"/>
      <c r="CJ20" s="73"/>
      <c r="CK20" s="73"/>
      <c r="CL20" s="73"/>
      <c r="CM20" s="73"/>
      <c r="CN20" s="73"/>
      <c r="CO20" s="73"/>
      <c r="CP20" s="73"/>
      <c r="CQ20" s="73"/>
      <c r="CR20" s="73"/>
      <c r="CS20" s="73"/>
      <c r="CT20" s="73"/>
      <c r="CU20" s="73"/>
      <c r="CV20" s="73"/>
      <c r="CW20" s="73"/>
      <c r="CX20" s="73"/>
      <c r="CY20" s="73"/>
      <c r="CZ20" s="73"/>
      <c r="DA20" s="73"/>
      <c r="DB20" s="73"/>
      <c r="DC20" s="73"/>
      <c r="DD20" s="73"/>
      <c r="DE20" s="73"/>
      <c r="DF20" s="73"/>
      <c r="DG20" s="73"/>
      <c r="DH20" s="73"/>
      <c r="DI20" s="73"/>
      <c r="DJ20" s="73"/>
      <c r="DK20" s="73"/>
      <c r="DL20" s="73"/>
      <c r="DM20" s="73"/>
      <c r="DN20" s="73"/>
      <c r="DO20" s="73"/>
      <c r="DP20" s="73"/>
      <c r="DQ20" s="73"/>
      <c r="DR20" s="73"/>
      <c r="DS20" s="73"/>
      <c r="DT20" s="73"/>
      <c r="DU20" s="73"/>
      <c r="DV20" s="73"/>
      <c r="DW20" s="73"/>
      <c r="DX20" s="73"/>
      <c r="DY20" s="73"/>
      <c r="DZ20" s="73"/>
      <c r="EA20" s="73"/>
      <c r="EB20" s="73"/>
      <c r="EC20" s="73"/>
      <c r="ED20" s="73"/>
      <c r="EE20" s="73"/>
      <c r="EF20" s="73"/>
      <c r="EG20" s="73"/>
      <c r="EH20" s="73"/>
      <c r="EI20" s="73"/>
      <c r="EJ20" s="73"/>
      <c r="EK20" s="73"/>
      <c r="EL20" s="73"/>
      <c r="EM20" s="73"/>
      <c r="EN20" s="73"/>
      <c r="EO20" s="73"/>
      <c r="EP20" s="73"/>
      <c r="EQ20" s="73"/>
      <c r="ER20" s="73"/>
      <c r="ES20" s="73"/>
      <c r="ET20" s="73"/>
      <c r="EU20" s="73"/>
      <c r="EV20" s="73"/>
      <c r="EW20" s="73"/>
      <c r="EX20" s="73"/>
      <c r="EY20" s="73"/>
      <c r="EZ20" s="73"/>
      <c r="FA20" s="73"/>
      <c r="FB20" s="73"/>
      <c r="FC20" s="73"/>
      <c r="FD20" s="73"/>
      <c r="FE20" s="73"/>
      <c r="FF20" s="73"/>
      <c r="FG20" s="73"/>
      <c r="FH20" s="73"/>
      <c r="FI20" s="73"/>
      <c r="FJ20" s="73"/>
      <c r="FK20" s="73"/>
      <c r="FL20" s="73"/>
      <c r="FM20" s="73"/>
      <c r="FN20" s="73"/>
      <c r="FO20" s="73"/>
      <c r="FP20" s="73"/>
      <c r="FQ20" s="73"/>
      <c r="FR20" s="73"/>
      <c r="FS20" s="73"/>
      <c r="FT20" s="73"/>
      <c r="FU20" s="73"/>
      <c r="FV20" s="73"/>
      <c r="FW20" s="73"/>
      <c r="FX20" s="73"/>
      <c r="FY20" s="73"/>
      <c r="FZ20" s="73"/>
      <c r="GA20" s="73"/>
      <c r="GB20" s="73"/>
      <c r="GC20" s="73"/>
      <c r="GD20" s="73"/>
      <c r="GE20" s="73"/>
      <c r="GF20" s="73"/>
      <c r="GG20" s="73"/>
      <c r="GH20" s="73"/>
      <c r="GI20" s="73"/>
      <c r="GJ20" s="73"/>
      <c r="GK20" s="73"/>
      <c r="GL20" s="73"/>
      <c r="GM20" s="73"/>
      <c r="GN20" s="73"/>
      <c r="GO20" s="73"/>
      <c r="GP20" s="73"/>
      <c r="GQ20" s="73"/>
      <c r="GR20" s="73"/>
      <c r="GS20" s="73"/>
      <c r="GT20" s="73"/>
      <c r="GU20" s="73"/>
      <c r="GV20" s="73"/>
      <c r="GW20" s="73"/>
      <c r="GX20" s="73"/>
      <c r="GY20" s="73"/>
      <c r="GZ20" s="73"/>
      <c r="HA20" s="73"/>
      <c r="HB20" s="73"/>
      <c r="HC20" s="73"/>
      <c r="HD20" s="73"/>
      <c r="HE20" s="73"/>
      <c r="HF20" s="73"/>
      <c r="HG20" s="73"/>
      <c r="HH20" s="73"/>
      <c r="HI20" s="73"/>
      <c r="HJ20" s="73"/>
      <c r="HK20" s="73"/>
      <c r="HL20" s="73"/>
      <c r="HM20" s="73"/>
      <c r="HN20" s="73"/>
      <c r="HO20" s="73"/>
      <c r="HP20" s="73"/>
      <c r="HQ20" s="73"/>
      <c r="HR20" s="73"/>
      <c r="HS20" s="73"/>
      <c r="HT20" s="73"/>
      <c r="HU20" s="73"/>
      <c r="HV20" s="73"/>
      <c r="HW20" s="73"/>
      <c r="HX20" s="73"/>
      <c r="HY20" s="73"/>
      <c r="HZ20" s="73"/>
      <c r="IA20" s="73"/>
      <c r="IB20" s="73"/>
      <c r="IC20" s="73"/>
      <c r="ID20" s="73"/>
      <c r="IE20" s="73"/>
      <c r="IF20" s="73"/>
      <c r="IG20" s="73"/>
      <c r="IH20" s="73"/>
      <c r="II20" s="73"/>
      <c r="IJ20" s="73"/>
      <c r="IK20" s="73"/>
      <c r="IL20" s="73"/>
      <c r="IM20" s="73"/>
      <c r="IN20" s="73"/>
      <c r="IO20" s="73"/>
      <c r="IP20" s="73"/>
      <c r="IQ20" s="73"/>
      <c r="IR20" s="73"/>
      <c r="IS20" s="73"/>
    </row>
    <row r="21" spans="1:253">
      <c r="A21" s="938" t="s">
        <v>148</v>
      </c>
      <c r="B21" s="1195">
        <v>1834579.6115349999</v>
      </c>
      <c r="C21" s="462">
        <v>189722.568</v>
      </c>
      <c r="D21" s="976">
        <v>1390.43</v>
      </c>
      <c r="E21" s="462">
        <v>49112.459000000003</v>
      </c>
      <c r="F21" s="140">
        <v>16515.636999999999</v>
      </c>
      <c r="G21" s="462">
        <v>31766.379000000001</v>
      </c>
      <c r="H21" s="977">
        <v>2123087.0845349999</v>
      </c>
      <c r="I21" s="462">
        <v>3895821.9135719999</v>
      </c>
      <c r="J21" s="1196">
        <v>549625.75899999996</v>
      </c>
      <c r="K21" s="1197">
        <v>29251.948</v>
      </c>
      <c r="L21" s="1194">
        <v>87487.857000000004</v>
      </c>
      <c r="M21" s="140">
        <v>79787.643000000011</v>
      </c>
      <c r="N21" s="462">
        <v>664665.65500000003</v>
      </c>
      <c r="O21" s="977">
        <v>5306640.7755720001</v>
      </c>
      <c r="P21" s="462">
        <v>7429727.860107</v>
      </c>
      <c r="Q21" s="858"/>
      <c r="R21" s="76"/>
      <c r="S21" s="76"/>
      <c r="T21" s="76"/>
      <c r="U21" s="76"/>
      <c r="V21" s="76"/>
      <c r="W21" s="76"/>
      <c r="X21" s="76"/>
      <c r="Y21" s="76"/>
      <c r="Z21" s="76"/>
      <c r="AA21" s="76"/>
      <c r="AB21" s="76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  <c r="ET21" s="73"/>
      <c r="EU21" s="73"/>
      <c r="EV21" s="73"/>
      <c r="EW21" s="73"/>
      <c r="EX21" s="73"/>
      <c r="EY21" s="73"/>
      <c r="EZ21" s="73"/>
      <c r="FA21" s="73"/>
      <c r="FB21" s="73"/>
      <c r="FC21" s="73"/>
      <c r="FD21" s="73"/>
      <c r="FE21" s="73"/>
      <c r="FF21" s="73"/>
      <c r="FG21" s="73"/>
      <c r="FH21" s="73"/>
      <c r="FI21" s="73"/>
      <c r="FJ21" s="73"/>
      <c r="FK21" s="73"/>
      <c r="FL21" s="73"/>
      <c r="FM21" s="73"/>
      <c r="FN21" s="73"/>
      <c r="FO21" s="73"/>
      <c r="FP21" s="73"/>
      <c r="FQ21" s="73"/>
      <c r="FR21" s="73"/>
      <c r="FS21" s="73"/>
      <c r="FT21" s="73"/>
      <c r="FU21" s="73"/>
      <c r="FV21" s="73"/>
      <c r="FW21" s="73"/>
      <c r="FX21" s="73"/>
      <c r="FY21" s="73"/>
      <c r="FZ21" s="73"/>
      <c r="GA21" s="73"/>
      <c r="GB21" s="73"/>
      <c r="GC21" s="73"/>
      <c r="GD21" s="73"/>
      <c r="GE21" s="73"/>
      <c r="GF21" s="73"/>
      <c r="GG21" s="73"/>
      <c r="GH21" s="73"/>
      <c r="GI21" s="73"/>
      <c r="GJ21" s="73"/>
      <c r="GK21" s="73"/>
      <c r="GL21" s="73"/>
      <c r="GM21" s="73"/>
      <c r="GN21" s="73"/>
      <c r="GO21" s="73"/>
      <c r="GP21" s="73"/>
      <c r="GQ21" s="73"/>
      <c r="GR21" s="73"/>
      <c r="GS21" s="73"/>
      <c r="GT21" s="73"/>
      <c r="GU21" s="73"/>
      <c r="GV21" s="73"/>
      <c r="GW21" s="73"/>
      <c r="GX21" s="73"/>
      <c r="GY21" s="73"/>
      <c r="GZ21" s="73"/>
      <c r="HA21" s="73"/>
      <c r="HB21" s="73"/>
      <c r="HC21" s="73"/>
      <c r="HD21" s="73"/>
      <c r="HE21" s="73"/>
      <c r="HF21" s="73"/>
      <c r="HG21" s="73"/>
      <c r="HH21" s="73"/>
      <c r="HI21" s="73"/>
      <c r="HJ21" s="73"/>
      <c r="HK21" s="73"/>
      <c r="HL21" s="73"/>
      <c r="HM21" s="73"/>
      <c r="HN21" s="73"/>
      <c r="HO21" s="73"/>
      <c r="HP21" s="73"/>
      <c r="HQ21" s="73"/>
      <c r="HR21" s="73"/>
      <c r="HS21" s="73"/>
      <c r="HT21" s="73"/>
      <c r="HU21" s="73"/>
      <c r="HV21" s="73"/>
      <c r="HW21" s="73"/>
      <c r="HX21" s="73"/>
      <c r="HY21" s="73"/>
      <c r="HZ21" s="73"/>
      <c r="IA21" s="73"/>
      <c r="IB21" s="73"/>
      <c r="IC21" s="73"/>
      <c r="ID21" s="73"/>
      <c r="IE21" s="73"/>
      <c r="IF21" s="73"/>
      <c r="IG21" s="73"/>
      <c r="IH21" s="73"/>
      <c r="II21" s="73"/>
      <c r="IJ21" s="73"/>
      <c r="IK21" s="73"/>
      <c r="IL21" s="73"/>
      <c r="IM21" s="73"/>
      <c r="IN21" s="73"/>
      <c r="IO21" s="73"/>
      <c r="IP21" s="73"/>
      <c r="IQ21" s="73"/>
      <c r="IR21" s="73"/>
      <c r="IS21" s="73"/>
    </row>
    <row r="22" spans="1:253">
      <c r="A22" s="938" t="s">
        <v>149</v>
      </c>
      <c r="B22" s="1195">
        <v>1879653.2270750001</v>
      </c>
      <c r="C22" s="462">
        <v>192217.946</v>
      </c>
      <c r="D22" s="976">
        <v>1397.963</v>
      </c>
      <c r="E22" s="462">
        <v>49715.131999999998</v>
      </c>
      <c r="F22" s="140">
        <v>16748.883999999998</v>
      </c>
      <c r="G22" s="462">
        <v>31092.178</v>
      </c>
      <c r="H22" s="977">
        <v>2170825.3300749999</v>
      </c>
      <c r="I22" s="462">
        <v>3954319.5373629997</v>
      </c>
      <c r="J22" s="1196">
        <v>548474.23999999987</v>
      </c>
      <c r="K22" s="1197">
        <v>29445.198999999997</v>
      </c>
      <c r="L22" s="1194">
        <v>86666.164999999994</v>
      </c>
      <c r="M22" s="140">
        <v>78642.913</v>
      </c>
      <c r="N22" s="462">
        <v>659649.89800000004</v>
      </c>
      <c r="O22" s="977">
        <v>5357197.9523629993</v>
      </c>
      <c r="P22" s="462">
        <v>7528023.2824379988</v>
      </c>
      <c r="Q22" s="860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73"/>
      <c r="AN22" s="73"/>
      <c r="AO22" s="73"/>
      <c r="AP22" s="73"/>
      <c r="AQ22" s="73"/>
      <c r="AR22" s="73"/>
      <c r="AS22" s="73"/>
      <c r="AT22" s="73"/>
      <c r="AU22" s="73"/>
      <c r="AV22" s="73"/>
      <c r="AW22" s="73"/>
      <c r="AX22" s="73"/>
      <c r="AY22" s="73"/>
      <c r="AZ22" s="73"/>
      <c r="BA22" s="73"/>
      <c r="BB22" s="73"/>
      <c r="BC22" s="73"/>
      <c r="BD22" s="73"/>
      <c r="BE22" s="73"/>
      <c r="BF22" s="73"/>
      <c r="BG22" s="73"/>
      <c r="BH22" s="73"/>
      <c r="BI22" s="73"/>
      <c r="BJ22" s="73"/>
      <c r="BK22" s="73"/>
      <c r="BL22" s="73"/>
      <c r="BM22" s="73"/>
      <c r="BN22" s="73"/>
      <c r="BO22" s="73"/>
      <c r="BP22" s="73"/>
      <c r="BQ22" s="73"/>
      <c r="BR22" s="73"/>
      <c r="BS22" s="73"/>
      <c r="BT22" s="73"/>
      <c r="BU22" s="73"/>
      <c r="BV22" s="73"/>
      <c r="BW22" s="73"/>
      <c r="BX22" s="73"/>
      <c r="BY22" s="73"/>
      <c r="BZ22" s="73"/>
      <c r="CA22" s="73"/>
      <c r="CB22" s="73"/>
      <c r="CC22" s="73"/>
      <c r="CD22" s="73"/>
      <c r="CE22" s="73"/>
      <c r="CF22" s="73"/>
      <c r="CG22" s="73"/>
      <c r="CH22" s="73"/>
      <c r="CI22" s="73"/>
      <c r="CJ22" s="73"/>
      <c r="CK22" s="73"/>
      <c r="CL22" s="73"/>
      <c r="CM22" s="73"/>
      <c r="CN22" s="73"/>
      <c r="CO22" s="73"/>
      <c r="CP22" s="73"/>
      <c r="CQ22" s="73"/>
      <c r="CR22" s="73"/>
      <c r="CS22" s="73"/>
      <c r="CT22" s="73"/>
      <c r="CU22" s="73"/>
      <c r="CV22" s="73"/>
      <c r="CW22" s="73"/>
      <c r="CX22" s="73"/>
      <c r="CY22" s="73"/>
      <c r="CZ22" s="73"/>
      <c r="DA22" s="73"/>
      <c r="DB22" s="73"/>
      <c r="DC22" s="73"/>
      <c r="DD22" s="73"/>
      <c r="DE22" s="73"/>
      <c r="DF22" s="73"/>
      <c r="DG22" s="73"/>
      <c r="DH22" s="73"/>
      <c r="DI22" s="73"/>
      <c r="DJ22" s="73"/>
      <c r="DK22" s="73"/>
      <c r="DL22" s="73"/>
      <c r="DM22" s="73"/>
      <c r="DN22" s="73"/>
      <c r="DO22" s="73"/>
      <c r="DP22" s="73"/>
      <c r="DQ22" s="73"/>
      <c r="DR22" s="73"/>
      <c r="DS22" s="73"/>
      <c r="DT22" s="73"/>
      <c r="DU22" s="73"/>
      <c r="DV22" s="73"/>
      <c r="DW22" s="73"/>
      <c r="DX22" s="73"/>
      <c r="DY22" s="73"/>
      <c r="DZ22" s="73"/>
      <c r="EA22" s="73"/>
      <c r="EB22" s="73"/>
      <c r="EC22" s="73"/>
      <c r="ED22" s="73"/>
      <c r="EE22" s="73"/>
      <c r="EF22" s="73"/>
      <c r="EG22" s="73"/>
      <c r="EH22" s="73"/>
      <c r="EI22" s="73"/>
      <c r="EJ22" s="73"/>
      <c r="EK22" s="73"/>
      <c r="EL22" s="73"/>
      <c r="EM22" s="73"/>
      <c r="EN22" s="73"/>
      <c r="EO22" s="73"/>
      <c r="EP22" s="73"/>
      <c r="EQ22" s="73"/>
      <c r="ER22" s="73"/>
      <c r="ES22" s="73"/>
      <c r="ET22" s="73"/>
      <c r="EU22" s="73"/>
      <c r="EV22" s="73"/>
      <c r="EW22" s="73"/>
      <c r="EX22" s="73"/>
      <c r="EY22" s="73"/>
      <c r="EZ22" s="73"/>
      <c r="FA22" s="73"/>
      <c r="FB22" s="73"/>
      <c r="FC22" s="73"/>
      <c r="FD22" s="73"/>
      <c r="FE22" s="73"/>
      <c r="FF22" s="73"/>
      <c r="FG22" s="73"/>
      <c r="FH22" s="73"/>
      <c r="FI22" s="73"/>
      <c r="FJ22" s="73"/>
      <c r="FK22" s="73"/>
      <c r="FL22" s="73"/>
      <c r="FM22" s="73"/>
      <c r="FN22" s="73"/>
      <c r="FO22" s="73"/>
      <c r="FP22" s="73"/>
      <c r="FQ22" s="73"/>
      <c r="FR22" s="73"/>
      <c r="FS22" s="73"/>
      <c r="FT22" s="73"/>
      <c r="FU22" s="73"/>
      <c r="FV22" s="73"/>
      <c r="FW22" s="73"/>
      <c r="FX22" s="73"/>
      <c r="FY22" s="73"/>
      <c r="FZ22" s="73"/>
      <c r="GA22" s="73"/>
      <c r="GB22" s="73"/>
      <c r="GC22" s="73"/>
      <c r="GD22" s="73"/>
      <c r="GE22" s="73"/>
      <c r="GF22" s="73"/>
      <c r="GG22" s="73"/>
      <c r="GH22" s="73"/>
      <c r="GI22" s="73"/>
      <c r="GJ22" s="73"/>
      <c r="GK22" s="73"/>
      <c r="GL22" s="73"/>
      <c r="GM22" s="73"/>
      <c r="GN22" s="73"/>
      <c r="GO22" s="73"/>
      <c r="GP22" s="73"/>
      <c r="GQ22" s="73"/>
      <c r="GR22" s="73"/>
      <c r="GS22" s="73"/>
      <c r="GT22" s="73"/>
      <c r="GU22" s="73"/>
      <c r="GV22" s="73"/>
      <c r="GW22" s="73"/>
      <c r="GX22" s="73"/>
      <c r="GY22" s="73"/>
      <c r="GZ22" s="73"/>
      <c r="HA22" s="73"/>
      <c r="HB22" s="73"/>
      <c r="HC22" s="73"/>
      <c r="HD22" s="73"/>
      <c r="HE22" s="73"/>
      <c r="HF22" s="73"/>
      <c r="HG22" s="73"/>
      <c r="HH22" s="73"/>
      <c r="HI22" s="73"/>
      <c r="HJ22" s="73"/>
      <c r="HK22" s="73"/>
      <c r="HL22" s="73"/>
      <c r="HM22" s="73"/>
      <c r="HN22" s="73"/>
      <c r="HO22" s="73"/>
      <c r="HP22" s="73"/>
      <c r="HQ22" s="73"/>
      <c r="HR22" s="73"/>
      <c r="HS22" s="73"/>
      <c r="HT22" s="73"/>
      <c r="HU22" s="73"/>
      <c r="HV22" s="73"/>
      <c r="HW22" s="73"/>
      <c r="HX22" s="73"/>
      <c r="HY22" s="73"/>
      <c r="HZ22" s="73"/>
      <c r="IA22" s="73"/>
      <c r="IB22" s="73"/>
      <c r="IC22" s="73"/>
      <c r="ID22" s="73"/>
      <c r="IE22" s="73"/>
      <c r="IF22" s="73"/>
      <c r="IG22" s="73"/>
      <c r="IH22" s="73"/>
      <c r="II22" s="73"/>
      <c r="IJ22" s="73"/>
      <c r="IK22" s="73"/>
      <c r="IL22" s="73"/>
      <c r="IM22" s="73"/>
      <c r="IN22" s="73"/>
      <c r="IO22" s="73"/>
      <c r="IP22" s="73"/>
      <c r="IQ22" s="73"/>
      <c r="IR22" s="73"/>
      <c r="IS22" s="73"/>
    </row>
    <row r="23" spans="1:253">
      <c r="A23" s="938" t="s">
        <v>150</v>
      </c>
      <c r="B23" s="1195">
        <v>1899608.207647</v>
      </c>
      <c r="C23" s="462">
        <v>193171.71100000001</v>
      </c>
      <c r="D23" s="976">
        <v>1409.7560000000001</v>
      </c>
      <c r="E23" s="462">
        <v>50174.201000000001</v>
      </c>
      <c r="F23" s="140">
        <v>17315.172000000002</v>
      </c>
      <c r="G23" s="462">
        <v>30484.502</v>
      </c>
      <c r="H23" s="977">
        <v>2192163.5496469997</v>
      </c>
      <c r="I23" s="462">
        <v>4022351.307209</v>
      </c>
      <c r="J23" s="1196">
        <v>554935.19799999997</v>
      </c>
      <c r="K23" s="1197">
        <v>29849.830999999998</v>
      </c>
      <c r="L23" s="1194">
        <v>88132.678</v>
      </c>
      <c r="M23" s="140">
        <v>79030.898000000001</v>
      </c>
      <c r="N23" s="462">
        <v>665816.60900000005</v>
      </c>
      <c r="O23" s="977">
        <v>5440116.5212090006</v>
      </c>
      <c r="P23" s="462">
        <v>7632280.0708560003</v>
      </c>
      <c r="Q23" s="860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73"/>
      <c r="AN23" s="73"/>
      <c r="AO23" s="73"/>
      <c r="AP23" s="73"/>
      <c r="AQ23" s="73"/>
      <c r="AR23" s="73"/>
      <c r="AS23" s="73"/>
      <c r="AT23" s="73"/>
      <c r="AU23" s="73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  <c r="BR23" s="73"/>
      <c r="BS23" s="73"/>
      <c r="BT23" s="73"/>
      <c r="BU23" s="73"/>
      <c r="BV23" s="73"/>
      <c r="BW23" s="73"/>
      <c r="BX23" s="73"/>
      <c r="BY23" s="73"/>
      <c r="BZ23" s="73"/>
      <c r="CA23" s="73"/>
      <c r="CB23" s="73"/>
      <c r="CC23" s="73"/>
      <c r="CD23" s="73"/>
      <c r="CE23" s="73"/>
      <c r="CF23" s="73"/>
      <c r="CG23" s="73"/>
      <c r="CH23" s="73"/>
      <c r="CI23" s="73"/>
      <c r="CJ23" s="73"/>
      <c r="CK23" s="73"/>
      <c r="CL23" s="73"/>
      <c r="CM23" s="73"/>
      <c r="CN23" s="73"/>
      <c r="CO23" s="73"/>
      <c r="CP23" s="73"/>
      <c r="CQ23" s="73"/>
      <c r="CR23" s="73"/>
      <c r="CS23" s="73"/>
      <c r="CT23" s="73"/>
      <c r="CU23" s="73"/>
      <c r="CV23" s="73"/>
      <c r="CW23" s="73"/>
      <c r="CX23" s="73"/>
      <c r="CY23" s="73"/>
      <c r="CZ23" s="73"/>
      <c r="DA23" s="73"/>
      <c r="DB23" s="73"/>
      <c r="DC23" s="73"/>
      <c r="DD23" s="73"/>
      <c r="DE23" s="73"/>
      <c r="DF23" s="73"/>
      <c r="DG23" s="73"/>
      <c r="DH23" s="73"/>
      <c r="DI23" s="73"/>
      <c r="DJ23" s="73"/>
      <c r="DK23" s="73"/>
      <c r="DL23" s="73"/>
      <c r="DM23" s="73"/>
      <c r="DN23" s="73"/>
      <c r="DO23" s="73"/>
      <c r="DP23" s="73"/>
      <c r="DQ23" s="73"/>
      <c r="DR23" s="73"/>
      <c r="DS23" s="73"/>
      <c r="DT23" s="73"/>
      <c r="DU23" s="73"/>
      <c r="DV23" s="73"/>
      <c r="DW23" s="73"/>
      <c r="DX23" s="73"/>
      <c r="DY23" s="73"/>
      <c r="DZ23" s="73"/>
      <c r="EA23" s="73"/>
      <c r="EB23" s="73"/>
      <c r="EC23" s="73"/>
      <c r="ED23" s="73"/>
      <c r="EE23" s="73"/>
      <c r="EF23" s="73"/>
      <c r="EG23" s="73"/>
      <c r="EH23" s="73"/>
      <c r="EI23" s="73"/>
      <c r="EJ23" s="73"/>
      <c r="EK23" s="73"/>
      <c r="EL23" s="73"/>
      <c r="EM23" s="73"/>
      <c r="EN23" s="73"/>
      <c r="EO23" s="73"/>
      <c r="EP23" s="73"/>
      <c r="EQ23" s="73"/>
      <c r="ER23" s="73"/>
      <c r="ES23" s="73"/>
      <c r="ET23" s="73"/>
      <c r="EU23" s="73"/>
      <c r="EV23" s="73"/>
      <c r="EW23" s="73"/>
      <c r="EX23" s="73"/>
      <c r="EY23" s="73"/>
      <c r="EZ23" s="73"/>
      <c r="FA23" s="73"/>
      <c r="FB23" s="73"/>
      <c r="FC23" s="73"/>
      <c r="FD23" s="73"/>
      <c r="FE23" s="73"/>
      <c r="FF23" s="73"/>
      <c r="FG23" s="73"/>
      <c r="FH23" s="73"/>
      <c r="FI23" s="73"/>
      <c r="FJ23" s="73"/>
      <c r="FK23" s="73"/>
      <c r="FL23" s="73"/>
      <c r="FM23" s="73"/>
      <c r="FN23" s="73"/>
      <c r="FO23" s="73"/>
      <c r="FP23" s="73"/>
      <c r="FQ23" s="73"/>
      <c r="FR23" s="73"/>
      <c r="FS23" s="73"/>
      <c r="FT23" s="73"/>
      <c r="FU23" s="73"/>
      <c r="FV23" s="73"/>
      <c r="FW23" s="73"/>
      <c r="FX23" s="73"/>
      <c r="FY23" s="73"/>
      <c r="FZ23" s="73"/>
      <c r="GA23" s="73"/>
      <c r="GB23" s="73"/>
      <c r="GC23" s="73"/>
      <c r="GD23" s="73"/>
      <c r="GE23" s="73"/>
      <c r="GF23" s="73"/>
      <c r="GG23" s="73"/>
      <c r="GH23" s="73"/>
      <c r="GI23" s="73"/>
      <c r="GJ23" s="73"/>
      <c r="GK23" s="73"/>
      <c r="GL23" s="73"/>
      <c r="GM23" s="73"/>
      <c r="GN23" s="73"/>
      <c r="GO23" s="73"/>
      <c r="GP23" s="73"/>
      <c r="GQ23" s="73"/>
      <c r="GR23" s="73"/>
      <c r="GS23" s="73"/>
      <c r="GT23" s="73"/>
      <c r="GU23" s="73"/>
      <c r="GV23" s="73"/>
      <c r="GW23" s="73"/>
      <c r="GX23" s="73"/>
      <c r="GY23" s="73"/>
      <c r="GZ23" s="73"/>
      <c r="HA23" s="73"/>
      <c r="HB23" s="73"/>
      <c r="HC23" s="73"/>
      <c r="HD23" s="73"/>
      <c r="HE23" s="73"/>
      <c r="HF23" s="73"/>
      <c r="HG23" s="73"/>
      <c r="HH23" s="73"/>
      <c r="HI23" s="73"/>
      <c r="HJ23" s="73"/>
      <c r="HK23" s="73"/>
      <c r="HL23" s="73"/>
      <c r="HM23" s="73"/>
      <c r="HN23" s="73"/>
      <c r="HO23" s="73"/>
      <c r="HP23" s="73"/>
      <c r="HQ23" s="73"/>
      <c r="HR23" s="73"/>
      <c r="HS23" s="73"/>
      <c r="HT23" s="73"/>
      <c r="HU23" s="73"/>
      <c r="HV23" s="73"/>
      <c r="HW23" s="73"/>
      <c r="HX23" s="73"/>
      <c r="HY23" s="73"/>
      <c r="HZ23" s="73"/>
      <c r="IA23" s="73"/>
      <c r="IB23" s="73"/>
      <c r="IC23" s="73"/>
      <c r="ID23" s="73"/>
      <c r="IE23" s="73"/>
      <c r="IF23" s="73"/>
      <c r="IG23" s="73"/>
      <c r="IH23" s="73"/>
      <c r="II23" s="73"/>
      <c r="IJ23" s="73"/>
      <c r="IK23" s="73"/>
      <c r="IL23" s="73"/>
      <c r="IM23" s="73"/>
      <c r="IN23" s="73"/>
      <c r="IO23" s="73"/>
      <c r="IP23" s="73"/>
      <c r="IQ23" s="73"/>
      <c r="IR23" s="73"/>
      <c r="IS23" s="73"/>
    </row>
    <row r="24" spans="1:253">
      <c r="A24" s="938" t="s">
        <v>151</v>
      </c>
      <c r="B24" s="1195">
        <v>1912730.3534599999</v>
      </c>
      <c r="C24" s="462">
        <v>192993.44400000002</v>
      </c>
      <c r="D24" s="976">
        <v>1400.691</v>
      </c>
      <c r="E24" s="462">
        <v>50044.256000000001</v>
      </c>
      <c r="F24" s="140">
        <v>17215.523000000001</v>
      </c>
      <c r="G24" s="462">
        <v>33320.406000000003</v>
      </c>
      <c r="H24" s="977">
        <v>2207704.6734600002</v>
      </c>
      <c r="I24" s="462">
        <v>4033517.5403470001</v>
      </c>
      <c r="J24" s="1196">
        <v>575288.19699999993</v>
      </c>
      <c r="K24" s="1197">
        <v>30223.688999999998</v>
      </c>
      <c r="L24" s="1194">
        <v>84453.327000000005</v>
      </c>
      <c r="M24" s="140">
        <v>78634.009999999995</v>
      </c>
      <c r="N24" s="462">
        <v>664417.63100000005</v>
      </c>
      <c r="O24" s="977">
        <v>5466534.3943469999</v>
      </c>
      <c r="P24" s="462">
        <v>7674239.0678070001</v>
      </c>
      <c r="Q24" s="860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73"/>
      <c r="AN24" s="73"/>
      <c r="AO24" s="73"/>
      <c r="AP24" s="73"/>
      <c r="AQ24" s="73"/>
      <c r="AR24" s="73"/>
      <c r="AS24" s="73"/>
      <c r="AT24" s="73"/>
      <c r="AU24" s="73"/>
      <c r="AV24" s="73"/>
      <c r="AW24" s="73"/>
      <c r="AX24" s="73"/>
      <c r="AY24" s="73"/>
      <c r="AZ24" s="73"/>
      <c r="BA24" s="73"/>
      <c r="BB24" s="73"/>
      <c r="BC24" s="73"/>
      <c r="BD24" s="73"/>
      <c r="BE24" s="73"/>
      <c r="BF24" s="73"/>
      <c r="BG24" s="73"/>
      <c r="BH24" s="73"/>
      <c r="BI24" s="73"/>
      <c r="BJ24" s="73"/>
      <c r="BK24" s="73"/>
      <c r="BL24" s="73"/>
      <c r="BM24" s="73"/>
      <c r="BN24" s="73"/>
      <c r="BO24" s="73"/>
      <c r="BP24" s="73"/>
      <c r="BQ24" s="73"/>
      <c r="BR24" s="73"/>
      <c r="BS24" s="73"/>
      <c r="BT24" s="73"/>
      <c r="BU24" s="73"/>
      <c r="BV24" s="73"/>
      <c r="BW24" s="73"/>
      <c r="BX24" s="73"/>
      <c r="BY24" s="73"/>
      <c r="BZ24" s="73"/>
      <c r="CA24" s="73"/>
      <c r="CB24" s="73"/>
      <c r="CC24" s="73"/>
      <c r="CD24" s="73"/>
      <c r="CE24" s="73"/>
      <c r="CF24" s="73"/>
      <c r="CG24" s="73"/>
      <c r="CH24" s="73"/>
      <c r="CI24" s="73"/>
      <c r="CJ24" s="73"/>
      <c r="CK24" s="73"/>
      <c r="CL24" s="73"/>
      <c r="CM24" s="73"/>
      <c r="CN24" s="73"/>
      <c r="CO24" s="73"/>
      <c r="CP24" s="73"/>
      <c r="CQ24" s="73"/>
      <c r="CR24" s="73"/>
      <c r="CS24" s="73"/>
      <c r="CT24" s="73"/>
      <c r="CU24" s="73"/>
      <c r="CV24" s="73"/>
      <c r="CW24" s="73"/>
      <c r="CX24" s="73"/>
      <c r="CY24" s="73"/>
      <c r="CZ24" s="73"/>
      <c r="DA24" s="73"/>
      <c r="DB24" s="73"/>
      <c r="DC24" s="73"/>
      <c r="DD24" s="73"/>
      <c r="DE24" s="73"/>
      <c r="DF24" s="73"/>
      <c r="DG24" s="73"/>
      <c r="DH24" s="73"/>
      <c r="DI24" s="73"/>
      <c r="DJ24" s="73"/>
      <c r="DK24" s="73"/>
      <c r="DL24" s="73"/>
      <c r="DM24" s="73"/>
      <c r="DN24" s="73"/>
      <c r="DO24" s="73"/>
      <c r="DP24" s="73"/>
      <c r="DQ24" s="73"/>
      <c r="DR24" s="73"/>
      <c r="DS24" s="73"/>
      <c r="DT24" s="73"/>
      <c r="DU24" s="73"/>
      <c r="DV24" s="73"/>
      <c r="DW24" s="73"/>
      <c r="DX24" s="73"/>
      <c r="DY24" s="73"/>
      <c r="DZ24" s="73"/>
      <c r="EA24" s="73"/>
      <c r="EB24" s="73"/>
      <c r="EC24" s="73"/>
      <c r="ED24" s="73"/>
      <c r="EE24" s="73"/>
      <c r="EF24" s="73"/>
      <c r="EG24" s="73"/>
      <c r="EH24" s="73"/>
      <c r="EI24" s="73"/>
      <c r="EJ24" s="73"/>
      <c r="EK24" s="73"/>
      <c r="EL24" s="73"/>
      <c r="EM24" s="73"/>
      <c r="EN24" s="73"/>
      <c r="EO24" s="73"/>
      <c r="EP24" s="73"/>
      <c r="EQ24" s="73"/>
      <c r="ER24" s="73"/>
      <c r="ES24" s="73"/>
      <c r="ET24" s="73"/>
      <c r="EU24" s="73"/>
      <c r="EV24" s="73"/>
      <c r="EW24" s="73"/>
      <c r="EX24" s="73"/>
      <c r="EY24" s="73"/>
      <c r="EZ24" s="73"/>
      <c r="FA24" s="73"/>
      <c r="FB24" s="73"/>
      <c r="FC24" s="73"/>
      <c r="FD24" s="73"/>
      <c r="FE24" s="73"/>
      <c r="FF24" s="73"/>
      <c r="FG24" s="73"/>
      <c r="FH24" s="73"/>
      <c r="FI24" s="73"/>
      <c r="FJ24" s="73"/>
      <c r="FK24" s="73"/>
      <c r="FL24" s="73"/>
      <c r="FM24" s="73"/>
      <c r="FN24" s="73"/>
      <c r="FO24" s="73"/>
      <c r="FP24" s="73"/>
      <c r="FQ24" s="73"/>
      <c r="FR24" s="73"/>
      <c r="FS24" s="73"/>
      <c r="FT24" s="73"/>
      <c r="FU24" s="73"/>
      <c r="FV24" s="73"/>
      <c r="FW24" s="73"/>
      <c r="FX24" s="73"/>
      <c r="FY24" s="73"/>
      <c r="FZ24" s="73"/>
      <c r="GA24" s="73"/>
      <c r="GB24" s="73"/>
      <c r="GC24" s="73"/>
      <c r="GD24" s="73"/>
      <c r="GE24" s="73"/>
      <c r="GF24" s="73"/>
      <c r="GG24" s="73"/>
      <c r="GH24" s="73"/>
      <c r="GI24" s="73"/>
      <c r="GJ24" s="73"/>
      <c r="GK24" s="73"/>
      <c r="GL24" s="73"/>
      <c r="GM24" s="73"/>
      <c r="GN24" s="73"/>
      <c r="GO24" s="73"/>
      <c r="GP24" s="73"/>
      <c r="GQ24" s="73"/>
      <c r="GR24" s="73"/>
      <c r="GS24" s="73"/>
      <c r="GT24" s="73"/>
      <c r="GU24" s="73"/>
      <c r="GV24" s="73"/>
      <c r="GW24" s="73"/>
      <c r="GX24" s="73"/>
      <c r="GY24" s="73"/>
      <c r="GZ24" s="73"/>
      <c r="HA24" s="73"/>
      <c r="HB24" s="73"/>
      <c r="HC24" s="73"/>
      <c r="HD24" s="73"/>
      <c r="HE24" s="73"/>
      <c r="HF24" s="73"/>
      <c r="HG24" s="73"/>
      <c r="HH24" s="73"/>
      <c r="HI24" s="73"/>
      <c r="HJ24" s="73"/>
      <c r="HK24" s="73"/>
      <c r="HL24" s="73"/>
      <c r="HM24" s="73"/>
      <c r="HN24" s="73"/>
      <c r="HO24" s="73"/>
      <c r="HP24" s="73"/>
      <c r="HQ24" s="73"/>
      <c r="HR24" s="73"/>
      <c r="HS24" s="73"/>
      <c r="HT24" s="73"/>
      <c r="HU24" s="73"/>
      <c r="HV24" s="73"/>
      <c r="HW24" s="73"/>
      <c r="HX24" s="73"/>
      <c r="HY24" s="73"/>
      <c r="HZ24" s="73"/>
      <c r="IA24" s="73"/>
      <c r="IB24" s="73"/>
      <c r="IC24" s="73"/>
      <c r="ID24" s="73"/>
      <c r="IE24" s="73"/>
      <c r="IF24" s="73"/>
      <c r="IG24" s="73"/>
      <c r="IH24" s="73"/>
      <c r="II24" s="73"/>
      <c r="IJ24" s="73"/>
      <c r="IK24" s="73"/>
      <c r="IL24" s="73"/>
      <c r="IM24" s="73"/>
      <c r="IN24" s="73"/>
      <c r="IO24" s="73"/>
      <c r="IP24" s="73"/>
      <c r="IQ24" s="73"/>
      <c r="IR24" s="73"/>
      <c r="IS24" s="73"/>
    </row>
    <row r="25" spans="1:253">
      <c r="A25" s="938" t="s">
        <v>152</v>
      </c>
      <c r="B25" s="1195">
        <v>1930114.462393</v>
      </c>
      <c r="C25" s="462">
        <v>193859.057</v>
      </c>
      <c r="D25" s="976">
        <v>1360.2550000000001</v>
      </c>
      <c r="E25" s="462">
        <v>50148.623</v>
      </c>
      <c r="F25" s="140">
        <v>17439.001</v>
      </c>
      <c r="G25" s="462">
        <v>31013.38</v>
      </c>
      <c r="H25" s="977">
        <v>2223934.7783929999</v>
      </c>
      <c r="I25" s="462">
        <v>4102880.3902719999</v>
      </c>
      <c r="J25" s="1196">
        <v>576235.6939999999</v>
      </c>
      <c r="K25" s="1197">
        <v>30067.453000000001</v>
      </c>
      <c r="L25" s="1194">
        <v>84971.285000000003</v>
      </c>
      <c r="M25" s="140">
        <v>78916.603000000003</v>
      </c>
      <c r="N25" s="462">
        <v>665460.81999999995</v>
      </c>
      <c r="O25" s="977">
        <v>5538532.2452720003</v>
      </c>
      <c r="P25" s="462">
        <v>7762467.0236649998</v>
      </c>
      <c r="Q25" s="860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73"/>
      <c r="AN25" s="73"/>
      <c r="AO25" s="73"/>
      <c r="AP25" s="73"/>
      <c r="AQ25" s="73"/>
      <c r="AR25" s="73"/>
      <c r="AS25" s="73"/>
      <c r="AT25" s="73"/>
      <c r="AU25" s="73"/>
      <c r="AV25" s="73"/>
      <c r="AW25" s="73"/>
      <c r="AX25" s="73"/>
      <c r="AY25" s="73"/>
      <c r="AZ25" s="73"/>
      <c r="BA25" s="73"/>
      <c r="BB25" s="73"/>
      <c r="BC25" s="73"/>
      <c r="BD25" s="73"/>
      <c r="BE25" s="73"/>
      <c r="BF25" s="73"/>
      <c r="BG25" s="73"/>
      <c r="BH25" s="73"/>
      <c r="BI25" s="73"/>
      <c r="BJ25" s="73"/>
      <c r="BK25" s="73"/>
      <c r="BL25" s="73"/>
      <c r="BM25" s="73"/>
      <c r="BN25" s="73"/>
      <c r="BO25" s="73"/>
      <c r="BP25" s="73"/>
      <c r="BQ25" s="73"/>
      <c r="BR25" s="73"/>
      <c r="BS25" s="73"/>
      <c r="BT25" s="73"/>
      <c r="BU25" s="73"/>
      <c r="BV25" s="73"/>
      <c r="BW25" s="73"/>
      <c r="BX25" s="73"/>
      <c r="BY25" s="73"/>
      <c r="BZ25" s="73"/>
      <c r="CA25" s="73"/>
      <c r="CB25" s="73"/>
      <c r="CC25" s="73"/>
      <c r="CD25" s="73"/>
      <c r="CE25" s="73"/>
      <c r="CF25" s="73"/>
      <c r="CG25" s="73"/>
      <c r="CH25" s="73"/>
      <c r="CI25" s="73"/>
      <c r="CJ25" s="73"/>
      <c r="CK25" s="73"/>
      <c r="CL25" s="73"/>
      <c r="CM25" s="73"/>
      <c r="CN25" s="73"/>
      <c r="CO25" s="73"/>
      <c r="CP25" s="73"/>
      <c r="CQ25" s="73"/>
      <c r="CR25" s="73"/>
      <c r="CS25" s="73"/>
      <c r="CT25" s="73"/>
      <c r="CU25" s="73"/>
      <c r="CV25" s="73"/>
      <c r="CW25" s="73"/>
      <c r="CX25" s="73"/>
      <c r="CY25" s="73"/>
      <c r="CZ25" s="73"/>
      <c r="DA25" s="73"/>
      <c r="DB25" s="73"/>
      <c r="DC25" s="73"/>
      <c r="DD25" s="73"/>
      <c r="DE25" s="73"/>
      <c r="DF25" s="73"/>
      <c r="DG25" s="73"/>
      <c r="DH25" s="73"/>
      <c r="DI25" s="73"/>
      <c r="DJ25" s="73"/>
      <c r="DK25" s="73"/>
      <c r="DL25" s="73"/>
      <c r="DM25" s="73"/>
      <c r="DN25" s="73"/>
      <c r="DO25" s="73"/>
      <c r="DP25" s="73"/>
      <c r="DQ25" s="73"/>
      <c r="DR25" s="73"/>
      <c r="DS25" s="73"/>
      <c r="DT25" s="73"/>
      <c r="DU25" s="73"/>
      <c r="DV25" s="73"/>
      <c r="DW25" s="73"/>
      <c r="DX25" s="73"/>
      <c r="DY25" s="73"/>
      <c r="DZ25" s="73"/>
      <c r="EA25" s="73"/>
      <c r="EB25" s="73"/>
      <c r="EC25" s="73"/>
      <c r="ED25" s="73"/>
      <c r="EE25" s="73"/>
      <c r="EF25" s="73"/>
      <c r="EG25" s="73"/>
      <c r="EH25" s="73"/>
      <c r="EI25" s="73"/>
      <c r="EJ25" s="73"/>
      <c r="EK25" s="73"/>
      <c r="EL25" s="73"/>
      <c r="EM25" s="73"/>
      <c r="EN25" s="73"/>
      <c r="EO25" s="73"/>
      <c r="EP25" s="73"/>
      <c r="EQ25" s="73"/>
      <c r="ER25" s="73"/>
      <c r="ES25" s="73"/>
      <c r="ET25" s="73"/>
      <c r="EU25" s="73"/>
      <c r="EV25" s="73"/>
      <c r="EW25" s="73"/>
      <c r="EX25" s="73"/>
      <c r="EY25" s="73"/>
      <c r="EZ25" s="73"/>
      <c r="FA25" s="73"/>
      <c r="FB25" s="73"/>
      <c r="FC25" s="73"/>
      <c r="FD25" s="73"/>
      <c r="FE25" s="73"/>
      <c r="FF25" s="73"/>
      <c r="FG25" s="73"/>
      <c r="FH25" s="73"/>
      <c r="FI25" s="73"/>
      <c r="FJ25" s="73"/>
      <c r="FK25" s="73"/>
      <c r="FL25" s="73"/>
      <c r="FM25" s="73"/>
      <c r="FN25" s="73"/>
      <c r="FO25" s="73"/>
      <c r="FP25" s="73"/>
      <c r="FQ25" s="73"/>
      <c r="FR25" s="73"/>
      <c r="FS25" s="73"/>
      <c r="FT25" s="73"/>
      <c r="FU25" s="73"/>
      <c r="FV25" s="73"/>
      <c r="FW25" s="73"/>
      <c r="FX25" s="73"/>
      <c r="FY25" s="73"/>
      <c r="FZ25" s="73"/>
      <c r="GA25" s="73"/>
      <c r="GB25" s="73"/>
      <c r="GC25" s="73"/>
      <c r="GD25" s="73"/>
      <c r="GE25" s="73"/>
      <c r="GF25" s="73"/>
      <c r="GG25" s="73"/>
      <c r="GH25" s="73"/>
      <c r="GI25" s="73"/>
      <c r="GJ25" s="73"/>
      <c r="GK25" s="73"/>
      <c r="GL25" s="73"/>
      <c r="GM25" s="73"/>
      <c r="GN25" s="73"/>
      <c r="GO25" s="73"/>
      <c r="GP25" s="73"/>
      <c r="GQ25" s="73"/>
      <c r="GR25" s="73"/>
      <c r="GS25" s="73"/>
      <c r="GT25" s="73"/>
      <c r="GU25" s="73"/>
      <c r="GV25" s="73"/>
      <c r="GW25" s="73"/>
      <c r="GX25" s="73"/>
      <c r="GY25" s="73"/>
      <c r="GZ25" s="73"/>
      <c r="HA25" s="73"/>
      <c r="HB25" s="73"/>
      <c r="HC25" s="73"/>
      <c r="HD25" s="73"/>
      <c r="HE25" s="73"/>
      <c r="HF25" s="73"/>
      <c r="HG25" s="73"/>
      <c r="HH25" s="73"/>
      <c r="HI25" s="73"/>
      <c r="HJ25" s="73"/>
      <c r="HK25" s="73"/>
      <c r="HL25" s="73"/>
      <c r="HM25" s="73"/>
      <c r="HN25" s="73"/>
      <c r="HO25" s="73"/>
      <c r="HP25" s="73"/>
      <c r="HQ25" s="73"/>
      <c r="HR25" s="73"/>
      <c r="HS25" s="73"/>
      <c r="HT25" s="73"/>
      <c r="HU25" s="73"/>
      <c r="HV25" s="73"/>
      <c r="HW25" s="73"/>
      <c r="HX25" s="73"/>
      <c r="HY25" s="73"/>
      <c r="HZ25" s="73"/>
      <c r="IA25" s="73"/>
      <c r="IB25" s="73"/>
      <c r="IC25" s="73"/>
      <c r="ID25" s="73"/>
      <c r="IE25" s="73"/>
      <c r="IF25" s="73"/>
      <c r="IG25" s="73"/>
      <c r="IH25" s="73"/>
      <c r="II25" s="73"/>
      <c r="IJ25" s="73"/>
      <c r="IK25" s="73"/>
      <c r="IL25" s="73"/>
      <c r="IM25" s="73"/>
      <c r="IN25" s="73"/>
      <c r="IO25" s="73"/>
      <c r="IP25" s="73"/>
      <c r="IQ25" s="73"/>
      <c r="IR25" s="73"/>
      <c r="IS25" s="73"/>
    </row>
    <row r="26" spans="1:253">
      <c r="A26" s="938" t="s">
        <v>153</v>
      </c>
      <c r="B26" s="1195">
        <v>1937282.3262710001</v>
      </c>
      <c r="C26" s="462">
        <v>194004.774</v>
      </c>
      <c r="D26" s="976">
        <v>1393.2280000000001</v>
      </c>
      <c r="E26" s="462">
        <v>50616.516000000003</v>
      </c>
      <c r="F26" s="140">
        <v>17638.968000000001</v>
      </c>
      <c r="G26" s="462">
        <v>29754.521000000001</v>
      </c>
      <c r="H26" s="977">
        <v>2230690.3332710001</v>
      </c>
      <c r="I26" s="462">
        <v>4176285.5706790001</v>
      </c>
      <c r="J26" s="1196">
        <v>569893.17000000004</v>
      </c>
      <c r="K26" s="1197">
        <v>29287.75</v>
      </c>
      <c r="L26" s="1194">
        <v>83373.266000000003</v>
      </c>
      <c r="M26" s="140">
        <v>78656.301000000007</v>
      </c>
      <c r="N26" s="462">
        <v>665749.799</v>
      </c>
      <c r="O26" s="977">
        <v>5603245.856679</v>
      </c>
      <c r="P26" s="462">
        <v>7833936.1899500005</v>
      </c>
      <c r="Q26" s="858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73"/>
      <c r="AN26" s="73"/>
      <c r="AO26" s="73"/>
      <c r="AP26" s="73"/>
      <c r="AQ26" s="73"/>
      <c r="AR26" s="73"/>
      <c r="AS26" s="73"/>
      <c r="AT26" s="73"/>
      <c r="AU26" s="73"/>
      <c r="AV26" s="73"/>
      <c r="AW26" s="73"/>
      <c r="AX26" s="73"/>
      <c r="AY26" s="73"/>
      <c r="AZ26" s="73"/>
      <c r="BA26" s="73"/>
      <c r="BB26" s="73"/>
      <c r="BC26" s="73"/>
      <c r="BD26" s="73"/>
      <c r="BE26" s="73"/>
      <c r="BF26" s="73"/>
      <c r="BG26" s="73"/>
      <c r="BH26" s="73"/>
      <c r="BI26" s="73"/>
      <c r="BJ26" s="73"/>
      <c r="BK26" s="73"/>
      <c r="BL26" s="73"/>
      <c r="BM26" s="73"/>
      <c r="BN26" s="73"/>
      <c r="BO26" s="73"/>
      <c r="BP26" s="73"/>
      <c r="BQ26" s="73"/>
      <c r="BR26" s="73"/>
      <c r="BS26" s="73"/>
      <c r="BT26" s="73"/>
      <c r="BU26" s="73"/>
      <c r="BV26" s="73"/>
      <c r="BW26" s="73"/>
      <c r="BX26" s="73"/>
      <c r="BY26" s="73"/>
      <c r="BZ26" s="73"/>
      <c r="CA26" s="73"/>
      <c r="CB26" s="73"/>
      <c r="CC26" s="73"/>
      <c r="CD26" s="73"/>
      <c r="CE26" s="73"/>
      <c r="CF26" s="73"/>
      <c r="CG26" s="73"/>
      <c r="CH26" s="73"/>
      <c r="CI26" s="73"/>
      <c r="CJ26" s="73"/>
      <c r="CK26" s="73"/>
      <c r="CL26" s="73"/>
      <c r="CM26" s="73"/>
      <c r="CN26" s="73"/>
      <c r="CO26" s="73"/>
      <c r="CP26" s="73"/>
      <c r="CQ26" s="73"/>
      <c r="CR26" s="73"/>
      <c r="CS26" s="73"/>
      <c r="CT26" s="73"/>
      <c r="CU26" s="73"/>
      <c r="CV26" s="73"/>
      <c r="CW26" s="73"/>
      <c r="CX26" s="73"/>
      <c r="CY26" s="73"/>
      <c r="CZ26" s="73"/>
      <c r="DA26" s="73"/>
      <c r="DB26" s="73"/>
      <c r="DC26" s="73"/>
      <c r="DD26" s="73"/>
      <c r="DE26" s="73"/>
      <c r="DF26" s="73"/>
      <c r="DG26" s="73"/>
      <c r="DH26" s="73"/>
      <c r="DI26" s="73"/>
      <c r="DJ26" s="73"/>
      <c r="DK26" s="73"/>
      <c r="DL26" s="73"/>
      <c r="DM26" s="73"/>
      <c r="DN26" s="73"/>
      <c r="DO26" s="73"/>
      <c r="DP26" s="73"/>
      <c r="DQ26" s="73"/>
      <c r="DR26" s="73"/>
      <c r="DS26" s="73"/>
      <c r="DT26" s="73"/>
      <c r="DU26" s="73"/>
      <c r="DV26" s="73"/>
      <c r="DW26" s="73"/>
      <c r="DX26" s="73"/>
      <c r="DY26" s="73"/>
      <c r="DZ26" s="73"/>
      <c r="EA26" s="73"/>
      <c r="EB26" s="73"/>
      <c r="EC26" s="73"/>
      <c r="ED26" s="73"/>
      <c r="EE26" s="73"/>
      <c r="EF26" s="73"/>
      <c r="EG26" s="73"/>
      <c r="EH26" s="73"/>
      <c r="EI26" s="73"/>
      <c r="EJ26" s="73"/>
      <c r="EK26" s="73"/>
      <c r="EL26" s="73"/>
      <c r="EM26" s="73"/>
      <c r="EN26" s="73"/>
      <c r="EO26" s="73"/>
      <c r="EP26" s="73"/>
      <c r="EQ26" s="73"/>
      <c r="ER26" s="73"/>
      <c r="ES26" s="73"/>
      <c r="ET26" s="73"/>
      <c r="EU26" s="73"/>
      <c r="EV26" s="73"/>
      <c r="EW26" s="73"/>
      <c r="EX26" s="73"/>
      <c r="EY26" s="73"/>
      <c r="EZ26" s="73"/>
      <c r="FA26" s="73"/>
      <c r="FB26" s="73"/>
      <c r="FC26" s="73"/>
      <c r="FD26" s="73"/>
      <c r="FE26" s="73"/>
      <c r="FF26" s="73"/>
      <c r="FG26" s="73"/>
      <c r="FH26" s="73"/>
      <c r="FI26" s="73"/>
      <c r="FJ26" s="73"/>
      <c r="FK26" s="73"/>
      <c r="FL26" s="73"/>
      <c r="FM26" s="73"/>
      <c r="FN26" s="73"/>
      <c r="FO26" s="73"/>
      <c r="FP26" s="73"/>
      <c r="FQ26" s="73"/>
      <c r="FR26" s="73"/>
      <c r="FS26" s="73"/>
      <c r="FT26" s="73"/>
      <c r="FU26" s="73"/>
      <c r="FV26" s="73"/>
      <c r="FW26" s="73"/>
      <c r="FX26" s="73"/>
      <c r="FY26" s="73"/>
      <c r="FZ26" s="73"/>
      <c r="GA26" s="73"/>
      <c r="GB26" s="73"/>
      <c r="GC26" s="73"/>
      <c r="GD26" s="73"/>
      <c r="GE26" s="73"/>
      <c r="GF26" s="73"/>
      <c r="GG26" s="73"/>
      <c r="GH26" s="73"/>
      <c r="GI26" s="73"/>
      <c r="GJ26" s="73"/>
      <c r="GK26" s="73"/>
      <c r="GL26" s="73"/>
      <c r="GM26" s="73"/>
      <c r="GN26" s="73"/>
      <c r="GO26" s="73"/>
      <c r="GP26" s="73"/>
      <c r="GQ26" s="73"/>
      <c r="GR26" s="73"/>
      <c r="GS26" s="73"/>
      <c r="GT26" s="73"/>
      <c r="GU26" s="73"/>
      <c r="GV26" s="73"/>
      <c r="GW26" s="73"/>
      <c r="GX26" s="73"/>
      <c r="GY26" s="73"/>
      <c r="GZ26" s="73"/>
      <c r="HA26" s="73"/>
      <c r="HB26" s="73"/>
      <c r="HC26" s="73"/>
      <c r="HD26" s="73"/>
      <c r="HE26" s="73"/>
      <c r="HF26" s="73"/>
      <c r="HG26" s="73"/>
      <c r="HH26" s="73"/>
      <c r="HI26" s="73"/>
      <c r="HJ26" s="73"/>
      <c r="HK26" s="73"/>
      <c r="HL26" s="73"/>
      <c r="HM26" s="73"/>
      <c r="HN26" s="73"/>
      <c r="HO26" s="73"/>
      <c r="HP26" s="73"/>
      <c r="HQ26" s="73"/>
      <c r="HR26" s="73"/>
      <c r="HS26" s="73"/>
      <c r="HT26" s="73"/>
      <c r="HU26" s="73"/>
      <c r="HV26" s="73"/>
      <c r="HW26" s="73"/>
      <c r="HX26" s="73"/>
      <c r="HY26" s="73"/>
      <c r="HZ26" s="73"/>
      <c r="IA26" s="73"/>
      <c r="IB26" s="73"/>
      <c r="IC26" s="73"/>
      <c r="ID26" s="73"/>
      <c r="IE26" s="73"/>
      <c r="IF26" s="73"/>
      <c r="IG26" s="73"/>
      <c r="IH26" s="73"/>
      <c r="II26" s="73"/>
      <c r="IJ26" s="73"/>
      <c r="IK26" s="73"/>
      <c r="IL26" s="73"/>
      <c r="IM26" s="73"/>
      <c r="IN26" s="73"/>
      <c r="IO26" s="73"/>
      <c r="IP26" s="73"/>
      <c r="IQ26" s="73"/>
      <c r="IR26" s="73"/>
      <c r="IS26" s="73"/>
    </row>
    <row r="27" spans="1:253">
      <c r="A27" s="938" t="s">
        <v>154</v>
      </c>
      <c r="B27" s="1195">
        <v>1946887.8985069999</v>
      </c>
      <c r="C27" s="462">
        <v>194247.10399999999</v>
      </c>
      <c r="D27" s="976">
        <v>1416.413</v>
      </c>
      <c r="E27" s="462">
        <v>50982.36</v>
      </c>
      <c r="F27" s="140">
        <v>17770.463</v>
      </c>
      <c r="G27" s="462">
        <v>28725.003000000001</v>
      </c>
      <c r="H27" s="977">
        <v>2240029.2415069998</v>
      </c>
      <c r="I27" s="462">
        <v>4246054.1145719998</v>
      </c>
      <c r="J27" s="1196">
        <v>573807.83600000013</v>
      </c>
      <c r="K27" s="1197">
        <v>29100.737000000001</v>
      </c>
      <c r="L27" s="1194">
        <v>85778.411999999997</v>
      </c>
      <c r="M27" s="140">
        <v>80162.646999999997</v>
      </c>
      <c r="N27" s="462">
        <v>664195.46699999995</v>
      </c>
      <c r="O27" s="977">
        <v>5679099.2135719992</v>
      </c>
      <c r="P27" s="462">
        <v>7919128.4550789986</v>
      </c>
      <c r="Q27" s="858"/>
      <c r="R27" s="76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73"/>
      <c r="AN27" s="73"/>
      <c r="AO27" s="73"/>
      <c r="AP27" s="73"/>
      <c r="AQ27" s="73"/>
      <c r="AR27" s="73"/>
      <c r="AS27" s="73"/>
      <c r="AT27" s="73"/>
      <c r="AU27" s="73"/>
      <c r="AV27" s="73"/>
      <c r="AW27" s="73"/>
      <c r="AX27" s="73"/>
      <c r="AY27" s="73"/>
      <c r="AZ27" s="73"/>
      <c r="BA27" s="73"/>
      <c r="BB27" s="73"/>
      <c r="BC27" s="73"/>
      <c r="BD27" s="73"/>
      <c r="BE27" s="73"/>
      <c r="BF27" s="73"/>
      <c r="BG27" s="73"/>
      <c r="BH27" s="73"/>
      <c r="BI27" s="73"/>
      <c r="BJ27" s="73"/>
      <c r="BK27" s="73"/>
      <c r="BL27" s="73"/>
      <c r="BM27" s="73"/>
      <c r="BN27" s="73"/>
      <c r="BO27" s="73"/>
      <c r="BP27" s="73"/>
      <c r="BQ27" s="73"/>
      <c r="BR27" s="73"/>
      <c r="BS27" s="73"/>
      <c r="BT27" s="73"/>
      <c r="BU27" s="73"/>
      <c r="BV27" s="73"/>
      <c r="BW27" s="73"/>
      <c r="BX27" s="73"/>
      <c r="BY27" s="73"/>
      <c r="BZ27" s="73"/>
      <c r="CA27" s="73"/>
      <c r="CB27" s="73"/>
      <c r="CC27" s="73"/>
      <c r="CD27" s="73"/>
      <c r="CE27" s="73"/>
      <c r="CF27" s="73"/>
      <c r="CG27" s="73"/>
      <c r="CH27" s="73"/>
      <c r="CI27" s="73"/>
      <c r="CJ27" s="73"/>
      <c r="CK27" s="73"/>
      <c r="CL27" s="73"/>
      <c r="CM27" s="73"/>
      <c r="CN27" s="73"/>
      <c r="CO27" s="73"/>
      <c r="CP27" s="73"/>
      <c r="CQ27" s="73"/>
      <c r="CR27" s="73"/>
      <c r="CS27" s="73"/>
      <c r="CT27" s="73"/>
      <c r="CU27" s="73"/>
      <c r="CV27" s="73"/>
      <c r="CW27" s="73"/>
      <c r="CX27" s="73"/>
      <c r="CY27" s="73"/>
      <c r="CZ27" s="73"/>
      <c r="DA27" s="73"/>
      <c r="DB27" s="73"/>
      <c r="DC27" s="73"/>
      <c r="DD27" s="73"/>
      <c r="DE27" s="73"/>
      <c r="DF27" s="73"/>
      <c r="DG27" s="73"/>
      <c r="DH27" s="73"/>
      <c r="DI27" s="73"/>
      <c r="DJ27" s="73"/>
      <c r="DK27" s="73"/>
      <c r="DL27" s="73"/>
      <c r="DM27" s="73"/>
      <c r="DN27" s="73"/>
      <c r="DO27" s="73"/>
      <c r="DP27" s="73"/>
      <c r="DQ27" s="73"/>
      <c r="DR27" s="73"/>
      <c r="DS27" s="73"/>
      <c r="DT27" s="73"/>
      <c r="DU27" s="73"/>
      <c r="DV27" s="73"/>
      <c r="DW27" s="73"/>
      <c r="DX27" s="73"/>
      <c r="DY27" s="73"/>
      <c r="DZ27" s="73"/>
      <c r="EA27" s="73"/>
      <c r="EB27" s="73"/>
      <c r="EC27" s="73"/>
      <c r="ED27" s="73"/>
      <c r="EE27" s="73"/>
      <c r="EF27" s="73"/>
      <c r="EG27" s="73"/>
      <c r="EH27" s="73"/>
      <c r="EI27" s="73"/>
      <c r="EJ27" s="73"/>
      <c r="EK27" s="73"/>
      <c r="EL27" s="73"/>
      <c r="EM27" s="73"/>
      <c r="EN27" s="73"/>
      <c r="EO27" s="73"/>
      <c r="EP27" s="73"/>
      <c r="EQ27" s="73"/>
      <c r="ER27" s="73"/>
      <c r="ES27" s="73"/>
      <c r="ET27" s="73"/>
      <c r="EU27" s="73"/>
      <c r="EV27" s="73"/>
      <c r="EW27" s="73"/>
      <c r="EX27" s="73"/>
      <c r="EY27" s="73"/>
      <c r="EZ27" s="73"/>
      <c r="FA27" s="73"/>
      <c r="FB27" s="73"/>
      <c r="FC27" s="73"/>
      <c r="FD27" s="73"/>
      <c r="FE27" s="73"/>
      <c r="FF27" s="73"/>
      <c r="FG27" s="73"/>
      <c r="FH27" s="73"/>
      <c r="FI27" s="73"/>
      <c r="FJ27" s="73"/>
      <c r="FK27" s="73"/>
      <c r="FL27" s="73"/>
      <c r="FM27" s="73"/>
      <c r="FN27" s="73"/>
      <c r="FO27" s="73"/>
      <c r="FP27" s="73"/>
      <c r="FQ27" s="73"/>
      <c r="FR27" s="73"/>
      <c r="FS27" s="73"/>
      <c r="FT27" s="73"/>
      <c r="FU27" s="73"/>
      <c r="FV27" s="73"/>
      <c r="FW27" s="73"/>
      <c r="FX27" s="73"/>
      <c r="FY27" s="73"/>
      <c r="FZ27" s="73"/>
      <c r="GA27" s="73"/>
      <c r="GB27" s="73"/>
      <c r="GC27" s="73"/>
      <c r="GD27" s="73"/>
      <c r="GE27" s="73"/>
      <c r="GF27" s="73"/>
      <c r="GG27" s="73"/>
      <c r="GH27" s="73"/>
      <c r="GI27" s="73"/>
      <c r="GJ27" s="73"/>
      <c r="GK27" s="73"/>
      <c r="GL27" s="73"/>
      <c r="GM27" s="73"/>
      <c r="GN27" s="73"/>
      <c r="GO27" s="73"/>
      <c r="GP27" s="73"/>
      <c r="GQ27" s="73"/>
      <c r="GR27" s="73"/>
      <c r="GS27" s="73"/>
      <c r="GT27" s="73"/>
      <c r="GU27" s="73"/>
      <c r="GV27" s="73"/>
      <c r="GW27" s="73"/>
      <c r="GX27" s="73"/>
      <c r="GY27" s="73"/>
      <c r="GZ27" s="73"/>
      <c r="HA27" s="73"/>
      <c r="HB27" s="73"/>
      <c r="HC27" s="73"/>
      <c r="HD27" s="73"/>
      <c r="HE27" s="73"/>
      <c r="HF27" s="73"/>
      <c r="HG27" s="73"/>
      <c r="HH27" s="73"/>
      <c r="HI27" s="73"/>
      <c r="HJ27" s="73"/>
      <c r="HK27" s="73"/>
      <c r="HL27" s="73"/>
      <c r="HM27" s="73"/>
      <c r="HN27" s="73"/>
      <c r="HO27" s="73"/>
      <c r="HP27" s="73"/>
      <c r="HQ27" s="73"/>
      <c r="HR27" s="73"/>
      <c r="HS27" s="73"/>
      <c r="HT27" s="73"/>
      <c r="HU27" s="73"/>
      <c r="HV27" s="73"/>
      <c r="HW27" s="73"/>
      <c r="HX27" s="73"/>
      <c r="HY27" s="73"/>
      <c r="HZ27" s="73"/>
      <c r="IA27" s="73"/>
      <c r="IB27" s="73"/>
      <c r="IC27" s="73"/>
      <c r="ID27" s="73"/>
      <c r="IE27" s="73"/>
      <c r="IF27" s="73"/>
      <c r="IG27" s="73"/>
      <c r="IH27" s="73"/>
      <c r="II27" s="73"/>
      <c r="IJ27" s="73"/>
      <c r="IK27" s="73"/>
      <c r="IL27" s="73"/>
      <c r="IM27" s="73"/>
      <c r="IN27" s="73"/>
      <c r="IO27" s="73"/>
      <c r="IP27" s="73"/>
      <c r="IQ27" s="73"/>
      <c r="IR27" s="73"/>
      <c r="IS27" s="73"/>
    </row>
    <row r="28" spans="1:253">
      <c r="A28" s="938" t="s">
        <v>155</v>
      </c>
      <c r="B28" s="1195">
        <v>1888760.6184779999</v>
      </c>
      <c r="C28" s="462">
        <v>195028.606</v>
      </c>
      <c r="D28" s="976">
        <v>1335.578</v>
      </c>
      <c r="E28" s="462">
        <v>51296.152999999998</v>
      </c>
      <c r="F28" s="140">
        <v>17929.644</v>
      </c>
      <c r="G28" s="462">
        <v>34045.756999999998</v>
      </c>
      <c r="H28" s="977">
        <v>2188396.3564780001</v>
      </c>
      <c r="I28" s="462">
        <v>4358394.5890368596</v>
      </c>
      <c r="J28" s="1196">
        <v>577339.36800000002</v>
      </c>
      <c r="K28" s="1197">
        <v>29664.072999999997</v>
      </c>
      <c r="L28" s="1194">
        <v>86614.366999999998</v>
      </c>
      <c r="M28" s="140">
        <v>80267.712</v>
      </c>
      <c r="N28" s="462">
        <v>665151.80099999998</v>
      </c>
      <c r="O28" s="977">
        <v>5797431.9100368591</v>
      </c>
      <c r="P28" s="462">
        <v>7985828.2665148592</v>
      </c>
      <c r="Q28" s="858"/>
      <c r="R28" s="76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  <c r="AM28" s="73"/>
      <c r="AN28" s="73"/>
      <c r="AO28" s="73"/>
      <c r="AP28" s="73"/>
      <c r="AQ28" s="73"/>
      <c r="AR28" s="73"/>
      <c r="AS28" s="73"/>
      <c r="AT28" s="73"/>
      <c r="AU28" s="73"/>
      <c r="AV28" s="73"/>
      <c r="AW28" s="73"/>
      <c r="AX28" s="73"/>
      <c r="AY28" s="73"/>
      <c r="AZ28" s="73"/>
      <c r="BA28" s="73"/>
      <c r="BB28" s="73"/>
      <c r="BC28" s="73"/>
      <c r="BD28" s="73"/>
      <c r="BE28" s="73"/>
      <c r="BF28" s="73"/>
      <c r="BG28" s="73"/>
      <c r="BH28" s="73"/>
      <c r="BI28" s="73"/>
      <c r="BJ28" s="73"/>
      <c r="BK28" s="73"/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73"/>
      <c r="BW28" s="73"/>
      <c r="BX28" s="73"/>
      <c r="BY28" s="73"/>
      <c r="BZ28" s="73"/>
      <c r="CA28" s="73"/>
      <c r="CB28" s="73"/>
      <c r="CC28" s="73"/>
      <c r="CD28" s="73"/>
      <c r="CE28" s="73"/>
      <c r="CF28" s="73"/>
      <c r="CG28" s="73"/>
      <c r="CH28" s="73"/>
      <c r="CI28" s="73"/>
      <c r="CJ28" s="73"/>
      <c r="CK28" s="73"/>
      <c r="CL28" s="73"/>
      <c r="CM28" s="73"/>
      <c r="CN28" s="73"/>
      <c r="CO28" s="73"/>
      <c r="CP28" s="73"/>
      <c r="CQ28" s="73"/>
      <c r="CR28" s="73"/>
      <c r="CS28" s="73"/>
      <c r="CT28" s="73"/>
      <c r="CU28" s="73"/>
      <c r="CV28" s="73"/>
      <c r="CW28" s="73"/>
      <c r="CX28" s="73"/>
      <c r="CY28" s="73"/>
      <c r="CZ28" s="73"/>
      <c r="DA28" s="73"/>
      <c r="DB28" s="73"/>
      <c r="DC28" s="73"/>
      <c r="DD28" s="73"/>
      <c r="DE28" s="73"/>
      <c r="DF28" s="73"/>
      <c r="DG28" s="73"/>
      <c r="DH28" s="73"/>
      <c r="DI28" s="73"/>
      <c r="DJ28" s="73"/>
      <c r="DK28" s="73"/>
      <c r="DL28" s="73"/>
      <c r="DM28" s="73"/>
      <c r="DN28" s="73"/>
      <c r="DO28" s="73"/>
      <c r="DP28" s="73"/>
      <c r="DQ28" s="73"/>
      <c r="DR28" s="73"/>
      <c r="DS28" s="73"/>
      <c r="DT28" s="73"/>
      <c r="DU28" s="73"/>
      <c r="DV28" s="73"/>
      <c r="DW28" s="73"/>
      <c r="DX28" s="73"/>
      <c r="DY28" s="73"/>
      <c r="DZ28" s="73"/>
      <c r="EA28" s="73"/>
      <c r="EB28" s="73"/>
      <c r="EC28" s="73"/>
      <c r="ED28" s="73"/>
      <c r="EE28" s="73"/>
      <c r="EF28" s="73"/>
      <c r="EG28" s="73"/>
      <c r="EH28" s="73"/>
      <c r="EI28" s="73"/>
      <c r="EJ28" s="73"/>
      <c r="EK28" s="73"/>
      <c r="EL28" s="73"/>
      <c r="EM28" s="73"/>
      <c r="EN28" s="73"/>
      <c r="EO28" s="73"/>
      <c r="EP28" s="73"/>
      <c r="EQ28" s="73"/>
      <c r="ER28" s="73"/>
      <c r="ES28" s="73"/>
      <c r="ET28" s="73"/>
      <c r="EU28" s="73"/>
      <c r="EV28" s="73"/>
      <c r="EW28" s="73"/>
      <c r="EX28" s="73"/>
      <c r="EY28" s="73"/>
      <c r="EZ28" s="73"/>
      <c r="FA28" s="73"/>
      <c r="FB28" s="73"/>
      <c r="FC28" s="73"/>
      <c r="FD28" s="73"/>
      <c r="FE28" s="73"/>
      <c r="FF28" s="73"/>
      <c r="FG28" s="73"/>
      <c r="FH28" s="73"/>
      <c r="FI28" s="73"/>
      <c r="FJ28" s="73"/>
      <c r="FK28" s="73"/>
      <c r="FL28" s="73"/>
      <c r="FM28" s="73"/>
      <c r="FN28" s="73"/>
      <c r="FO28" s="73"/>
      <c r="FP28" s="73"/>
      <c r="FQ28" s="73"/>
      <c r="FR28" s="73"/>
      <c r="FS28" s="73"/>
      <c r="FT28" s="73"/>
      <c r="FU28" s="73"/>
      <c r="FV28" s="73"/>
      <c r="FW28" s="73"/>
      <c r="FX28" s="73"/>
      <c r="FY28" s="73"/>
      <c r="FZ28" s="73"/>
      <c r="GA28" s="73"/>
      <c r="GB28" s="73"/>
      <c r="GC28" s="73"/>
      <c r="GD28" s="73"/>
      <c r="GE28" s="73"/>
      <c r="GF28" s="73"/>
      <c r="GG28" s="73"/>
      <c r="GH28" s="73"/>
      <c r="GI28" s="73"/>
      <c r="GJ28" s="73"/>
      <c r="GK28" s="73"/>
      <c r="GL28" s="73"/>
      <c r="GM28" s="73"/>
      <c r="GN28" s="73"/>
      <c r="GO28" s="73"/>
      <c r="GP28" s="73"/>
      <c r="GQ28" s="73"/>
      <c r="GR28" s="73"/>
      <c r="GS28" s="73"/>
      <c r="GT28" s="73"/>
      <c r="GU28" s="73"/>
      <c r="GV28" s="73"/>
      <c r="GW28" s="73"/>
      <c r="GX28" s="73"/>
      <c r="GY28" s="73"/>
      <c r="GZ28" s="73"/>
      <c r="HA28" s="73"/>
      <c r="HB28" s="73"/>
      <c r="HC28" s="73"/>
      <c r="HD28" s="73"/>
      <c r="HE28" s="73"/>
      <c r="HF28" s="73"/>
      <c r="HG28" s="73"/>
      <c r="HH28" s="73"/>
      <c r="HI28" s="73"/>
      <c r="HJ28" s="73"/>
      <c r="HK28" s="73"/>
      <c r="HL28" s="73"/>
      <c r="HM28" s="73"/>
      <c r="HN28" s="73"/>
      <c r="HO28" s="73"/>
      <c r="HP28" s="73"/>
      <c r="HQ28" s="73"/>
      <c r="HR28" s="73"/>
      <c r="HS28" s="73"/>
      <c r="HT28" s="73"/>
      <c r="HU28" s="73"/>
      <c r="HV28" s="73"/>
      <c r="HW28" s="73"/>
      <c r="HX28" s="73"/>
      <c r="HY28" s="73"/>
      <c r="HZ28" s="73"/>
      <c r="IA28" s="73"/>
      <c r="IB28" s="73"/>
      <c r="IC28" s="73"/>
      <c r="ID28" s="73"/>
      <c r="IE28" s="73"/>
      <c r="IF28" s="73"/>
      <c r="IG28" s="73"/>
      <c r="IH28" s="73"/>
      <c r="II28" s="73"/>
      <c r="IJ28" s="73"/>
      <c r="IK28" s="73"/>
      <c r="IL28" s="73"/>
      <c r="IM28" s="73"/>
      <c r="IN28" s="73"/>
      <c r="IO28" s="73"/>
      <c r="IP28" s="73"/>
      <c r="IQ28" s="73"/>
      <c r="IR28" s="73"/>
      <c r="IS28" s="73"/>
    </row>
    <row r="29" spans="1:253">
      <c r="A29" s="938" t="s">
        <v>156</v>
      </c>
      <c r="B29" s="1195">
        <v>1891136.501588</v>
      </c>
      <c r="C29" s="462">
        <v>195021.75999999998</v>
      </c>
      <c r="D29" s="462">
        <v>1345.2529999999999</v>
      </c>
      <c r="E29" s="462">
        <v>51752.072999999997</v>
      </c>
      <c r="F29" s="462">
        <v>17896.059999999998</v>
      </c>
      <c r="G29" s="462">
        <v>34742.754999999997</v>
      </c>
      <c r="H29" s="462">
        <v>2191894.4025880001</v>
      </c>
      <c r="I29" s="462">
        <v>4437768.4224549998</v>
      </c>
      <c r="J29" s="1196">
        <v>578476.34500000009</v>
      </c>
      <c r="K29" s="1197">
        <v>29735.14</v>
      </c>
      <c r="L29" s="1198">
        <v>89400.752999999997</v>
      </c>
      <c r="M29" s="139">
        <v>82732.361000000004</v>
      </c>
      <c r="N29" s="139">
        <v>658681.23600000003</v>
      </c>
      <c r="O29" s="139">
        <v>5876794.2574549988</v>
      </c>
      <c r="P29" s="139">
        <v>8068688.6600429993</v>
      </c>
      <c r="Q29" s="858"/>
      <c r="R29" s="76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  <c r="AM29" s="73"/>
      <c r="AN29" s="73"/>
      <c r="AO29" s="73"/>
      <c r="AP29" s="73"/>
      <c r="AQ29" s="73"/>
      <c r="AR29" s="73"/>
      <c r="AS29" s="73"/>
      <c r="AT29" s="73"/>
      <c r="AU29" s="73"/>
      <c r="AV29" s="73"/>
      <c r="AW29" s="73"/>
      <c r="AX29" s="73"/>
      <c r="AY29" s="73"/>
      <c r="AZ29" s="73"/>
      <c r="BA29" s="73"/>
      <c r="BB29" s="73"/>
      <c r="BC29" s="73"/>
      <c r="BD29" s="73"/>
      <c r="BE29" s="73"/>
      <c r="BF29" s="73"/>
      <c r="BG29" s="73"/>
      <c r="BH29" s="73"/>
      <c r="BI29" s="73"/>
      <c r="BJ29" s="73"/>
      <c r="BK29" s="73"/>
      <c r="BL29" s="73"/>
      <c r="BM29" s="73"/>
      <c r="BN29" s="73"/>
      <c r="BO29" s="73"/>
      <c r="BP29" s="73"/>
      <c r="BQ29" s="73"/>
      <c r="BR29" s="73"/>
      <c r="BS29" s="73"/>
      <c r="BT29" s="73"/>
      <c r="BU29" s="73"/>
      <c r="BV29" s="73"/>
      <c r="BW29" s="73"/>
      <c r="BX29" s="73"/>
      <c r="BY29" s="73"/>
      <c r="BZ29" s="73"/>
      <c r="CA29" s="73"/>
      <c r="CB29" s="73"/>
      <c r="CC29" s="73"/>
      <c r="CD29" s="73"/>
      <c r="CE29" s="73"/>
      <c r="CF29" s="73"/>
      <c r="CG29" s="73"/>
      <c r="CH29" s="73"/>
      <c r="CI29" s="73"/>
      <c r="CJ29" s="73"/>
      <c r="CK29" s="73"/>
      <c r="CL29" s="73"/>
      <c r="CM29" s="73"/>
      <c r="CN29" s="73"/>
      <c r="CO29" s="73"/>
      <c r="CP29" s="73"/>
      <c r="CQ29" s="73"/>
      <c r="CR29" s="73"/>
      <c r="CS29" s="73"/>
      <c r="CT29" s="73"/>
      <c r="CU29" s="73"/>
      <c r="CV29" s="73"/>
      <c r="CW29" s="73"/>
      <c r="CX29" s="73"/>
      <c r="CY29" s="73"/>
      <c r="CZ29" s="73"/>
      <c r="DA29" s="73"/>
      <c r="DB29" s="73"/>
      <c r="DC29" s="73"/>
      <c r="DD29" s="73"/>
      <c r="DE29" s="73"/>
      <c r="DF29" s="73"/>
      <c r="DG29" s="73"/>
      <c r="DH29" s="73"/>
      <c r="DI29" s="73"/>
      <c r="DJ29" s="73"/>
      <c r="DK29" s="73"/>
      <c r="DL29" s="73"/>
      <c r="DM29" s="73"/>
      <c r="DN29" s="73"/>
      <c r="DO29" s="73"/>
      <c r="DP29" s="73"/>
      <c r="DQ29" s="73"/>
      <c r="DR29" s="73"/>
      <c r="DS29" s="73"/>
      <c r="DT29" s="73"/>
      <c r="DU29" s="73"/>
      <c r="DV29" s="73"/>
      <c r="DW29" s="73"/>
      <c r="DX29" s="73"/>
      <c r="DY29" s="73"/>
      <c r="DZ29" s="73"/>
      <c r="EA29" s="73"/>
      <c r="EB29" s="73"/>
      <c r="EC29" s="73"/>
      <c r="ED29" s="73"/>
      <c r="EE29" s="73"/>
      <c r="EF29" s="73"/>
      <c r="EG29" s="73"/>
      <c r="EH29" s="73"/>
      <c r="EI29" s="73"/>
      <c r="EJ29" s="73"/>
      <c r="EK29" s="73"/>
      <c r="EL29" s="73"/>
      <c r="EM29" s="73"/>
      <c r="EN29" s="73"/>
      <c r="EO29" s="73"/>
      <c r="EP29" s="73"/>
      <c r="EQ29" s="73"/>
      <c r="ER29" s="73"/>
      <c r="ES29" s="73"/>
      <c r="ET29" s="73"/>
      <c r="EU29" s="73"/>
      <c r="EV29" s="73"/>
      <c r="EW29" s="73"/>
      <c r="EX29" s="73"/>
      <c r="EY29" s="73"/>
      <c r="EZ29" s="73"/>
      <c r="FA29" s="73"/>
      <c r="FB29" s="73"/>
      <c r="FC29" s="73"/>
      <c r="FD29" s="73"/>
      <c r="FE29" s="73"/>
      <c r="FF29" s="73"/>
      <c r="FG29" s="73"/>
      <c r="FH29" s="73"/>
      <c r="FI29" s="73"/>
      <c r="FJ29" s="73"/>
      <c r="FK29" s="73"/>
      <c r="FL29" s="73"/>
      <c r="FM29" s="73"/>
      <c r="FN29" s="73"/>
      <c r="FO29" s="73"/>
      <c r="FP29" s="73"/>
      <c r="FQ29" s="73"/>
      <c r="FR29" s="73"/>
      <c r="FS29" s="73"/>
      <c r="FT29" s="73"/>
      <c r="FU29" s="73"/>
      <c r="FV29" s="73"/>
      <c r="FW29" s="73"/>
      <c r="FX29" s="73"/>
      <c r="FY29" s="73"/>
      <c r="FZ29" s="73"/>
      <c r="GA29" s="73"/>
      <c r="GB29" s="73"/>
      <c r="GC29" s="73"/>
      <c r="GD29" s="73"/>
      <c r="GE29" s="73"/>
      <c r="GF29" s="73"/>
      <c r="GG29" s="73"/>
      <c r="GH29" s="73"/>
      <c r="GI29" s="73"/>
      <c r="GJ29" s="73"/>
      <c r="GK29" s="73"/>
      <c r="GL29" s="73"/>
      <c r="GM29" s="73"/>
      <c r="GN29" s="73"/>
      <c r="GO29" s="73"/>
      <c r="GP29" s="73"/>
      <c r="GQ29" s="73"/>
      <c r="GR29" s="73"/>
      <c r="GS29" s="73"/>
      <c r="GT29" s="73"/>
      <c r="GU29" s="73"/>
      <c r="GV29" s="73"/>
      <c r="GW29" s="73"/>
      <c r="GX29" s="73"/>
      <c r="GY29" s="73"/>
      <c r="GZ29" s="73"/>
      <c r="HA29" s="73"/>
      <c r="HB29" s="73"/>
      <c r="HC29" s="73"/>
      <c r="HD29" s="73"/>
      <c r="HE29" s="73"/>
      <c r="HF29" s="73"/>
      <c r="HG29" s="73"/>
      <c r="HH29" s="73"/>
      <c r="HI29" s="73"/>
      <c r="HJ29" s="73"/>
      <c r="HK29" s="73"/>
      <c r="HL29" s="73"/>
      <c r="HM29" s="73"/>
      <c r="HN29" s="73"/>
      <c r="HO29" s="73"/>
      <c r="HP29" s="73"/>
      <c r="HQ29" s="73"/>
      <c r="HR29" s="73"/>
      <c r="HS29" s="73"/>
      <c r="HT29" s="73"/>
      <c r="HU29" s="73"/>
      <c r="HV29" s="73"/>
      <c r="HW29" s="73"/>
      <c r="HX29" s="73"/>
      <c r="HY29" s="73"/>
      <c r="HZ29" s="73"/>
      <c r="IA29" s="73"/>
      <c r="IB29" s="73"/>
      <c r="IC29" s="73"/>
      <c r="ID29" s="73"/>
      <c r="IE29" s="73"/>
      <c r="IF29" s="73"/>
      <c r="IG29" s="73"/>
      <c r="IH29" s="73"/>
      <c r="II29" s="73"/>
      <c r="IJ29" s="73"/>
      <c r="IK29" s="73"/>
      <c r="IL29" s="73"/>
      <c r="IM29" s="73"/>
      <c r="IN29" s="73"/>
      <c r="IO29" s="73"/>
      <c r="IP29" s="73"/>
      <c r="IQ29" s="73"/>
      <c r="IR29" s="73"/>
      <c r="IS29" s="73"/>
    </row>
    <row r="30" spans="1:253">
      <c r="A30" s="938" t="s">
        <v>157</v>
      </c>
      <c r="B30" s="1195">
        <v>1937962.9352609999</v>
      </c>
      <c r="C30" s="139">
        <v>196972.49799999999</v>
      </c>
      <c r="D30" s="139">
        <v>1359.001</v>
      </c>
      <c r="E30" s="139">
        <v>51373.983999999997</v>
      </c>
      <c r="F30" s="139">
        <v>17715.491000000002</v>
      </c>
      <c r="G30" s="139">
        <v>34449.264999999999</v>
      </c>
      <c r="H30" s="139">
        <v>2239833.1742610005</v>
      </c>
      <c r="I30" s="139">
        <v>4452952.6881149998</v>
      </c>
      <c r="J30" s="1199">
        <v>582528.47399999993</v>
      </c>
      <c r="K30" s="1200">
        <v>29167.386600000002</v>
      </c>
      <c r="L30" s="1198">
        <v>89392.119000000006</v>
      </c>
      <c r="M30" s="139">
        <v>82750.5916</v>
      </c>
      <c r="N30" s="139">
        <v>655826.64099999995</v>
      </c>
      <c r="O30" s="139">
        <v>5892617.9003149997</v>
      </c>
      <c r="P30" s="139">
        <v>8132451.0745759998</v>
      </c>
      <c r="Q30" s="858"/>
      <c r="R30" s="76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73"/>
      <c r="BK30" s="73"/>
      <c r="BL30" s="73"/>
      <c r="BM30" s="73"/>
      <c r="BN30" s="73"/>
      <c r="BO30" s="73"/>
      <c r="BP30" s="73"/>
      <c r="BQ30" s="73"/>
      <c r="BR30" s="73"/>
      <c r="BS30" s="73"/>
      <c r="BT30" s="73"/>
      <c r="BU30" s="73"/>
      <c r="BV30" s="73"/>
      <c r="BW30" s="73"/>
      <c r="BX30" s="73"/>
      <c r="BY30" s="73"/>
      <c r="BZ30" s="73"/>
      <c r="CA30" s="73"/>
      <c r="CB30" s="73"/>
      <c r="CC30" s="73"/>
      <c r="CD30" s="73"/>
      <c r="CE30" s="73"/>
      <c r="CF30" s="73"/>
      <c r="CG30" s="73"/>
      <c r="CH30" s="73"/>
      <c r="CI30" s="73"/>
      <c r="CJ30" s="73"/>
      <c r="CK30" s="73"/>
      <c r="CL30" s="73"/>
      <c r="CM30" s="73"/>
      <c r="CN30" s="73"/>
      <c r="CO30" s="73"/>
      <c r="CP30" s="73"/>
      <c r="CQ30" s="73"/>
      <c r="CR30" s="73"/>
      <c r="CS30" s="73"/>
      <c r="CT30" s="73"/>
      <c r="CU30" s="73"/>
      <c r="CV30" s="73"/>
      <c r="CW30" s="73"/>
      <c r="CX30" s="73"/>
      <c r="CY30" s="73"/>
      <c r="CZ30" s="73"/>
      <c r="DA30" s="73"/>
      <c r="DB30" s="73"/>
      <c r="DC30" s="73"/>
      <c r="DD30" s="73"/>
      <c r="DE30" s="73"/>
      <c r="DF30" s="73"/>
      <c r="DG30" s="73"/>
      <c r="DH30" s="73"/>
      <c r="DI30" s="73"/>
      <c r="DJ30" s="73"/>
      <c r="DK30" s="73"/>
      <c r="DL30" s="73"/>
      <c r="DM30" s="73"/>
      <c r="DN30" s="73"/>
      <c r="DO30" s="73"/>
      <c r="DP30" s="73"/>
      <c r="DQ30" s="73"/>
      <c r="DR30" s="73"/>
      <c r="DS30" s="73"/>
      <c r="DT30" s="73"/>
      <c r="DU30" s="73"/>
      <c r="DV30" s="73"/>
      <c r="DW30" s="73"/>
      <c r="DX30" s="73"/>
      <c r="DY30" s="73"/>
      <c r="DZ30" s="73"/>
      <c r="EA30" s="73"/>
      <c r="EB30" s="73"/>
      <c r="EC30" s="73"/>
      <c r="ED30" s="73"/>
      <c r="EE30" s="73"/>
      <c r="EF30" s="73"/>
      <c r="EG30" s="73"/>
      <c r="EH30" s="73"/>
      <c r="EI30" s="73"/>
      <c r="EJ30" s="73"/>
      <c r="EK30" s="73"/>
      <c r="EL30" s="73"/>
      <c r="EM30" s="73"/>
      <c r="EN30" s="73"/>
      <c r="EO30" s="73"/>
      <c r="EP30" s="73"/>
      <c r="EQ30" s="73"/>
      <c r="ER30" s="73"/>
      <c r="ES30" s="73"/>
      <c r="ET30" s="73"/>
      <c r="EU30" s="73"/>
      <c r="EV30" s="73"/>
      <c r="EW30" s="73"/>
      <c r="EX30" s="73"/>
      <c r="EY30" s="73"/>
      <c r="EZ30" s="73"/>
      <c r="FA30" s="73"/>
      <c r="FB30" s="73"/>
      <c r="FC30" s="73"/>
      <c r="FD30" s="73"/>
      <c r="FE30" s="73"/>
      <c r="FF30" s="73"/>
      <c r="FG30" s="73"/>
      <c r="FH30" s="73"/>
      <c r="FI30" s="73"/>
      <c r="FJ30" s="73"/>
      <c r="FK30" s="73"/>
      <c r="FL30" s="73"/>
      <c r="FM30" s="73"/>
      <c r="FN30" s="73"/>
      <c r="FO30" s="73"/>
      <c r="FP30" s="73"/>
      <c r="FQ30" s="73"/>
      <c r="FR30" s="73"/>
      <c r="FS30" s="73"/>
      <c r="FT30" s="73"/>
      <c r="FU30" s="73"/>
      <c r="FV30" s="73"/>
      <c r="FW30" s="73"/>
      <c r="FX30" s="73"/>
      <c r="FY30" s="73"/>
      <c r="FZ30" s="73"/>
      <c r="GA30" s="73"/>
      <c r="GB30" s="73"/>
      <c r="GC30" s="73"/>
      <c r="GD30" s="73"/>
      <c r="GE30" s="73"/>
      <c r="GF30" s="73"/>
      <c r="GG30" s="73"/>
      <c r="GH30" s="73"/>
      <c r="GI30" s="73"/>
      <c r="GJ30" s="73"/>
      <c r="GK30" s="73"/>
      <c r="GL30" s="73"/>
      <c r="GM30" s="73"/>
      <c r="GN30" s="73"/>
      <c r="GO30" s="73"/>
      <c r="GP30" s="73"/>
      <c r="GQ30" s="73"/>
      <c r="GR30" s="73"/>
      <c r="GS30" s="73"/>
      <c r="GT30" s="73"/>
      <c r="GU30" s="73"/>
      <c r="GV30" s="73"/>
      <c r="GW30" s="73"/>
      <c r="GX30" s="73"/>
      <c r="GY30" s="73"/>
      <c r="GZ30" s="73"/>
      <c r="HA30" s="73"/>
      <c r="HB30" s="73"/>
      <c r="HC30" s="73"/>
      <c r="HD30" s="73"/>
      <c r="HE30" s="73"/>
      <c r="HF30" s="73"/>
      <c r="HG30" s="73"/>
      <c r="HH30" s="73"/>
      <c r="HI30" s="73"/>
      <c r="HJ30" s="73"/>
      <c r="HK30" s="73"/>
      <c r="HL30" s="73"/>
      <c r="HM30" s="73"/>
      <c r="HN30" s="73"/>
      <c r="HO30" s="73"/>
      <c r="HP30" s="73"/>
      <c r="HQ30" s="73"/>
      <c r="HR30" s="73"/>
      <c r="HS30" s="73"/>
      <c r="HT30" s="73"/>
      <c r="HU30" s="73"/>
      <c r="HV30" s="73"/>
      <c r="HW30" s="73"/>
      <c r="HX30" s="73"/>
      <c r="HY30" s="73"/>
      <c r="HZ30" s="73"/>
      <c r="IA30" s="73"/>
      <c r="IB30" s="73"/>
      <c r="IC30" s="73"/>
      <c r="ID30" s="73"/>
      <c r="IE30" s="73"/>
      <c r="IF30" s="73"/>
      <c r="IG30" s="73"/>
      <c r="IH30" s="73"/>
      <c r="II30" s="73"/>
      <c r="IJ30" s="73"/>
      <c r="IK30" s="73"/>
      <c r="IL30" s="73"/>
      <c r="IM30" s="73"/>
      <c r="IN30" s="73"/>
      <c r="IO30" s="73"/>
      <c r="IP30" s="73"/>
      <c r="IQ30" s="73"/>
      <c r="IR30" s="73"/>
      <c r="IS30" s="73"/>
    </row>
    <row r="31" spans="1:253">
      <c r="A31" s="938" t="s">
        <v>158</v>
      </c>
      <c r="B31" s="977">
        <v>1945369.444258</v>
      </c>
      <c r="C31" s="139">
        <v>197637.75</v>
      </c>
      <c r="D31" s="139">
        <v>1320.069</v>
      </c>
      <c r="E31" s="139">
        <v>51404.260999999999</v>
      </c>
      <c r="F31" s="139">
        <v>17751.268</v>
      </c>
      <c r="G31" s="139">
        <v>34600.997000000003</v>
      </c>
      <c r="H31" s="139">
        <v>2248083.789258</v>
      </c>
      <c r="I31" s="139">
        <v>4489222.6003595097</v>
      </c>
      <c r="J31" s="139">
        <v>616267.85099999991</v>
      </c>
      <c r="K31" s="1200">
        <v>30320.217000000001</v>
      </c>
      <c r="L31" s="1194">
        <v>86523.714000000007</v>
      </c>
      <c r="M31" s="139">
        <v>83387.054999999993</v>
      </c>
      <c r="N31" s="139">
        <v>658094.65099999995</v>
      </c>
      <c r="O31" s="139">
        <v>5963816.0883595087</v>
      </c>
      <c r="P31" s="139">
        <v>8211899.8776175082</v>
      </c>
      <c r="Q31" s="860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73"/>
      <c r="BK31" s="73"/>
      <c r="BL31" s="73"/>
      <c r="BM31" s="73"/>
      <c r="BN31" s="73"/>
      <c r="BO31" s="73"/>
      <c r="BP31" s="73"/>
      <c r="BQ31" s="73"/>
      <c r="BR31" s="73"/>
      <c r="BS31" s="73"/>
      <c r="BT31" s="73"/>
      <c r="BU31" s="73"/>
      <c r="BV31" s="73"/>
      <c r="BW31" s="73"/>
      <c r="BX31" s="73"/>
      <c r="BY31" s="73"/>
      <c r="BZ31" s="73"/>
      <c r="CA31" s="73"/>
      <c r="CB31" s="73"/>
      <c r="CC31" s="73"/>
      <c r="CD31" s="73"/>
      <c r="CE31" s="73"/>
      <c r="CF31" s="73"/>
      <c r="CG31" s="73"/>
      <c r="CH31" s="73"/>
      <c r="CI31" s="73"/>
      <c r="CJ31" s="73"/>
      <c r="CK31" s="73"/>
      <c r="CL31" s="73"/>
      <c r="CM31" s="73"/>
      <c r="CN31" s="73"/>
      <c r="CO31" s="73"/>
      <c r="CP31" s="73"/>
      <c r="CQ31" s="73"/>
      <c r="CR31" s="73"/>
      <c r="CS31" s="73"/>
      <c r="CT31" s="73"/>
      <c r="CU31" s="73"/>
      <c r="CV31" s="73"/>
      <c r="CW31" s="73"/>
      <c r="CX31" s="73"/>
      <c r="CY31" s="73"/>
      <c r="CZ31" s="73"/>
      <c r="DA31" s="73"/>
      <c r="DB31" s="73"/>
      <c r="DC31" s="73"/>
      <c r="DD31" s="73"/>
      <c r="DE31" s="73"/>
      <c r="DF31" s="73"/>
      <c r="DG31" s="73"/>
      <c r="DH31" s="73"/>
      <c r="DI31" s="73"/>
      <c r="DJ31" s="73"/>
      <c r="DK31" s="73"/>
      <c r="DL31" s="73"/>
      <c r="DM31" s="73"/>
      <c r="DN31" s="73"/>
      <c r="DO31" s="73"/>
      <c r="DP31" s="73"/>
      <c r="DQ31" s="73"/>
      <c r="DR31" s="73"/>
      <c r="DS31" s="73"/>
      <c r="DT31" s="73"/>
      <c r="DU31" s="73"/>
      <c r="DV31" s="73"/>
      <c r="DW31" s="73"/>
      <c r="DX31" s="73"/>
      <c r="DY31" s="73"/>
      <c r="DZ31" s="73"/>
      <c r="EA31" s="73"/>
      <c r="EB31" s="73"/>
      <c r="EC31" s="73"/>
      <c r="ED31" s="73"/>
      <c r="EE31" s="73"/>
      <c r="EF31" s="73"/>
      <c r="EG31" s="73"/>
      <c r="EH31" s="73"/>
      <c r="EI31" s="73"/>
      <c r="EJ31" s="73"/>
      <c r="EK31" s="73"/>
      <c r="EL31" s="73"/>
      <c r="EM31" s="73"/>
      <c r="EN31" s="73"/>
      <c r="EO31" s="73"/>
      <c r="EP31" s="73"/>
      <c r="EQ31" s="73"/>
      <c r="ER31" s="73"/>
      <c r="ES31" s="73"/>
      <c r="ET31" s="73"/>
      <c r="EU31" s="73"/>
      <c r="EV31" s="73"/>
      <c r="EW31" s="73"/>
      <c r="EX31" s="73"/>
      <c r="EY31" s="73"/>
      <c r="EZ31" s="73"/>
      <c r="FA31" s="73"/>
      <c r="FB31" s="73"/>
      <c r="FC31" s="73"/>
      <c r="FD31" s="73"/>
      <c r="FE31" s="73"/>
      <c r="FF31" s="73"/>
      <c r="FG31" s="73"/>
      <c r="FH31" s="73"/>
      <c r="FI31" s="73"/>
      <c r="FJ31" s="73"/>
      <c r="FK31" s="73"/>
      <c r="FL31" s="73"/>
      <c r="FM31" s="73"/>
      <c r="FN31" s="73"/>
      <c r="FO31" s="73"/>
      <c r="FP31" s="73"/>
      <c r="FQ31" s="73"/>
      <c r="FR31" s="73"/>
      <c r="FS31" s="73"/>
      <c r="FT31" s="73"/>
      <c r="FU31" s="73"/>
      <c r="FV31" s="73"/>
      <c r="FW31" s="73"/>
      <c r="FX31" s="73"/>
      <c r="FY31" s="73"/>
      <c r="FZ31" s="73"/>
      <c r="GA31" s="73"/>
      <c r="GB31" s="73"/>
      <c r="GC31" s="73"/>
      <c r="GD31" s="73"/>
      <c r="GE31" s="73"/>
      <c r="GF31" s="73"/>
      <c r="GG31" s="73"/>
      <c r="GH31" s="73"/>
      <c r="GI31" s="73"/>
      <c r="GJ31" s="73"/>
      <c r="GK31" s="73"/>
      <c r="GL31" s="73"/>
      <c r="GM31" s="73"/>
      <c r="GN31" s="73"/>
      <c r="GO31" s="73"/>
      <c r="GP31" s="73"/>
      <c r="GQ31" s="73"/>
      <c r="GR31" s="73"/>
      <c r="GS31" s="73"/>
      <c r="GT31" s="73"/>
      <c r="GU31" s="73"/>
      <c r="GV31" s="73"/>
      <c r="GW31" s="73"/>
      <c r="GX31" s="73"/>
      <c r="GY31" s="73"/>
      <c r="GZ31" s="73"/>
      <c r="HA31" s="73"/>
      <c r="HB31" s="73"/>
      <c r="HC31" s="73"/>
      <c r="HD31" s="73"/>
      <c r="HE31" s="73"/>
      <c r="HF31" s="73"/>
      <c r="HG31" s="73"/>
      <c r="HH31" s="73"/>
      <c r="HI31" s="73"/>
      <c r="HJ31" s="73"/>
      <c r="HK31" s="73"/>
      <c r="HL31" s="73"/>
      <c r="HM31" s="73"/>
      <c r="HN31" s="73"/>
      <c r="HO31" s="73"/>
      <c r="HP31" s="73"/>
      <c r="HQ31" s="73"/>
      <c r="HR31" s="73"/>
      <c r="HS31" s="73"/>
      <c r="HT31" s="73"/>
      <c r="HU31" s="73"/>
      <c r="HV31" s="73"/>
      <c r="HW31" s="73"/>
      <c r="HX31" s="73"/>
      <c r="HY31" s="73"/>
      <c r="HZ31" s="73"/>
      <c r="IA31" s="73"/>
      <c r="IB31" s="73"/>
      <c r="IC31" s="73"/>
      <c r="ID31" s="73"/>
      <c r="IE31" s="73"/>
      <c r="IF31" s="73"/>
      <c r="IG31" s="73"/>
      <c r="IH31" s="73"/>
      <c r="II31" s="73"/>
      <c r="IJ31" s="73"/>
      <c r="IK31" s="73"/>
      <c r="IL31" s="73"/>
      <c r="IM31" s="73"/>
      <c r="IN31" s="73"/>
      <c r="IO31" s="73"/>
      <c r="IP31" s="73"/>
      <c r="IQ31" s="73"/>
      <c r="IR31" s="73"/>
      <c r="IS31" s="73"/>
    </row>
    <row r="32" spans="1:253">
      <c r="A32" s="939"/>
      <c r="B32" s="1195"/>
      <c r="C32" s="139"/>
      <c r="D32" s="139"/>
      <c r="E32" s="139"/>
      <c r="F32" s="139"/>
      <c r="G32" s="139"/>
      <c r="H32" s="139"/>
      <c r="I32" s="139"/>
      <c r="J32" s="1199"/>
      <c r="K32" s="1200"/>
      <c r="L32" s="1194"/>
      <c r="M32" s="139"/>
      <c r="N32" s="139"/>
      <c r="O32" s="139"/>
      <c r="P32" s="139"/>
      <c r="Q32" s="860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73"/>
      <c r="BK32" s="73"/>
      <c r="BL32" s="73"/>
      <c r="BM32" s="73"/>
      <c r="BN32" s="73"/>
      <c r="BO32" s="73"/>
      <c r="BP32" s="73"/>
      <c r="BQ32" s="73"/>
      <c r="BR32" s="73"/>
      <c r="BS32" s="73"/>
      <c r="BT32" s="73"/>
      <c r="BU32" s="73"/>
      <c r="BV32" s="73"/>
      <c r="BW32" s="73"/>
      <c r="BX32" s="73"/>
      <c r="BY32" s="73"/>
      <c r="BZ32" s="73"/>
      <c r="CA32" s="73"/>
      <c r="CB32" s="73"/>
      <c r="CC32" s="73"/>
      <c r="CD32" s="73"/>
      <c r="CE32" s="73"/>
      <c r="CF32" s="73"/>
      <c r="CG32" s="73"/>
      <c r="CH32" s="73"/>
      <c r="CI32" s="73"/>
      <c r="CJ32" s="73"/>
      <c r="CK32" s="73"/>
      <c r="CL32" s="73"/>
      <c r="CM32" s="73"/>
      <c r="CN32" s="73"/>
      <c r="CO32" s="73"/>
      <c r="CP32" s="73"/>
      <c r="CQ32" s="73"/>
      <c r="CR32" s="73"/>
      <c r="CS32" s="73"/>
      <c r="CT32" s="73"/>
      <c r="CU32" s="73"/>
      <c r="CV32" s="73"/>
      <c r="CW32" s="73"/>
      <c r="CX32" s="73"/>
      <c r="CY32" s="73"/>
      <c r="CZ32" s="73"/>
      <c r="DA32" s="73"/>
      <c r="DB32" s="73"/>
      <c r="DC32" s="73"/>
      <c r="DD32" s="73"/>
      <c r="DE32" s="73"/>
      <c r="DF32" s="73"/>
      <c r="DG32" s="73"/>
      <c r="DH32" s="73"/>
      <c r="DI32" s="73"/>
      <c r="DJ32" s="73"/>
      <c r="DK32" s="73"/>
      <c r="DL32" s="73"/>
      <c r="DM32" s="73"/>
      <c r="DN32" s="73"/>
      <c r="DO32" s="73"/>
      <c r="DP32" s="73"/>
      <c r="DQ32" s="73"/>
      <c r="DR32" s="73"/>
      <c r="DS32" s="73"/>
      <c r="DT32" s="73"/>
      <c r="DU32" s="73"/>
      <c r="DV32" s="73"/>
      <c r="DW32" s="73"/>
      <c r="DX32" s="73"/>
      <c r="DY32" s="73"/>
      <c r="DZ32" s="73"/>
      <c r="EA32" s="73"/>
      <c r="EB32" s="73"/>
      <c r="EC32" s="73"/>
      <c r="ED32" s="73"/>
      <c r="EE32" s="73"/>
      <c r="EF32" s="73"/>
      <c r="EG32" s="73"/>
      <c r="EH32" s="73"/>
      <c r="EI32" s="73"/>
      <c r="EJ32" s="73"/>
      <c r="EK32" s="73"/>
      <c r="EL32" s="73"/>
      <c r="EM32" s="73"/>
      <c r="EN32" s="73"/>
      <c r="EO32" s="73"/>
      <c r="EP32" s="73"/>
      <c r="EQ32" s="73"/>
      <c r="ER32" s="73"/>
      <c r="ES32" s="73"/>
      <c r="ET32" s="73"/>
      <c r="EU32" s="73"/>
      <c r="EV32" s="73"/>
      <c r="EW32" s="73"/>
      <c r="EX32" s="73"/>
      <c r="EY32" s="73"/>
      <c r="EZ32" s="73"/>
      <c r="FA32" s="73"/>
      <c r="FB32" s="73"/>
      <c r="FC32" s="73"/>
      <c r="FD32" s="73"/>
      <c r="FE32" s="73"/>
      <c r="FF32" s="73"/>
      <c r="FG32" s="73"/>
      <c r="FH32" s="73"/>
      <c r="FI32" s="73"/>
      <c r="FJ32" s="73"/>
      <c r="FK32" s="73"/>
      <c r="FL32" s="73"/>
      <c r="FM32" s="73"/>
      <c r="FN32" s="73"/>
      <c r="FO32" s="73"/>
      <c r="FP32" s="73"/>
      <c r="FQ32" s="73"/>
      <c r="FR32" s="73"/>
      <c r="FS32" s="73"/>
      <c r="FT32" s="73"/>
      <c r="FU32" s="73"/>
      <c r="FV32" s="73"/>
      <c r="FW32" s="73"/>
      <c r="FX32" s="73"/>
      <c r="FY32" s="73"/>
      <c r="FZ32" s="73"/>
      <c r="GA32" s="73"/>
      <c r="GB32" s="73"/>
      <c r="GC32" s="73"/>
      <c r="GD32" s="73"/>
      <c r="GE32" s="73"/>
      <c r="GF32" s="73"/>
      <c r="GG32" s="73"/>
      <c r="GH32" s="73"/>
      <c r="GI32" s="73"/>
      <c r="GJ32" s="73"/>
      <c r="GK32" s="73"/>
      <c r="GL32" s="73"/>
      <c r="GM32" s="73"/>
      <c r="GN32" s="73"/>
      <c r="GO32" s="73"/>
      <c r="GP32" s="73"/>
      <c r="GQ32" s="73"/>
      <c r="GR32" s="73"/>
      <c r="GS32" s="73"/>
      <c r="GT32" s="73"/>
      <c r="GU32" s="73"/>
      <c r="GV32" s="73"/>
      <c r="GW32" s="73"/>
      <c r="GX32" s="73"/>
      <c r="GY32" s="73"/>
      <c r="GZ32" s="73"/>
      <c r="HA32" s="73"/>
      <c r="HB32" s="73"/>
      <c r="HC32" s="73"/>
      <c r="HD32" s="73"/>
      <c r="HE32" s="73"/>
      <c r="HF32" s="73"/>
      <c r="HG32" s="73"/>
      <c r="HH32" s="73"/>
      <c r="HI32" s="73"/>
      <c r="HJ32" s="73"/>
      <c r="HK32" s="73"/>
      <c r="HL32" s="73"/>
      <c r="HM32" s="73"/>
      <c r="HN32" s="73"/>
      <c r="HO32" s="73"/>
      <c r="HP32" s="73"/>
      <c r="HQ32" s="73"/>
      <c r="HR32" s="73"/>
      <c r="HS32" s="73"/>
      <c r="HT32" s="73"/>
      <c r="HU32" s="73"/>
      <c r="HV32" s="73"/>
      <c r="HW32" s="73"/>
      <c r="HX32" s="73"/>
      <c r="HY32" s="73"/>
      <c r="HZ32" s="73"/>
      <c r="IA32" s="73"/>
      <c r="IB32" s="73"/>
      <c r="IC32" s="73"/>
      <c r="ID32" s="73"/>
      <c r="IE32" s="73"/>
      <c r="IF32" s="73"/>
      <c r="IG32" s="73"/>
      <c r="IH32" s="73"/>
      <c r="II32" s="73"/>
      <c r="IJ32" s="73"/>
      <c r="IK32" s="73"/>
      <c r="IL32" s="73"/>
      <c r="IM32" s="73"/>
      <c r="IN32" s="73"/>
      <c r="IO32" s="73"/>
      <c r="IP32" s="73"/>
      <c r="IQ32" s="73"/>
      <c r="IR32" s="73"/>
      <c r="IS32" s="73"/>
    </row>
    <row r="33" spans="1:253">
      <c r="A33" s="937" t="s">
        <v>1075</v>
      </c>
      <c r="B33" s="1195">
        <v>1924430.9251890001</v>
      </c>
      <c r="C33" s="139">
        <v>198148.861</v>
      </c>
      <c r="D33" s="138">
        <v>1364.0989999999999</v>
      </c>
      <c r="E33" s="139">
        <v>51546.120999999999</v>
      </c>
      <c r="F33" s="140">
        <v>18070.638999999999</v>
      </c>
      <c r="G33" s="139">
        <v>31355.597000000002</v>
      </c>
      <c r="H33" s="977">
        <v>2224916.2421889999</v>
      </c>
      <c r="I33" s="139">
        <v>4553543.2858300004</v>
      </c>
      <c r="J33" s="1199">
        <v>618955.88100000005</v>
      </c>
      <c r="K33" s="1200">
        <v>31819.021000000004</v>
      </c>
      <c r="L33" s="1194">
        <v>85591.282999999996</v>
      </c>
      <c r="M33" s="140">
        <v>87953.454000000012</v>
      </c>
      <c r="N33" s="462">
        <v>675888.89099999995</v>
      </c>
      <c r="O33" s="977">
        <v>6053751.8158299997</v>
      </c>
      <c r="P33" s="462">
        <v>8278668.0580189992</v>
      </c>
      <c r="Q33" s="858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3"/>
      <c r="AD33" s="73"/>
      <c r="AE33" s="73"/>
      <c r="AF33" s="73"/>
      <c r="AG33" s="73"/>
      <c r="AH33" s="73"/>
      <c r="AI33" s="73"/>
      <c r="AJ33" s="73"/>
      <c r="AK33" s="73"/>
      <c r="AL33" s="73"/>
      <c r="AM33" s="73"/>
      <c r="AN33" s="73"/>
      <c r="AO33" s="73"/>
      <c r="AP33" s="73"/>
      <c r="AQ33" s="73"/>
      <c r="AR33" s="73"/>
      <c r="AS33" s="73"/>
      <c r="AT33" s="73"/>
      <c r="AU33" s="73"/>
      <c r="AV33" s="73"/>
      <c r="AW33" s="73"/>
      <c r="AX33" s="73"/>
      <c r="AY33" s="73"/>
      <c r="AZ33" s="73"/>
      <c r="BA33" s="73"/>
      <c r="BB33" s="73"/>
      <c r="BC33" s="73"/>
      <c r="BD33" s="73"/>
      <c r="BE33" s="73"/>
      <c r="BF33" s="73"/>
      <c r="BG33" s="73"/>
      <c r="BH33" s="73"/>
      <c r="BI33" s="73"/>
      <c r="BJ33" s="73"/>
      <c r="BK33" s="73"/>
      <c r="BL33" s="73"/>
      <c r="BM33" s="73"/>
      <c r="BN33" s="73"/>
      <c r="BO33" s="73"/>
      <c r="BP33" s="73"/>
      <c r="BQ33" s="73"/>
      <c r="BR33" s="73"/>
      <c r="BS33" s="73"/>
      <c r="BT33" s="73"/>
      <c r="BU33" s="73"/>
      <c r="BV33" s="73"/>
      <c r="BW33" s="73"/>
      <c r="BX33" s="73"/>
      <c r="BY33" s="73"/>
      <c r="BZ33" s="73"/>
      <c r="CA33" s="73"/>
      <c r="CB33" s="73"/>
      <c r="CC33" s="73"/>
      <c r="CD33" s="73"/>
      <c r="CE33" s="73"/>
      <c r="CF33" s="73"/>
      <c r="CG33" s="73"/>
      <c r="CH33" s="73"/>
      <c r="CI33" s="73"/>
      <c r="CJ33" s="73"/>
      <c r="CK33" s="73"/>
      <c r="CL33" s="73"/>
      <c r="CM33" s="73"/>
      <c r="CN33" s="73"/>
      <c r="CO33" s="73"/>
      <c r="CP33" s="73"/>
      <c r="CQ33" s="73"/>
      <c r="CR33" s="73"/>
      <c r="CS33" s="73"/>
      <c r="CT33" s="73"/>
      <c r="CU33" s="73"/>
      <c r="CV33" s="73"/>
      <c r="CW33" s="73"/>
      <c r="CX33" s="73"/>
      <c r="CY33" s="73"/>
      <c r="CZ33" s="73"/>
      <c r="DA33" s="73"/>
      <c r="DB33" s="73"/>
      <c r="DC33" s="73"/>
      <c r="DD33" s="73"/>
      <c r="DE33" s="73"/>
      <c r="DF33" s="73"/>
      <c r="DG33" s="73"/>
      <c r="DH33" s="73"/>
      <c r="DI33" s="73"/>
      <c r="DJ33" s="73"/>
      <c r="DK33" s="73"/>
      <c r="DL33" s="73"/>
      <c r="DM33" s="73"/>
      <c r="DN33" s="73"/>
      <c r="DO33" s="73"/>
      <c r="DP33" s="73"/>
      <c r="DQ33" s="73"/>
      <c r="DR33" s="73"/>
      <c r="DS33" s="73"/>
      <c r="DT33" s="73"/>
      <c r="DU33" s="73"/>
      <c r="DV33" s="73"/>
      <c r="DW33" s="73"/>
      <c r="DX33" s="73"/>
      <c r="DY33" s="73"/>
      <c r="DZ33" s="73"/>
      <c r="EA33" s="73"/>
      <c r="EB33" s="73"/>
      <c r="EC33" s="73"/>
      <c r="ED33" s="73"/>
      <c r="EE33" s="73"/>
      <c r="EF33" s="73"/>
      <c r="EG33" s="73"/>
      <c r="EH33" s="73"/>
      <c r="EI33" s="73"/>
      <c r="EJ33" s="73"/>
      <c r="EK33" s="73"/>
      <c r="EL33" s="73"/>
      <c r="EM33" s="73"/>
      <c r="EN33" s="73"/>
      <c r="EO33" s="73"/>
      <c r="EP33" s="73"/>
      <c r="EQ33" s="73"/>
      <c r="ER33" s="73"/>
      <c r="ES33" s="73"/>
      <c r="ET33" s="73"/>
      <c r="EU33" s="73"/>
      <c r="EV33" s="73"/>
      <c r="EW33" s="73"/>
      <c r="EX33" s="73"/>
      <c r="EY33" s="73"/>
      <c r="EZ33" s="73"/>
      <c r="FA33" s="73"/>
      <c r="FB33" s="73"/>
      <c r="FC33" s="73"/>
      <c r="FD33" s="73"/>
      <c r="FE33" s="73"/>
      <c r="FF33" s="73"/>
      <c r="FG33" s="73"/>
      <c r="FH33" s="73"/>
      <c r="FI33" s="73"/>
      <c r="FJ33" s="73"/>
      <c r="FK33" s="73"/>
      <c r="FL33" s="73"/>
      <c r="FM33" s="73"/>
      <c r="FN33" s="73"/>
      <c r="FO33" s="73"/>
      <c r="FP33" s="73"/>
      <c r="FQ33" s="73"/>
      <c r="FR33" s="73"/>
      <c r="FS33" s="73"/>
      <c r="FT33" s="73"/>
      <c r="FU33" s="73"/>
      <c r="FV33" s="73"/>
      <c r="FW33" s="73"/>
      <c r="FX33" s="73"/>
      <c r="FY33" s="73"/>
      <c r="FZ33" s="73"/>
      <c r="GA33" s="73"/>
      <c r="GB33" s="73"/>
      <c r="GC33" s="73"/>
      <c r="GD33" s="73"/>
      <c r="GE33" s="73"/>
      <c r="GF33" s="73"/>
      <c r="GG33" s="73"/>
      <c r="GH33" s="73"/>
      <c r="GI33" s="73"/>
      <c r="GJ33" s="73"/>
      <c r="GK33" s="73"/>
      <c r="GL33" s="73"/>
      <c r="GM33" s="73"/>
      <c r="GN33" s="73"/>
      <c r="GO33" s="73"/>
      <c r="GP33" s="73"/>
      <c r="GQ33" s="73"/>
      <c r="GR33" s="73"/>
      <c r="GS33" s="73"/>
      <c r="GT33" s="73"/>
      <c r="GU33" s="73"/>
      <c r="GV33" s="73"/>
      <c r="GW33" s="73"/>
      <c r="GX33" s="73"/>
      <c r="GY33" s="73"/>
      <c r="GZ33" s="73"/>
      <c r="HA33" s="73"/>
      <c r="HB33" s="73"/>
      <c r="HC33" s="73"/>
      <c r="HD33" s="73"/>
      <c r="HE33" s="73"/>
      <c r="HF33" s="73"/>
      <c r="HG33" s="73"/>
      <c r="HH33" s="73"/>
      <c r="HI33" s="73"/>
      <c r="HJ33" s="73"/>
      <c r="HK33" s="73"/>
      <c r="HL33" s="73"/>
      <c r="HM33" s="73"/>
      <c r="HN33" s="73"/>
      <c r="HO33" s="73"/>
      <c r="HP33" s="73"/>
      <c r="HQ33" s="73"/>
      <c r="HR33" s="73"/>
      <c r="HS33" s="73"/>
      <c r="HT33" s="73"/>
      <c r="HU33" s="73"/>
      <c r="HV33" s="73"/>
      <c r="HW33" s="73"/>
      <c r="HX33" s="73"/>
      <c r="HY33" s="73"/>
      <c r="HZ33" s="73"/>
      <c r="IA33" s="73"/>
      <c r="IB33" s="73"/>
      <c r="IC33" s="73"/>
      <c r="ID33" s="73"/>
      <c r="IE33" s="73"/>
      <c r="IF33" s="73"/>
      <c r="IG33" s="73"/>
      <c r="IH33" s="73"/>
      <c r="II33" s="73"/>
      <c r="IJ33" s="73"/>
      <c r="IK33" s="73"/>
      <c r="IL33" s="73"/>
      <c r="IM33" s="73"/>
      <c r="IN33" s="73"/>
      <c r="IO33" s="73"/>
      <c r="IP33" s="73"/>
      <c r="IQ33" s="73"/>
      <c r="IR33" s="73"/>
      <c r="IS33" s="73"/>
    </row>
    <row r="34" spans="1:253">
      <c r="A34" s="938" t="s">
        <v>148</v>
      </c>
      <c r="B34" s="1195">
        <v>1947495.149609</v>
      </c>
      <c r="C34" s="462">
        <v>199765.45</v>
      </c>
      <c r="D34" s="138">
        <v>1356.298</v>
      </c>
      <c r="E34" s="462">
        <v>51762.447999999997</v>
      </c>
      <c r="F34" s="140">
        <v>18130.847000000002</v>
      </c>
      <c r="G34" s="462">
        <v>31151.488000000001</v>
      </c>
      <c r="H34" s="977">
        <v>2249661.6806089999</v>
      </c>
      <c r="I34" s="462">
        <v>4581728.4966740794</v>
      </c>
      <c r="J34" s="1196">
        <v>625622</v>
      </c>
      <c r="K34" s="1200">
        <v>32032.964000000004</v>
      </c>
      <c r="L34" s="1194">
        <v>86137.540999999997</v>
      </c>
      <c r="M34" s="140">
        <v>87943.202000000005</v>
      </c>
      <c r="N34" s="462">
        <v>684150.80500000005</v>
      </c>
      <c r="O34" s="977">
        <v>6097615.0086740786</v>
      </c>
      <c r="P34" s="462">
        <v>8347276.6892830785</v>
      </c>
      <c r="Q34" s="858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73"/>
      <c r="BK34" s="73"/>
      <c r="BL34" s="73"/>
      <c r="BM34" s="73"/>
      <c r="BN34" s="73"/>
      <c r="BO34" s="73"/>
      <c r="BP34" s="73"/>
      <c r="BQ34" s="73"/>
      <c r="BR34" s="73"/>
      <c r="BS34" s="73"/>
      <c r="BT34" s="73"/>
      <c r="BU34" s="73"/>
      <c r="BV34" s="73"/>
      <c r="BW34" s="73"/>
      <c r="BX34" s="73"/>
      <c r="BY34" s="73"/>
      <c r="BZ34" s="73"/>
      <c r="CA34" s="73"/>
      <c r="CB34" s="73"/>
      <c r="CC34" s="73"/>
      <c r="CD34" s="73"/>
      <c r="CE34" s="73"/>
      <c r="CF34" s="73"/>
      <c r="CG34" s="73"/>
      <c r="CH34" s="73"/>
      <c r="CI34" s="73"/>
      <c r="CJ34" s="73"/>
      <c r="CK34" s="73"/>
      <c r="CL34" s="73"/>
      <c r="CM34" s="73"/>
      <c r="CN34" s="73"/>
      <c r="CO34" s="73"/>
      <c r="CP34" s="73"/>
      <c r="CQ34" s="73"/>
      <c r="CR34" s="73"/>
      <c r="CS34" s="73"/>
      <c r="CT34" s="73"/>
      <c r="CU34" s="73"/>
      <c r="CV34" s="73"/>
      <c r="CW34" s="73"/>
      <c r="CX34" s="73"/>
      <c r="CY34" s="73"/>
      <c r="CZ34" s="73"/>
      <c r="DA34" s="73"/>
      <c r="DB34" s="73"/>
      <c r="DC34" s="73"/>
      <c r="DD34" s="73"/>
      <c r="DE34" s="73"/>
      <c r="DF34" s="73"/>
      <c r="DG34" s="73"/>
      <c r="DH34" s="73"/>
      <c r="DI34" s="73"/>
      <c r="DJ34" s="73"/>
      <c r="DK34" s="73"/>
      <c r="DL34" s="73"/>
      <c r="DM34" s="73"/>
      <c r="DN34" s="73"/>
      <c r="DO34" s="73"/>
      <c r="DP34" s="73"/>
      <c r="DQ34" s="73"/>
      <c r="DR34" s="73"/>
      <c r="DS34" s="73"/>
      <c r="DT34" s="73"/>
      <c r="DU34" s="73"/>
      <c r="DV34" s="73"/>
      <c r="DW34" s="73"/>
      <c r="DX34" s="73"/>
      <c r="DY34" s="73"/>
      <c r="DZ34" s="73"/>
      <c r="EA34" s="73"/>
      <c r="EB34" s="73"/>
      <c r="EC34" s="73"/>
      <c r="ED34" s="73"/>
      <c r="EE34" s="73"/>
      <c r="EF34" s="73"/>
      <c r="EG34" s="73"/>
      <c r="EH34" s="73"/>
      <c r="EI34" s="73"/>
      <c r="EJ34" s="73"/>
      <c r="EK34" s="73"/>
      <c r="EL34" s="73"/>
      <c r="EM34" s="73"/>
      <c r="EN34" s="73"/>
      <c r="EO34" s="73"/>
      <c r="EP34" s="73"/>
      <c r="EQ34" s="73"/>
      <c r="ER34" s="73"/>
      <c r="ES34" s="73"/>
      <c r="ET34" s="73"/>
      <c r="EU34" s="73"/>
      <c r="EV34" s="73"/>
      <c r="EW34" s="73"/>
      <c r="EX34" s="73"/>
      <c r="EY34" s="73"/>
      <c r="EZ34" s="73"/>
      <c r="FA34" s="73"/>
      <c r="FB34" s="73"/>
      <c r="FC34" s="73"/>
      <c r="FD34" s="73"/>
      <c r="FE34" s="73"/>
      <c r="FF34" s="73"/>
      <c r="FG34" s="73"/>
      <c r="FH34" s="73"/>
      <c r="FI34" s="73"/>
      <c r="FJ34" s="73"/>
      <c r="FK34" s="73"/>
      <c r="FL34" s="73"/>
      <c r="FM34" s="73"/>
      <c r="FN34" s="73"/>
      <c r="FO34" s="73"/>
      <c r="FP34" s="73"/>
      <c r="FQ34" s="73"/>
      <c r="FR34" s="73"/>
      <c r="FS34" s="73"/>
      <c r="FT34" s="73"/>
      <c r="FU34" s="73"/>
      <c r="FV34" s="73"/>
      <c r="FW34" s="73"/>
      <c r="FX34" s="73"/>
      <c r="FY34" s="73"/>
      <c r="FZ34" s="73"/>
      <c r="GA34" s="73"/>
      <c r="GB34" s="73"/>
      <c r="GC34" s="73"/>
      <c r="GD34" s="73"/>
      <c r="GE34" s="73"/>
      <c r="GF34" s="73"/>
      <c r="GG34" s="73"/>
      <c r="GH34" s="73"/>
      <c r="GI34" s="73"/>
      <c r="GJ34" s="73"/>
      <c r="GK34" s="73"/>
      <c r="GL34" s="73"/>
      <c r="GM34" s="73"/>
      <c r="GN34" s="73"/>
      <c r="GO34" s="73"/>
      <c r="GP34" s="73"/>
      <c r="GQ34" s="73"/>
      <c r="GR34" s="73"/>
      <c r="GS34" s="73"/>
      <c r="GT34" s="73"/>
      <c r="GU34" s="73"/>
      <c r="GV34" s="73"/>
      <c r="GW34" s="73"/>
      <c r="GX34" s="73"/>
      <c r="GY34" s="73"/>
      <c r="GZ34" s="73"/>
      <c r="HA34" s="73"/>
      <c r="HB34" s="73"/>
      <c r="HC34" s="73"/>
      <c r="HD34" s="73"/>
      <c r="HE34" s="73"/>
      <c r="HF34" s="73"/>
      <c r="HG34" s="73"/>
      <c r="HH34" s="73"/>
      <c r="HI34" s="73"/>
      <c r="HJ34" s="73"/>
      <c r="HK34" s="73"/>
      <c r="HL34" s="73"/>
      <c r="HM34" s="73"/>
      <c r="HN34" s="73"/>
      <c r="HO34" s="73"/>
      <c r="HP34" s="73"/>
      <c r="HQ34" s="73"/>
      <c r="HR34" s="73"/>
      <c r="HS34" s="73"/>
      <c r="HT34" s="73"/>
      <c r="HU34" s="73"/>
      <c r="HV34" s="73"/>
      <c r="HW34" s="73"/>
      <c r="HX34" s="73"/>
      <c r="HY34" s="73"/>
      <c r="HZ34" s="73"/>
      <c r="IA34" s="73"/>
      <c r="IB34" s="73"/>
      <c r="IC34" s="73"/>
      <c r="ID34" s="73"/>
      <c r="IE34" s="73"/>
      <c r="IF34" s="73"/>
      <c r="IG34" s="73"/>
      <c r="IH34" s="73"/>
      <c r="II34" s="73"/>
      <c r="IJ34" s="73"/>
      <c r="IK34" s="73"/>
      <c r="IL34" s="73"/>
      <c r="IM34" s="73"/>
      <c r="IN34" s="73"/>
      <c r="IO34" s="73"/>
      <c r="IP34" s="73"/>
      <c r="IQ34" s="73"/>
      <c r="IR34" s="73"/>
      <c r="IS34" s="73"/>
    </row>
    <row r="35" spans="1:253">
      <c r="A35" s="938" t="s">
        <v>149</v>
      </c>
      <c r="B35" s="1195">
        <v>1976176.574789</v>
      </c>
      <c r="C35" s="462">
        <v>202330.83300000001</v>
      </c>
      <c r="D35" s="138">
        <v>1393.4760000000001</v>
      </c>
      <c r="E35" s="462">
        <v>52374.705999999998</v>
      </c>
      <c r="F35" s="140">
        <v>18235.953999999998</v>
      </c>
      <c r="G35" s="462">
        <v>31206.935000000001</v>
      </c>
      <c r="H35" s="977">
        <v>2281718.4787889994</v>
      </c>
      <c r="I35" s="462">
        <v>4568442.7612283304</v>
      </c>
      <c r="J35" s="1196">
        <v>633107.01699999999</v>
      </c>
      <c r="K35" s="1200">
        <v>32224.157999999999</v>
      </c>
      <c r="L35" s="1194">
        <v>83012.453999999998</v>
      </c>
      <c r="M35" s="140">
        <v>87564.370000000024</v>
      </c>
      <c r="N35" s="462">
        <v>694514.076</v>
      </c>
      <c r="O35" s="977">
        <v>6098864.8362283306</v>
      </c>
      <c r="P35" s="462">
        <v>8380583.3150173295</v>
      </c>
      <c r="Q35" s="860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73"/>
      <c r="BK35" s="73"/>
      <c r="BL35" s="73"/>
      <c r="BM35" s="73"/>
      <c r="BN35" s="73"/>
      <c r="BO35" s="73"/>
      <c r="BP35" s="73"/>
      <c r="BQ35" s="73"/>
      <c r="BR35" s="73"/>
      <c r="BS35" s="73"/>
      <c r="BT35" s="73"/>
      <c r="BU35" s="73"/>
      <c r="BV35" s="73"/>
      <c r="BW35" s="73"/>
      <c r="BX35" s="73"/>
      <c r="BY35" s="73"/>
      <c r="BZ35" s="73"/>
      <c r="CA35" s="73"/>
      <c r="CB35" s="73"/>
      <c r="CC35" s="73"/>
      <c r="CD35" s="73"/>
      <c r="CE35" s="73"/>
      <c r="CF35" s="73"/>
      <c r="CG35" s="73"/>
      <c r="CH35" s="73"/>
      <c r="CI35" s="73"/>
      <c r="CJ35" s="73"/>
      <c r="CK35" s="73"/>
      <c r="CL35" s="73"/>
      <c r="CM35" s="73"/>
      <c r="CN35" s="73"/>
      <c r="CO35" s="73"/>
      <c r="CP35" s="73"/>
      <c r="CQ35" s="73"/>
      <c r="CR35" s="73"/>
      <c r="CS35" s="73"/>
      <c r="CT35" s="73"/>
      <c r="CU35" s="73"/>
      <c r="CV35" s="73"/>
      <c r="CW35" s="73"/>
      <c r="CX35" s="73"/>
      <c r="CY35" s="73"/>
      <c r="CZ35" s="73"/>
      <c r="DA35" s="73"/>
      <c r="DB35" s="73"/>
      <c r="DC35" s="73"/>
      <c r="DD35" s="73"/>
      <c r="DE35" s="73"/>
      <c r="DF35" s="73"/>
      <c r="DG35" s="73"/>
      <c r="DH35" s="73"/>
      <c r="DI35" s="73"/>
      <c r="DJ35" s="73"/>
      <c r="DK35" s="73"/>
      <c r="DL35" s="73"/>
      <c r="DM35" s="73"/>
      <c r="DN35" s="73"/>
      <c r="DO35" s="73"/>
      <c r="DP35" s="73"/>
      <c r="DQ35" s="73"/>
      <c r="DR35" s="73"/>
      <c r="DS35" s="73"/>
      <c r="DT35" s="73"/>
      <c r="DU35" s="73"/>
      <c r="DV35" s="73"/>
      <c r="DW35" s="73"/>
      <c r="DX35" s="73"/>
      <c r="DY35" s="73"/>
      <c r="DZ35" s="73"/>
      <c r="EA35" s="73"/>
      <c r="EB35" s="73"/>
      <c r="EC35" s="73"/>
      <c r="ED35" s="73"/>
      <c r="EE35" s="73"/>
      <c r="EF35" s="73"/>
      <c r="EG35" s="73"/>
      <c r="EH35" s="73"/>
      <c r="EI35" s="73"/>
      <c r="EJ35" s="73"/>
      <c r="EK35" s="73"/>
      <c r="EL35" s="73"/>
      <c r="EM35" s="73"/>
      <c r="EN35" s="73"/>
      <c r="EO35" s="73"/>
      <c r="EP35" s="73"/>
      <c r="EQ35" s="73"/>
      <c r="ER35" s="73"/>
      <c r="ES35" s="73"/>
      <c r="ET35" s="73"/>
      <c r="EU35" s="73"/>
      <c r="EV35" s="73"/>
      <c r="EW35" s="73"/>
      <c r="EX35" s="73"/>
      <c r="EY35" s="73"/>
      <c r="EZ35" s="73"/>
      <c r="FA35" s="73"/>
      <c r="FB35" s="73"/>
      <c r="FC35" s="73"/>
      <c r="FD35" s="73"/>
      <c r="FE35" s="73"/>
      <c r="FF35" s="73"/>
      <c r="FG35" s="73"/>
      <c r="FH35" s="73"/>
      <c r="FI35" s="73"/>
      <c r="FJ35" s="73"/>
      <c r="FK35" s="73"/>
      <c r="FL35" s="73"/>
      <c r="FM35" s="73"/>
      <c r="FN35" s="73"/>
      <c r="FO35" s="73"/>
      <c r="FP35" s="73"/>
      <c r="FQ35" s="73"/>
      <c r="FR35" s="73"/>
      <c r="FS35" s="73"/>
      <c r="FT35" s="73"/>
      <c r="FU35" s="73"/>
      <c r="FV35" s="73"/>
      <c r="FW35" s="73"/>
      <c r="FX35" s="73"/>
      <c r="FY35" s="73"/>
      <c r="FZ35" s="73"/>
      <c r="GA35" s="73"/>
      <c r="GB35" s="73"/>
      <c r="GC35" s="73"/>
      <c r="GD35" s="73"/>
      <c r="GE35" s="73"/>
      <c r="GF35" s="73"/>
      <c r="GG35" s="73"/>
      <c r="GH35" s="73"/>
      <c r="GI35" s="73"/>
      <c r="GJ35" s="73"/>
      <c r="GK35" s="73"/>
      <c r="GL35" s="73"/>
      <c r="GM35" s="73"/>
      <c r="GN35" s="73"/>
      <c r="GO35" s="73"/>
      <c r="GP35" s="73"/>
      <c r="GQ35" s="73"/>
      <c r="GR35" s="73"/>
      <c r="GS35" s="73"/>
      <c r="GT35" s="73"/>
      <c r="GU35" s="73"/>
      <c r="GV35" s="73"/>
      <c r="GW35" s="73"/>
      <c r="GX35" s="73"/>
      <c r="GY35" s="73"/>
      <c r="GZ35" s="73"/>
      <c r="HA35" s="73"/>
      <c r="HB35" s="73"/>
      <c r="HC35" s="73"/>
      <c r="HD35" s="73"/>
      <c r="HE35" s="73"/>
      <c r="HF35" s="73"/>
      <c r="HG35" s="73"/>
      <c r="HH35" s="73"/>
      <c r="HI35" s="73"/>
      <c r="HJ35" s="73"/>
      <c r="HK35" s="73"/>
      <c r="HL35" s="73"/>
      <c r="HM35" s="73"/>
      <c r="HN35" s="73"/>
      <c r="HO35" s="73"/>
      <c r="HP35" s="73"/>
      <c r="HQ35" s="73"/>
      <c r="HR35" s="73"/>
      <c r="HS35" s="73"/>
      <c r="HT35" s="73"/>
      <c r="HU35" s="73"/>
      <c r="HV35" s="73"/>
      <c r="HW35" s="73"/>
      <c r="HX35" s="73"/>
      <c r="HY35" s="73"/>
      <c r="HZ35" s="73"/>
      <c r="IA35" s="73"/>
      <c r="IB35" s="73"/>
      <c r="IC35" s="73"/>
      <c r="ID35" s="73"/>
      <c r="IE35" s="73"/>
      <c r="IF35" s="73"/>
      <c r="IG35" s="73"/>
      <c r="IH35" s="73"/>
      <c r="II35" s="73"/>
      <c r="IJ35" s="73"/>
      <c r="IK35" s="73"/>
      <c r="IL35" s="73"/>
      <c r="IM35" s="73"/>
      <c r="IN35" s="73"/>
      <c r="IO35" s="73"/>
      <c r="IP35" s="73"/>
      <c r="IQ35" s="73"/>
      <c r="IR35" s="73"/>
      <c r="IS35" s="73"/>
    </row>
    <row r="36" spans="1:253">
      <c r="A36" s="938" t="s">
        <v>150</v>
      </c>
      <c r="B36" s="1195">
        <v>1997907.177598</v>
      </c>
      <c r="C36" s="462">
        <v>203648.44200000001</v>
      </c>
      <c r="D36" s="138">
        <v>1369.1</v>
      </c>
      <c r="E36" s="462">
        <v>52893.127999999997</v>
      </c>
      <c r="F36" s="140">
        <v>18478.349999999999</v>
      </c>
      <c r="G36" s="462">
        <v>30778.006000000001</v>
      </c>
      <c r="H36" s="977">
        <v>2305074.2035980001</v>
      </c>
      <c r="I36" s="462">
        <v>4606719.3385070004</v>
      </c>
      <c r="J36" s="1196">
        <v>640879.48099999991</v>
      </c>
      <c r="K36" s="1200">
        <v>32373.207999999999</v>
      </c>
      <c r="L36" s="1194">
        <v>86224.308000000005</v>
      </c>
      <c r="M36" s="140">
        <v>87985.284000000014</v>
      </c>
      <c r="N36" s="462">
        <v>704016.63500000001</v>
      </c>
      <c r="O36" s="977">
        <v>6158198.2545069996</v>
      </c>
      <c r="P36" s="462">
        <v>8463272.4581049997</v>
      </c>
      <c r="Q36" s="860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73"/>
      <c r="BK36" s="73"/>
      <c r="BL36" s="73"/>
      <c r="BM36" s="73"/>
      <c r="BN36" s="73"/>
      <c r="BO36" s="73"/>
      <c r="BP36" s="73"/>
      <c r="BQ36" s="73"/>
      <c r="BR36" s="73"/>
      <c r="BS36" s="73"/>
      <c r="BT36" s="73"/>
      <c r="BU36" s="73"/>
      <c r="BV36" s="73"/>
      <c r="BW36" s="73"/>
      <c r="BX36" s="73"/>
      <c r="BY36" s="73"/>
      <c r="BZ36" s="73"/>
      <c r="CA36" s="73"/>
      <c r="CB36" s="73"/>
      <c r="CC36" s="73"/>
      <c r="CD36" s="73"/>
      <c r="CE36" s="73"/>
      <c r="CF36" s="73"/>
      <c r="CG36" s="73"/>
      <c r="CH36" s="73"/>
      <c r="CI36" s="73"/>
      <c r="CJ36" s="73"/>
      <c r="CK36" s="73"/>
      <c r="CL36" s="73"/>
      <c r="CM36" s="73"/>
      <c r="CN36" s="73"/>
      <c r="CO36" s="73"/>
      <c r="CP36" s="73"/>
      <c r="CQ36" s="73"/>
      <c r="CR36" s="73"/>
      <c r="CS36" s="73"/>
      <c r="CT36" s="73"/>
      <c r="CU36" s="73"/>
      <c r="CV36" s="73"/>
      <c r="CW36" s="73"/>
      <c r="CX36" s="73"/>
      <c r="CY36" s="73"/>
      <c r="CZ36" s="73"/>
      <c r="DA36" s="73"/>
      <c r="DB36" s="73"/>
      <c r="DC36" s="73"/>
      <c r="DD36" s="73"/>
      <c r="DE36" s="73"/>
      <c r="DF36" s="73"/>
      <c r="DG36" s="73"/>
      <c r="DH36" s="73"/>
      <c r="DI36" s="73"/>
      <c r="DJ36" s="73"/>
      <c r="DK36" s="73"/>
      <c r="DL36" s="73"/>
      <c r="DM36" s="73"/>
      <c r="DN36" s="73"/>
      <c r="DO36" s="73"/>
      <c r="DP36" s="73"/>
      <c r="DQ36" s="73"/>
      <c r="DR36" s="73"/>
      <c r="DS36" s="73"/>
      <c r="DT36" s="73"/>
      <c r="DU36" s="73"/>
      <c r="DV36" s="73"/>
      <c r="DW36" s="73"/>
      <c r="DX36" s="73"/>
      <c r="DY36" s="73"/>
      <c r="DZ36" s="73"/>
      <c r="EA36" s="73"/>
      <c r="EB36" s="73"/>
      <c r="EC36" s="73"/>
      <c r="ED36" s="73"/>
      <c r="EE36" s="73"/>
      <c r="EF36" s="73"/>
      <c r="EG36" s="73"/>
      <c r="EH36" s="73"/>
      <c r="EI36" s="73"/>
      <c r="EJ36" s="73"/>
      <c r="EK36" s="73"/>
      <c r="EL36" s="73"/>
      <c r="EM36" s="73"/>
      <c r="EN36" s="73"/>
      <c r="EO36" s="73"/>
      <c r="EP36" s="73"/>
      <c r="EQ36" s="73"/>
      <c r="ER36" s="73"/>
      <c r="ES36" s="73"/>
      <c r="ET36" s="73"/>
      <c r="EU36" s="73"/>
      <c r="EV36" s="73"/>
      <c r="EW36" s="73"/>
      <c r="EX36" s="73"/>
      <c r="EY36" s="73"/>
      <c r="EZ36" s="73"/>
      <c r="FA36" s="73"/>
      <c r="FB36" s="73"/>
      <c r="FC36" s="73"/>
      <c r="FD36" s="73"/>
      <c r="FE36" s="73"/>
      <c r="FF36" s="73"/>
      <c r="FG36" s="73"/>
      <c r="FH36" s="73"/>
      <c r="FI36" s="73"/>
      <c r="FJ36" s="73"/>
      <c r="FK36" s="73"/>
      <c r="FL36" s="73"/>
      <c r="FM36" s="73"/>
      <c r="FN36" s="73"/>
      <c r="FO36" s="73"/>
      <c r="FP36" s="73"/>
      <c r="FQ36" s="73"/>
      <c r="FR36" s="73"/>
      <c r="FS36" s="73"/>
      <c r="FT36" s="73"/>
      <c r="FU36" s="73"/>
      <c r="FV36" s="73"/>
      <c r="FW36" s="73"/>
      <c r="FX36" s="73"/>
      <c r="FY36" s="73"/>
      <c r="FZ36" s="73"/>
      <c r="GA36" s="73"/>
      <c r="GB36" s="73"/>
      <c r="GC36" s="73"/>
      <c r="GD36" s="73"/>
      <c r="GE36" s="73"/>
      <c r="GF36" s="73"/>
      <c r="GG36" s="73"/>
      <c r="GH36" s="73"/>
      <c r="GI36" s="73"/>
      <c r="GJ36" s="73"/>
      <c r="GK36" s="73"/>
      <c r="GL36" s="73"/>
      <c r="GM36" s="73"/>
      <c r="GN36" s="73"/>
      <c r="GO36" s="73"/>
      <c r="GP36" s="73"/>
      <c r="GQ36" s="73"/>
      <c r="GR36" s="73"/>
      <c r="GS36" s="73"/>
      <c r="GT36" s="73"/>
      <c r="GU36" s="73"/>
      <c r="GV36" s="73"/>
      <c r="GW36" s="73"/>
      <c r="GX36" s="73"/>
      <c r="GY36" s="73"/>
      <c r="GZ36" s="73"/>
      <c r="HA36" s="73"/>
      <c r="HB36" s="73"/>
      <c r="HC36" s="73"/>
      <c r="HD36" s="73"/>
      <c r="HE36" s="73"/>
      <c r="HF36" s="73"/>
      <c r="HG36" s="73"/>
      <c r="HH36" s="73"/>
      <c r="HI36" s="73"/>
      <c r="HJ36" s="73"/>
      <c r="HK36" s="73"/>
      <c r="HL36" s="73"/>
      <c r="HM36" s="73"/>
      <c r="HN36" s="73"/>
      <c r="HO36" s="73"/>
      <c r="HP36" s="73"/>
      <c r="HQ36" s="73"/>
      <c r="HR36" s="73"/>
      <c r="HS36" s="73"/>
      <c r="HT36" s="73"/>
      <c r="HU36" s="73"/>
      <c r="HV36" s="73"/>
      <c r="HW36" s="73"/>
      <c r="HX36" s="73"/>
      <c r="HY36" s="73"/>
      <c r="HZ36" s="73"/>
      <c r="IA36" s="73"/>
      <c r="IB36" s="73"/>
      <c r="IC36" s="73"/>
      <c r="ID36" s="73"/>
      <c r="IE36" s="73"/>
      <c r="IF36" s="73"/>
      <c r="IG36" s="73"/>
      <c r="IH36" s="73"/>
      <c r="II36" s="73"/>
      <c r="IJ36" s="73"/>
      <c r="IK36" s="73"/>
      <c r="IL36" s="73"/>
      <c r="IM36" s="73"/>
      <c r="IN36" s="73"/>
      <c r="IO36" s="73"/>
      <c r="IP36" s="73"/>
      <c r="IQ36" s="73"/>
      <c r="IR36" s="73"/>
      <c r="IS36" s="73"/>
    </row>
    <row r="37" spans="1:253">
      <c r="A37" s="938" t="s">
        <v>151</v>
      </c>
      <c r="B37" s="1195">
        <v>1989940.089803</v>
      </c>
      <c r="C37" s="462">
        <v>205053.016</v>
      </c>
      <c r="D37" s="138">
        <v>1370.356</v>
      </c>
      <c r="E37" s="462">
        <v>53015.582000000002</v>
      </c>
      <c r="F37" s="140">
        <v>18415.079000000002</v>
      </c>
      <c r="G37" s="462">
        <v>31377.641</v>
      </c>
      <c r="H37" s="977">
        <v>2299171.7638029996</v>
      </c>
      <c r="I37" s="462">
        <v>4645374.0458979998</v>
      </c>
      <c r="J37" s="1196">
        <v>651074.79</v>
      </c>
      <c r="K37" s="1200">
        <v>32362.054000000004</v>
      </c>
      <c r="L37" s="1194">
        <v>85826.837</v>
      </c>
      <c r="M37" s="140">
        <v>87608.708999999988</v>
      </c>
      <c r="N37" s="462">
        <v>707282.93099999998</v>
      </c>
      <c r="O37" s="977">
        <v>6209529.3668980002</v>
      </c>
      <c r="P37" s="462">
        <v>8508701.1307009999</v>
      </c>
      <c r="Q37" s="860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73"/>
      <c r="AM37" s="73"/>
      <c r="AN37" s="73"/>
      <c r="AO37" s="73"/>
      <c r="AP37" s="73"/>
      <c r="AQ37" s="73"/>
      <c r="AR37" s="73"/>
      <c r="AS37" s="73"/>
      <c r="AT37" s="73"/>
      <c r="AU37" s="73"/>
      <c r="AV37" s="73"/>
      <c r="AW37" s="73"/>
      <c r="AX37" s="73"/>
      <c r="AY37" s="73"/>
      <c r="AZ37" s="73"/>
      <c r="BA37" s="73"/>
      <c r="BB37" s="73"/>
      <c r="BC37" s="73"/>
      <c r="BD37" s="73"/>
      <c r="BE37" s="73"/>
      <c r="BF37" s="73"/>
      <c r="BG37" s="73"/>
      <c r="BH37" s="73"/>
      <c r="BI37" s="73"/>
      <c r="BJ37" s="73"/>
      <c r="BK37" s="73"/>
      <c r="BL37" s="73"/>
      <c r="BM37" s="73"/>
      <c r="BN37" s="73"/>
      <c r="BO37" s="73"/>
      <c r="BP37" s="73"/>
      <c r="BQ37" s="73"/>
      <c r="BR37" s="73"/>
      <c r="BS37" s="73"/>
      <c r="BT37" s="73"/>
      <c r="BU37" s="73"/>
      <c r="BV37" s="73"/>
      <c r="BW37" s="73"/>
      <c r="BX37" s="73"/>
      <c r="BY37" s="73"/>
      <c r="BZ37" s="73"/>
      <c r="CA37" s="73"/>
      <c r="CB37" s="73"/>
      <c r="CC37" s="73"/>
      <c r="CD37" s="73"/>
      <c r="CE37" s="73"/>
      <c r="CF37" s="73"/>
      <c r="CG37" s="73"/>
      <c r="CH37" s="73"/>
      <c r="CI37" s="73"/>
      <c r="CJ37" s="73"/>
      <c r="CK37" s="73"/>
      <c r="CL37" s="73"/>
      <c r="CM37" s="73"/>
      <c r="CN37" s="73"/>
      <c r="CO37" s="73"/>
      <c r="CP37" s="73"/>
      <c r="CQ37" s="73"/>
      <c r="CR37" s="73"/>
      <c r="CS37" s="73"/>
      <c r="CT37" s="73"/>
      <c r="CU37" s="73"/>
      <c r="CV37" s="73"/>
      <c r="CW37" s="73"/>
      <c r="CX37" s="73"/>
      <c r="CY37" s="73"/>
      <c r="CZ37" s="73"/>
      <c r="DA37" s="73"/>
      <c r="DB37" s="73"/>
      <c r="DC37" s="73"/>
      <c r="DD37" s="73"/>
      <c r="DE37" s="73"/>
      <c r="DF37" s="73"/>
      <c r="DG37" s="73"/>
      <c r="DH37" s="73"/>
      <c r="DI37" s="73"/>
      <c r="DJ37" s="73"/>
      <c r="DK37" s="73"/>
      <c r="DL37" s="73"/>
      <c r="DM37" s="73"/>
      <c r="DN37" s="73"/>
      <c r="DO37" s="73"/>
      <c r="DP37" s="73"/>
      <c r="DQ37" s="73"/>
      <c r="DR37" s="73"/>
      <c r="DS37" s="73"/>
      <c r="DT37" s="73"/>
      <c r="DU37" s="73"/>
      <c r="DV37" s="73"/>
      <c r="DW37" s="73"/>
      <c r="DX37" s="73"/>
      <c r="DY37" s="73"/>
      <c r="DZ37" s="73"/>
      <c r="EA37" s="73"/>
      <c r="EB37" s="73"/>
      <c r="EC37" s="73"/>
      <c r="ED37" s="73"/>
      <c r="EE37" s="73"/>
      <c r="EF37" s="73"/>
      <c r="EG37" s="73"/>
      <c r="EH37" s="73"/>
      <c r="EI37" s="73"/>
      <c r="EJ37" s="73"/>
      <c r="EK37" s="73"/>
      <c r="EL37" s="73"/>
      <c r="EM37" s="73"/>
      <c r="EN37" s="73"/>
      <c r="EO37" s="73"/>
      <c r="EP37" s="73"/>
      <c r="EQ37" s="73"/>
      <c r="ER37" s="73"/>
      <c r="ES37" s="73"/>
      <c r="ET37" s="73"/>
      <c r="EU37" s="73"/>
      <c r="EV37" s="73"/>
      <c r="EW37" s="73"/>
      <c r="EX37" s="73"/>
      <c r="EY37" s="73"/>
      <c r="EZ37" s="73"/>
      <c r="FA37" s="73"/>
      <c r="FB37" s="73"/>
      <c r="FC37" s="73"/>
      <c r="FD37" s="73"/>
      <c r="FE37" s="73"/>
      <c r="FF37" s="73"/>
      <c r="FG37" s="73"/>
      <c r="FH37" s="73"/>
      <c r="FI37" s="73"/>
      <c r="FJ37" s="73"/>
      <c r="FK37" s="73"/>
      <c r="FL37" s="73"/>
      <c r="FM37" s="73"/>
      <c r="FN37" s="73"/>
      <c r="FO37" s="73"/>
      <c r="FP37" s="73"/>
      <c r="FQ37" s="73"/>
      <c r="FR37" s="73"/>
      <c r="FS37" s="73"/>
      <c r="FT37" s="73"/>
      <c r="FU37" s="73"/>
      <c r="FV37" s="73"/>
      <c r="FW37" s="73"/>
      <c r="FX37" s="73"/>
      <c r="FY37" s="73"/>
      <c r="FZ37" s="73"/>
      <c r="GA37" s="73"/>
      <c r="GB37" s="73"/>
      <c r="GC37" s="73"/>
      <c r="GD37" s="73"/>
      <c r="GE37" s="73"/>
      <c r="GF37" s="73"/>
      <c r="GG37" s="73"/>
      <c r="GH37" s="73"/>
      <c r="GI37" s="73"/>
      <c r="GJ37" s="73"/>
      <c r="GK37" s="73"/>
      <c r="GL37" s="73"/>
      <c r="GM37" s="73"/>
      <c r="GN37" s="73"/>
      <c r="GO37" s="73"/>
      <c r="GP37" s="73"/>
      <c r="GQ37" s="73"/>
      <c r="GR37" s="73"/>
      <c r="GS37" s="73"/>
      <c r="GT37" s="73"/>
      <c r="GU37" s="73"/>
      <c r="GV37" s="73"/>
      <c r="GW37" s="73"/>
      <c r="GX37" s="73"/>
      <c r="GY37" s="73"/>
      <c r="GZ37" s="73"/>
      <c r="HA37" s="73"/>
      <c r="HB37" s="73"/>
      <c r="HC37" s="73"/>
      <c r="HD37" s="73"/>
      <c r="HE37" s="73"/>
      <c r="HF37" s="73"/>
      <c r="HG37" s="73"/>
      <c r="HH37" s="73"/>
      <c r="HI37" s="73"/>
      <c r="HJ37" s="73"/>
      <c r="HK37" s="73"/>
      <c r="HL37" s="73"/>
      <c r="HM37" s="73"/>
      <c r="HN37" s="73"/>
      <c r="HO37" s="73"/>
      <c r="HP37" s="73"/>
      <c r="HQ37" s="73"/>
      <c r="HR37" s="73"/>
      <c r="HS37" s="73"/>
      <c r="HT37" s="73"/>
      <c r="HU37" s="73"/>
      <c r="HV37" s="73"/>
      <c r="HW37" s="73"/>
      <c r="HX37" s="73"/>
      <c r="HY37" s="73"/>
      <c r="HZ37" s="73"/>
      <c r="IA37" s="73"/>
      <c r="IB37" s="73"/>
      <c r="IC37" s="73"/>
      <c r="ID37" s="73"/>
      <c r="IE37" s="73"/>
      <c r="IF37" s="73"/>
      <c r="IG37" s="73"/>
      <c r="IH37" s="73"/>
      <c r="II37" s="73"/>
      <c r="IJ37" s="73"/>
      <c r="IK37" s="73"/>
      <c r="IL37" s="73"/>
      <c r="IM37" s="73"/>
      <c r="IN37" s="73"/>
      <c r="IO37" s="73"/>
      <c r="IP37" s="73"/>
      <c r="IQ37" s="73"/>
      <c r="IR37" s="73"/>
      <c r="IS37" s="73"/>
    </row>
    <row r="38" spans="1:253">
      <c r="A38" s="938" t="s">
        <v>152</v>
      </c>
      <c r="B38" s="1195">
        <v>1988201.9038655099</v>
      </c>
      <c r="C38" s="462">
        <v>206809.74900000001</v>
      </c>
      <c r="D38" s="138">
        <v>1345.47</v>
      </c>
      <c r="E38" s="462">
        <v>53129.402999999998</v>
      </c>
      <c r="F38" s="140">
        <v>18662.600999999999</v>
      </c>
      <c r="G38" s="462">
        <v>32128.7</v>
      </c>
      <c r="H38" s="977">
        <v>2300277.8268655101</v>
      </c>
      <c r="I38" s="462">
        <v>4689246.7120069992</v>
      </c>
      <c r="J38" s="1196">
        <v>674179.51000000013</v>
      </c>
      <c r="K38" s="1200">
        <v>32696.451000000001</v>
      </c>
      <c r="L38" s="1194">
        <v>87516.633000000002</v>
      </c>
      <c r="M38" s="140">
        <v>87520.392999999996</v>
      </c>
      <c r="N38" s="462">
        <v>709946.50800000003</v>
      </c>
      <c r="O38" s="977">
        <v>6281106.2070070002</v>
      </c>
      <c r="P38" s="462">
        <v>8581384.0338725112</v>
      </c>
      <c r="Q38" s="860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  <c r="AL38" s="73"/>
      <c r="AM38" s="73"/>
      <c r="AN38" s="73"/>
      <c r="AO38" s="73"/>
      <c r="AP38" s="73"/>
      <c r="AQ38" s="73"/>
      <c r="AR38" s="73"/>
      <c r="AS38" s="73"/>
      <c r="AT38" s="73"/>
      <c r="AU38" s="73"/>
      <c r="AV38" s="73"/>
      <c r="AW38" s="73"/>
      <c r="AX38" s="73"/>
      <c r="AY38" s="73"/>
      <c r="AZ38" s="73"/>
      <c r="BA38" s="73"/>
      <c r="BB38" s="73"/>
      <c r="BC38" s="73"/>
      <c r="BD38" s="73"/>
      <c r="BE38" s="73"/>
      <c r="BF38" s="73"/>
      <c r="BG38" s="73"/>
      <c r="BH38" s="73"/>
      <c r="BI38" s="73"/>
      <c r="BJ38" s="73"/>
      <c r="BK38" s="73"/>
      <c r="BL38" s="73"/>
      <c r="BM38" s="73"/>
      <c r="BN38" s="73"/>
      <c r="BO38" s="73"/>
      <c r="BP38" s="73"/>
      <c r="BQ38" s="73"/>
      <c r="BR38" s="73"/>
      <c r="BS38" s="73"/>
      <c r="BT38" s="73"/>
      <c r="BU38" s="73"/>
      <c r="BV38" s="73"/>
      <c r="BW38" s="73"/>
      <c r="BX38" s="73"/>
      <c r="BY38" s="73"/>
      <c r="BZ38" s="73"/>
      <c r="CA38" s="73"/>
      <c r="CB38" s="73"/>
      <c r="CC38" s="73"/>
      <c r="CD38" s="73"/>
      <c r="CE38" s="73"/>
      <c r="CF38" s="73"/>
      <c r="CG38" s="73"/>
      <c r="CH38" s="73"/>
      <c r="CI38" s="73"/>
      <c r="CJ38" s="73"/>
      <c r="CK38" s="73"/>
      <c r="CL38" s="73"/>
      <c r="CM38" s="73"/>
      <c r="CN38" s="73"/>
      <c r="CO38" s="73"/>
      <c r="CP38" s="73"/>
      <c r="CQ38" s="73"/>
      <c r="CR38" s="73"/>
      <c r="CS38" s="73"/>
      <c r="CT38" s="73"/>
      <c r="CU38" s="73"/>
      <c r="CV38" s="73"/>
      <c r="CW38" s="73"/>
      <c r="CX38" s="73"/>
      <c r="CY38" s="73"/>
      <c r="CZ38" s="73"/>
      <c r="DA38" s="73"/>
      <c r="DB38" s="73"/>
      <c r="DC38" s="73"/>
      <c r="DD38" s="73"/>
      <c r="DE38" s="73"/>
      <c r="DF38" s="73"/>
      <c r="DG38" s="73"/>
      <c r="DH38" s="73"/>
      <c r="DI38" s="73"/>
      <c r="DJ38" s="73"/>
      <c r="DK38" s="73"/>
      <c r="DL38" s="73"/>
      <c r="DM38" s="73"/>
      <c r="DN38" s="73"/>
      <c r="DO38" s="73"/>
      <c r="DP38" s="73"/>
      <c r="DQ38" s="73"/>
      <c r="DR38" s="73"/>
      <c r="DS38" s="73"/>
      <c r="DT38" s="73"/>
      <c r="DU38" s="73"/>
      <c r="DV38" s="73"/>
      <c r="DW38" s="73"/>
      <c r="DX38" s="73"/>
      <c r="DY38" s="73"/>
      <c r="DZ38" s="73"/>
      <c r="EA38" s="73"/>
      <c r="EB38" s="73"/>
      <c r="EC38" s="73"/>
      <c r="ED38" s="73"/>
      <c r="EE38" s="73"/>
      <c r="EF38" s="73"/>
      <c r="EG38" s="73"/>
      <c r="EH38" s="73"/>
      <c r="EI38" s="73"/>
      <c r="EJ38" s="73"/>
      <c r="EK38" s="73"/>
      <c r="EL38" s="73"/>
      <c r="EM38" s="73"/>
      <c r="EN38" s="73"/>
      <c r="EO38" s="73"/>
      <c r="EP38" s="73"/>
      <c r="EQ38" s="73"/>
      <c r="ER38" s="73"/>
      <c r="ES38" s="73"/>
      <c r="ET38" s="73"/>
      <c r="EU38" s="73"/>
      <c r="EV38" s="73"/>
      <c r="EW38" s="73"/>
      <c r="EX38" s="73"/>
      <c r="EY38" s="73"/>
      <c r="EZ38" s="73"/>
      <c r="FA38" s="73"/>
      <c r="FB38" s="73"/>
      <c r="FC38" s="73"/>
      <c r="FD38" s="73"/>
      <c r="FE38" s="73"/>
      <c r="FF38" s="73"/>
      <c r="FG38" s="73"/>
      <c r="FH38" s="73"/>
      <c r="FI38" s="73"/>
      <c r="FJ38" s="73"/>
      <c r="FK38" s="73"/>
      <c r="FL38" s="73"/>
      <c r="FM38" s="73"/>
      <c r="FN38" s="73"/>
      <c r="FO38" s="73"/>
      <c r="FP38" s="73"/>
      <c r="FQ38" s="73"/>
      <c r="FR38" s="73"/>
      <c r="FS38" s="73"/>
      <c r="FT38" s="73"/>
      <c r="FU38" s="73"/>
      <c r="FV38" s="73"/>
      <c r="FW38" s="73"/>
      <c r="FX38" s="73"/>
      <c r="FY38" s="73"/>
      <c r="FZ38" s="73"/>
      <c r="GA38" s="73"/>
      <c r="GB38" s="73"/>
      <c r="GC38" s="73"/>
      <c r="GD38" s="73"/>
      <c r="GE38" s="73"/>
      <c r="GF38" s="73"/>
      <c r="GG38" s="73"/>
      <c r="GH38" s="73"/>
      <c r="GI38" s="73"/>
      <c r="GJ38" s="73"/>
      <c r="GK38" s="73"/>
      <c r="GL38" s="73"/>
      <c r="GM38" s="73"/>
      <c r="GN38" s="73"/>
      <c r="GO38" s="73"/>
      <c r="GP38" s="73"/>
      <c r="GQ38" s="73"/>
      <c r="GR38" s="73"/>
      <c r="GS38" s="73"/>
      <c r="GT38" s="73"/>
      <c r="GU38" s="73"/>
      <c r="GV38" s="73"/>
      <c r="GW38" s="73"/>
      <c r="GX38" s="73"/>
      <c r="GY38" s="73"/>
      <c r="GZ38" s="73"/>
      <c r="HA38" s="73"/>
      <c r="HB38" s="73"/>
      <c r="HC38" s="73"/>
      <c r="HD38" s="73"/>
      <c r="HE38" s="73"/>
      <c r="HF38" s="73"/>
      <c r="HG38" s="73"/>
      <c r="HH38" s="73"/>
      <c r="HI38" s="73"/>
      <c r="HJ38" s="73"/>
      <c r="HK38" s="73"/>
      <c r="HL38" s="73"/>
      <c r="HM38" s="73"/>
      <c r="HN38" s="73"/>
      <c r="HO38" s="73"/>
      <c r="HP38" s="73"/>
      <c r="HQ38" s="73"/>
      <c r="HR38" s="73"/>
      <c r="HS38" s="73"/>
      <c r="HT38" s="73"/>
      <c r="HU38" s="73"/>
      <c r="HV38" s="73"/>
      <c r="HW38" s="73"/>
      <c r="HX38" s="73"/>
      <c r="HY38" s="73"/>
      <c r="HZ38" s="73"/>
      <c r="IA38" s="73"/>
      <c r="IB38" s="73"/>
      <c r="IC38" s="73"/>
      <c r="ID38" s="73"/>
      <c r="IE38" s="73"/>
      <c r="IF38" s="73"/>
      <c r="IG38" s="73"/>
      <c r="IH38" s="73"/>
      <c r="II38" s="73"/>
      <c r="IJ38" s="73"/>
      <c r="IK38" s="73"/>
      <c r="IL38" s="73"/>
      <c r="IM38" s="73"/>
      <c r="IN38" s="73"/>
      <c r="IO38" s="73"/>
      <c r="IP38" s="73"/>
      <c r="IQ38" s="73"/>
      <c r="IR38" s="73"/>
      <c r="IS38" s="73"/>
    </row>
    <row r="39" spans="1:253">
      <c r="A39" s="938" t="s">
        <v>153</v>
      </c>
      <c r="B39" s="1195">
        <v>2002023.0343190001</v>
      </c>
      <c r="C39" s="462">
        <v>207206.389</v>
      </c>
      <c r="D39" s="138">
        <v>1360.758</v>
      </c>
      <c r="E39" s="462">
        <v>53782.086000000003</v>
      </c>
      <c r="F39" s="140">
        <v>18939.152999999998</v>
      </c>
      <c r="G39" s="462">
        <v>33600.339999999997</v>
      </c>
      <c r="H39" s="977">
        <v>2316911.7603190001</v>
      </c>
      <c r="I39" s="462">
        <v>4698561.2173880003</v>
      </c>
      <c r="J39" s="1196">
        <v>685020.60899999994</v>
      </c>
      <c r="K39" s="1200">
        <v>32823.186999999998</v>
      </c>
      <c r="L39" s="1194">
        <v>88068.014999999999</v>
      </c>
      <c r="M39" s="140">
        <v>87296.994000000006</v>
      </c>
      <c r="N39" s="462">
        <v>706219.39099999995</v>
      </c>
      <c r="O39" s="977">
        <v>6297989.4133879999</v>
      </c>
      <c r="P39" s="462">
        <v>8614901.1737070009</v>
      </c>
      <c r="Q39" s="858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3"/>
      <c r="AU39" s="73"/>
      <c r="AV39" s="73"/>
      <c r="AW39" s="73"/>
      <c r="AX39" s="73"/>
      <c r="AY39" s="73"/>
      <c r="AZ39" s="73"/>
      <c r="BA39" s="73"/>
      <c r="BB39" s="73"/>
      <c r="BC39" s="73"/>
      <c r="BD39" s="73"/>
      <c r="BE39" s="73"/>
      <c r="BF39" s="73"/>
      <c r="BG39" s="73"/>
      <c r="BH39" s="73"/>
      <c r="BI39" s="73"/>
      <c r="BJ39" s="73"/>
      <c r="BK39" s="73"/>
      <c r="BL39" s="73"/>
      <c r="BM39" s="73"/>
      <c r="BN39" s="73"/>
      <c r="BO39" s="73"/>
      <c r="BP39" s="73"/>
      <c r="BQ39" s="73"/>
      <c r="BR39" s="73"/>
      <c r="BS39" s="73"/>
      <c r="BT39" s="73"/>
      <c r="BU39" s="73"/>
      <c r="BV39" s="73"/>
      <c r="BW39" s="73"/>
      <c r="BX39" s="73"/>
      <c r="BY39" s="73"/>
      <c r="BZ39" s="73"/>
      <c r="CA39" s="73"/>
      <c r="CB39" s="73"/>
      <c r="CC39" s="73"/>
      <c r="CD39" s="73"/>
      <c r="CE39" s="73"/>
      <c r="CF39" s="73"/>
      <c r="CG39" s="73"/>
      <c r="CH39" s="73"/>
      <c r="CI39" s="73"/>
      <c r="CJ39" s="73"/>
      <c r="CK39" s="73"/>
      <c r="CL39" s="73"/>
      <c r="CM39" s="73"/>
      <c r="CN39" s="73"/>
      <c r="CO39" s="73"/>
      <c r="CP39" s="73"/>
      <c r="CQ39" s="73"/>
      <c r="CR39" s="73"/>
      <c r="CS39" s="73"/>
      <c r="CT39" s="73"/>
      <c r="CU39" s="73"/>
      <c r="CV39" s="73"/>
      <c r="CW39" s="73"/>
      <c r="CX39" s="73"/>
      <c r="CY39" s="73"/>
      <c r="CZ39" s="73"/>
      <c r="DA39" s="73"/>
      <c r="DB39" s="73"/>
      <c r="DC39" s="73"/>
      <c r="DD39" s="73"/>
      <c r="DE39" s="73"/>
      <c r="DF39" s="73"/>
      <c r="DG39" s="73"/>
      <c r="DH39" s="73"/>
      <c r="DI39" s="73"/>
      <c r="DJ39" s="73"/>
      <c r="DK39" s="73"/>
      <c r="DL39" s="73"/>
      <c r="DM39" s="73"/>
      <c r="DN39" s="73"/>
      <c r="DO39" s="73"/>
      <c r="DP39" s="73"/>
      <c r="DQ39" s="73"/>
      <c r="DR39" s="73"/>
      <c r="DS39" s="73"/>
      <c r="DT39" s="73"/>
      <c r="DU39" s="73"/>
      <c r="DV39" s="73"/>
      <c r="DW39" s="73"/>
      <c r="DX39" s="73"/>
      <c r="DY39" s="73"/>
      <c r="DZ39" s="73"/>
      <c r="EA39" s="73"/>
      <c r="EB39" s="73"/>
      <c r="EC39" s="73"/>
      <c r="ED39" s="73"/>
      <c r="EE39" s="73"/>
      <c r="EF39" s="73"/>
      <c r="EG39" s="73"/>
      <c r="EH39" s="73"/>
      <c r="EI39" s="73"/>
      <c r="EJ39" s="73"/>
      <c r="EK39" s="73"/>
      <c r="EL39" s="73"/>
      <c r="EM39" s="73"/>
      <c r="EN39" s="73"/>
      <c r="EO39" s="73"/>
      <c r="EP39" s="73"/>
      <c r="EQ39" s="73"/>
      <c r="ER39" s="73"/>
      <c r="ES39" s="73"/>
      <c r="ET39" s="73"/>
      <c r="EU39" s="73"/>
      <c r="EV39" s="73"/>
      <c r="EW39" s="73"/>
      <c r="EX39" s="73"/>
      <c r="EY39" s="73"/>
      <c r="EZ39" s="73"/>
      <c r="FA39" s="73"/>
      <c r="FB39" s="73"/>
      <c r="FC39" s="73"/>
      <c r="FD39" s="73"/>
      <c r="FE39" s="73"/>
      <c r="FF39" s="73"/>
      <c r="FG39" s="73"/>
      <c r="FH39" s="73"/>
      <c r="FI39" s="73"/>
      <c r="FJ39" s="73"/>
      <c r="FK39" s="73"/>
      <c r="FL39" s="73"/>
      <c r="FM39" s="73"/>
      <c r="FN39" s="73"/>
      <c r="FO39" s="73"/>
      <c r="FP39" s="73"/>
      <c r="FQ39" s="73"/>
      <c r="FR39" s="73"/>
      <c r="FS39" s="73"/>
      <c r="FT39" s="73"/>
      <c r="FU39" s="73"/>
      <c r="FV39" s="73"/>
      <c r="FW39" s="73"/>
      <c r="FX39" s="73"/>
      <c r="FY39" s="73"/>
      <c r="FZ39" s="73"/>
      <c r="GA39" s="73"/>
      <c r="GB39" s="73"/>
      <c r="GC39" s="73"/>
      <c r="GD39" s="73"/>
      <c r="GE39" s="73"/>
      <c r="GF39" s="73"/>
      <c r="GG39" s="73"/>
      <c r="GH39" s="73"/>
      <c r="GI39" s="73"/>
      <c r="GJ39" s="73"/>
      <c r="GK39" s="73"/>
      <c r="GL39" s="73"/>
      <c r="GM39" s="73"/>
      <c r="GN39" s="73"/>
      <c r="GO39" s="73"/>
      <c r="GP39" s="73"/>
      <c r="GQ39" s="73"/>
      <c r="GR39" s="73"/>
      <c r="GS39" s="73"/>
      <c r="GT39" s="73"/>
      <c r="GU39" s="73"/>
      <c r="GV39" s="73"/>
      <c r="GW39" s="73"/>
      <c r="GX39" s="73"/>
      <c r="GY39" s="73"/>
      <c r="GZ39" s="73"/>
      <c r="HA39" s="73"/>
      <c r="HB39" s="73"/>
      <c r="HC39" s="73"/>
      <c r="HD39" s="73"/>
      <c r="HE39" s="73"/>
      <c r="HF39" s="73"/>
      <c r="HG39" s="73"/>
      <c r="HH39" s="73"/>
      <c r="HI39" s="73"/>
      <c r="HJ39" s="73"/>
      <c r="HK39" s="73"/>
      <c r="HL39" s="73"/>
      <c r="HM39" s="73"/>
      <c r="HN39" s="73"/>
      <c r="HO39" s="73"/>
      <c r="HP39" s="73"/>
      <c r="HQ39" s="73"/>
      <c r="HR39" s="73"/>
      <c r="HS39" s="73"/>
      <c r="HT39" s="73"/>
      <c r="HU39" s="73"/>
      <c r="HV39" s="73"/>
      <c r="HW39" s="73"/>
      <c r="HX39" s="73"/>
      <c r="HY39" s="73"/>
      <c r="HZ39" s="73"/>
      <c r="IA39" s="73"/>
      <c r="IB39" s="73"/>
      <c r="IC39" s="73"/>
      <c r="ID39" s="73"/>
      <c r="IE39" s="73"/>
      <c r="IF39" s="73"/>
      <c r="IG39" s="73"/>
      <c r="IH39" s="73"/>
      <c r="II39" s="73"/>
      <c r="IJ39" s="73"/>
      <c r="IK39" s="73"/>
      <c r="IL39" s="73"/>
      <c r="IM39" s="73"/>
      <c r="IN39" s="73"/>
      <c r="IO39" s="73"/>
      <c r="IP39" s="73"/>
      <c r="IQ39" s="73"/>
      <c r="IR39" s="73"/>
      <c r="IS39" s="73"/>
    </row>
    <row r="40" spans="1:253">
      <c r="A40" s="938" t="s">
        <v>154</v>
      </c>
      <c r="B40" s="1195">
        <v>2009502.021857</v>
      </c>
      <c r="C40" s="462">
        <v>208366.103</v>
      </c>
      <c r="D40" s="138">
        <v>1337.009</v>
      </c>
      <c r="E40" s="462">
        <v>54259.088000000003</v>
      </c>
      <c r="F40" s="140">
        <v>19057.491999999998</v>
      </c>
      <c r="G40" s="462">
        <v>31938.456999999999</v>
      </c>
      <c r="H40" s="977">
        <v>2324460.1708570002</v>
      </c>
      <c r="I40" s="462">
        <v>4712119.9577009995</v>
      </c>
      <c r="J40" s="1196">
        <v>698104.78300000005</v>
      </c>
      <c r="K40" s="1200">
        <v>32008.681000000004</v>
      </c>
      <c r="L40" s="1194">
        <v>87801.763999999996</v>
      </c>
      <c r="M40" s="140">
        <v>87402.592000000004</v>
      </c>
      <c r="N40" s="462">
        <v>704713.22400000005</v>
      </c>
      <c r="O40" s="977">
        <v>6322151.0017010001</v>
      </c>
      <c r="P40" s="462">
        <v>8646611.1725580003</v>
      </c>
      <c r="Q40" s="858"/>
      <c r="R40" s="76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  <c r="AL40" s="73"/>
      <c r="AM40" s="73"/>
      <c r="AN40" s="73"/>
      <c r="AO40" s="73"/>
      <c r="AP40" s="73"/>
      <c r="AQ40" s="73"/>
      <c r="AR40" s="73"/>
      <c r="AS40" s="73"/>
      <c r="AT40" s="73"/>
      <c r="AU40" s="73"/>
      <c r="AV40" s="73"/>
      <c r="AW40" s="73"/>
      <c r="AX40" s="73"/>
      <c r="AY40" s="73"/>
      <c r="AZ40" s="73"/>
      <c r="BA40" s="73"/>
      <c r="BB40" s="73"/>
      <c r="BC40" s="73"/>
      <c r="BD40" s="73"/>
      <c r="BE40" s="73"/>
      <c r="BF40" s="73"/>
      <c r="BG40" s="73"/>
      <c r="BH40" s="73"/>
      <c r="BI40" s="73"/>
      <c r="BJ40" s="73"/>
      <c r="BK40" s="73"/>
      <c r="BL40" s="73"/>
      <c r="BM40" s="73"/>
      <c r="BN40" s="73"/>
      <c r="BO40" s="73"/>
      <c r="BP40" s="73"/>
      <c r="BQ40" s="73"/>
      <c r="BR40" s="73"/>
      <c r="BS40" s="73"/>
      <c r="BT40" s="73"/>
      <c r="BU40" s="73"/>
      <c r="BV40" s="73"/>
      <c r="BW40" s="73"/>
      <c r="BX40" s="73"/>
      <c r="BY40" s="73"/>
      <c r="BZ40" s="73"/>
      <c r="CA40" s="73"/>
      <c r="CB40" s="73"/>
      <c r="CC40" s="73"/>
      <c r="CD40" s="73"/>
      <c r="CE40" s="73"/>
      <c r="CF40" s="73"/>
      <c r="CG40" s="73"/>
      <c r="CH40" s="73"/>
      <c r="CI40" s="73"/>
      <c r="CJ40" s="73"/>
      <c r="CK40" s="73"/>
      <c r="CL40" s="73"/>
      <c r="CM40" s="73"/>
      <c r="CN40" s="73"/>
      <c r="CO40" s="73"/>
      <c r="CP40" s="73"/>
      <c r="CQ40" s="73"/>
      <c r="CR40" s="73"/>
      <c r="CS40" s="73"/>
      <c r="CT40" s="73"/>
      <c r="CU40" s="73"/>
      <c r="CV40" s="73"/>
      <c r="CW40" s="73"/>
      <c r="CX40" s="73"/>
      <c r="CY40" s="73"/>
      <c r="CZ40" s="73"/>
      <c r="DA40" s="73"/>
      <c r="DB40" s="73"/>
      <c r="DC40" s="73"/>
      <c r="DD40" s="73"/>
      <c r="DE40" s="73"/>
      <c r="DF40" s="73"/>
      <c r="DG40" s="73"/>
      <c r="DH40" s="73"/>
      <c r="DI40" s="73"/>
      <c r="DJ40" s="73"/>
      <c r="DK40" s="73"/>
      <c r="DL40" s="73"/>
      <c r="DM40" s="73"/>
      <c r="DN40" s="73"/>
      <c r="DO40" s="73"/>
      <c r="DP40" s="73"/>
      <c r="DQ40" s="73"/>
      <c r="DR40" s="73"/>
      <c r="DS40" s="73"/>
      <c r="DT40" s="73"/>
      <c r="DU40" s="73"/>
      <c r="DV40" s="73"/>
      <c r="DW40" s="73"/>
      <c r="DX40" s="73"/>
      <c r="DY40" s="73"/>
      <c r="DZ40" s="73"/>
      <c r="EA40" s="73"/>
      <c r="EB40" s="73"/>
      <c r="EC40" s="73"/>
      <c r="ED40" s="73"/>
      <c r="EE40" s="73"/>
      <c r="EF40" s="73"/>
      <c r="EG40" s="73"/>
      <c r="EH40" s="73"/>
      <c r="EI40" s="73"/>
      <c r="EJ40" s="73"/>
      <c r="EK40" s="73"/>
      <c r="EL40" s="73"/>
      <c r="EM40" s="73"/>
      <c r="EN40" s="73"/>
      <c r="EO40" s="73"/>
      <c r="EP40" s="73"/>
      <c r="EQ40" s="73"/>
      <c r="ER40" s="73"/>
      <c r="ES40" s="73"/>
      <c r="ET40" s="73"/>
      <c r="EU40" s="73"/>
      <c r="EV40" s="73"/>
      <c r="EW40" s="73"/>
      <c r="EX40" s="73"/>
      <c r="EY40" s="73"/>
      <c r="EZ40" s="73"/>
      <c r="FA40" s="73"/>
      <c r="FB40" s="73"/>
      <c r="FC40" s="73"/>
      <c r="FD40" s="73"/>
      <c r="FE40" s="73"/>
      <c r="FF40" s="73"/>
      <c r="FG40" s="73"/>
      <c r="FH40" s="73"/>
      <c r="FI40" s="73"/>
      <c r="FJ40" s="73"/>
      <c r="FK40" s="73"/>
      <c r="FL40" s="73"/>
      <c r="FM40" s="73"/>
      <c r="FN40" s="73"/>
      <c r="FO40" s="73"/>
      <c r="FP40" s="73"/>
      <c r="FQ40" s="73"/>
      <c r="FR40" s="73"/>
      <c r="FS40" s="73"/>
      <c r="FT40" s="73"/>
      <c r="FU40" s="73"/>
      <c r="FV40" s="73"/>
      <c r="FW40" s="73"/>
      <c r="FX40" s="73"/>
      <c r="FY40" s="73"/>
      <c r="FZ40" s="73"/>
      <c r="GA40" s="73"/>
      <c r="GB40" s="73"/>
      <c r="GC40" s="73"/>
      <c r="GD40" s="73"/>
      <c r="GE40" s="73"/>
      <c r="GF40" s="73"/>
      <c r="GG40" s="73"/>
      <c r="GH40" s="73"/>
      <c r="GI40" s="73"/>
      <c r="GJ40" s="73"/>
      <c r="GK40" s="73"/>
      <c r="GL40" s="73"/>
      <c r="GM40" s="73"/>
      <c r="GN40" s="73"/>
      <c r="GO40" s="73"/>
      <c r="GP40" s="73"/>
      <c r="GQ40" s="73"/>
      <c r="GR40" s="73"/>
      <c r="GS40" s="73"/>
      <c r="GT40" s="73"/>
      <c r="GU40" s="73"/>
      <c r="GV40" s="73"/>
      <c r="GW40" s="73"/>
      <c r="GX40" s="73"/>
      <c r="GY40" s="73"/>
      <c r="GZ40" s="73"/>
      <c r="HA40" s="73"/>
      <c r="HB40" s="73"/>
      <c r="HC40" s="73"/>
      <c r="HD40" s="73"/>
      <c r="HE40" s="73"/>
      <c r="HF40" s="73"/>
      <c r="HG40" s="73"/>
      <c r="HH40" s="73"/>
      <c r="HI40" s="73"/>
      <c r="HJ40" s="73"/>
      <c r="HK40" s="73"/>
      <c r="HL40" s="73"/>
      <c r="HM40" s="73"/>
      <c r="HN40" s="73"/>
      <c r="HO40" s="73"/>
      <c r="HP40" s="73"/>
      <c r="HQ40" s="73"/>
      <c r="HR40" s="73"/>
      <c r="HS40" s="73"/>
      <c r="HT40" s="73"/>
      <c r="HU40" s="73"/>
      <c r="HV40" s="73"/>
      <c r="HW40" s="73"/>
      <c r="HX40" s="73"/>
      <c r="HY40" s="73"/>
      <c r="HZ40" s="73"/>
      <c r="IA40" s="73"/>
      <c r="IB40" s="73"/>
      <c r="IC40" s="73"/>
      <c r="ID40" s="73"/>
      <c r="IE40" s="73"/>
      <c r="IF40" s="73"/>
      <c r="IG40" s="73"/>
      <c r="IH40" s="73"/>
      <c r="II40" s="73"/>
      <c r="IJ40" s="73"/>
      <c r="IK40" s="73"/>
      <c r="IL40" s="73"/>
      <c r="IM40" s="73"/>
      <c r="IN40" s="73"/>
      <c r="IO40" s="73"/>
      <c r="IP40" s="73"/>
      <c r="IQ40" s="73"/>
      <c r="IR40" s="73"/>
      <c r="IS40" s="73"/>
    </row>
    <row r="41" spans="1:253">
      <c r="A41" s="938" t="s">
        <v>155</v>
      </c>
      <c r="B41" s="1195">
        <v>2034599.6983930001</v>
      </c>
      <c r="C41" s="462">
        <v>210141.39800000002</v>
      </c>
      <c r="D41" s="138">
        <v>1391.1310000000001</v>
      </c>
      <c r="E41" s="462">
        <v>55113.548000000003</v>
      </c>
      <c r="F41" s="140">
        <v>19417.327000000001</v>
      </c>
      <c r="G41" s="462">
        <v>33364.53</v>
      </c>
      <c r="H41" s="977">
        <v>2354027.6323929997</v>
      </c>
      <c r="I41" s="462">
        <v>4701857.0830774903</v>
      </c>
      <c r="J41" s="1196">
        <v>712971.32699999993</v>
      </c>
      <c r="K41" s="1200">
        <v>31946.612999999998</v>
      </c>
      <c r="L41" s="1194">
        <v>87514.407000000007</v>
      </c>
      <c r="M41" s="140">
        <v>87495.897999999986</v>
      </c>
      <c r="N41" s="462">
        <v>702169.58900000004</v>
      </c>
      <c r="O41" s="977">
        <v>6323954.9170774892</v>
      </c>
      <c r="P41" s="462">
        <v>8677982.549470488</v>
      </c>
      <c r="Q41" s="858"/>
      <c r="R41" s="76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  <c r="AL41" s="73"/>
      <c r="AM41" s="73"/>
      <c r="AN41" s="73"/>
      <c r="AO41" s="73"/>
      <c r="AP41" s="73"/>
      <c r="AQ41" s="73"/>
      <c r="AR41" s="73"/>
      <c r="AS41" s="73"/>
      <c r="AT41" s="73"/>
      <c r="AU41" s="73"/>
      <c r="AV41" s="73"/>
      <c r="AW41" s="73"/>
      <c r="AX41" s="73"/>
      <c r="AY41" s="73"/>
      <c r="AZ41" s="73"/>
      <c r="BA41" s="73"/>
      <c r="BB41" s="73"/>
      <c r="BC41" s="73"/>
      <c r="BD41" s="73"/>
      <c r="BE41" s="73"/>
      <c r="BF41" s="73"/>
      <c r="BG41" s="73"/>
      <c r="BH41" s="73"/>
      <c r="BI41" s="73"/>
      <c r="BJ41" s="73"/>
      <c r="BK41" s="73"/>
      <c r="BL41" s="73"/>
      <c r="BM41" s="73"/>
      <c r="BN41" s="73"/>
      <c r="BO41" s="73"/>
      <c r="BP41" s="73"/>
      <c r="BQ41" s="73"/>
      <c r="BR41" s="73"/>
      <c r="BS41" s="73"/>
      <c r="BT41" s="73"/>
      <c r="BU41" s="73"/>
      <c r="BV41" s="73"/>
      <c r="BW41" s="73"/>
      <c r="BX41" s="73"/>
      <c r="BY41" s="73"/>
      <c r="BZ41" s="73"/>
      <c r="CA41" s="73"/>
      <c r="CB41" s="73"/>
      <c r="CC41" s="73"/>
      <c r="CD41" s="73"/>
      <c r="CE41" s="73"/>
      <c r="CF41" s="73"/>
      <c r="CG41" s="73"/>
      <c r="CH41" s="73"/>
      <c r="CI41" s="73"/>
      <c r="CJ41" s="73"/>
      <c r="CK41" s="73"/>
      <c r="CL41" s="73"/>
      <c r="CM41" s="73"/>
      <c r="CN41" s="73"/>
      <c r="CO41" s="73"/>
      <c r="CP41" s="73"/>
      <c r="CQ41" s="73"/>
      <c r="CR41" s="73"/>
      <c r="CS41" s="73"/>
      <c r="CT41" s="73"/>
      <c r="CU41" s="73"/>
      <c r="CV41" s="73"/>
      <c r="CW41" s="73"/>
      <c r="CX41" s="73"/>
      <c r="CY41" s="73"/>
      <c r="CZ41" s="73"/>
      <c r="DA41" s="73"/>
      <c r="DB41" s="73"/>
      <c r="DC41" s="73"/>
      <c r="DD41" s="73"/>
      <c r="DE41" s="73"/>
      <c r="DF41" s="73"/>
      <c r="DG41" s="73"/>
      <c r="DH41" s="73"/>
      <c r="DI41" s="73"/>
      <c r="DJ41" s="73"/>
      <c r="DK41" s="73"/>
      <c r="DL41" s="73"/>
      <c r="DM41" s="73"/>
      <c r="DN41" s="73"/>
      <c r="DO41" s="73"/>
      <c r="DP41" s="73"/>
      <c r="DQ41" s="73"/>
      <c r="DR41" s="73"/>
      <c r="DS41" s="73"/>
      <c r="DT41" s="73"/>
      <c r="DU41" s="73"/>
      <c r="DV41" s="73"/>
      <c r="DW41" s="73"/>
      <c r="DX41" s="73"/>
      <c r="DY41" s="73"/>
      <c r="DZ41" s="73"/>
      <c r="EA41" s="73"/>
      <c r="EB41" s="73"/>
      <c r="EC41" s="73"/>
      <c r="ED41" s="73"/>
      <c r="EE41" s="73"/>
      <c r="EF41" s="73"/>
      <c r="EG41" s="73"/>
      <c r="EH41" s="73"/>
      <c r="EI41" s="73"/>
      <c r="EJ41" s="73"/>
      <c r="EK41" s="73"/>
      <c r="EL41" s="73"/>
      <c r="EM41" s="73"/>
      <c r="EN41" s="73"/>
      <c r="EO41" s="73"/>
      <c r="EP41" s="73"/>
      <c r="EQ41" s="73"/>
      <c r="ER41" s="73"/>
      <c r="ES41" s="73"/>
      <c r="ET41" s="73"/>
      <c r="EU41" s="73"/>
      <c r="EV41" s="73"/>
      <c r="EW41" s="73"/>
      <c r="EX41" s="73"/>
      <c r="EY41" s="73"/>
      <c r="EZ41" s="73"/>
      <c r="FA41" s="73"/>
      <c r="FB41" s="73"/>
      <c r="FC41" s="73"/>
      <c r="FD41" s="73"/>
      <c r="FE41" s="73"/>
      <c r="FF41" s="73"/>
      <c r="FG41" s="73"/>
      <c r="FH41" s="73"/>
      <c r="FI41" s="73"/>
      <c r="FJ41" s="73"/>
      <c r="FK41" s="73"/>
      <c r="FL41" s="73"/>
      <c r="FM41" s="73"/>
      <c r="FN41" s="73"/>
      <c r="FO41" s="73"/>
      <c r="FP41" s="73"/>
      <c r="FQ41" s="73"/>
      <c r="FR41" s="73"/>
      <c r="FS41" s="73"/>
      <c r="FT41" s="73"/>
      <c r="FU41" s="73"/>
      <c r="FV41" s="73"/>
      <c r="FW41" s="73"/>
      <c r="FX41" s="73"/>
      <c r="FY41" s="73"/>
      <c r="FZ41" s="73"/>
      <c r="GA41" s="73"/>
      <c r="GB41" s="73"/>
      <c r="GC41" s="73"/>
      <c r="GD41" s="73"/>
      <c r="GE41" s="73"/>
      <c r="GF41" s="73"/>
      <c r="GG41" s="73"/>
      <c r="GH41" s="73"/>
      <c r="GI41" s="73"/>
      <c r="GJ41" s="73"/>
      <c r="GK41" s="73"/>
      <c r="GL41" s="73"/>
      <c r="GM41" s="73"/>
      <c r="GN41" s="73"/>
      <c r="GO41" s="73"/>
      <c r="GP41" s="73"/>
      <c r="GQ41" s="73"/>
      <c r="GR41" s="73"/>
      <c r="GS41" s="73"/>
      <c r="GT41" s="73"/>
      <c r="GU41" s="73"/>
      <c r="GV41" s="73"/>
      <c r="GW41" s="73"/>
      <c r="GX41" s="73"/>
      <c r="GY41" s="73"/>
      <c r="GZ41" s="73"/>
      <c r="HA41" s="73"/>
      <c r="HB41" s="73"/>
      <c r="HC41" s="73"/>
      <c r="HD41" s="73"/>
      <c r="HE41" s="73"/>
      <c r="HF41" s="73"/>
      <c r="HG41" s="73"/>
      <c r="HH41" s="73"/>
      <c r="HI41" s="73"/>
      <c r="HJ41" s="73"/>
      <c r="HK41" s="73"/>
      <c r="HL41" s="73"/>
      <c r="HM41" s="73"/>
      <c r="HN41" s="73"/>
      <c r="HO41" s="73"/>
      <c r="HP41" s="73"/>
      <c r="HQ41" s="73"/>
      <c r="HR41" s="73"/>
      <c r="HS41" s="73"/>
      <c r="HT41" s="73"/>
      <c r="HU41" s="73"/>
      <c r="HV41" s="73"/>
      <c r="HW41" s="73"/>
      <c r="HX41" s="73"/>
      <c r="HY41" s="73"/>
      <c r="HZ41" s="73"/>
      <c r="IA41" s="73"/>
      <c r="IB41" s="73"/>
      <c r="IC41" s="73"/>
      <c r="ID41" s="73"/>
      <c r="IE41" s="73"/>
      <c r="IF41" s="73"/>
      <c r="IG41" s="73"/>
      <c r="IH41" s="73"/>
      <c r="II41" s="73"/>
      <c r="IJ41" s="73"/>
      <c r="IK41" s="73"/>
      <c r="IL41" s="73"/>
      <c r="IM41" s="73"/>
      <c r="IN41" s="73"/>
      <c r="IO41" s="73"/>
      <c r="IP41" s="73"/>
      <c r="IQ41" s="73"/>
      <c r="IR41" s="73"/>
      <c r="IS41" s="73"/>
    </row>
    <row r="42" spans="1:253">
      <c r="A42" s="938" t="s">
        <v>156</v>
      </c>
      <c r="B42" s="1195">
        <v>2047361.508161</v>
      </c>
      <c r="C42" s="462">
        <v>212910.48299999998</v>
      </c>
      <c r="D42" s="462">
        <v>1358.4069999999999</v>
      </c>
      <c r="E42" s="462">
        <v>55978.936765994004</v>
      </c>
      <c r="F42" s="462">
        <v>20491.737999999998</v>
      </c>
      <c r="G42" s="462">
        <v>34308.440999999999</v>
      </c>
      <c r="H42" s="462">
        <v>2372409.5139269941</v>
      </c>
      <c r="I42" s="462">
        <v>4733164.8047389295</v>
      </c>
      <c r="J42" s="1196">
        <v>731489.76900000009</v>
      </c>
      <c r="K42" s="1200">
        <v>32498.930000000008</v>
      </c>
      <c r="L42" s="1198">
        <v>88029.542060929991</v>
      </c>
      <c r="M42" s="975">
        <v>87988.472000000009</v>
      </c>
      <c r="N42" s="975">
        <v>697176.64300000004</v>
      </c>
      <c r="O42" s="975">
        <v>6370348.16079986</v>
      </c>
      <c r="P42" s="975">
        <v>8742757.674726855</v>
      </c>
      <c r="Q42" s="858"/>
      <c r="R42" s="76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  <c r="AL42" s="73"/>
      <c r="AM42" s="73"/>
      <c r="AN42" s="73"/>
      <c r="AO42" s="73"/>
      <c r="AP42" s="73"/>
      <c r="AQ42" s="73"/>
      <c r="AR42" s="73"/>
      <c r="AS42" s="73"/>
      <c r="AT42" s="73"/>
      <c r="AU42" s="73"/>
      <c r="AV42" s="73"/>
      <c r="AW42" s="73"/>
      <c r="AX42" s="73"/>
      <c r="AY42" s="73"/>
      <c r="AZ42" s="73"/>
      <c r="BA42" s="73"/>
      <c r="BB42" s="73"/>
      <c r="BC42" s="73"/>
      <c r="BD42" s="73"/>
      <c r="BE42" s="73"/>
      <c r="BF42" s="73"/>
      <c r="BG42" s="73"/>
      <c r="BH42" s="73"/>
      <c r="BI42" s="73"/>
      <c r="BJ42" s="73"/>
      <c r="BK42" s="73"/>
      <c r="BL42" s="73"/>
      <c r="BM42" s="73"/>
      <c r="BN42" s="73"/>
      <c r="BO42" s="73"/>
      <c r="BP42" s="73"/>
      <c r="BQ42" s="73"/>
      <c r="BR42" s="73"/>
      <c r="BS42" s="73"/>
      <c r="BT42" s="73"/>
      <c r="BU42" s="73"/>
      <c r="BV42" s="73"/>
      <c r="BW42" s="73"/>
      <c r="BX42" s="73"/>
      <c r="BY42" s="73"/>
      <c r="BZ42" s="73"/>
      <c r="CA42" s="73"/>
      <c r="CB42" s="73"/>
      <c r="CC42" s="73"/>
      <c r="CD42" s="73"/>
      <c r="CE42" s="73"/>
      <c r="CF42" s="73"/>
      <c r="CG42" s="73"/>
      <c r="CH42" s="73"/>
      <c r="CI42" s="73"/>
      <c r="CJ42" s="73"/>
      <c r="CK42" s="73"/>
      <c r="CL42" s="73"/>
      <c r="CM42" s="73"/>
      <c r="CN42" s="73"/>
      <c r="CO42" s="73"/>
      <c r="CP42" s="73"/>
      <c r="CQ42" s="73"/>
      <c r="CR42" s="73"/>
      <c r="CS42" s="73"/>
      <c r="CT42" s="73"/>
      <c r="CU42" s="73"/>
      <c r="CV42" s="73"/>
      <c r="CW42" s="73"/>
      <c r="CX42" s="73"/>
      <c r="CY42" s="73"/>
      <c r="CZ42" s="73"/>
      <c r="DA42" s="73"/>
      <c r="DB42" s="73"/>
      <c r="DC42" s="73"/>
      <c r="DD42" s="73"/>
      <c r="DE42" s="73"/>
      <c r="DF42" s="73"/>
      <c r="DG42" s="73"/>
      <c r="DH42" s="73"/>
      <c r="DI42" s="73"/>
      <c r="DJ42" s="73"/>
      <c r="DK42" s="73"/>
      <c r="DL42" s="73"/>
      <c r="DM42" s="73"/>
      <c r="DN42" s="73"/>
      <c r="DO42" s="73"/>
      <c r="DP42" s="73"/>
      <c r="DQ42" s="73"/>
      <c r="DR42" s="73"/>
      <c r="DS42" s="73"/>
      <c r="DT42" s="73"/>
      <c r="DU42" s="73"/>
      <c r="DV42" s="73"/>
      <c r="DW42" s="73"/>
      <c r="DX42" s="73"/>
      <c r="DY42" s="73"/>
      <c r="DZ42" s="73"/>
      <c r="EA42" s="73"/>
      <c r="EB42" s="73"/>
      <c r="EC42" s="73"/>
      <c r="ED42" s="73"/>
      <c r="EE42" s="73"/>
      <c r="EF42" s="73"/>
      <c r="EG42" s="73"/>
      <c r="EH42" s="73"/>
      <c r="EI42" s="73"/>
      <c r="EJ42" s="73"/>
      <c r="EK42" s="73"/>
      <c r="EL42" s="73"/>
      <c r="EM42" s="73"/>
      <c r="EN42" s="73"/>
      <c r="EO42" s="73"/>
      <c r="EP42" s="73"/>
      <c r="EQ42" s="73"/>
      <c r="ER42" s="73"/>
      <c r="ES42" s="73"/>
      <c r="ET42" s="73"/>
      <c r="EU42" s="73"/>
      <c r="EV42" s="73"/>
      <c r="EW42" s="73"/>
      <c r="EX42" s="73"/>
      <c r="EY42" s="73"/>
      <c r="EZ42" s="73"/>
      <c r="FA42" s="73"/>
      <c r="FB42" s="73"/>
      <c r="FC42" s="73"/>
      <c r="FD42" s="73"/>
      <c r="FE42" s="73"/>
      <c r="FF42" s="73"/>
      <c r="FG42" s="73"/>
      <c r="FH42" s="73"/>
      <c r="FI42" s="73"/>
      <c r="FJ42" s="73"/>
      <c r="FK42" s="73"/>
      <c r="FL42" s="73"/>
      <c r="FM42" s="73"/>
      <c r="FN42" s="73"/>
      <c r="FO42" s="73"/>
      <c r="FP42" s="73"/>
      <c r="FQ42" s="73"/>
      <c r="FR42" s="73"/>
      <c r="FS42" s="73"/>
      <c r="FT42" s="73"/>
      <c r="FU42" s="73"/>
      <c r="FV42" s="73"/>
      <c r="FW42" s="73"/>
      <c r="FX42" s="73"/>
      <c r="FY42" s="73"/>
      <c r="FZ42" s="73"/>
      <c r="GA42" s="73"/>
      <c r="GB42" s="73"/>
      <c r="GC42" s="73"/>
      <c r="GD42" s="73"/>
      <c r="GE42" s="73"/>
      <c r="GF42" s="73"/>
      <c r="GG42" s="73"/>
      <c r="GH42" s="73"/>
      <c r="GI42" s="73"/>
      <c r="GJ42" s="73"/>
      <c r="GK42" s="73"/>
      <c r="GL42" s="73"/>
      <c r="GM42" s="73"/>
      <c r="GN42" s="73"/>
      <c r="GO42" s="73"/>
      <c r="GP42" s="73"/>
      <c r="GQ42" s="73"/>
      <c r="GR42" s="73"/>
      <c r="GS42" s="73"/>
      <c r="GT42" s="73"/>
      <c r="GU42" s="73"/>
      <c r="GV42" s="73"/>
      <c r="GW42" s="73"/>
      <c r="GX42" s="73"/>
      <c r="GY42" s="73"/>
      <c r="GZ42" s="73"/>
      <c r="HA42" s="73"/>
      <c r="HB42" s="73"/>
      <c r="HC42" s="73"/>
      <c r="HD42" s="73"/>
      <c r="HE42" s="73"/>
      <c r="HF42" s="73"/>
      <c r="HG42" s="73"/>
      <c r="HH42" s="73"/>
      <c r="HI42" s="73"/>
      <c r="HJ42" s="73"/>
      <c r="HK42" s="73"/>
      <c r="HL42" s="73"/>
      <c r="HM42" s="73"/>
      <c r="HN42" s="73"/>
      <c r="HO42" s="73"/>
      <c r="HP42" s="73"/>
      <c r="HQ42" s="73"/>
      <c r="HR42" s="73"/>
      <c r="HS42" s="73"/>
      <c r="HT42" s="73"/>
      <c r="HU42" s="73"/>
      <c r="HV42" s="73"/>
      <c r="HW42" s="73"/>
      <c r="HX42" s="73"/>
      <c r="HY42" s="73"/>
      <c r="HZ42" s="73"/>
      <c r="IA42" s="73"/>
      <c r="IB42" s="73"/>
      <c r="IC42" s="73"/>
      <c r="ID42" s="73"/>
      <c r="IE42" s="73"/>
      <c r="IF42" s="73"/>
      <c r="IG42" s="73"/>
      <c r="IH42" s="73"/>
      <c r="II42" s="73"/>
      <c r="IJ42" s="73"/>
      <c r="IK42" s="73"/>
      <c r="IL42" s="73"/>
      <c r="IM42" s="73"/>
      <c r="IN42" s="73"/>
      <c r="IO42" s="73"/>
      <c r="IP42" s="73"/>
      <c r="IQ42" s="73"/>
      <c r="IR42" s="73"/>
      <c r="IS42" s="73"/>
    </row>
    <row r="43" spans="1:253">
      <c r="A43" s="938" t="s">
        <v>157</v>
      </c>
      <c r="B43" s="1195">
        <v>2073286.9044900001</v>
      </c>
      <c r="C43" s="975">
        <v>215828.81400000001</v>
      </c>
      <c r="D43" s="975">
        <v>1397.7829999999999</v>
      </c>
      <c r="E43" s="975">
        <v>56087.065999999999</v>
      </c>
      <c r="F43" s="975">
        <v>21073.857</v>
      </c>
      <c r="G43" s="975">
        <v>33506.116000000002</v>
      </c>
      <c r="H43" s="975">
        <v>2401180.5404899996</v>
      </c>
      <c r="I43" s="975">
        <v>4760718.0926473001</v>
      </c>
      <c r="J43" s="1201">
        <v>742962.19199999992</v>
      </c>
      <c r="K43" s="1200">
        <v>32653.489000000005</v>
      </c>
      <c r="L43" s="1198">
        <v>88529.510999999999</v>
      </c>
      <c r="M43" s="975">
        <v>88503.077999999994</v>
      </c>
      <c r="N43" s="975">
        <v>695105.69499999995</v>
      </c>
      <c r="O43" s="975">
        <v>6408472.0576473</v>
      </c>
      <c r="P43" s="975">
        <v>8809652.5981373005</v>
      </c>
      <c r="Q43" s="858"/>
      <c r="R43" s="76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3"/>
      <c r="AO43" s="73"/>
      <c r="AP43" s="73"/>
      <c r="AQ43" s="73"/>
      <c r="AR43" s="73"/>
      <c r="AS43" s="73"/>
      <c r="AT43" s="73"/>
      <c r="AU43" s="73"/>
      <c r="AV43" s="73"/>
      <c r="AW43" s="73"/>
      <c r="AX43" s="73"/>
      <c r="AY43" s="73"/>
      <c r="AZ43" s="73"/>
      <c r="BA43" s="73"/>
      <c r="BB43" s="73"/>
      <c r="BC43" s="73"/>
      <c r="BD43" s="73"/>
      <c r="BE43" s="73"/>
      <c r="BF43" s="73"/>
      <c r="BG43" s="73"/>
      <c r="BH43" s="73"/>
      <c r="BI43" s="73"/>
      <c r="BJ43" s="73"/>
      <c r="BK43" s="73"/>
      <c r="BL43" s="73"/>
      <c r="BM43" s="73"/>
      <c r="BN43" s="73"/>
      <c r="BO43" s="73"/>
      <c r="BP43" s="73"/>
      <c r="BQ43" s="73"/>
      <c r="BR43" s="73"/>
      <c r="BS43" s="73"/>
      <c r="BT43" s="73"/>
      <c r="BU43" s="73"/>
      <c r="BV43" s="73"/>
      <c r="BW43" s="73"/>
      <c r="BX43" s="73"/>
      <c r="BY43" s="73"/>
      <c r="BZ43" s="73"/>
      <c r="CA43" s="73"/>
      <c r="CB43" s="73"/>
      <c r="CC43" s="73"/>
      <c r="CD43" s="73"/>
      <c r="CE43" s="73"/>
      <c r="CF43" s="73"/>
      <c r="CG43" s="73"/>
      <c r="CH43" s="73"/>
      <c r="CI43" s="73"/>
      <c r="CJ43" s="73"/>
      <c r="CK43" s="73"/>
      <c r="CL43" s="73"/>
      <c r="CM43" s="73"/>
      <c r="CN43" s="73"/>
      <c r="CO43" s="73"/>
      <c r="CP43" s="73"/>
      <c r="CQ43" s="73"/>
      <c r="CR43" s="73"/>
      <c r="CS43" s="73"/>
      <c r="CT43" s="73"/>
      <c r="CU43" s="73"/>
      <c r="CV43" s="73"/>
      <c r="CW43" s="73"/>
      <c r="CX43" s="73"/>
      <c r="CY43" s="73"/>
      <c r="CZ43" s="73"/>
      <c r="DA43" s="73"/>
      <c r="DB43" s="73"/>
      <c r="DC43" s="73"/>
      <c r="DD43" s="73"/>
      <c r="DE43" s="73"/>
      <c r="DF43" s="73"/>
      <c r="DG43" s="73"/>
      <c r="DH43" s="73"/>
      <c r="DI43" s="73"/>
      <c r="DJ43" s="73"/>
      <c r="DK43" s="73"/>
      <c r="DL43" s="73"/>
      <c r="DM43" s="73"/>
      <c r="DN43" s="73"/>
      <c r="DO43" s="73"/>
      <c r="DP43" s="73"/>
      <c r="DQ43" s="73"/>
      <c r="DR43" s="73"/>
      <c r="DS43" s="73"/>
      <c r="DT43" s="73"/>
      <c r="DU43" s="73"/>
      <c r="DV43" s="73"/>
      <c r="DW43" s="73"/>
      <c r="DX43" s="73"/>
      <c r="DY43" s="73"/>
      <c r="DZ43" s="73"/>
      <c r="EA43" s="73"/>
      <c r="EB43" s="73"/>
      <c r="EC43" s="73"/>
      <c r="ED43" s="73"/>
      <c r="EE43" s="73"/>
      <c r="EF43" s="73"/>
      <c r="EG43" s="73"/>
      <c r="EH43" s="73"/>
      <c r="EI43" s="73"/>
      <c r="EJ43" s="73"/>
      <c r="EK43" s="73"/>
      <c r="EL43" s="73"/>
      <c r="EM43" s="73"/>
      <c r="EN43" s="73"/>
      <c r="EO43" s="73"/>
      <c r="EP43" s="73"/>
      <c r="EQ43" s="73"/>
      <c r="ER43" s="73"/>
      <c r="ES43" s="73"/>
      <c r="ET43" s="73"/>
      <c r="EU43" s="73"/>
      <c r="EV43" s="73"/>
      <c r="EW43" s="73"/>
      <c r="EX43" s="73"/>
      <c r="EY43" s="73"/>
      <c r="EZ43" s="73"/>
      <c r="FA43" s="73"/>
      <c r="FB43" s="73"/>
      <c r="FC43" s="73"/>
      <c r="FD43" s="73"/>
      <c r="FE43" s="73"/>
      <c r="FF43" s="73"/>
      <c r="FG43" s="73"/>
      <c r="FH43" s="73"/>
      <c r="FI43" s="73"/>
      <c r="FJ43" s="73"/>
      <c r="FK43" s="73"/>
      <c r="FL43" s="73"/>
      <c r="FM43" s="73"/>
      <c r="FN43" s="73"/>
      <c r="FO43" s="73"/>
      <c r="FP43" s="73"/>
      <c r="FQ43" s="73"/>
      <c r="FR43" s="73"/>
      <c r="FS43" s="73"/>
      <c r="FT43" s="73"/>
      <c r="FU43" s="73"/>
      <c r="FV43" s="73"/>
      <c r="FW43" s="73"/>
      <c r="FX43" s="73"/>
      <c r="FY43" s="73"/>
      <c r="FZ43" s="73"/>
      <c r="GA43" s="73"/>
      <c r="GB43" s="73"/>
      <c r="GC43" s="73"/>
      <c r="GD43" s="73"/>
      <c r="GE43" s="73"/>
      <c r="GF43" s="73"/>
      <c r="GG43" s="73"/>
      <c r="GH43" s="73"/>
      <c r="GI43" s="73"/>
      <c r="GJ43" s="73"/>
      <c r="GK43" s="73"/>
      <c r="GL43" s="73"/>
      <c r="GM43" s="73"/>
      <c r="GN43" s="73"/>
      <c r="GO43" s="73"/>
      <c r="GP43" s="73"/>
      <c r="GQ43" s="73"/>
      <c r="GR43" s="73"/>
      <c r="GS43" s="73"/>
      <c r="GT43" s="73"/>
      <c r="GU43" s="73"/>
      <c r="GV43" s="73"/>
      <c r="GW43" s="73"/>
      <c r="GX43" s="73"/>
      <c r="GY43" s="73"/>
      <c r="GZ43" s="73"/>
      <c r="HA43" s="73"/>
      <c r="HB43" s="73"/>
      <c r="HC43" s="73"/>
      <c r="HD43" s="73"/>
      <c r="HE43" s="73"/>
      <c r="HF43" s="73"/>
      <c r="HG43" s="73"/>
      <c r="HH43" s="73"/>
      <c r="HI43" s="73"/>
      <c r="HJ43" s="73"/>
      <c r="HK43" s="73"/>
      <c r="HL43" s="73"/>
      <c r="HM43" s="73"/>
      <c r="HN43" s="73"/>
      <c r="HO43" s="73"/>
      <c r="HP43" s="73"/>
      <c r="HQ43" s="73"/>
      <c r="HR43" s="73"/>
      <c r="HS43" s="73"/>
      <c r="HT43" s="73"/>
      <c r="HU43" s="73"/>
      <c r="HV43" s="73"/>
      <c r="HW43" s="73"/>
      <c r="HX43" s="73"/>
      <c r="HY43" s="73"/>
      <c r="HZ43" s="73"/>
      <c r="IA43" s="73"/>
      <c r="IB43" s="73"/>
      <c r="IC43" s="73"/>
      <c r="ID43" s="73"/>
      <c r="IE43" s="73"/>
      <c r="IF43" s="73"/>
      <c r="IG43" s="73"/>
      <c r="IH43" s="73"/>
      <c r="II43" s="73"/>
      <c r="IJ43" s="73"/>
      <c r="IK43" s="73"/>
      <c r="IL43" s="73"/>
      <c r="IM43" s="73"/>
      <c r="IN43" s="73"/>
      <c r="IO43" s="73"/>
      <c r="IP43" s="73"/>
      <c r="IQ43" s="73"/>
      <c r="IR43" s="73"/>
      <c r="IS43" s="73"/>
    </row>
    <row r="44" spans="1:253">
      <c r="A44" s="938" t="s">
        <v>158</v>
      </c>
      <c r="B44" s="977">
        <v>2090860.4983979999</v>
      </c>
      <c r="C44" s="975">
        <v>217599.6</v>
      </c>
      <c r="D44" s="975">
        <v>1401.085</v>
      </c>
      <c r="E44" s="975">
        <v>56095.684999999998</v>
      </c>
      <c r="F44" s="975">
        <v>21388.517</v>
      </c>
      <c r="G44" s="975">
        <v>33528.01</v>
      </c>
      <c r="H44" s="975">
        <v>2420873.3953979998</v>
      </c>
      <c r="I44" s="975">
        <v>4813078.2519359998</v>
      </c>
      <c r="J44" s="975">
        <v>766983.72900000005</v>
      </c>
      <c r="K44" s="1200">
        <v>34913.952999999994</v>
      </c>
      <c r="L44" s="1194">
        <v>89881.235000000001</v>
      </c>
      <c r="M44" s="975">
        <v>89265.448999999993</v>
      </c>
      <c r="N44" s="975">
        <v>692972.31200000003</v>
      </c>
      <c r="O44" s="975">
        <v>6487094.9299360001</v>
      </c>
      <c r="P44" s="975">
        <v>8907968.3253339995</v>
      </c>
      <c r="Q44" s="860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3"/>
      <c r="CA44" s="73"/>
      <c r="CB44" s="73"/>
      <c r="CC44" s="73"/>
      <c r="CD44" s="73"/>
      <c r="CE44" s="73"/>
      <c r="CF44" s="73"/>
      <c r="CG44" s="73"/>
      <c r="CH44" s="73"/>
      <c r="CI44" s="73"/>
      <c r="CJ44" s="73"/>
      <c r="CK44" s="73"/>
      <c r="CL44" s="73"/>
      <c r="CM44" s="73"/>
      <c r="CN44" s="73"/>
      <c r="CO44" s="73"/>
      <c r="CP44" s="73"/>
      <c r="CQ44" s="73"/>
      <c r="CR44" s="73"/>
      <c r="CS44" s="73"/>
      <c r="CT44" s="73"/>
      <c r="CU44" s="73"/>
      <c r="CV44" s="73"/>
      <c r="CW44" s="73"/>
      <c r="CX44" s="73"/>
      <c r="CY44" s="73"/>
      <c r="CZ44" s="73"/>
      <c r="DA44" s="73"/>
      <c r="DB44" s="73"/>
      <c r="DC44" s="73"/>
      <c r="DD44" s="73"/>
      <c r="DE44" s="73"/>
      <c r="DF44" s="73"/>
      <c r="DG44" s="73"/>
      <c r="DH44" s="73"/>
      <c r="DI44" s="73"/>
      <c r="DJ44" s="73"/>
      <c r="DK44" s="73"/>
      <c r="DL44" s="73"/>
      <c r="DM44" s="73"/>
      <c r="DN44" s="73"/>
      <c r="DO44" s="73"/>
      <c r="DP44" s="73"/>
      <c r="DQ44" s="73"/>
      <c r="DR44" s="73"/>
      <c r="DS44" s="73"/>
      <c r="DT44" s="73"/>
      <c r="DU44" s="73"/>
      <c r="DV44" s="73"/>
      <c r="DW44" s="73"/>
      <c r="DX44" s="73"/>
      <c r="DY44" s="73"/>
      <c r="DZ44" s="73"/>
      <c r="EA44" s="73"/>
      <c r="EB44" s="73"/>
      <c r="EC44" s="73"/>
      <c r="ED44" s="73"/>
      <c r="EE44" s="73"/>
      <c r="EF44" s="73"/>
      <c r="EG44" s="73"/>
      <c r="EH44" s="73"/>
      <c r="EI44" s="73"/>
      <c r="EJ44" s="73"/>
      <c r="EK44" s="73"/>
      <c r="EL44" s="73"/>
      <c r="EM44" s="73"/>
      <c r="EN44" s="73"/>
      <c r="EO44" s="73"/>
      <c r="EP44" s="73"/>
      <c r="EQ44" s="73"/>
      <c r="ER44" s="73"/>
      <c r="ES44" s="73"/>
      <c r="ET44" s="73"/>
      <c r="EU44" s="73"/>
      <c r="EV44" s="73"/>
      <c r="EW44" s="73"/>
      <c r="EX44" s="73"/>
      <c r="EY44" s="73"/>
      <c r="EZ44" s="73"/>
      <c r="FA44" s="73"/>
      <c r="FB44" s="73"/>
      <c r="FC44" s="73"/>
      <c r="FD44" s="73"/>
      <c r="FE44" s="73"/>
      <c r="FF44" s="73"/>
      <c r="FG44" s="73"/>
      <c r="FH44" s="73"/>
      <c r="FI44" s="73"/>
      <c r="FJ44" s="73"/>
      <c r="FK44" s="73"/>
      <c r="FL44" s="73"/>
      <c r="FM44" s="73"/>
      <c r="FN44" s="73"/>
      <c r="FO44" s="73"/>
      <c r="FP44" s="73"/>
      <c r="FQ44" s="73"/>
      <c r="FR44" s="73"/>
      <c r="FS44" s="73"/>
      <c r="FT44" s="73"/>
      <c r="FU44" s="73"/>
      <c r="FV44" s="73"/>
      <c r="FW44" s="73"/>
      <c r="FX44" s="73"/>
      <c r="FY44" s="73"/>
      <c r="FZ44" s="73"/>
      <c r="GA44" s="73"/>
      <c r="GB44" s="73"/>
      <c r="GC44" s="73"/>
      <c r="GD44" s="73"/>
      <c r="GE44" s="73"/>
      <c r="GF44" s="73"/>
      <c r="GG44" s="73"/>
      <c r="GH44" s="73"/>
      <c r="GI44" s="73"/>
      <c r="GJ44" s="73"/>
      <c r="GK44" s="73"/>
      <c r="GL44" s="73"/>
      <c r="GM44" s="73"/>
      <c r="GN44" s="73"/>
      <c r="GO44" s="73"/>
      <c r="GP44" s="73"/>
      <c r="GQ44" s="73"/>
      <c r="GR44" s="73"/>
      <c r="GS44" s="73"/>
      <c r="GT44" s="73"/>
      <c r="GU44" s="73"/>
      <c r="GV44" s="73"/>
      <c r="GW44" s="73"/>
      <c r="GX44" s="73"/>
      <c r="GY44" s="73"/>
      <c r="GZ44" s="73"/>
      <c r="HA44" s="73"/>
      <c r="HB44" s="73"/>
      <c r="HC44" s="73"/>
      <c r="HD44" s="73"/>
      <c r="HE44" s="73"/>
      <c r="HF44" s="73"/>
      <c r="HG44" s="73"/>
      <c r="HH44" s="73"/>
      <c r="HI44" s="73"/>
      <c r="HJ44" s="73"/>
      <c r="HK44" s="73"/>
      <c r="HL44" s="73"/>
      <c r="HM44" s="73"/>
      <c r="HN44" s="73"/>
      <c r="HO44" s="73"/>
      <c r="HP44" s="73"/>
      <c r="HQ44" s="73"/>
      <c r="HR44" s="73"/>
      <c r="HS44" s="73"/>
      <c r="HT44" s="73"/>
      <c r="HU44" s="73"/>
      <c r="HV44" s="73"/>
      <c r="HW44" s="73"/>
      <c r="HX44" s="73"/>
      <c r="HY44" s="73"/>
      <c r="HZ44" s="73"/>
      <c r="IA44" s="73"/>
      <c r="IB44" s="73"/>
      <c r="IC44" s="73"/>
      <c r="ID44" s="73"/>
      <c r="IE44" s="73"/>
      <c r="IF44" s="73"/>
      <c r="IG44" s="73"/>
      <c r="IH44" s="73"/>
      <c r="II44" s="73"/>
      <c r="IJ44" s="73"/>
      <c r="IK44" s="73"/>
      <c r="IL44" s="73"/>
      <c r="IM44" s="73"/>
      <c r="IN44" s="73"/>
      <c r="IO44" s="73"/>
      <c r="IP44" s="73"/>
      <c r="IQ44" s="73"/>
      <c r="IR44" s="73"/>
      <c r="IS44" s="73"/>
    </row>
    <row r="45" spans="1:253">
      <c r="A45" s="939"/>
      <c r="B45" s="1195"/>
      <c r="C45" s="975"/>
      <c r="D45" s="975"/>
      <c r="E45" s="975"/>
      <c r="F45" s="975"/>
      <c r="G45" s="975"/>
      <c r="H45" s="975"/>
      <c r="I45" s="975"/>
      <c r="J45" s="1201"/>
      <c r="K45" s="1200"/>
      <c r="L45" s="1194"/>
      <c r="M45" s="975"/>
      <c r="N45" s="975"/>
      <c r="O45" s="975"/>
      <c r="P45" s="975"/>
      <c r="Q45" s="860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73"/>
      <c r="BK45" s="73"/>
      <c r="BL45" s="73"/>
      <c r="BM45" s="73"/>
      <c r="BN45" s="73"/>
      <c r="BO45" s="73"/>
      <c r="BP45" s="73"/>
      <c r="BQ45" s="73"/>
      <c r="BR45" s="73"/>
      <c r="BS45" s="73"/>
      <c r="BT45" s="73"/>
      <c r="BU45" s="73"/>
      <c r="BV45" s="73"/>
      <c r="BW45" s="73"/>
      <c r="BX45" s="73"/>
      <c r="BY45" s="73"/>
      <c r="BZ45" s="73"/>
      <c r="CA45" s="73"/>
      <c r="CB45" s="73"/>
      <c r="CC45" s="73"/>
      <c r="CD45" s="73"/>
      <c r="CE45" s="73"/>
      <c r="CF45" s="73"/>
      <c r="CG45" s="73"/>
      <c r="CH45" s="73"/>
      <c r="CI45" s="73"/>
      <c r="CJ45" s="73"/>
      <c r="CK45" s="73"/>
      <c r="CL45" s="73"/>
      <c r="CM45" s="73"/>
      <c r="CN45" s="73"/>
      <c r="CO45" s="73"/>
      <c r="CP45" s="73"/>
      <c r="CQ45" s="73"/>
      <c r="CR45" s="73"/>
      <c r="CS45" s="73"/>
      <c r="CT45" s="73"/>
      <c r="CU45" s="73"/>
      <c r="CV45" s="73"/>
      <c r="CW45" s="73"/>
      <c r="CX45" s="73"/>
      <c r="CY45" s="73"/>
      <c r="CZ45" s="73"/>
      <c r="DA45" s="73"/>
      <c r="DB45" s="73"/>
      <c r="DC45" s="73"/>
      <c r="DD45" s="73"/>
      <c r="DE45" s="73"/>
      <c r="DF45" s="73"/>
      <c r="DG45" s="73"/>
      <c r="DH45" s="73"/>
      <c r="DI45" s="73"/>
      <c r="DJ45" s="73"/>
      <c r="DK45" s="73"/>
      <c r="DL45" s="73"/>
      <c r="DM45" s="73"/>
      <c r="DN45" s="73"/>
      <c r="DO45" s="73"/>
      <c r="DP45" s="73"/>
      <c r="DQ45" s="73"/>
      <c r="DR45" s="73"/>
      <c r="DS45" s="73"/>
      <c r="DT45" s="73"/>
      <c r="DU45" s="73"/>
      <c r="DV45" s="73"/>
      <c r="DW45" s="73"/>
      <c r="DX45" s="73"/>
      <c r="DY45" s="73"/>
      <c r="DZ45" s="73"/>
      <c r="EA45" s="73"/>
      <c r="EB45" s="73"/>
      <c r="EC45" s="73"/>
      <c r="ED45" s="73"/>
      <c r="EE45" s="73"/>
      <c r="EF45" s="73"/>
      <c r="EG45" s="73"/>
      <c r="EH45" s="73"/>
      <c r="EI45" s="73"/>
      <c r="EJ45" s="73"/>
      <c r="EK45" s="73"/>
      <c r="EL45" s="73"/>
      <c r="EM45" s="73"/>
      <c r="EN45" s="73"/>
      <c r="EO45" s="73"/>
      <c r="EP45" s="73"/>
      <c r="EQ45" s="73"/>
      <c r="ER45" s="73"/>
      <c r="ES45" s="73"/>
      <c r="ET45" s="73"/>
      <c r="EU45" s="73"/>
      <c r="EV45" s="73"/>
      <c r="EW45" s="73"/>
      <c r="EX45" s="73"/>
      <c r="EY45" s="73"/>
      <c r="EZ45" s="73"/>
      <c r="FA45" s="73"/>
      <c r="FB45" s="73"/>
      <c r="FC45" s="73"/>
      <c r="FD45" s="73"/>
      <c r="FE45" s="73"/>
      <c r="FF45" s="73"/>
      <c r="FG45" s="73"/>
      <c r="FH45" s="73"/>
      <c r="FI45" s="73"/>
      <c r="FJ45" s="73"/>
      <c r="FK45" s="73"/>
      <c r="FL45" s="73"/>
      <c r="FM45" s="73"/>
      <c r="FN45" s="73"/>
      <c r="FO45" s="73"/>
      <c r="FP45" s="73"/>
      <c r="FQ45" s="73"/>
      <c r="FR45" s="73"/>
      <c r="FS45" s="73"/>
      <c r="FT45" s="73"/>
      <c r="FU45" s="73"/>
      <c r="FV45" s="73"/>
      <c r="FW45" s="73"/>
      <c r="FX45" s="73"/>
      <c r="FY45" s="73"/>
      <c r="FZ45" s="73"/>
      <c r="GA45" s="73"/>
      <c r="GB45" s="73"/>
      <c r="GC45" s="73"/>
      <c r="GD45" s="73"/>
      <c r="GE45" s="73"/>
      <c r="GF45" s="73"/>
      <c r="GG45" s="73"/>
      <c r="GH45" s="73"/>
      <c r="GI45" s="73"/>
      <c r="GJ45" s="73"/>
      <c r="GK45" s="73"/>
      <c r="GL45" s="73"/>
      <c r="GM45" s="73"/>
      <c r="GN45" s="73"/>
      <c r="GO45" s="73"/>
      <c r="GP45" s="73"/>
      <c r="GQ45" s="73"/>
      <c r="GR45" s="73"/>
      <c r="GS45" s="73"/>
      <c r="GT45" s="73"/>
      <c r="GU45" s="73"/>
      <c r="GV45" s="73"/>
      <c r="GW45" s="73"/>
      <c r="GX45" s="73"/>
      <c r="GY45" s="73"/>
      <c r="GZ45" s="73"/>
      <c r="HA45" s="73"/>
      <c r="HB45" s="73"/>
      <c r="HC45" s="73"/>
      <c r="HD45" s="73"/>
      <c r="HE45" s="73"/>
      <c r="HF45" s="73"/>
      <c r="HG45" s="73"/>
      <c r="HH45" s="73"/>
      <c r="HI45" s="73"/>
      <c r="HJ45" s="73"/>
      <c r="HK45" s="73"/>
      <c r="HL45" s="73"/>
      <c r="HM45" s="73"/>
      <c r="HN45" s="73"/>
      <c r="HO45" s="73"/>
      <c r="HP45" s="73"/>
      <c r="HQ45" s="73"/>
      <c r="HR45" s="73"/>
      <c r="HS45" s="73"/>
      <c r="HT45" s="73"/>
      <c r="HU45" s="73"/>
      <c r="HV45" s="73"/>
      <c r="HW45" s="73"/>
      <c r="HX45" s="73"/>
      <c r="HY45" s="73"/>
      <c r="HZ45" s="73"/>
      <c r="IA45" s="73"/>
      <c r="IB45" s="73"/>
      <c r="IC45" s="73"/>
      <c r="ID45" s="73"/>
      <c r="IE45" s="73"/>
      <c r="IF45" s="73"/>
      <c r="IG45" s="73"/>
      <c r="IH45" s="73"/>
      <c r="II45" s="73"/>
      <c r="IJ45" s="73"/>
      <c r="IK45" s="73"/>
      <c r="IL45" s="73"/>
      <c r="IM45" s="73"/>
      <c r="IN45" s="73"/>
      <c r="IO45" s="73"/>
      <c r="IP45" s="73"/>
      <c r="IQ45" s="73"/>
      <c r="IR45" s="73"/>
      <c r="IS45" s="73"/>
    </row>
    <row r="46" spans="1:253">
      <c r="A46" s="937" t="s">
        <v>1076</v>
      </c>
      <c r="B46" s="1195">
        <v>2109206.9595169998</v>
      </c>
      <c r="C46" s="462">
        <v>218529.70500000002</v>
      </c>
      <c r="D46" s="976">
        <v>1384.838</v>
      </c>
      <c r="E46" s="462">
        <v>56267.875</v>
      </c>
      <c r="F46" s="140">
        <v>21930.072</v>
      </c>
      <c r="G46" s="462">
        <v>34996.088000000003</v>
      </c>
      <c r="H46" s="977">
        <v>2442315.537517</v>
      </c>
      <c r="I46" s="462">
        <v>4882621.1120849997</v>
      </c>
      <c r="J46" s="1196">
        <v>790160.21800000011</v>
      </c>
      <c r="K46" s="1197">
        <v>35856.960999999908</v>
      </c>
      <c r="L46" s="1194">
        <v>91275.126000000004</v>
      </c>
      <c r="M46" s="140">
        <v>91228.953000000009</v>
      </c>
      <c r="N46" s="462">
        <v>701902.35600000003</v>
      </c>
      <c r="O46" s="977">
        <v>6593044.7260849997</v>
      </c>
      <c r="P46" s="462">
        <v>9035360.2636019997</v>
      </c>
      <c r="Q46" s="858"/>
      <c r="R46" s="76"/>
      <c r="S46" s="76"/>
      <c r="T46" s="76"/>
      <c r="U46" s="76"/>
      <c r="V46" s="76"/>
      <c r="W46" s="76"/>
      <c r="X46" s="76"/>
      <c r="Y46" s="76"/>
      <c r="Z46" s="76"/>
      <c r="AA46" s="76"/>
      <c r="AB46" s="76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73"/>
      <c r="BK46" s="73"/>
      <c r="BL46" s="73"/>
      <c r="BM46" s="73"/>
      <c r="BN46" s="73"/>
      <c r="BO46" s="73"/>
      <c r="BP46" s="73"/>
      <c r="BQ46" s="73"/>
      <c r="BR46" s="73"/>
      <c r="BS46" s="73"/>
      <c r="BT46" s="73"/>
      <c r="BU46" s="73"/>
      <c r="BV46" s="73"/>
      <c r="BW46" s="73"/>
      <c r="BX46" s="73"/>
      <c r="BY46" s="73"/>
      <c r="BZ46" s="73"/>
      <c r="CA46" s="73"/>
      <c r="CB46" s="73"/>
      <c r="CC46" s="73"/>
      <c r="CD46" s="73"/>
      <c r="CE46" s="73"/>
      <c r="CF46" s="73"/>
      <c r="CG46" s="73"/>
      <c r="CH46" s="73"/>
      <c r="CI46" s="73"/>
      <c r="CJ46" s="73"/>
      <c r="CK46" s="73"/>
      <c r="CL46" s="73"/>
      <c r="CM46" s="73"/>
      <c r="CN46" s="73"/>
      <c r="CO46" s="73"/>
      <c r="CP46" s="73"/>
      <c r="CQ46" s="73"/>
      <c r="CR46" s="73"/>
      <c r="CS46" s="73"/>
      <c r="CT46" s="73"/>
      <c r="CU46" s="73"/>
      <c r="CV46" s="73"/>
      <c r="CW46" s="73"/>
      <c r="CX46" s="73"/>
      <c r="CY46" s="73"/>
      <c r="CZ46" s="73"/>
      <c r="DA46" s="73"/>
      <c r="DB46" s="73"/>
      <c r="DC46" s="73"/>
      <c r="DD46" s="73"/>
      <c r="DE46" s="73"/>
      <c r="DF46" s="73"/>
      <c r="DG46" s="73"/>
      <c r="DH46" s="73"/>
      <c r="DI46" s="73"/>
      <c r="DJ46" s="73"/>
      <c r="DK46" s="73"/>
      <c r="DL46" s="73"/>
      <c r="DM46" s="73"/>
      <c r="DN46" s="73"/>
      <c r="DO46" s="73"/>
      <c r="DP46" s="73"/>
      <c r="DQ46" s="73"/>
      <c r="DR46" s="73"/>
      <c r="DS46" s="73"/>
      <c r="DT46" s="73"/>
      <c r="DU46" s="73"/>
      <c r="DV46" s="73"/>
      <c r="DW46" s="73"/>
      <c r="DX46" s="73"/>
      <c r="DY46" s="73"/>
      <c r="DZ46" s="73"/>
      <c r="EA46" s="73"/>
      <c r="EB46" s="73"/>
      <c r="EC46" s="73"/>
      <c r="ED46" s="73"/>
      <c r="EE46" s="73"/>
      <c r="EF46" s="73"/>
      <c r="EG46" s="73"/>
      <c r="EH46" s="73"/>
      <c r="EI46" s="73"/>
      <c r="EJ46" s="73"/>
      <c r="EK46" s="73"/>
      <c r="EL46" s="73"/>
      <c r="EM46" s="73"/>
      <c r="EN46" s="73"/>
      <c r="EO46" s="73"/>
      <c r="EP46" s="73"/>
      <c r="EQ46" s="73"/>
      <c r="ER46" s="73"/>
      <c r="ES46" s="73"/>
      <c r="ET46" s="73"/>
      <c r="EU46" s="73"/>
      <c r="EV46" s="73"/>
      <c r="EW46" s="73"/>
      <c r="EX46" s="73"/>
      <c r="EY46" s="73"/>
      <c r="EZ46" s="73"/>
      <c r="FA46" s="73"/>
      <c r="FB46" s="73"/>
      <c r="FC46" s="73"/>
      <c r="FD46" s="73"/>
      <c r="FE46" s="73"/>
      <c r="FF46" s="73"/>
      <c r="FG46" s="73"/>
      <c r="FH46" s="73"/>
      <c r="FI46" s="73"/>
      <c r="FJ46" s="73"/>
      <c r="FK46" s="73"/>
      <c r="FL46" s="73"/>
      <c r="FM46" s="73"/>
      <c r="FN46" s="73"/>
      <c r="FO46" s="73"/>
      <c r="FP46" s="73"/>
      <c r="FQ46" s="73"/>
      <c r="FR46" s="73"/>
      <c r="FS46" s="73"/>
      <c r="FT46" s="73"/>
      <c r="FU46" s="73"/>
      <c r="FV46" s="73"/>
      <c r="FW46" s="73"/>
      <c r="FX46" s="73"/>
      <c r="FY46" s="73"/>
      <c r="FZ46" s="73"/>
      <c r="GA46" s="73"/>
      <c r="GB46" s="73"/>
      <c r="GC46" s="73"/>
      <c r="GD46" s="73"/>
      <c r="GE46" s="73"/>
      <c r="GF46" s="73"/>
      <c r="GG46" s="73"/>
      <c r="GH46" s="73"/>
      <c r="GI46" s="73"/>
      <c r="GJ46" s="73"/>
      <c r="GK46" s="73"/>
      <c r="GL46" s="73"/>
      <c r="GM46" s="73"/>
      <c r="GN46" s="73"/>
      <c r="GO46" s="73"/>
      <c r="GP46" s="73"/>
      <c r="GQ46" s="73"/>
      <c r="GR46" s="73"/>
      <c r="GS46" s="73"/>
      <c r="GT46" s="73"/>
      <c r="GU46" s="73"/>
      <c r="GV46" s="73"/>
      <c r="GW46" s="73"/>
      <c r="GX46" s="73"/>
      <c r="GY46" s="73"/>
      <c r="GZ46" s="73"/>
      <c r="HA46" s="73"/>
      <c r="HB46" s="73"/>
      <c r="HC46" s="73"/>
      <c r="HD46" s="73"/>
      <c r="HE46" s="73"/>
      <c r="HF46" s="73"/>
      <c r="HG46" s="73"/>
      <c r="HH46" s="73"/>
      <c r="HI46" s="73"/>
      <c r="HJ46" s="73"/>
      <c r="HK46" s="73"/>
      <c r="HL46" s="73"/>
      <c r="HM46" s="73"/>
      <c r="HN46" s="73"/>
      <c r="HO46" s="73"/>
      <c r="HP46" s="73"/>
      <c r="HQ46" s="73"/>
      <c r="HR46" s="73"/>
      <c r="HS46" s="73"/>
      <c r="HT46" s="73"/>
      <c r="HU46" s="73"/>
      <c r="HV46" s="73"/>
      <c r="HW46" s="73"/>
      <c r="HX46" s="73"/>
      <c r="HY46" s="73"/>
      <c r="HZ46" s="73"/>
      <c r="IA46" s="73"/>
      <c r="IB46" s="73"/>
      <c r="IC46" s="73"/>
      <c r="ID46" s="73"/>
      <c r="IE46" s="73"/>
      <c r="IF46" s="73"/>
      <c r="IG46" s="73"/>
      <c r="IH46" s="73"/>
      <c r="II46" s="73"/>
      <c r="IJ46" s="73"/>
      <c r="IK46" s="73"/>
      <c r="IL46" s="73"/>
      <c r="IM46" s="73"/>
      <c r="IN46" s="73"/>
      <c r="IO46" s="73"/>
      <c r="IP46" s="73"/>
      <c r="IQ46" s="73"/>
      <c r="IR46" s="73"/>
      <c r="IS46" s="73"/>
    </row>
    <row r="47" spans="1:253">
      <c r="A47" s="938" t="s">
        <v>148</v>
      </c>
      <c r="B47" s="1195">
        <v>2141990.719937</v>
      </c>
      <c r="C47" s="462">
        <v>221884.09900000002</v>
      </c>
      <c r="D47" s="138">
        <v>1403.838</v>
      </c>
      <c r="E47" s="462">
        <v>56693.012000000002</v>
      </c>
      <c r="F47" s="140">
        <v>22969.523999999998</v>
      </c>
      <c r="G47" s="462">
        <v>37059.440000000002</v>
      </c>
      <c r="H47" s="977">
        <v>2482000.6329370001</v>
      </c>
      <c r="I47" s="462">
        <v>4931475.3545620004</v>
      </c>
      <c r="J47" s="1196">
        <v>796158.48199999996</v>
      </c>
      <c r="K47" s="1197">
        <v>36737.120000000003</v>
      </c>
      <c r="L47" s="1194">
        <v>92551.866999999998</v>
      </c>
      <c r="M47" s="140">
        <v>93371.292999999991</v>
      </c>
      <c r="N47" s="462">
        <v>705851.63300000003</v>
      </c>
      <c r="O47" s="977">
        <v>6656145.7495619999</v>
      </c>
      <c r="P47" s="462">
        <v>9138146.3824990001</v>
      </c>
      <c r="Q47" s="858"/>
      <c r="R47" s="76"/>
      <c r="S47" s="76"/>
      <c r="T47" s="76"/>
      <c r="U47" s="76"/>
      <c r="V47" s="76"/>
      <c r="W47" s="76"/>
      <c r="X47" s="76"/>
      <c r="Y47" s="76"/>
      <c r="Z47" s="76"/>
      <c r="AA47" s="76"/>
      <c r="AB47" s="76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73"/>
      <c r="BK47" s="73"/>
      <c r="BL47" s="73"/>
      <c r="BM47" s="73"/>
      <c r="BN47" s="73"/>
      <c r="BO47" s="73"/>
      <c r="BP47" s="73"/>
      <c r="BQ47" s="73"/>
      <c r="BR47" s="73"/>
      <c r="BS47" s="73"/>
      <c r="BT47" s="73"/>
      <c r="BU47" s="73"/>
      <c r="BV47" s="73"/>
      <c r="BW47" s="73"/>
      <c r="BX47" s="73"/>
      <c r="BY47" s="73"/>
      <c r="BZ47" s="73"/>
      <c r="CA47" s="73"/>
      <c r="CB47" s="73"/>
      <c r="CC47" s="73"/>
      <c r="CD47" s="73"/>
      <c r="CE47" s="73"/>
      <c r="CF47" s="73"/>
      <c r="CG47" s="73"/>
      <c r="CH47" s="73"/>
      <c r="CI47" s="73"/>
      <c r="CJ47" s="73"/>
      <c r="CK47" s="73"/>
      <c r="CL47" s="73"/>
      <c r="CM47" s="73"/>
      <c r="CN47" s="73"/>
      <c r="CO47" s="73"/>
      <c r="CP47" s="73"/>
      <c r="CQ47" s="73"/>
      <c r="CR47" s="73"/>
      <c r="CS47" s="73"/>
      <c r="CT47" s="73"/>
      <c r="CU47" s="73"/>
      <c r="CV47" s="73"/>
      <c r="CW47" s="73"/>
      <c r="CX47" s="73"/>
      <c r="CY47" s="73"/>
      <c r="CZ47" s="73"/>
      <c r="DA47" s="73"/>
      <c r="DB47" s="73"/>
      <c r="DC47" s="73"/>
      <c r="DD47" s="73"/>
      <c r="DE47" s="73"/>
      <c r="DF47" s="73"/>
      <c r="DG47" s="73"/>
      <c r="DH47" s="73"/>
      <c r="DI47" s="73"/>
      <c r="DJ47" s="73"/>
      <c r="DK47" s="73"/>
      <c r="DL47" s="73"/>
      <c r="DM47" s="73"/>
      <c r="DN47" s="73"/>
      <c r="DO47" s="73"/>
      <c r="DP47" s="73"/>
      <c r="DQ47" s="73"/>
      <c r="DR47" s="73"/>
      <c r="DS47" s="73"/>
      <c r="DT47" s="73"/>
      <c r="DU47" s="73"/>
      <c r="DV47" s="73"/>
      <c r="DW47" s="73"/>
      <c r="DX47" s="73"/>
      <c r="DY47" s="73"/>
      <c r="DZ47" s="73"/>
      <c r="EA47" s="73"/>
      <c r="EB47" s="73"/>
      <c r="EC47" s="73"/>
      <c r="ED47" s="73"/>
      <c r="EE47" s="73"/>
      <c r="EF47" s="73"/>
      <c r="EG47" s="73"/>
      <c r="EH47" s="73"/>
      <c r="EI47" s="73"/>
      <c r="EJ47" s="73"/>
      <c r="EK47" s="73"/>
      <c r="EL47" s="73"/>
      <c r="EM47" s="73"/>
      <c r="EN47" s="73"/>
      <c r="EO47" s="73"/>
      <c r="EP47" s="73"/>
      <c r="EQ47" s="73"/>
      <c r="ER47" s="73"/>
      <c r="ES47" s="73"/>
      <c r="ET47" s="73"/>
      <c r="EU47" s="73"/>
      <c r="EV47" s="73"/>
      <c r="EW47" s="73"/>
      <c r="EX47" s="73"/>
      <c r="EY47" s="73"/>
      <c r="EZ47" s="73"/>
      <c r="FA47" s="73"/>
      <c r="FB47" s="73"/>
      <c r="FC47" s="73"/>
      <c r="FD47" s="73"/>
      <c r="FE47" s="73"/>
      <c r="FF47" s="73"/>
      <c r="FG47" s="73"/>
      <c r="FH47" s="73"/>
      <c r="FI47" s="73"/>
      <c r="FJ47" s="73"/>
      <c r="FK47" s="73"/>
      <c r="FL47" s="73"/>
      <c r="FM47" s="73"/>
      <c r="FN47" s="73"/>
      <c r="FO47" s="73"/>
      <c r="FP47" s="73"/>
      <c r="FQ47" s="73"/>
      <c r="FR47" s="73"/>
      <c r="FS47" s="73"/>
      <c r="FT47" s="73"/>
      <c r="FU47" s="73"/>
      <c r="FV47" s="73"/>
      <c r="FW47" s="73"/>
      <c r="FX47" s="73"/>
      <c r="FY47" s="73"/>
      <c r="FZ47" s="73"/>
      <c r="GA47" s="73"/>
      <c r="GB47" s="73"/>
      <c r="GC47" s="73"/>
      <c r="GD47" s="73"/>
      <c r="GE47" s="73"/>
      <c r="GF47" s="73"/>
      <c r="GG47" s="73"/>
      <c r="GH47" s="73"/>
      <c r="GI47" s="73"/>
      <c r="GJ47" s="73"/>
      <c r="GK47" s="73"/>
      <c r="GL47" s="73"/>
      <c r="GM47" s="73"/>
      <c r="GN47" s="73"/>
      <c r="GO47" s="73"/>
      <c r="GP47" s="73"/>
      <c r="GQ47" s="73"/>
      <c r="GR47" s="73"/>
      <c r="GS47" s="73"/>
      <c r="GT47" s="73"/>
      <c r="GU47" s="73"/>
      <c r="GV47" s="73"/>
      <c r="GW47" s="73"/>
      <c r="GX47" s="73"/>
      <c r="GY47" s="73"/>
      <c r="GZ47" s="73"/>
      <c r="HA47" s="73"/>
      <c r="HB47" s="73"/>
      <c r="HC47" s="73"/>
      <c r="HD47" s="73"/>
      <c r="HE47" s="73"/>
      <c r="HF47" s="73"/>
      <c r="HG47" s="73"/>
      <c r="HH47" s="73"/>
      <c r="HI47" s="73"/>
      <c r="HJ47" s="73"/>
      <c r="HK47" s="73"/>
      <c r="HL47" s="73"/>
      <c r="HM47" s="73"/>
      <c r="HN47" s="73"/>
      <c r="HO47" s="73"/>
      <c r="HP47" s="73"/>
      <c r="HQ47" s="73"/>
      <c r="HR47" s="73"/>
      <c r="HS47" s="73"/>
      <c r="HT47" s="73"/>
      <c r="HU47" s="73"/>
      <c r="HV47" s="73"/>
      <c r="HW47" s="73"/>
      <c r="HX47" s="73"/>
      <c r="HY47" s="73"/>
      <c r="HZ47" s="73"/>
      <c r="IA47" s="73"/>
      <c r="IB47" s="73"/>
      <c r="IC47" s="73"/>
      <c r="ID47" s="73"/>
      <c r="IE47" s="73"/>
      <c r="IF47" s="73"/>
      <c r="IG47" s="73"/>
      <c r="IH47" s="73"/>
      <c r="II47" s="73"/>
      <c r="IJ47" s="73"/>
      <c r="IK47" s="73"/>
      <c r="IL47" s="73"/>
      <c r="IM47" s="73"/>
      <c r="IN47" s="73"/>
      <c r="IO47" s="73"/>
      <c r="IP47" s="73"/>
      <c r="IQ47" s="73"/>
      <c r="IR47" s="73"/>
      <c r="IS47" s="73"/>
    </row>
    <row r="48" spans="1:253">
      <c r="A48" s="938" t="s">
        <v>149</v>
      </c>
      <c r="B48" s="1195">
        <v>2285351.8608579999</v>
      </c>
      <c r="C48" s="462">
        <v>226704.52</v>
      </c>
      <c r="D48" s="138">
        <v>1560.454</v>
      </c>
      <c r="E48" s="462">
        <v>56799.365297093995</v>
      </c>
      <c r="F48" s="140">
        <v>23158.017</v>
      </c>
      <c r="G48" s="462">
        <v>31872.844000000001</v>
      </c>
      <c r="H48" s="977">
        <v>2625447.0611550938</v>
      </c>
      <c r="I48" s="462">
        <v>4974100.1567140305</v>
      </c>
      <c r="J48" s="1196">
        <v>799558.08600000001</v>
      </c>
      <c r="K48" s="1197">
        <v>36889.49</v>
      </c>
      <c r="L48" s="1194">
        <v>92141.066965670034</v>
      </c>
      <c r="M48" s="140">
        <v>93719.322000000015</v>
      </c>
      <c r="N48" s="462">
        <v>702442.75300000003</v>
      </c>
      <c r="O48" s="977">
        <v>6698850.8746797014</v>
      </c>
      <c r="P48" s="462">
        <v>9324297.9358347952</v>
      </c>
      <c r="Q48" s="860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73"/>
      <c r="BK48" s="73"/>
      <c r="BL48" s="73"/>
      <c r="BM48" s="73"/>
      <c r="BN48" s="73"/>
      <c r="BO48" s="73"/>
      <c r="BP48" s="73"/>
      <c r="BQ48" s="73"/>
      <c r="BR48" s="73"/>
      <c r="BS48" s="73"/>
      <c r="BT48" s="73"/>
      <c r="BU48" s="73"/>
      <c r="BV48" s="73"/>
      <c r="BW48" s="73"/>
      <c r="BX48" s="73"/>
      <c r="BY48" s="73"/>
      <c r="BZ48" s="73"/>
      <c r="CA48" s="73"/>
      <c r="CB48" s="73"/>
      <c r="CC48" s="73"/>
      <c r="CD48" s="73"/>
      <c r="CE48" s="73"/>
      <c r="CF48" s="73"/>
      <c r="CG48" s="73"/>
      <c r="CH48" s="73"/>
      <c r="CI48" s="73"/>
      <c r="CJ48" s="73"/>
      <c r="CK48" s="73"/>
      <c r="CL48" s="73"/>
      <c r="CM48" s="73"/>
      <c r="CN48" s="73"/>
      <c r="CO48" s="73"/>
      <c r="CP48" s="73"/>
      <c r="CQ48" s="73"/>
      <c r="CR48" s="73"/>
      <c r="CS48" s="73"/>
      <c r="CT48" s="73"/>
      <c r="CU48" s="73"/>
      <c r="CV48" s="73"/>
      <c r="CW48" s="73"/>
      <c r="CX48" s="73"/>
      <c r="CY48" s="73"/>
      <c r="CZ48" s="73"/>
      <c r="DA48" s="73"/>
      <c r="DB48" s="73"/>
      <c r="DC48" s="73"/>
      <c r="DD48" s="73"/>
      <c r="DE48" s="73"/>
      <c r="DF48" s="73"/>
      <c r="DG48" s="73"/>
      <c r="DH48" s="73"/>
      <c r="DI48" s="73"/>
      <c r="DJ48" s="73"/>
      <c r="DK48" s="73"/>
      <c r="DL48" s="73"/>
      <c r="DM48" s="73"/>
      <c r="DN48" s="73"/>
      <c r="DO48" s="73"/>
      <c r="DP48" s="73"/>
      <c r="DQ48" s="73"/>
      <c r="DR48" s="73"/>
      <c r="DS48" s="73"/>
      <c r="DT48" s="73"/>
      <c r="DU48" s="73"/>
      <c r="DV48" s="73"/>
      <c r="DW48" s="73"/>
      <c r="DX48" s="73"/>
      <c r="DY48" s="73"/>
      <c r="DZ48" s="73"/>
      <c r="EA48" s="73"/>
      <c r="EB48" s="73"/>
      <c r="EC48" s="73"/>
      <c r="ED48" s="73"/>
      <c r="EE48" s="73"/>
      <c r="EF48" s="73"/>
      <c r="EG48" s="73"/>
      <c r="EH48" s="73"/>
      <c r="EI48" s="73"/>
      <c r="EJ48" s="73"/>
      <c r="EK48" s="73"/>
      <c r="EL48" s="73"/>
      <c r="EM48" s="73"/>
      <c r="EN48" s="73"/>
      <c r="EO48" s="73"/>
      <c r="EP48" s="73"/>
      <c r="EQ48" s="73"/>
      <c r="ER48" s="73"/>
      <c r="ES48" s="73"/>
      <c r="ET48" s="73"/>
      <c r="EU48" s="73"/>
      <c r="EV48" s="73"/>
      <c r="EW48" s="73"/>
      <c r="EX48" s="73"/>
      <c r="EY48" s="73"/>
      <c r="EZ48" s="73"/>
      <c r="FA48" s="73"/>
      <c r="FB48" s="73"/>
      <c r="FC48" s="73"/>
      <c r="FD48" s="73"/>
      <c r="FE48" s="73"/>
      <c r="FF48" s="73"/>
      <c r="FG48" s="73"/>
      <c r="FH48" s="73"/>
      <c r="FI48" s="73"/>
      <c r="FJ48" s="73"/>
      <c r="FK48" s="73"/>
      <c r="FL48" s="73"/>
      <c r="FM48" s="73"/>
      <c r="FN48" s="73"/>
      <c r="FO48" s="73"/>
      <c r="FP48" s="73"/>
      <c r="FQ48" s="73"/>
      <c r="FR48" s="73"/>
      <c r="FS48" s="73"/>
      <c r="FT48" s="73"/>
      <c r="FU48" s="73"/>
      <c r="FV48" s="73"/>
      <c r="FW48" s="73"/>
      <c r="FX48" s="73"/>
      <c r="FY48" s="73"/>
      <c r="FZ48" s="73"/>
      <c r="GA48" s="73"/>
      <c r="GB48" s="73"/>
      <c r="GC48" s="73"/>
      <c r="GD48" s="73"/>
      <c r="GE48" s="73"/>
      <c r="GF48" s="73"/>
      <c r="GG48" s="73"/>
      <c r="GH48" s="73"/>
      <c r="GI48" s="73"/>
      <c r="GJ48" s="73"/>
      <c r="GK48" s="73"/>
      <c r="GL48" s="73"/>
      <c r="GM48" s="73"/>
      <c r="GN48" s="73"/>
      <c r="GO48" s="73"/>
      <c r="GP48" s="73"/>
      <c r="GQ48" s="73"/>
      <c r="GR48" s="73"/>
      <c r="GS48" s="73"/>
      <c r="GT48" s="73"/>
      <c r="GU48" s="73"/>
      <c r="GV48" s="73"/>
      <c r="GW48" s="73"/>
      <c r="GX48" s="73"/>
      <c r="GY48" s="73"/>
      <c r="GZ48" s="73"/>
      <c r="HA48" s="73"/>
      <c r="HB48" s="73"/>
      <c r="HC48" s="73"/>
      <c r="HD48" s="73"/>
      <c r="HE48" s="73"/>
      <c r="HF48" s="73"/>
      <c r="HG48" s="73"/>
      <c r="HH48" s="73"/>
      <c r="HI48" s="73"/>
      <c r="HJ48" s="73"/>
      <c r="HK48" s="73"/>
      <c r="HL48" s="73"/>
      <c r="HM48" s="73"/>
      <c r="HN48" s="73"/>
      <c r="HO48" s="73"/>
      <c r="HP48" s="73"/>
      <c r="HQ48" s="73"/>
      <c r="HR48" s="73"/>
      <c r="HS48" s="73"/>
      <c r="HT48" s="73"/>
      <c r="HU48" s="73"/>
      <c r="HV48" s="73"/>
      <c r="HW48" s="73"/>
      <c r="HX48" s="73"/>
      <c r="HY48" s="73"/>
      <c r="HZ48" s="73"/>
      <c r="IA48" s="73"/>
      <c r="IB48" s="73"/>
      <c r="IC48" s="73"/>
      <c r="ID48" s="73"/>
      <c r="IE48" s="73"/>
      <c r="IF48" s="73"/>
      <c r="IG48" s="73"/>
      <c r="IH48" s="73"/>
      <c r="II48" s="73"/>
      <c r="IJ48" s="73"/>
      <c r="IK48" s="73"/>
      <c r="IL48" s="73"/>
      <c r="IM48" s="73"/>
      <c r="IN48" s="73"/>
      <c r="IO48" s="73"/>
      <c r="IP48" s="73"/>
      <c r="IQ48" s="73"/>
      <c r="IR48" s="73"/>
      <c r="IS48" s="73"/>
    </row>
    <row r="49" spans="1:253">
      <c r="A49" s="938" t="s">
        <v>150</v>
      </c>
      <c r="B49" s="1195">
        <v>2339664.310544</v>
      </c>
      <c r="C49" s="462">
        <v>239040.79399999999</v>
      </c>
      <c r="D49" s="138">
        <v>1731.12</v>
      </c>
      <c r="E49" s="462">
        <v>58458.256999999998</v>
      </c>
      <c r="F49" s="140">
        <v>24378.236000000001</v>
      </c>
      <c r="G49" s="462">
        <v>30737.919000000002</v>
      </c>
      <c r="H49" s="977">
        <v>2694010.6365440004</v>
      </c>
      <c r="I49" s="462">
        <v>5029545.8516124012</v>
      </c>
      <c r="J49" s="1196">
        <v>810712.098</v>
      </c>
      <c r="K49" s="1197">
        <v>36809.859000000004</v>
      </c>
      <c r="L49" s="1194">
        <v>92513.157999999996</v>
      </c>
      <c r="M49" s="140">
        <v>93579.611999999994</v>
      </c>
      <c r="N49" s="462">
        <v>696749.73</v>
      </c>
      <c r="O49" s="977">
        <v>6759910.3086124007</v>
      </c>
      <c r="P49" s="462">
        <v>9453920.945156401</v>
      </c>
      <c r="Q49" s="860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73"/>
      <c r="BK49" s="73"/>
      <c r="BL49" s="73"/>
      <c r="BM49" s="73"/>
      <c r="BN49" s="73"/>
      <c r="BO49" s="73"/>
      <c r="BP49" s="73"/>
      <c r="BQ49" s="73"/>
      <c r="BR49" s="73"/>
      <c r="BS49" s="73"/>
      <c r="BT49" s="73"/>
      <c r="BU49" s="73"/>
      <c r="BV49" s="73"/>
      <c r="BW49" s="73"/>
      <c r="BX49" s="73"/>
      <c r="BY49" s="73"/>
      <c r="BZ49" s="73"/>
      <c r="CA49" s="73"/>
      <c r="CB49" s="73"/>
      <c r="CC49" s="73"/>
      <c r="CD49" s="73"/>
      <c r="CE49" s="73"/>
      <c r="CF49" s="73"/>
      <c r="CG49" s="73"/>
      <c r="CH49" s="73"/>
      <c r="CI49" s="73"/>
      <c r="CJ49" s="73"/>
      <c r="CK49" s="73"/>
      <c r="CL49" s="73"/>
      <c r="CM49" s="73"/>
      <c r="CN49" s="73"/>
      <c r="CO49" s="73"/>
      <c r="CP49" s="73"/>
      <c r="CQ49" s="73"/>
      <c r="CR49" s="73"/>
      <c r="CS49" s="73"/>
      <c r="CT49" s="73"/>
      <c r="CU49" s="73"/>
      <c r="CV49" s="73"/>
      <c r="CW49" s="73"/>
      <c r="CX49" s="73"/>
      <c r="CY49" s="73"/>
      <c r="CZ49" s="73"/>
      <c r="DA49" s="73"/>
      <c r="DB49" s="73"/>
      <c r="DC49" s="73"/>
      <c r="DD49" s="73"/>
      <c r="DE49" s="73"/>
      <c r="DF49" s="73"/>
      <c r="DG49" s="73"/>
      <c r="DH49" s="73"/>
      <c r="DI49" s="73"/>
      <c r="DJ49" s="73"/>
      <c r="DK49" s="73"/>
      <c r="DL49" s="73"/>
      <c r="DM49" s="73"/>
      <c r="DN49" s="73"/>
      <c r="DO49" s="73"/>
      <c r="DP49" s="73"/>
      <c r="DQ49" s="73"/>
      <c r="DR49" s="73"/>
      <c r="DS49" s="73"/>
      <c r="DT49" s="73"/>
      <c r="DU49" s="73"/>
      <c r="DV49" s="73"/>
      <c r="DW49" s="73"/>
      <c r="DX49" s="73"/>
      <c r="DY49" s="73"/>
      <c r="DZ49" s="73"/>
      <c r="EA49" s="73"/>
      <c r="EB49" s="73"/>
      <c r="EC49" s="73"/>
      <c r="ED49" s="73"/>
      <c r="EE49" s="73"/>
      <c r="EF49" s="73"/>
      <c r="EG49" s="73"/>
      <c r="EH49" s="73"/>
      <c r="EI49" s="73"/>
      <c r="EJ49" s="73"/>
      <c r="EK49" s="73"/>
      <c r="EL49" s="73"/>
      <c r="EM49" s="73"/>
      <c r="EN49" s="73"/>
      <c r="EO49" s="73"/>
      <c r="EP49" s="73"/>
      <c r="EQ49" s="73"/>
      <c r="ER49" s="73"/>
      <c r="ES49" s="73"/>
      <c r="ET49" s="73"/>
      <c r="EU49" s="73"/>
      <c r="EV49" s="73"/>
      <c r="EW49" s="73"/>
      <c r="EX49" s="73"/>
      <c r="EY49" s="73"/>
      <c r="EZ49" s="73"/>
      <c r="FA49" s="73"/>
      <c r="FB49" s="73"/>
      <c r="FC49" s="73"/>
      <c r="FD49" s="73"/>
      <c r="FE49" s="73"/>
      <c r="FF49" s="73"/>
      <c r="FG49" s="73"/>
      <c r="FH49" s="73"/>
      <c r="FI49" s="73"/>
      <c r="FJ49" s="73"/>
      <c r="FK49" s="73"/>
      <c r="FL49" s="73"/>
      <c r="FM49" s="73"/>
      <c r="FN49" s="73"/>
      <c r="FO49" s="73"/>
      <c r="FP49" s="73"/>
      <c r="FQ49" s="73"/>
      <c r="FR49" s="73"/>
      <c r="FS49" s="73"/>
      <c r="FT49" s="73"/>
      <c r="FU49" s="73"/>
      <c r="FV49" s="73"/>
      <c r="FW49" s="73"/>
      <c r="FX49" s="73"/>
      <c r="FY49" s="73"/>
      <c r="FZ49" s="73"/>
      <c r="GA49" s="73"/>
      <c r="GB49" s="73"/>
      <c r="GC49" s="73"/>
      <c r="GD49" s="73"/>
      <c r="GE49" s="73"/>
      <c r="GF49" s="73"/>
      <c r="GG49" s="73"/>
      <c r="GH49" s="73"/>
      <c r="GI49" s="73"/>
      <c r="GJ49" s="73"/>
      <c r="GK49" s="73"/>
      <c r="GL49" s="73"/>
      <c r="GM49" s="73"/>
      <c r="GN49" s="73"/>
      <c r="GO49" s="73"/>
      <c r="GP49" s="73"/>
      <c r="GQ49" s="73"/>
      <c r="GR49" s="73"/>
      <c r="GS49" s="73"/>
      <c r="GT49" s="73"/>
      <c r="GU49" s="73"/>
      <c r="GV49" s="73"/>
      <c r="GW49" s="73"/>
      <c r="GX49" s="73"/>
      <c r="GY49" s="73"/>
      <c r="GZ49" s="73"/>
      <c r="HA49" s="73"/>
      <c r="HB49" s="73"/>
      <c r="HC49" s="73"/>
      <c r="HD49" s="73"/>
      <c r="HE49" s="73"/>
      <c r="HF49" s="73"/>
      <c r="HG49" s="73"/>
      <c r="HH49" s="73"/>
      <c r="HI49" s="73"/>
      <c r="HJ49" s="73"/>
      <c r="HK49" s="73"/>
      <c r="HL49" s="73"/>
      <c r="HM49" s="73"/>
      <c r="HN49" s="73"/>
      <c r="HO49" s="73"/>
      <c r="HP49" s="73"/>
      <c r="HQ49" s="73"/>
      <c r="HR49" s="73"/>
      <c r="HS49" s="73"/>
      <c r="HT49" s="73"/>
      <c r="HU49" s="73"/>
      <c r="HV49" s="73"/>
      <c r="HW49" s="73"/>
      <c r="HX49" s="73"/>
      <c r="HY49" s="73"/>
      <c r="HZ49" s="73"/>
      <c r="IA49" s="73"/>
      <c r="IB49" s="73"/>
      <c r="IC49" s="73"/>
      <c r="ID49" s="73"/>
      <c r="IE49" s="73"/>
      <c r="IF49" s="73"/>
      <c r="IG49" s="73"/>
      <c r="IH49" s="73"/>
      <c r="II49" s="73"/>
      <c r="IJ49" s="73"/>
      <c r="IK49" s="73"/>
      <c r="IL49" s="73"/>
      <c r="IM49" s="73"/>
      <c r="IN49" s="73"/>
      <c r="IO49" s="73"/>
      <c r="IP49" s="73"/>
      <c r="IQ49" s="73"/>
      <c r="IR49" s="73"/>
      <c r="IS49" s="73"/>
    </row>
    <row r="50" spans="1:253">
      <c r="A50" s="938" t="s">
        <v>151</v>
      </c>
      <c r="B50" s="1195">
        <v>2333079.7824716</v>
      </c>
      <c r="C50" s="462">
        <v>242078.19200000001</v>
      </c>
      <c r="D50" s="138">
        <v>1801.2070000000001</v>
      </c>
      <c r="E50" s="462">
        <v>57953.73</v>
      </c>
      <c r="F50" s="140">
        <v>24255.007000000001</v>
      </c>
      <c r="G50" s="462">
        <v>29371.528999999999</v>
      </c>
      <c r="H50" s="977">
        <v>2688539.4474716</v>
      </c>
      <c r="I50" s="462">
        <v>5067318.0395404696</v>
      </c>
      <c r="J50" s="1196">
        <v>815102.84199999995</v>
      </c>
      <c r="K50" s="1197">
        <v>37218.684000000001</v>
      </c>
      <c r="L50" s="1194">
        <v>93886.044999999998</v>
      </c>
      <c r="M50" s="140">
        <v>94863.112999999998</v>
      </c>
      <c r="N50" s="462">
        <v>691652.70900000003</v>
      </c>
      <c r="O50" s="977">
        <v>6800041.4325404698</v>
      </c>
      <c r="P50" s="462">
        <v>9488580.8800120689</v>
      </c>
      <c r="Q50" s="860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73"/>
      <c r="BK50" s="73"/>
      <c r="BL50" s="73"/>
      <c r="BM50" s="73"/>
      <c r="BN50" s="73"/>
      <c r="BO50" s="73"/>
      <c r="BP50" s="73"/>
      <c r="BQ50" s="73"/>
      <c r="BR50" s="73"/>
      <c r="BS50" s="73"/>
      <c r="BT50" s="73"/>
      <c r="BU50" s="73"/>
      <c r="BV50" s="73"/>
      <c r="BW50" s="73"/>
      <c r="BX50" s="73"/>
      <c r="BY50" s="73"/>
      <c r="BZ50" s="73"/>
      <c r="CA50" s="73"/>
      <c r="CB50" s="73"/>
      <c r="CC50" s="73"/>
      <c r="CD50" s="73"/>
      <c r="CE50" s="73"/>
      <c r="CF50" s="73"/>
      <c r="CG50" s="73"/>
      <c r="CH50" s="73"/>
      <c r="CI50" s="73"/>
      <c r="CJ50" s="73"/>
      <c r="CK50" s="73"/>
      <c r="CL50" s="73"/>
      <c r="CM50" s="73"/>
      <c r="CN50" s="73"/>
      <c r="CO50" s="73"/>
      <c r="CP50" s="73"/>
      <c r="CQ50" s="73"/>
      <c r="CR50" s="73"/>
      <c r="CS50" s="73"/>
      <c r="CT50" s="73"/>
      <c r="CU50" s="73"/>
      <c r="CV50" s="73"/>
      <c r="CW50" s="73"/>
      <c r="CX50" s="73"/>
      <c r="CY50" s="73"/>
      <c r="CZ50" s="73"/>
      <c r="DA50" s="73"/>
      <c r="DB50" s="73"/>
      <c r="DC50" s="73"/>
      <c r="DD50" s="73"/>
      <c r="DE50" s="73"/>
      <c r="DF50" s="73"/>
      <c r="DG50" s="73"/>
      <c r="DH50" s="73"/>
      <c r="DI50" s="73"/>
      <c r="DJ50" s="73"/>
      <c r="DK50" s="73"/>
      <c r="DL50" s="73"/>
      <c r="DM50" s="73"/>
      <c r="DN50" s="73"/>
      <c r="DO50" s="73"/>
      <c r="DP50" s="73"/>
      <c r="DQ50" s="73"/>
      <c r="DR50" s="73"/>
      <c r="DS50" s="73"/>
      <c r="DT50" s="73"/>
      <c r="DU50" s="73"/>
      <c r="DV50" s="73"/>
      <c r="DW50" s="73"/>
      <c r="DX50" s="73"/>
      <c r="DY50" s="73"/>
      <c r="DZ50" s="73"/>
      <c r="EA50" s="73"/>
      <c r="EB50" s="73"/>
      <c r="EC50" s="73"/>
      <c r="ED50" s="73"/>
      <c r="EE50" s="73"/>
      <c r="EF50" s="73"/>
      <c r="EG50" s="73"/>
      <c r="EH50" s="73"/>
      <c r="EI50" s="73"/>
      <c r="EJ50" s="73"/>
      <c r="EK50" s="73"/>
      <c r="EL50" s="73"/>
      <c r="EM50" s="73"/>
      <c r="EN50" s="73"/>
      <c r="EO50" s="73"/>
      <c r="EP50" s="73"/>
      <c r="EQ50" s="73"/>
      <c r="ER50" s="73"/>
      <c r="ES50" s="73"/>
      <c r="ET50" s="73"/>
      <c r="EU50" s="73"/>
      <c r="EV50" s="73"/>
      <c r="EW50" s="73"/>
      <c r="EX50" s="73"/>
      <c r="EY50" s="73"/>
      <c r="EZ50" s="73"/>
      <c r="FA50" s="73"/>
      <c r="FB50" s="73"/>
      <c r="FC50" s="73"/>
      <c r="FD50" s="73"/>
      <c r="FE50" s="73"/>
      <c r="FF50" s="73"/>
      <c r="FG50" s="73"/>
      <c r="FH50" s="73"/>
      <c r="FI50" s="73"/>
      <c r="FJ50" s="73"/>
      <c r="FK50" s="73"/>
      <c r="FL50" s="73"/>
      <c r="FM50" s="73"/>
      <c r="FN50" s="73"/>
      <c r="FO50" s="73"/>
      <c r="FP50" s="73"/>
      <c r="FQ50" s="73"/>
      <c r="FR50" s="73"/>
      <c r="FS50" s="73"/>
      <c r="FT50" s="73"/>
      <c r="FU50" s="73"/>
      <c r="FV50" s="73"/>
      <c r="FW50" s="73"/>
      <c r="FX50" s="73"/>
      <c r="FY50" s="73"/>
      <c r="FZ50" s="73"/>
      <c r="GA50" s="73"/>
      <c r="GB50" s="73"/>
      <c r="GC50" s="73"/>
      <c r="GD50" s="73"/>
      <c r="GE50" s="73"/>
      <c r="GF50" s="73"/>
      <c r="GG50" s="73"/>
      <c r="GH50" s="73"/>
      <c r="GI50" s="73"/>
      <c r="GJ50" s="73"/>
      <c r="GK50" s="73"/>
      <c r="GL50" s="73"/>
      <c r="GM50" s="73"/>
      <c r="GN50" s="73"/>
      <c r="GO50" s="73"/>
      <c r="GP50" s="73"/>
      <c r="GQ50" s="73"/>
      <c r="GR50" s="73"/>
      <c r="GS50" s="73"/>
      <c r="GT50" s="73"/>
      <c r="GU50" s="73"/>
      <c r="GV50" s="73"/>
      <c r="GW50" s="73"/>
      <c r="GX50" s="73"/>
      <c r="GY50" s="73"/>
      <c r="GZ50" s="73"/>
      <c r="HA50" s="73"/>
      <c r="HB50" s="73"/>
      <c r="HC50" s="73"/>
      <c r="HD50" s="73"/>
      <c r="HE50" s="73"/>
      <c r="HF50" s="73"/>
      <c r="HG50" s="73"/>
      <c r="HH50" s="73"/>
      <c r="HI50" s="73"/>
      <c r="HJ50" s="73"/>
      <c r="HK50" s="73"/>
      <c r="HL50" s="73"/>
      <c r="HM50" s="73"/>
      <c r="HN50" s="73"/>
      <c r="HO50" s="73"/>
      <c r="HP50" s="73"/>
      <c r="HQ50" s="73"/>
      <c r="HR50" s="73"/>
      <c r="HS50" s="73"/>
      <c r="HT50" s="73"/>
      <c r="HU50" s="73"/>
      <c r="HV50" s="73"/>
      <c r="HW50" s="73"/>
      <c r="HX50" s="73"/>
      <c r="HY50" s="73"/>
      <c r="HZ50" s="73"/>
      <c r="IA50" s="73"/>
      <c r="IB50" s="73"/>
      <c r="IC50" s="73"/>
      <c r="ID50" s="73"/>
      <c r="IE50" s="73"/>
      <c r="IF50" s="73"/>
      <c r="IG50" s="73"/>
      <c r="IH50" s="73"/>
      <c r="II50" s="73"/>
      <c r="IJ50" s="73"/>
      <c r="IK50" s="73"/>
      <c r="IL50" s="73"/>
      <c r="IM50" s="73"/>
      <c r="IN50" s="73"/>
      <c r="IO50" s="73"/>
      <c r="IP50" s="73"/>
      <c r="IQ50" s="73"/>
      <c r="IR50" s="73"/>
      <c r="IS50" s="73"/>
    </row>
    <row r="51" spans="1:253">
      <c r="A51" s="938" t="s">
        <v>152</v>
      </c>
      <c r="B51" s="1195">
        <v>2370355.5153870001</v>
      </c>
      <c r="C51" s="462">
        <v>243401.905</v>
      </c>
      <c r="D51" s="138">
        <v>1733.8510000000001</v>
      </c>
      <c r="E51" s="462">
        <v>59622.459000000003</v>
      </c>
      <c r="F51" s="140">
        <v>23958.2</v>
      </c>
      <c r="G51" s="462">
        <v>29470.285</v>
      </c>
      <c r="H51" s="977">
        <v>2728542.2153869998</v>
      </c>
      <c r="I51" s="462">
        <v>5109946.1349771414</v>
      </c>
      <c r="J51" s="1196">
        <v>836605.55599999998</v>
      </c>
      <c r="K51" s="1197">
        <v>37846.881999999998</v>
      </c>
      <c r="L51" s="1194">
        <v>95160.428</v>
      </c>
      <c r="M51" s="140">
        <v>99362.163</v>
      </c>
      <c r="N51" s="462">
        <v>672892.63699999999</v>
      </c>
      <c r="O51" s="977">
        <v>6851813.8009771416</v>
      </c>
      <c r="P51" s="462">
        <v>9580356.0163641423</v>
      </c>
      <c r="Q51" s="860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73"/>
      <c r="BK51" s="73"/>
      <c r="BL51" s="73"/>
      <c r="BM51" s="73"/>
      <c r="BN51" s="73"/>
      <c r="BO51" s="73"/>
      <c r="BP51" s="73"/>
      <c r="BQ51" s="73"/>
      <c r="BR51" s="73"/>
      <c r="BS51" s="73"/>
      <c r="BT51" s="73"/>
      <c r="BU51" s="73"/>
      <c r="BV51" s="73"/>
      <c r="BW51" s="73"/>
      <c r="BX51" s="73"/>
      <c r="BY51" s="73"/>
      <c r="BZ51" s="73"/>
      <c r="CA51" s="73"/>
      <c r="CB51" s="73"/>
      <c r="CC51" s="73"/>
      <c r="CD51" s="73"/>
      <c r="CE51" s="73"/>
      <c r="CF51" s="73"/>
      <c r="CG51" s="73"/>
      <c r="CH51" s="73"/>
      <c r="CI51" s="73"/>
      <c r="CJ51" s="73"/>
      <c r="CK51" s="73"/>
      <c r="CL51" s="73"/>
      <c r="CM51" s="73"/>
      <c r="CN51" s="73"/>
      <c r="CO51" s="73"/>
      <c r="CP51" s="73"/>
      <c r="CQ51" s="73"/>
      <c r="CR51" s="73"/>
      <c r="CS51" s="73"/>
      <c r="CT51" s="73"/>
      <c r="CU51" s="73"/>
      <c r="CV51" s="73"/>
      <c r="CW51" s="73"/>
      <c r="CX51" s="73"/>
      <c r="CY51" s="73"/>
      <c r="CZ51" s="73"/>
      <c r="DA51" s="73"/>
      <c r="DB51" s="73"/>
      <c r="DC51" s="73"/>
      <c r="DD51" s="73"/>
      <c r="DE51" s="73"/>
      <c r="DF51" s="73"/>
      <c r="DG51" s="73"/>
      <c r="DH51" s="73"/>
      <c r="DI51" s="73"/>
      <c r="DJ51" s="73"/>
      <c r="DK51" s="73"/>
      <c r="DL51" s="73"/>
      <c r="DM51" s="73"/>
      <c r="DN51" s="73"/>
      <c r="DO51" s="73"/>
      <c r="DP51" s="73"/>
      <c r="DQ51" s="73"/>
      <c r="DR51" s="73"/>
      <c r="DS51" s="73"/>
      <c r="DT51" s="73"/>
      <c r="DU51" s="73"/>
      <c r="DV51" s="73"/>
      <c r="DW51" s="73"/>
      <c r="DX51" s="73"/>
      <c r="DY51" s="73"/>
      <c r="DZ51" s="73"/>
      <c r="EA51" s="73"/>
      <c r="EB51" s="73"/>
      <c r="EC51" s="73"/>
      <c r="ED51" s="73"/>
      <c r="EE51" s="73"/>
      <c r="EF51" s="73"/>
      <c r="EG51" s="73"/>
      <c r="EH51" s="73"/>
      <c r="EI51" s="73"/>
      <c r="EJ51" s="73"/>
      <c r="EK51" s="73"/>
      <c r="EL51" s="73"/>
      <c r="EM51" s="73"/>
      <c r="EN51" s="73"/>
      <c r="EO51" s="73"/>
      <c r="EP51" s="73"/>
      <c r="EQ51" s="73"/>
      <c r="ER51" s="73"/>
      <c r="ES51" s="73"/>
      <c r="ET51" s="73"/>
      <c r="EU51" s="73"/>
      <c r="EV51" s="73"/>
      <c r="EW51" s="73"/>
      <c r="EX51" s="73"/>
      <c r="EY51" s="73"/>
      <c r="EZ51" s="73"/>
      <c r="FA51" s="73"/>
      <c r="FB51" s="73"/>
      <c r="FC51" s="73"/>
      <c r="FD51" s="73"/>
      <c r="FE51" s="73"/>
      <c r="FF51" s="73"/>
      <c r="FG51" s="73"/>
      <c r="FH51" s="73"/>
      <c r="FI51" s="73"/>
      <c r="FJ51" s="73"/>
      <c r="FK51" s="73"/>
      <c r="FL51" s="73"/>
      <c r="FM51" s="73"/>
      <c r="FN51" s="73"/>
      <c r="FO51" s="73"/>
      <c r="FP51" s="73"/>
      <c r="FQ51" s="73"/>
      <c r="FR51" s="73"/>
      <c r="FS51" s="73"/>
      <c r="FT51" s="73"/>
      <c r="FU51" s="73"/>
      <c r="FV51" s="73"/>
      <c r="FW51" s="73"/>
      <c r="FX51" s="73"/>
      <c r="FY51" s="73"/>
      <c r="FZ51" s="73"/>
      <c r="GA51" s="73"/>
      <c r="GB51" s="73"/>
      <c r="GC51" s="73"/>
      <c r="GD51" s="73"/>
      <c r="GE51" s="73"/>
      <c r="GF51" s="73"/>
      <c r="GG51" s="73"/>
      <c r="GH51" s="73"/>
      <c r="GI51" s="73"/>
      <c r="GJ51" s="73"/>
      <c r="GK51" s="73"/>
      <c r="GL51" s="73"/>
      <c r="GM51" s="73"/>
      <c r="GN51" s="73"/>
      <c r="GO51" s="73"/>
      <c r="GP51" s="73"/>
      <c r="GQ51" s="73"/>
      <c r="GR51" s="73"/>
      <c r="GS51" s="73"/>
      <c r="GT51" s="73"/>
      <c r="GU51" s="73"/>
      <c r="GV51" s="73"/>
      <c r="GW51" s="73"/>
      <c r="GX51" s="73"/>
      <c r="GY51" s="73"/>
      <c r="GZ51" s="73"/>
      <c r="HA51" s="73"/>
      <c r="HB51" s="73"/>
      <c r="HC51" s="73"/>
      <c r="HD51" s="73"/>
      <c r="HE51" s="73"/>
      <c r="HF51" s="73"/>
      <c r="HG51" s="73"/>
      <c r="HH51" s="73"/>
      <c r="HI51" s="73"/>
      <c r="HJ51" s="73"/>
      <c r="HK51" s="73"/>
      <c r="HL51" s="73"/>
      <c r="HM51" s="73"/>
      <c r="HN51" s="73"/>
      <c r="HO51" s="73"/>
      <c r="HP51" s="73"/>
      <c r="HQ51" s="73"/>
      <c r="HR51" s="73"/>
      <c r="HS51" s="73"/>
      <c r="HT51" s="73"/>
      <c r="HU51" s="73"/>
      <c r="HV51" s="73"/>
      <c r="HW51" s="73"/>
      <c r="HX51" s="73"/>
      <c r="HY51" s="73"/>
      <c r="HZ51" s="73"/>
      <c r="IA51" s="73"/>
      <c r="IB51" s="73"/>
      <c r="IC51" s="73"/>
      <c r="ID51" s="73"/>
      <c r="IE51" s="73"/>
      <c r="IF51" s="73"/>
      <c r="IG51" s="73"/>
      <c r="IH51" s="73"/>
      <c r="II51" s="73"/>
      <c r="IJ51" s="73"/>
      <c r="IK51" s="73"/>
      <c r="IL51" s="73"/>
      <c r="IM51" s="73"/>
      <c r="IN51" s="73"/>
      <c r="IO51" s="73"/>
      <c r="IP51" s="73"/>
      <c r="IQ51" s="73"/>
      <c r="IR51" s="73"/>
      <c r="IS51" s="73"/>
    </row>
    <row r="52" spans="1:253">
      <c r="A52" s="938" t="s">
        <v>153</v>
      </c>
      <c r="B52" s="1195">
        <v>2434228.9993329998</v>
      </c>
      <c r="C52" s="462">
        <v>246460.30100000001</v>
      </c>
      <c r="D52" s="138">
        <v>1709.067</v>
      </c>
      <c r="E52" s="462">
        <v>60693.02</v>
      </c>
      <c r="F52" s="140">
        <v>24318.675999999999</v>
      </c>
      <c r="G52" s="462">
        <v>29464.302</v>
      </c>
      <c r="H52" s="977">
        <v>2796874.3653329997</v>
      </c>
      <c r="I52" s="462">
        <v>5164871.8183424827</v>
      </c>
      <c r="J52" s="1196">
        <v>863332.94299999997</v>
      </c>
      <c r="K52" s="1197">
        <v>38165.235000000001</v>
      </c>
      <c r="L52" s="1194">
        <v>97519.384000000005</v>
      </c>
      <c r="M52" s="140">
        <v>101568.011</v>
      </c>
      <c r="N52" s="462">
        <v>670963.89500000002</v>
      </c>
      <c r="O52" s="977">
        <v>6936421.286342483</v>
      </c>
      <c r="P52" s="462">
        <v>9733295.6516754832</v>
      </c>
      <c r="Q52" s="858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73"/>
      <c r="AJ52" s="73"/>
      <c r="AK52" s="73"/>
      <c r="AL52" s="73"/>
      <c r="AM52" s="73"/>
      <c r="AN52" s="73"/>
      <c r="AO52" s="73"/>
      <c r="AP52" s="73"/>
      <c r="AQ52" s="73"/>
      <c r="AR52" s="73"/>
      <c r="AS52" s="73"/>
      <c r="AT52" s="73"/>
      <c r="AU52" s="73"/>
      <c r="AV52" s="73"/>
      <c r="AW52" s="73"/>
      <c r="AX52" s="73"/>
      <c r="AY52" s="73"/>
      <c r="AZ52" s="73"/>
      <c r="BA52" s="73"/>
      <c r="BB52" s="73"/>
      <c r="BC52" s="73"/>
      <c r="BD52" s="73"/>
      <c r="BE52" s="73"/>
      <c r="BF52" s="73"/>
      <c r="BG52" s="73"/>
      <c r="BH52" s="73"/>
      <c r="BI52" s="73"/>
      <c r="BJ52" s="73"/>
      <c r="BK52" s="73"/>
      <c r="BL52" s="73"/>
      <c r="BM52" s="73"/>
      <c r="BN52" s="73"/>
      <c r="BO52" s="73"/>
      <c r="BP52" s="73"/>
      <c r="BQ52" s="73"/>
      <c r="BR52" s="73"/>
      <c r="BS52" s="73"/>
      <c r="BT52" s="73"/>
      <c r="BU52" s="73"/>
      <c r="BV52" s="73"/>
      <c r="BW52" s="73"/>
      <c r="BX52" s="73"/>
      <c r="BY52" s="73"/>
      <c r="BZ52" s="73"/>
      <c r="CA52" s="73"/>
      <c r="CB52" s="73"/>
      <c r="CC52" s="73"/>
      <c r="CD52" s="73"/>
      <c r="CE52" s="73"/>
      <c r="CF52" s="73"/>
      <c r="CG52" s="73"/>
      <c r="CH52" s="73"/>
      <c r="CI52" s="73"/>
      <c r="CJ52" s="73"/>
      <c r="CK52" s="73"/>
      <c r="CL52" s="73"/>
      <c r="CM52" s="73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  <c r="DB52" s="73"/>
      <c r="DC52" s="73"/>
      <c r="DD52" s="73"/>
      <c r="DE52" s="73"/>
      <c r="DF52" s="73"/>
      <c r="DG52" s="73"/>
      <c r="DH52" s="73"/>
      <c r="DI52" s="73"/>
      <c r="DJ52" s="73"/>
      <c r="DK52" s="73"/>
      <c r="DL52" s="73"/>
      <c r="DM52" s="73"/>
      <c r="DN52" s="73"/>
      <c r="DO52" s="73"/>
      <c r="DP52" s="73"/>
      <c r="DQ52" s="73"/>
      <c r="DR52" s="73"/>
      <c r="DS52" s="73"/>
      <c r="DT52" s="73"/>
      <c r="DU52" s="73"/>
      <c r="DV52" s="73"/>
      <c r="DW52" s="73"/>
      <c r="DX52" s="73"/>
      <c r="DY52" s="73"/>
      <c r="DZ52" s="73"/>
      <c r="EA52" s="73"/>
      <c r="EB52" s="73"/>
      <c r="EC52" s="73"/>
      <c r="ED52" s="73"/>
      <c r="EE52" s="73"/>
      <c r="EF52" s="73"/>
      <c r="EG52" s="73"/>
      <c r="EH52" s="73"/>
      <c r="EI52" s="73"/>
      <c r="EJ52" s="73"/>
      <c r="EK52" s="73"/>
      <c r="EL52" s="73"/>
      <c r="EM52" s="73"/>
      <c r="EN52" s="73"/>
      <c r="EO52" s="73"/>
      <c r="EP52" s="73"/>
      <c r="EQ52" s="73"/>
      <c r="ER52" s="73"/>
      <c r="ES52" s="73"/>
      <c r="ET52" s="73"/>
      <c r="EU52" s="73"/>
      <c r="EV52" s="73"/>
      <c r="EW52" s="73"/>
      <c r="EX52" s="73"/>
      <c r="EY52" s="73"/>
      <c r="EZ52" s="73"/>
      <c r="FA52" s="73"/>
      <c r="FB52" s="73"/>
      <c r="FC52" s="73"/>
      <c r="FD52" s="73"/>
      <c r="FE52" s="73"/>
      <c r="FF52" s="73"/>
      <c r="FG52" s="73"/>
      <c r="FH52" s="73"/>
      <c r="FI52" s="73"/>
      <c r="FJ52" s="73"/>
      <c r="FK52" s="73"/>
      <c r="FL52" s="73"/>
      <c r="FM52" s="73"/>
      <c r="FN52" s="73"/>
      <c r="FO52" s="73"/>
      <c r="FP52" s="73"/>
      <c r="FQ52" s="73"/>
      <c r="FR52" s="73"/>
      <c r="FS52" s="73"/>
      <c r="FT52" s="73"/>
      <c r="FU52" s="73"/>
      <c r="FV52" s="73"/>
      <c r="FW52" s="73"/>
      <c r="FX52" s="73"/>
      <c r="FY52" s="73"/>
      <c r="FZ52" s="73"/>
      <c r="GA52" s="73"/>
      <c r="GB52" s="73"/>
      <c r="GC52" s="73"/>
      <c r="GD52" s="73"/>
      <c r="GE52" s="73"/>
      <c r="GF52" s="73"/>
      <c r="GG52" s="73"/>
      <c r="GH52" s="73"/>
      <c r="GI52" s="73"/>
      <c r="GJ52" s="73"/>
      <c r="GK52" s="73"/>
      <c r="GL52" s="73"/>
      <c r="GM52" s="73"/>
      <c r="GN52" s="73"/>
      <c r="GO52" s="73"/>
      <c r="GP52" s="73"/>
      <c r="GQ52" s="73"/>
      <c r="GR52" s="73"/>
      <c r="GS52" s="73"/>
      <c r="GT52" s="73"/>
      <c r="GU52" s="73"/>
      <c r="GV52" s="73"/>
      <c r="GW52" s="73"/>
      <c r="GX52" s="73"/>
      <c r="GY52" s="73"/>
      <c r="GZ52" s="73"/>
      <c r="HA52" s="73"/>
      <c r="HB52" s="73"/>
      <c r="HC52" s="73"/>
      <c r="HD52" s="73"/>
      <c r="HE52" s="73"/>
      <c r="HF52" s="73"/>
      <c r="HG52" s="73"/>
      <c r="HH52" s="73"/>
      <c r="HI52" s="73"/>
      <c r="HJ52" s="73"/>
      <c r="HK52" s="73"/>
      <c r="HL52" s="73"/>
      <c r="HM52" s="73"/>
      <c r="HN52" s="73"/>
      <c r="HO52" s="73"/>
      <c r="HP52" s="73"/>
      <c r="HQ52" s="73"/>
      <c r="HR52" s="73"/>
      <c r="HS52" s="73"/>
      <c r="HT52" s="73"/>
      <c r="HU52" s="73"/>
      <c r="HV52" s="73"/>
      <c r="HW52" s="73"/>
      <c r="HX52" s="73"/>
      <c r="HY52" s="73"/>
      <c r="HZ52" s="73"/>
      <c r="IA52" s="73"/>
      <c r="IB52" s="73"/>
      <c r="IC52" s="73"/>
      <c r="ID52" s="73"/>
      <c r="IE52" s="73"/>
      <c r="IF52" s="73"/>
      <c r="IG52" s="73"/>
      <c r="IH52" s="73"/>
      <c r="II52" s="73"/>
      <c r="IJ52" s="73"/>
      <c r="IK52" s="73"/>
      <c r="IL52" s="73"/>
      <c r="IM52" s="73"/>
      <c r="IN52" s="73"/>
      <c r="IO52" s="73"/>
      <c r="IP52" s="73"/>
      <c r="IQ52" s="73"/>
      <c r="IR52" s="73"/>
      <c r="IS52" s="73"/>
    </row>
    <row r="53" spans="1:253">
      <c r="A53" s="938" t="s">
        <v>154</v>
      </c>
      <c r="B53" s="1195">
        <v>2508858.022318</v>
      </c>
      <c r="C53" s="462">
        <v>252034.13</v>
      </c>
      <c r="D53" s="138">
        <v>1718.2660000000001</v>
      </c>
      <c r="E53" s="462">
        <v>61646.55</v>
      </c>
      <c r="F53" s="140">
        <v>24846.497000000003</v>
      </c>
      <c r="G53" s="462">
        <v>30440.84</v>
      </c>
      <c r="H53" s="977">
        <v>2879544.3053179993</v>
      </c>
      <c r="I53" s="462">
        <v>5247122.1307630008</v>
      </c>
      <c r="J53" s="1196">
        <v>871201.33400000003</v>
      </c>
      <c r="K53" s="1197">
        <v>38720.279000000002</v>
      </c>
      <c r="L53" s="1194">
        <v>98693.34</v>
      </c>
      <c r="M53" s="140">
        <v>103657.81700000001</v>
      </c>
      <c r="N53" s="462">
        <v>677595.97</v>
      </c>
      <c r="O53" s="977">
        <v>7036990.8707630001</v>
      </c>
      <c r="P53" s="462">
        <v>9916535.1760809999</v>
      </c>
      <c r="Q53" s="858"/>
      <c r="R53" s="76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73"/>
      <c r="BK53" s="73"/>
      <c r="BL53" s="73"/>
      <c r="BM53" s="73"/>
      <c r="BN53" s="73"/>
      <c r="BO53" s="73"/>
      <c r="BP53" s="73"/>
      <c r="BQ53" s="73"/>
      <c r="BR53" s="73"/>
      <c r="BS53" s="73"/>
      <c r="BT53" s="73"/>
      <c r="BU53" s="73"/>
      <c r="BV53" s="73"/>
      <c r="BW53" s="73"/>
      <c r="BX53" s="73"/>
      <c r="BY53" s="73"/>
      <c r="BZ53" s="73"/>
      <c r="CA53" s="73"/>
      <c r="CB53" s="73"/>
      <c r="CC53" s="73"/>
      <c r="CD53" s="73"/>
      <c r="CE53" s="73"/>
      <c r="CF53" s="73"/>
      <c r="CG53" s="73"/>
      <c r="CH53" s="73"/>
      <c r="CI53" s="73"/>
      <c r="CJ53" s="73"/>
      <c r="CK53" s="73"/>
      <c r="CL53" s="73"/>
      <c r="CM53" s="73"/>
      <c r="CN53" s="73"/>
      <c r="CO53" s="73"/>
      <c r="CP53" s="73"/>
      <c r="CQ53" s="73"/>
      <c r="CR53" s="73"/>
      <c r="CS53" s="73"/>
      <c r="CT53" s="73"/>
      <c r="CU53" s="73"/>
      <c r="CV53" s="73"/>
      <c r="CW53" s="73"/>
      <c r="CX53" s="73"/>
      <c r="CY53" s="73"/>
      <c r="CZ53" s="73"/>
      <c r="DA53" s="73"/>
      <c r="DB53" s="73"/>
      <c r="DC53" s="73"/>
      <c r="DD53" s="73"/>
      <c r="DE53" s="73"/>
      <c r="DF53" s="73"/>
      <c r="DG53" s="73"/>
      <c r="DH53" s="73"/>
      <c r="DI53" s="73"/>
      <c r="DJ53" s="73"/>
      <c r="DK53" s="73"/>
      <c r="DL53" s="73"/>
      <c r="DM53" s="73"/>
      <c r="DN53" s="73"/>
      <c r="DO53" s="73"/>
      <c r="DP53" s="73"/>
      <c r="DQ53" s="73"/>
      <c r="DR53" s="73"/>
      <c r="DS53" s="73"/>
      <c r="DT53" s="73"/>
      <c r="DU53" s="73"/>
      <c r="DV53" s="73"/>
      <c r="DW53" s="73"/>
      <c r="DX53" s="73"/>
      <c r="DY53" s="73"/>
      <c r="DZ53" s="73"/>
      <c r="EA53" s="73"/>
      <c r="EB53" s="73"/>
      <c r="EC53" s="73"/>
      <c r="ED53" s="73"/>
      <c r="EE53" s="73"/>
      <c r="EF53" s="73"/>
      <c r="EG53" s="73"/>
      <c r="EH53" s="73"/>
      <c r="EI53" s="73"/>
      <c r="EJ53" s="73"/>
      <c r="EK53" s="73"/>
      <c r="EL53" s="73"/>
      <c r="EM53" s="73"/>
      <c r="EN53" s="73"/>
      <c r="EO53" s="73"/>
      <c r="EP53" s="73"/>
      <c r="EQ53" s="73"/>
      <c r="ER53" s="73"/>
      <c r="ES53" s="73"/>
      <c r="ET53" s="73"/>
      <c r="EU53" s="73"/>
      <c r="EV53" s="73"/>
      <c r="EW53" s="73"/>
      <c r="EX53" s="73"/>
      <c r="EY53" s="73"/>
      <c r="EZ53" s="73"/>
      <c r="FA53" s="73"/>
      <c r="FB53" s="73"/>
      <c r="FC53" s="73"/>
      <c r="FD53" s="73"/>
      <c r="FE53" s="73"/>
      <c r="FF53" s="73"/>
      <c r="FG53" s="73"/>
      <c r="FH53" s="73"/>
      <c r="FI53" s="73"/>
      <c r="FJ53" s="73"/>
      <c r="FK53" s="73"/>
      <c r="FL53" s="73"/>
      <c r="FM53" s="73"/>
      <c r="FN53" s="73"/>
      <c r="FO53" s="73"/>
      <c r="FP53" s="73"/>
      <c r="FQ53" s="73"/>
      <c r="FR53" s="73"/>
      <c r="FS53" s="73"/>
      <c r="FT53" s="73"/>
      <c r="FU53" s="73"/>
      <c r="FV53" s="73"/>
      <c r="FW53" s="73"/>
      <c r="FX53" s="73"/>
      <c r="FY53" s="73"/>
      <c r="FZ53" s="73"/>
      <c r="GA53" s="73"/>
      <c r="GB53" s="73"/>
      <c r="GC53" s="73"/>
      <c r="GD53" s="73"/>
      <c r="GE53" s="73"/>
      <c r="GF53" s="73"/>
      <c r="GG53" s="73"/>
      <c r="GH53" s="73"/>
      <c r="GI53" s="73"/>
      <c r="GJ53" s="73"/>
      <c r="GK53" s="73"/>
      <c r="GL53" s="73"/>
      <c r="GM53" s="73"/>
      <c r="GN53" s="73"/>
      <c r="GO53" s="73"/>
      <c r="GP53" s="73"/>
      <c r="GQ53" s="73"/>
      <c r="GR53" s="73"/>
      <c r="GS53" s="73"/>
      <c r="GT53" s="73"/>
      <c r="GU53" s="73"/>
      <c r="GV53" s="73"/>
      <c r="GW53" s="73"/>
      <c r="GX53" s="73"/>
      <c r="GY53" s="73"/>
      <c r="GZ53" s="73"/>
      <c r="HA53" s="73"/>
      <c r="HB53" s="73"/>
      <c r="HC53" s="73"/>
      <c r="HD53" s="73"/>
      <c r="HE53" s="73"/>
      <c r="HF53" s="73"/>
      <c r="HG53" s="73"/>
      <c r="HH53" s="73"/>
      <c r="HI53" s="73"/>
      <c r="HJ53" s="73"/>
      <c r="HK53" s="73"/>
      <c r="HL53" s="73"/>
      <c r="HM53" s="73"/>
      <c r="HN53" s="73"/>
      <c r="HO53" s="73"/>
      <c r="HP53" s="73"/>
      <c r="HQ53" s="73"/>
      <c r="HR53" s="73"/>
      <c r="HS53" s="73"/>
      <c r="HT53" s="73"/>
      <c r="HU53" s="73"/>
      <c r="HV53" s="73"/>
      <c r="HW53" s="73"/>
      <c r="HX53" s="73"/>
      <c r="HY53" s="73"/>
      <c r="HZ53" s="73"/>
      <c r="IA53" s="73"/>
      <c r="IB53" s="73"/>
      <c r="IC53" s="73"/>
      <c r="ID53" s="73"/>
      <c r="IE53" s="73"/>
      <c r="IF53" s="73"/>
      <c r="IG53" s="73"/>
      <c r="IH53" s="73"/>
      <c r="II53" s="73"/>
      <c r="IJ53" s="73"/>
      <c r="IK53" s="73"/>
      <c r="IL53" s="73"/>
      <c r="IM53" s="73"/>
      <c r="IN53" s="73"/>
      <c r="IO53" s="73"/>
      <c r="IP53" s="73"/>
      <c r="IQ53" s="73"/>
      <c r="IR53" s="73"/>
      <c r="IS53" s="73"/>
    </row>
    <row r="54" spans="1:253">
      <c r="A54" s="938" t="s">
        <v>155</v>
      </c>
      <c r="B54" s="1195">
        <v>2604444.4549380001</v>
      </c>
      <c r="C54" s="462">
        <v>260761.26500000001</v>
      </c>
      <c r="D54" s="138">
        <v>1861.4939999999999</v>
      </c>
      <c r="E54" s="462">
        <v>63506.561000000002</v>
      </c>
      <c r="F54" s="140">
        <v>25325.634999999998</v>
      </c>
      <c r="G54" s="462">
        <v>31542.649000000001</v>
      </c>
      <c r="H54" s="977">
        <v>2987442.0589380004</v>
      </c>
      <c r="I54" s="462">
        <v>5330935.7193424096</v>
      </c>
      <c r="J54" s="1196">
        <v>881274.91700000002</v>
      </c>
      <c r="K54" s="1197">
        <v>39168.42</v>
      </c>
      <c r="L54" s="1194">
        <v>99538.100999999995</v>
      </c>
      <c r="M54" s="140">
        <v>107295.182</v>
      </c>
      <c r="N54" s="462">
        <v>691678.25199999998</v>
      </c>
      <c r="O54" s="977">
        <v>7149890.5913424101</v>
      </c>
      <c r="P54" s="462">
        <v>10137332.65028041</v>
      </c>
      <c r="Q54" s="858"/>
      <c r="R54" s="76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73"/>
      <c r="BK54" s="73"/>
      <c r="BL54" s="73"/>
      <c r="BM54" s="73"/>
      <c r="BN54" s="73"/>
      <c r="BO54" s="73"/>
      <c r="BP54" s="73"/>
      <c r="BQ54" s="73"/>
      <c r="BR54" s="73"/>
      <c r="BS54" s="73"/>
      <c r="BT54" s="73"/>
      <c r="BU54" s="73"/>
      <c r="BV54" s="73"/>
      <c r="BW54" s="73"/>
      <c r="BX54" s="73"/>
      <c r="BY54" s="73"/>
      <c r="BZ54" s="73"/>
      <c r="CA54" s="73"/>
      <c r="CB54" s="73"/>
      <c r="CC54" s="73"/>
      <c r="CD54" s="73"/>
      <c r="CE54" s="73"/>
      <c r="CF54" s="73"/>
      <c r="CG54" s="73"/>
      <c r="CH54" s="73"/>
      <c r="CI54" s="73"/>
      <c r="CJ54" s="73"/>
      <c r="CK54" s="73"/>
      <c r="CL54" s="73"/>
      <c r="CM54" s="73"/>
      <c r="CN54" s="73"/>
      <c r="CO54" s="73"/>
      <c r="CP54" s="73"/>
      <c r="CQ54" s="73"/>
      <c r="CR54" s="73"/>
      <c r="CS54" s="73"/>
      <c r="CT54" s="73"/>
      <c r="CU54" s="73"/>
      <c r="CV54" s="73"/>
      <c r="CW54" s="73"/>
      <c r="CX54" s="73"/>
      <c r="CY54" s="73"/>
      <c r="CZ54" s="73"/>
      <c r="DA54" s="73"/>
      <c r="DB54" s="73"/>
      <c r="DC54" s="73"/>
      <c r="DD54" s="73"/>
      <c r="DE54" s="73"/>
      <c r="DF54" s="73"/>
      <c r="DG54" s="73"/>
      <c r="DH54" s="73"/>
      <c r="DI54" s="73"/>
      <c r="DJ54" s="73"/>
      <c r="DK54" s="73"/>
      <c r="DL54" s="73"/>
      <c r="DM54" s="73"/>
      <c r="DN54" s="73"/>
      <c r="DO54" s="73"/>
      <c r="DP54" s="73"/>
      <c r="DQ54" s="73"/>
      <c r="DR54" s="73"/>
      <c r="DS54" s="73"/>
      <c r="DT54" s="73"/>
      <c r="DU54" s="73"/>
      <c r="DV54" s="73"/>
      <c r="DW54" s="73"/>
      <c r="DX54" s="73"/>
      <c r="DY54" s="73"/>
      <c r="DZ54" s="73"/>
      <c r="EA54" s="73"/>
      <c r="EB54" s="73"/>
      <c r="EC54" s="73"/>
      <c r="ED54" s="73"/>
      <c r="EE54" s="73"/>
      <c r="EF54" s="73"/>
      <c r="EG54" s="73"/>
      <c r="EH54" s="73"/>
      <c r="EI54" s="73"/>
      <c r="EJ54" s="73"/>
      <c r="EK54" s="73"/>
      <c r="EL54" s="73"/>
      <c r="EM54" s="73"/>
      <c r="EN54" s="73"/>
      <c r="EO54" s="73"/>
      <c r="EP54" s="73"/>
      <c r="EQ54" s="73"/>
      <c r="ER54" s="73"/>
      <c r="ES54" s="73"/>
      <c r="ET54" s="73"/>
      <c r="EU54" s="73"/>
      <c r="EV54" s="73"/>
      <c r="EW54" s="73"/>
      <c r="EX54" s="73"/>
      <c r="EY54" s="73"/>
      <c r="EZ54" s="73"/>
      <c r="FA54" s="73"/>
      <c r="FB54" s="73"/>
      <c r="FC54" s="73"/>
      <c r="FD54" s="73"/>
      <c r="FE54" s="73"/>
      <c r="FF54" s="73"/>
      <c r="FG54" s="73"/>
      <c r="FH54" s="73"/>
      <c r="FI54" s="73"/>
      <c r="FJ54" s="73"/>
      <c r="FK54" s="73"/>
      <c r="FL54" s="73"/>
      <c r="FM54" s="73"/>
      <c r="FN54" s="73"/>
      <c r="FO54" s="73"/>
      <c r="FP54" s="73"/>
      <c r="FQ54" s="73"/>
      <c r="FR54" s="73"/>
      <c r="FS54" s="73"/>
      <c r="FT54" s="73"/>
      <c r="FU54" s="73"/>
      <c r="FV54" s="73"/>
      <c r="FW54" s="73"/>
      <c r="FX54" s="73"/>
      <c r="FY54" s="73"/>
      <c r="FZ54" s="73"/>
      <c r="GA54" s="73"/>
      <c r="GB54" s="73"/>
      <c r="GC54" s="73"/>
      <c r="GD54" s="73"/>
      <c r="GE54" s="73"/>
      <c r="GF54" s="73"/>
      <c r="GG54" s="73"/>
      <c r="GH54" s="73"/>
      <c r="GI54" s="73"/>
      <c r="GJ54" s="73"/>
      <c r="GK54" s="73"/>
      <c r="GL54" s="73"/>
      <c r="GM54" s="73"/>
      <c r="GN54" s="73"/>
      <c r="GO54" s="73"/>
      <c r="GP54" s="73"/>
      <c r="GQ54" s="73"/>
      <c r="GR54" s="73"/>
      <c r="GS54" s="73"/>
      <c r="GT54" s="73"/>
      <c r="GU54" s="73"/>
      <c r="GV54" s="73"/>
      <c r="GW54" s="73"/>
      <c r="GX54" s="73"/>
      <c r="GY54" s="73"/>
      <c r="GZ54" s="73"/>
      <c r="HA54" s="73"/>
      <c r="HB54" s="73"/>
      <c r="HC54" s="73"/>
      <c r="HD54" s="73"/>
      <c r="HE54" s="73"/>
      <c r="HF54" s="73"/>
      <c r="HG54" s="73"/>
      <c r="HH54" s="73"/>
      <c r="HI54" s="73"/>
      <c r="HJ54" s="73"/>
      <c r="HK54" s="73"/>
      <c r="HL54" s="73"/>
      <c r="HM54" s="73"/>
      <c r="HN54" s="73"/>
      <c r="HO54" s="73"/>
      <c r="HP54" s="73"/>
      <c r="HQ54" s="73"/>
      <c r="HR54" s="73"/>
      <c r="HS54" s="73"/>
      <c r="HT54" s="73"/>
      <c r="HU54" s="73"/>
      <c r="HV54" s="73"/>
      <c r="HW54" s="73"/>
      <c r="HX54" s="73"/>
      <c r="HY54" s="73"/>
      <c r="HZ54" s="73"/>
      <c r="IA54" s="73"/>
      <c r="IB54" s="73"/>
      <c r="IC54" s="73"/>
      <c r="ID54" s="73"/>
      <c r="IE54" s="73"/>
      <c r="IF54" s="73"/>
      <c r="IG54" s="73"/>
      <c r="IH54" s="73"/>
      <c r="II54" s="73"/>
      <c r="IJ54" s="73"/>
      <c r="IK54" s="73"/>
      <c r="IL54" s="73"/>
      <c r="IM54" s="73"/>
      <c r="IN54" s="73"/>
      <c r="IO54" s="73"/>
      <c r="IP54" s="73"/>
      <c r="IQ54" s="73"/>
      <c r="IR54" s="73"/>
      <c r="IS54" s="73"/>
    </row>
    <row r="55" spans="1:253">
      <c r="A55" s="938" t="s">
        <v>156</v>
      </c>
      <c r="B55" s="1195">
        <v>2695636.089625</v>
      </c>
      <c r="C55" s="462">
        <v>267853.86800000002</v>
      </c>
      <c r="D55" s="462">
        <v>1836.4849999999999</v>
      </c>
      <c r="E55" s="462">
        <v>64179.74</v>
      </c>
      <c r="F55" s="462">
        <v>25820.262999999999</v>
      </c>
      <c r="G55" s="462">
        <v>35074.317999999999</v>
      </c>
      <c r="H55" s="462">
        <v>3090400.7636249997</v>
      </c>
      <c r="I55" s="462">
        <v>5362023.5456434106</v>
      </c>
      <c r="J55" s="1196">
        <v>897458.96100000001</v>
      </c>
      <c r="K55" s="1197">
        <v>39680.766000000003</v>
      </c>
      <c r="L55" s="1198">
        <v>100670.338</v>
      </c>
      <c r="M55" s="975">
        <v>108374.57399999999</v>
      </c>
      <c r="N55" s="975">
        <v>689013.21200000006</v>
      </c>
      <c r="O55" s="975">
        <v>7197221.3966434114</v>
      </c>
      <c r="P55" s="975">
        <v>10287622.160268411</v>
      </c>
      <c r="Q55" s="858"/>
      <c r="R55" s="76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73"/>
      <c r="BK55" s="73"/>
      <c r="BL55" s="73"/>
      <c r="BM55" s="73"/>
      <c r="BN55" s="73"/>
      <c r="BO55" s="73"/>
      <c r="BP55" s="73"/>
      <c r="BQ55" s="73"/>
      <c r="BR55" s="73"/>
      <c r="BS55" s="73"/>
      <c r="BT55" s="73"/>
      <c r="BU55" s="73"/>
      <c r="BV55" s="73"/>
      <c r="BW55" s="73"/>
      <c r="BX55" s="73"/>
      <c r="BY55" s="73"/>
      <c r="BZ55" s="73"/>
      <c r="CA55" s="73"/>
      <c r="CB55" s="73"/>
      <c r="CC55" s="73"/>
      <c r="CD55" s="73"/>
      <c r="CE55" s="73"/>
      <c r="CF55" s="73"/>
      <c r="CG55" s="73"/>
      <c r="CH55" s="73"/>
      <c r="CI55" s="73"/>
      <c r="CJ55" s="73"/>
      <c r="CK55" s="73"/>
      <c r="CL55" s="73"/>
      <c r="CM55" s="73"/>
      <c r="CN55" s="73"/>
      <c r="CO55" s="73"/>
      <c r="CP55" s="73"/>
      <c r="CQ55" s="73"/>
      <c r="CR55" s="73"/>
      <c r="CS55" s="73"/>
      <c r="CT55" s="73"/>
      <c r="CU55" s="73"/>
      <c r="CV55" s="73"/>
      <c r="CW55" s="73"/>
      <c r="CX55" s="73"/>
      <c r="CY55" s="73"/>
      <c r="CZ55" s="73"/>
      <c r="DA55" s="73"/>
      <c r="DB55" s="73"/>
      <c r="DC55" s="73"/>
      <c r="DD55" s="73"/>
      <c r="DE55" s="73"/>
      <c r="DF55" s="73"/>
      <c r="DG55" s="73"/>
      <c r="DH55" s="73"/>
      <c r="DI55" s="73"/>
      <c r="DJ55" s="73"/>
      <c r="DK55" s="73"/>
      <c r="DL55" s="73"/>
      <c r="DM55" s="73"/>
      <c r="DN55" s="73"/>
      <c r="DO55" s="73"/>
      <c r="DP55" s="73"/>
      <c r="DQ55" s="73"/>
      <c r="DR55" s="73"/>
      <c r="DS55" s="73"/>
      <c r="DT55" s="73"/>
      <c r="DU55" s="73"/>
      <c r="DV55" s="73"/>
      <c r="DW55" s="73"/>
      <c r="DX55" s="73"/>
      <c r="DY55" s="73"/>
      <c r="DZ55" s="73"/>
      <c r="EA55" s="73"/>
      <c r="EB55" s="73"/>
      <c r="EC55" s="73"/>
      <c r="ED55" s="73"/>
      <c r="EE55" s="73"/>
      <c r="EF55" s="73"/>
      <c r="EG55" s="73"/>
      <c r="EH55" s="73"/>
      <c r="EI55" s="73"/>
      <c r="EJ55" s="73"/>
      <c r="EK55" s="73"/>
      <c r="EL55" s="73"/>
      <c r="EM55" s="73"/>
      <c r="EN55" s="73"/>
      <c r="EO55" s="73"/>
      <c r="EP55" s="73"/>
      <c r="EQ55" s="73"/>
      <c r="ER55" s="73"/>
      <c r="ES55" s="73"/>
      <c r="ET55" s="73"/>
      <c r="EU55" s="73"/>
      <c r="EV55" s="73"/>
      <c r="EW55" s="73"/>
      <c r="EX55" s="73"/>
      <c r="EY55" s="73"/>
      <c r="EZ55" s="73"/>
      <c r="FA55" s="73"/>
      <c r="FB55" s="73"/>
      <c r="FC55" s="73"/>
      <c r="FD55" s="73"/>
      <c r="FE55" s="73"/>
      <c r="FF55" s="73"/>
      <c r="FG55" s="73"/>
      <c r="FH55" s="73"/>
      <c r="FI55" s="73"/>
      <c r="FJ55" s="73"/>
      <c r="FK55" s="73"/>
      <c r="FL55" s="73"/>
      <c r="FM55" s="73"/>
      <c r="FN55" s="73"/>
      <c r="FO55" s="73"/>
      <c r="FP55" s="73"/>
      <c r="FQ55" s="73"/>
      <c r="FR55" s="73"/>
      <c r="FS55" s="73"/>
      <c r="FT55" s="73"/>
      <c r="FU55" s="73"/>
      <c r="FV55" s="73"/>
      <c r="FW55" s="73"/>
      <c r="FX55" s="73"/>
      <c r="FY55" s="73"/>
      <c r="FZ55" s="73"/>
      <c r="GA55" s="73"/>
      <c r="GB55" s="73"/>
      <c r="GC55" s="73"/>
      <c r="GD55" s="73"/>
      <c r="GE55" s="73"/>
      <c r="GF55" s="73"/>
      <c r="GG55" s="73"/>
      <c r="GH55" s="73"/>
      <c r="GI55" s="73"/>
      <c r="GJ55" s="73"/>
      <c r="GK55" s="73"/>
      <c r="GL55" s="73"/>
      <c r="GM55" s="73"/>
      <c r="GN55" s="73"/>
      <c r="GO55" s="73"/>
      <c r="GP55" s="73"/>
      <c r="GQ55" s="73"/>
      <c r="GR55" s="73"/>
      <c r="GS55" s="73"/>
      <c r="GT55" s="73"/>
      <c r="GU55" s="73"/>
      <c r="GV55" s="73"/>
      <c r="GW55" s="73"/>
      <c r="GX55" s="73"/>
      <c r="GY55" s="73"/>
      <c r="GZ55" s="73"/>
      <c r="HA55" s="73"/>
      <c r="HB55" s="73"/>
      <c r="HC55" s="73"/>
      <c r="HD55" s="73"/>
      <c r="HE55" s="73"/>
      <c r="HF55" s="73"/>
      <c r="HG55" s="73"/>
      <c r="HH55" s="73"/>
      <c r="HI55" s="73"/>
      <c r="HJ55" s="73"/>
      <c r="HK55" s="73"/>
      <c r="HL55" s="73"/>
      <c r="HM55" s="73"/>
      <c r="HN55" s="73"/>
      <c r="HO55" s="73"/>
      <c r="HP55" s="73"/>
      <c r="HQ55" s="73"/>
      <c r="HR55" s="73"/>
      <c r="HS55" s="73"/>
      <c r="HT55" s="73"/>
      <c r="HU55" s="73"/>
      <c r="HV55" s="73"/>
      <c r="HW55" s="73"/>
      <c r="HX55" s="73"/>
      <c r="HY55" s="73"/>
      <c r="HZ55" s="73"/>
      <c r="IA55" s="73"/>
      <c r="IB55" s="73"/>
      <c r="IC55" s="73"/>
      <c r="ID55" s="73"/>
      <c r="IE55" s="73"/>
      <c r="IF55" s="73"/>
      <c r="IG55" s="73"/>
      <c r="IH55" s="73"/>
      <c r="II55" s="73"/>
      <c r="IJ55" s="73"/>
      <c r="IK55" s="73"/>
      <c r="IL55" s="73"/>
      <c r="IM55" s="73"/>
      <c r="IN55" s="73"/>
      <c r="IO55" s="73"/>
      <c r="IP55" s="73"/>
      <c r="IQ55" s="73"/>
      <c r="IR55" s="73"/>
      <c r="IS55" s="73"/>
    </row>
    <row r="56" spans="1:253">
      <c r="A56" s="938" t="s">
        <v>157</v>
      </c>
      <c r="B56" s="1195">
        <v>2747627.9140789998</v>
      </c>
      <c r="C56" s="975">
        <v>273091.12900000002</v>
      </c>
      <c r="D56" s="975">
        <v>1947.963</v>
      </c>
      <c r="E56" s="975">
        <v>65114.646999999997</v>
      </c>
      <c r="F56" s="975">
        <v>26059.694</v>
      </c>
      <c r="G56" s="975">
        <v>37232.773000000001</v>
      </c>
      <c r="H56" s="975">
        <v>3151074.120079</v>
      </c>
      <c r="I56" s="975">
        <v>5425991.2850994105</v>
      </c>
      <c r="J56" s="1201">
        <v>914907.29399999999</v>
      </c>
      <c r="K56" s="1200">
        <v>39583.256999999998</v>
      </c>
      <c r="L56" s="1198">
        <v>102108.499</v>
      </c>
      <c r="M56" s="975">
        <v>109498.644</v>
      </c>
      <c r="N56" s="975">
        <v>688088.34900000005</v>
      </c>
      <c r="O56" s="975">
        <v>7280177.328099411</v>
      </c>
      <c r="P56" s="975">
        <v>10431251.448178411</v>
      </c>
      <c r="Q56" s="858"/>
      <c r="R56" s="76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73"/>
      <c r="BK56" s="73"/>
      <c r="BL56" s="73"/>
      <c r="BM56" s="73"/>
      <c r="BN56" s="73"/>
      <c r="BO56" s="73"/>
      <c r="BP56" s="73"/>
      <c r="BQ56" s="73"/>
      <c r="BR56" s="73"/>
      <c r="BS56" s="73"/>
      <c r="BT56" s="73"/>
      <c r="BU56" s="73"/>
      <c r="BV56" s="73"/>
      <c r="BW56" s="73"/>
      <c r="BX56" s="73"/>
      <c r="BY56" s="73"/>
      <c r="BZ56" s="73"/>
      <c r="CA56" s="73"/>
      <c r="CB56" s="73"/>
      <c r="CC56" s="73"/>
      <c r="CD56" s="73"/>
      <c r="CE56" s="73"/>
      <c r="CF56" s="73"/>
      <c r="CG56" s="73"/>
      <c r="CH56" s="73"/>
      <c r="CI56" s="73"/>
      <c r="CJ56" s="73"/>
      <c r="CK56" s="73"/>
      <c r="CL56" s="73"/>
      <c r="CM56" s="73"/>
      <c r="CN56" s="73"/>
      <c r="CO56" s="73"/>
      <c r="CP56" s="73"/>
      <c r="CQ56" s="73"/>
      <c r="CR56" s="73"/>
      <c r="CS56" s="73"/>
      <c r="CT56" s="73"/>
      <c r="CU56" s="73"/>
      <c r="CV56" s="73"/>
      <c r="CW56" s="73"/>
      <c r="CX56" s="73"/>
      <c r="CY56" s="73"/>
      <c r="CZ56" s="73"/>
      <c r="DA56" s="73"/>
      <c r="DB56" s="73"/>
      <c r="DC56" s="73"/>
      <c r="DD56" s="73"/>
      <c r="DE56" s="73"/>
      <c r="DF56" s="73"/>
      <c r="DG56" s="73"/>
      <c r="DH56" s="73"/>
      <c r="DI56" s="73"/>
      <c r="DJ56" s="73"/>
      <c r="DK56" s="73"/>
      <c r="DL56" s="73"/>
      <c r="DM56" s="73"/>
      <c r="DN56" s="73"/>
      <c r="DO56" s="73"/>
      <c r="DP56" s="73"/>
      <c r="DQ56" s="73"/>
      <c r="DR56" s="73"/>
      <c r="DS56" s="73"/>
      <c r="DT56" s="73"/>
      <c r="DU56" s="73"/>
      <c r="DV56" s="73"/>
      <c r="DW56" s="73"/>
      <c r="DX56" s="73"/>
      <c r="DY56" s="73"/>
      <c r="DZ56" s="73"/>
      <c r="EA56" s="73"/>
      <c r="EB56" s="73"/>
      <c r="EC56" s="73"/>
      <c r="ED56" s="73"/>
      <c r="EE56" s="73"/>
      <c r="EF56" s="73"/>
      <c r="EG56" s="73"/>
      <c r="EH56" s="73"/>
      <c r="EI56" s="73"/>
      <c r="EJ56" s="73"/>
      <c r="EK56" s="73"/>
      <c r="EL56" s="73"/>
      <c r="EM56" s="73"/>
      <c r="EN56" s="73"/>
      <c r="EO56" s="73"/>
      <c r="EP56" s="73"/>
      <c r="EQ56" s="73"/>
      <c r="ER56" s="73"/>
      <c r="ES56" s="73"/>
      <c r="ET56" s="73"/>
      <c r="EU56" s="73"/>
      <c r="EV56" s="73"/>
      <c r="EW56" s="73"/>
      <c r="EX56" s="73"/>
      <c r="EY56" s="73"/>
      <c r="EZ56" s="73"/>
      <c r="FA56" s="73"/>
      <c r="FB56" s="73"/>
      <c r="FC56" s="73"/>
      <c r="FD56" s="73"/>
      <c r="FE56" s="73"/>
      <c r="FF56" s="73"/>
      <c r="FG56" s="73"/>
      <c r="FH56" s="73"/>
      <c r="FI56" s="73"/>
      <c r="FJ56" s="73"/>
      <c r="FK56" s="73"/>
      <c r="FL56" s="73"/>
      <c r="FM56" s="73"/>
      <c r="FN56" s="73"/>
      <c r="FO56" s="73"/>
      <c r="FP56" s="73"/>
      <c r="FQ56" s="73"/>
      <c r="FR56" s="73"/>
      <c r="FS56" s="73"/>
      <c r="FT56" s="73"/>
      <c r="FU56" s="73"/>
      <c r="FV56" s="73"/>
      <c r="FW56" s="73"/>
      <c r="FX56" s="73"/>
      <c r="FY56" s="73"/>
      <c r="FZ56" s="73"/>
      <c r="GA56" s="73"/>
      <c r="GB56" s="73"/>
      <c r="GC56" s="73"/>
      <c r="GD56" s="73"/>
      <c r="GE56" s="73"/>
      <c r="GF56" s="73"/>
      <c r="GG56" s="73"/>
      <c r="GH56" s="73"/>
      <c r="GI56" s="73"/>
      <c r="GJ56" s="73"/>
      <c r="GK56" s="73"/>
      <c r="GL56" s="73"/>
      <c r="GM56" s="73"/>
      <c r="GN56" s="73"/>
      <c r="GO56" s="73"/>
      <c r="GP56" s="73"/>
      <c r="GQ56" s="73"/>
      <c r="GR56" s="73"/>
      <c r="GS56" s="73"/>
      <c r="GT56" s="73"/>
      <c r="GU56" s="73"/>
      <c r="GV56" s="73"/>
      <c r="GW56" s="73"/>
      <c r="GX56" s="73"/>
      <c r="GY56" s="73"/>
      <c r="GZ56" s="73"/>
      <c r="HA56" s="73"/>
      <c r="HB56" s="73"/>
      <c r="HC56" s="73"/>
      <c r="HD56" s="73"/>
      <c r="HE56" s="73"/>
      <c r="HF56" s="73"/>
      <c r="HG56" s="73"/>
      <c r="HH56" s="73"/>
      <c r="HI56" s="73"/>
      <c r="HJ56" s="73"/>
      <c r="HK56" s="73"/>
      <c r="HL56" s="73"/>
      <c r="HM56" s="73"/>
      <c r="HN56" s="73"/>
      <c r="HO56" s="73"/>
      <c r="HP56" s="73"/>
      <c r="HQ56" s="73"/>
      <c r="HR56" s="73"/>
      <c r="HS56" s="73"/>
      <c r="HT56" s="73"/>
      <c r="HU56" s="73"/>
      <c r="HV56" s="73"/>
      <c r="HW56" s="73"/>
      <c r="HX56" s="73"/>
      <c r="HY56" s="73"/>
      <c r="HZ56" s="73"/>
      <c r="IA56" s="73"/>
      <c r="IB56" s="73"/>
      <c r="IC56" s="73"/>
      <c r="ID56" s="73"/>
      <c r="IE56" s="73"/>
      <c r="IF56" s="73"/>
      <c r="IG56" s="73"/>
      <c r="IH56" s="73"/>
      <c r="II56" s="73"/>
      <c r="IJ56" s="73"/>
      <c r="IK56" s="73"/>
      <c r="IL56" s="73"/>
      <c r="IM56" s="73"/>
      <c r="IN56" s="73"/>
      <c r="IO56" s="73"/>
      <c r="IP56" s="73"/>
      <c r="IQ56" s="73"/>
      <c r="IR56" s="73"/>
      <c r="IS56" s="73"/>
    </row>
    <row r="57" spans="1:253">
      <c r="A57" s="938" t="s">
        <v>158</v>
      </c>
      <c r="B57" s="977">
        <v>2843702.39145577</v>
      </c>
      <c r="C57" s="975">
        <v>279185.60100000002</v>
      </c>
      <c r="D57" s="975">
        <v>1951.76</v>
      </c>
      <c r="E57" s="975">
        <v>65640.44</v>
      </c>
      <c r="F57" s="975">
        <v>26708.989999999998</v>
      </c>
      <c r="G57" s="975">
        <v>37333.328999999998</v>
      </c>
      <c r="H57" s="975">
        <v>3254522.5114557701</v>
      </c>
      <c r="I57" s="975">
        <v>5507516.7498629605</v>
      </c>
      <c r="J57" s="975">
        <v>925785.98800000001</v>
      </c>
      <c r="K57" s="1200">
        <v>40440.347999999998</v>
      </c>
      <c r="L57" s="1194">
        <v>103624.66099999999</v>
      </c>
      <c r="M57" s="975">
        <v>110282.74100000001</v>
      </c>
      <c r="N57" s="975">
        <v>684307.34299999999</v>
      </c>
      <c r="O57" s="975">
        <v>7371957.8308629617</v>
      </c>
      <c r="P57" s="975">
        <v>10626480.342318732</v>
      </c>
      <c r="Q57" s="860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73"/>
      <c r="BK57" s="73"/>
      <c r="BL57" s="73"/>
      <c r="BM57" s="73"/>
      <c r="BN57" s="73"/>
      <c r="BO57" s="73"/>
      <c r="BP57" s="73"/>
      <c r="BQ57" s="73"/>
      <c r="BR57" s="73"/>
      <c r="BS57" s="73"/>
      <c r="BT57" s="73"/>
      <c r="BU57" s="73"/>
      <c r="BV57" s="73"/>
      <c r="BW57" s="73"/>
      <c r="BX57" s="73"/>
      <c r="BY57" s="73"/>
      <c r="BZ57" s="73"/>
      <c r="CA57" s="73"/>
      <c r="CB57" s="73"/>
      <c r="CC57" s="73"/>
      <c r="CD57" s="73"/>
      <c r="CE57" s="73"/>
      <c r="CF57" s="73"/>
      <c r="CG57" s="73"/>
      <c r="CH57" s="73"/>
      <c r="CI57" s="73"/>
      <c r="CJ57" s="73"/>
      <c r="CK57" s="73"/>
      <c r="CL57" s="73"/>
      <c r="CM57" s="73"/>
      <c r="CN57" s="73"/>
      <c r="CO57" s="73"/>
      <c r="CP57" s="73"/>
      <c r="CQ57" s="73"/>
      <c r="CR57" s="73"/>
      <c r="CS57" s="73"/>
      <c r="CT57" s="73"/>
      <c r="CU57" s="73"/>
      <c r="CV57" s="73"/>
      <c r="CW57" s="73"/>
      <c r="CX57" s="73"/>
      <c r="CY57" s="73"/>
      <c r="CZ57" s="73"/>
      <c r="DA57" s="73"/>
      <c r="DB57" s="73"/>
      <c r="DC57" s="73"/>
      <c r="DD57" s="73"/>
      <c r="DE57" s="73"/>
      <c r="DF57" s="73"/>
      <c r="DG57" s="73"/>
      <c r="DH57" s="73"/>
      <c r="DI57" s="73"/>
      <c r="DJ57" s="73"/>
      <c r="DK57" s="73"/>
      <c r="DL57" s="73"/>
      <c r="DM57" s="73"/>
      <c r="DN57" s="73"/>
      <c r="DO57" s="73"/>
      <c r="DP57" s="73"/>
      <c r="DQ57" s="73"/>
      <c r="DR57" s="73"/>
      <c r="DS57" s="73"/>
      <c r="DT57" s="73"/>
      <c r="DU57" s="73"/>
      <c r="DV57" s="73"/>
      <c r="DW57" s="73"/>
      <c r="DX57" s="73"/>
      <c r="DY57" s="73"/>
      <c r="DZ57" s="73"/>
      <c r="EA57" s="73"/>
      <c r="EB57" s="73"/>
      <c r="EC57" s="73"/>
      <c r="ED57" s="73"/>
      <c r="EE57" s="73"/>
      <c r="EF57" s="73"/>
      <c r="EG57" s="73"/>
      <c r="EH57" s="73"/>
      <c r="EI57" s="73"/>
      <c r="EJ57" s="73"/>
      <c r="EK57" s="73"/>
      <c r="EL57" s="73"/>
      <c r="EM57" s="73"/>
      <c r="EN57" s="73"/>
      <c r="EO57" s="73"/>
      <c r="EP57" s="73"/>
      <c r="EQ57" s="73"/>
      <c r="ER57" s="73"/>
      <c r="ES57" s="73"/>
      <c r="ET57" s="73"/>
      <c r="EU57" s="73"/>
      <c r="EV57" s="73"/>
      <c r="EW57" s="73"/>
      <c r="EX57" s="73"/>
      <c r="EY57" s="73"/>
      <c r="EZ57" s="73"/>
      <c r="FA57" s="73"/>
      <c r="FB57" s="73"/>
      <c r="FC57" s="73"/>
      <c r="FD57" s="73"/>
      <c r="FE57" s="73"/>
      <c r="FF57" s="73"/>
      <c r="FG57" s="73"/>
      <c r="FH57" s="73"/>
      <c r="FI57" s="73"/>
      <c r="FJ57" s="73"/>
      <c r="FK57" s="73"/>
      <c r="FL57" s="73"/>
      <c r="FM57" s="73"/>
      <c r="FN57" s="73"/>
      <c r="FO57" s="73"/>
      <c r="FP57" s="73"/>
      <c r="FQ57" s="73"/>
      <c r="FR57" s="73"/>
      <c r="FS57" s="73"/>
      <c r="FT57" s="73"/>
      <c r="FU57" s="73"/>
      <c r="FV57" s="73"/>
      <c r="FW57" s="73"/>
      <c r="FX57" s="73"/>
      <c r="FY57" s="73"/>
      <c r="FZ57" s="73"/>
      <c r="GA57" s="73"/>
      <c r="GB57" s="73"/>
      <c r="GC57" s="73"/>
      <c r="GD57" s="73"/>
      <c r="GE57" s="73"/>
      <c r="GF57" s="73"/>
      <c r="GG57" s="73"/>
      <c r="GH57" s="73"/>
      <c r="GI57" s="73"/>
      <c r="GJ57" s="73"/>
      <c r="GK57" s="73"/>
      <c r="GL57" s="73"/>
      <c r="GM57" s="73"/>
      <c r="GN57" s="73"/>
      <c r="GO57" s="73"/>
      <c r="GP57" s="73"/>
      <c r="GQ57" s="73"/>
      <c r="GR57" s="73"/>
      <c r="GS57" s="73"/>
      <c r="GT57" s="73"/>
      <c r="GU57" s="73"/>
      <c r="GV57" s="73"/>
      <c r="GW57" s="73"/>
      <c r="GX57" s="73"/>
      <c r="GY57" s="73"/>
      <c r="GZ57" s="73"/>
      <c r="HA57" s="73"/>
      <c r="HB57" s="73"/>
      <c r="HC57" s="73"/>
      <c r="HD57" s="73"/>
      <c r="HE57" s="73"/>
      <c r="HF57" s="73"/>
      <c r="HG57" s="73"/>
      <c r="HH57" s="73"/>
      <c r="HI57" s="73"/>
      <c r="HJ57" s="73"/>
      <c r="HK57" s="73"/>
      <c r="HL57" s="73"/>
      <c r="HM57" s="73"/>
      <c r="HN57" s="73"/>
      <c r="HO57" s="73"/>
      <c r="HP57" s="73"/>
      <c r="HQ57" s="73"/>
      <c r="HR57" s="73"/>
      <c r="HS57" s="73"/>
      <c r="HT57" s="73"/>
      <c r="HU57" s="73"/>
      <c r="HV57" s="73"/>
      <c r="HW57" s="73"/>
      <c r="HX57" s="73"/>
      <c r="HY57" s="73"/>
      <c r="HZ57" s="73"/>
      <c r="IA57" s="73"/>
      <c r="IB57" s="73"/>
      <c r="IC57" s="73"/>
      <c r="ID57" s="73"/>
      <c r="IE57" s="73"/>
      <c r="IF57" s="73"/>
      <c r="IG57" s="73"/>
      <c r="IH57" s="73"/>
      <c r="II57" s="73"/>
      <c r="IJ57" s="73"/>
      <c r="IK57" s="73"/>
      <c r="IL57" s="73"/>
      <c r="IM57" s="73"/>
      <c r="IN57" s="73"/>
      <c r="IO57" s="73"/>
      <c r="IP57" s="73"/>
      <c r="IQ57" s="73"/>
      <c r="IR57" s="73"/>
      <c r="IS57" s="73"/>
    </row>
    <row r="58" spans="1:253">
      <c r="A58" s="939"/>
      <c r="B58" s="1195"/>
      <c r="C58" s="975"/>
      <c r="D58" s="975"/>
      <c r="E58" s="975"/>
      <c r="F58" s="975"/>
      <c r="G58" s="975"/>
      <c r="H58" s="975"/>
      <c r="I58" s="975"/>
      <c r="J58" s="1201"/>
      <c r="K58" s="1200"/>
      <c r="L58" s="1194"/>
      <c r="M58" s="975"/>
      <c r="N58" s="975"/>
      <c r="O58" s="975"/>
      <c r="P58" s="975"/>
      <c r="Q58" s="860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73"/>
      <c r="BK58" s="73"/>
      <c r="BL58" s="73"/>
      <c r="BM58" s="73"/>
      <c r="BN58" s="73"/>
      <c r="BO58" s="73"/>
      <c r="BP58" s="73"/>
      <c r="BQ58" s="73"/>
      <c r="BR58" s="73"/>
      <c r="BS58" s="73"/>
      <c r="BT58" s="73"/>
      <c r="BU58" s="73"/>
      <c r="BV58" s="73"/>
      <c r="BW58" s="73"/>
      <c r="BX58" s="73"/>
      <c r="BY58" s="73"/>
      <c r="BZ58" s="73"/>
      <c r="CA58" s="73"/>
      <c r="CB58" s="73"/>
      <c r="CC58" s="73"/>
      <c r="CD58" s="73"/>
      <c r="CE58" s="73"/>
      <c r="CF58" s="73"/>
      <c r="CG58" s="73"/>
      <c r="CH58" s="73"/>
      <c r="CI58" s="73"/>
      <c r="CJ58" s="73"/>
      <c r="CK58" s="73"/>
      <c r="CL58" s="73"/>
      <c r="CM58" s="73"/>
      <c r="CN58" s="73"/>
      <c r="CO58" s="73"/>
      <c r="CP58" s="73"/>
      <c r="CQ58" s="73"/>
      <c r="CR58" s="73"/>
      <c r="CS58" s="73"/>
      <c r="CT58" s="73"/>
      <c r="CU58" s="73"/>
      <c r="CV58" s="73"/>
      <c r="CW58" s="73"/>
      <c r="CX58" s="73"/>
      <c r="CY58" s="73"/>
      <c r="CZ58" s="73"/>
      <c r="DA58" s="73"/>
      <c r="DB58" s="73"/>
      <c r="DC58" s="73"/>
      <c r="DD58" s="73"/>
      <c r="DE58" s="73"/>
      <c r="DF58" s="73"/>
      <c r="DG58" s="73"/>
      <c r="DH58" s="73"/>
      <c r="DI58" s="73"/>
      <c r="DJ58" s="73"/>
      <c r="DK58" s="73"/>
      <c r="DL58" s="73"/>
      <c r="DM58" s="73"/>
      <c r="DN58" s="73"/>
      <c r="DO58" s="73"/>
      <c r="DP58" s="73"/>
      <c r="DQ58" s="73"/>
      <c r="DR58" s="73"/>
      <c r="DS58" s="73"/>
      <c r="DT58" s="73"/>
      <c r="DU58" s="73"/>
      <c r="DV58" s="73"/>
      <c r="DW58" s="73"/>
      <c r="DX58" s="73"/>
      <c r="DY58" s="73"/>
      <c r="DZ58" s="73"/>
      <c r="EA58" s="73"/>
      <c r="EB58" s="73"/>
      <c r="EC58" s="73"/>
      <c r="ED58" s="73"/>
      <c r="EE58" s="73"/>
      <c r="EF58" s="73"/>
      <c r="EG58" s="73"/>
      <c r="EH58" s="73"/>
      <c r="EI58" s="73"/>
      <c r="EJ58" s="73"/>
      <c r="EK58" s="73"/>
      <c r="EL58" s="73"/>
      <c r="EM58" s="73"/>
      <c r="EN58" s="73"/>
      <c r="EO58" s="73"/>
      <c r="EP58" s="73"/>
      <c r="EQ58" s="73"/>
      <c r="ER58" s="73"/>
      <c r="ES58" s="73"/>
      <c r="ET58" s="73"/>
      <c r="EU58" s="73"/>
      <c r="EV58" s="73"/>
      <c r="EW58" s="73"/>
      <c r="EX58" s="73"/>
      <c r="EY58" s="73"/>
      <c r="EZ58" s="73"/>
      <c r="FA58" s="73"/>
      <c r="FB58" s="73"/>
      <c r="FC58" s="73"/>
      <c r="FD58" s="73"/>
      <c r="FE58" s="73"/>
      <c r="FF58" s="73"/>
      <c r="FG58" s="73"/>
      <c r="FH58" s="73"/>
      <c r="FI58" s="73"/>
      <c r="FJ58" s="73"/>
      <c r="FK58" s="73"/>
      <c r="FL58" s="73"/>
      <c r="FM58" s="73"/>
      <c r="FN58" s="73"/>
      <c r="FO58" s="73"/>
      <c r="FP58" s="73"/>
      <c r="FQ58" s="73"/>
      <c r="FR58" s="73"/>
      <c r="FS58" s="73"/>
      <c r="FT58" s="73"/>
      <c r="FU58" s="73"/>
      <c r="FV58" s="73"/>
      <c r="FW58" s="73"/>
      <c r="FX58" s="73"/>
      <c r="FY58" s="73"/>
      <c r="FZ58" s="73"/>
      <c r="GA58" s="73"/>
      <c r="GB58" s="73"/>
      <c r="GC58" s="73"/>
      <c r="GD58" s="73"/>
      <c r="GE58" s="73"/>
      <c r="GF58" s="73"/>
      <c r="GG58" s="73"/>
      <c r="GH58" s="73"/>
      <c r="GI58" s="73"/>
      <c r="GJ58" s="73"/>
      <c r="GK58" s="73"/>
      <c r="GL58" s="73"/>
      <c r="GM58" s="73"/>
      <c r="GN58" s="73"/>
      <c r="GO58" s="73"/>
      <c r="GP58" s="73"/>
      <c r="GQ58" s="73"/>
      <c r="GR58" s="73"/>
      <c r="GS58" s="73"/>
      <c r="GT58" s="73"/>
      <c r="GU58" s="73"/>
      <c r="GV58" s="73"/>
      <c r="GW58" s="73"/>
      <c r="GX58" s="73"/>
      <c r="GY58" s="73"/>
      <c r="GZ58" s="73"/>
      <c r="HA58" s="73"/>
      <c r="HB58" s="73"/>
      <c r="HC58" s="73"/>
      <c r="HD58" s="73"/>
      <c r="HE58" s="73"/>
      <c r="HF58" s="73"/>
      <c r="HG58" s="73"/>
      <c r="HH58" s="73"/>
      <c r="HI58" s="73"/>
      <c r="HJ58" s="73"/>
      <c r="HK58" s="73"/>
      <c r="HL58" s="73"/>
      <c r="HM58" s="73"/>
      <c r="HN58" s="73"/>
      <c r="HO58" s="73"/>
      <c r="HP58" s="73"/>
      <c r="HQ58" s="73"/>
      <c r="HR58" s="73"/>
      <c r="HS58" s="73"/>
      <c r="HT58" s="73"/>
      <c r="HU58" s="73"/>
      <c r="HV58" s="73"/>
      <c r="HW58" s="73"/>
      <c r="HX58" s="73"/>
      <c r="HY58" s="73"/>
      <c r="HZ58" s="73"/>
      <c r="IA58" s="73"/>
      <c r="IB58" s="73"/>
      <c r="IC58" s="73"/>
      <c r="ID58" s="73"/>
      <c r="IE58" s="73"/>
      <c r="IF58" s="73"/>
      <c r="IG58" s="73"/>
      <c r="IH58" s="73"/>
      <c r="II58" s="73"/>
      <c r="IJ58" s="73"/>
      <c r="IK58" s="73"/>
      <c r="IL58" s="73"/>
      <c r="IM58" s="73"/>
      <c r="IN58" s="73"/>
      <c r="IO58" s="73"/>
      <c r="IP58" s="73"/>
      <c r="IQ58" s="73"/>
      <c r="IR58" s="73"/>
      <c r="IS58" s="73"/>
    </row>
    <row r="59" spans="1:253">
      <c r="A59" s="937" t="s">
        <v>1077</v>
      </c>
      <c r="B59" s="1195">
        <v>2897576.6187470001</v>
      </c>
      <c r="C59" s="462">
        <v>285019.147</v>
      </c>
      <c r="D59" s="138">
        <v>1917.829</v>
      </c>
      <c r="E59" s="462">
        <v>65827.888000000006</v>
      </c>
      <c r="F59" s="140">
        <v>26958.054</v>
      </c>
      <c r="G59" s="462">
        <v>36898.31</v>
      </c>
      <c r="H59" s="977">
        <v>3314197.8467469998</v>
      </c>
      <c r="I59" s="462">
        <v>5605518.0686579607</v>
      </c>
      <c r="J59" s="1196">
        <v>951580.72</v>
      </c>
      <c r="K59" s="1200">
        <v>39402.464</v>
      </c>
      <c r="L59" s="1194">
        <v>105287.539</v>
      </c>
      <c r="M59" s="140">
        <v>111858.72699999998</v>
      </c>
      <c r="N59" s="462">
        <v>687799.17099999997</v>
      </c>
      <c r="O59" s="977">
        <v>7501446.6896579601</v>
      </c>
      <c r="P59" s="462">
        <v>10815644.53640496</v>
      </c>
      <c r="Q59" s="858"/>
      <c r="R59" s="76"/>
      <c r="S59" s="76"/>
      <c r="T59" s="76"/>
      <c r="U59" s="76"/>
      <c r="V59" s="76"/>
      <c r="W59" s="76"/>
      <c r="X59" s="76"/>
      <c r="Y59" s="76"/>
      <c r="Z59" s="76"/>
      <c r="AA59" s="76"/>
      <c r="AB59" s="76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73"/>
      <c r="BK59" s="73"/>
      <c r="BL59" s="73"/>
      <c r="BM59" s="73"/>
      <c r="BN59" s="73"/>
      <c r="BO59" s="73"/>
      <c r="BP59" s="73"/>
      <c r="BQ59" s="73"/>
      <c r="BR59" s="73"/>
      <c r="BS59" s="73"/>
      <c r="BT59" s="73"/>
      <c r="BU59" s="73"/>
      <c r="BV59" s="73"/>
      <c r="BW59" s="73"/>
      <c r="BX59" s="73"/>
      <c r="BY59" s="73"/>
      <c r="BZ59" s="73"/>
      <c r="CA59" s="73"/>
      <c r="CB59" s="73"/>
      <c r="CC59" s="73"/>
      <c r="CD59" s="73"/>
      <c r="CE59" s="73"/>
      <c r="CF59" s="73"/>
      <c r="CG59" s="73"/>
      <c r="CH59" s="73"/>
      <c r="CI59" s="73"/>
      <c r="CJ59" s="73"/>
      <c r="CK59" s="73"/>
      <c r="CL59" s="73"/>
      <c r="CM59" s="73"/>
      <c r="CN59" s="73"/>
      <c r="CO59" s="73"/>
      <c r="CP59" s="73"/>
      <c r="CQ59" s="73"/>
      <c r="CR59" s="73"/>
      <c r="CS59" s="73"/>
      <c r="CT59" s="73"/>
      <c r="CU59" s="73"/>
      <c r="CV59" s="73"/>
      <c r="CW59" s="73"/>
      <c r="CX59" s="73"/>
      <c r="CY59" s="73"/>
      <c r="CZ59" s="73"/>
      <c r="DA59" s="73"/>
      <c r="DB59" s="73"/>
      <c r="DC59" s="73"/>
      <c r="DD59" s="73"/>
      <c r="DE59" s="73"/>
      <c r="DF59" s="73"/>
      <c r="DG59" s="73"/>
      <c r="DH59" s="73"/>
      <c r="DI59" s="73"/>
      <c r="DJ59" s="73"/>
      <c r="DK59" s="73"/>
      <c r="DL59" s="73"/>
      <c r="DM59" s="73"/>
      <c r="DN59" s="73"/>
      <c r="DO59" s="73"/>
      <c r="DP59" s="73"/>
      <c r="DQ59" s="73"/>
      <c r="DR59" s="73"/>
      <c r="DS59" s="73"/>
      <c r="DT59" s="73"/>
      <c r="DU59" s="73"/>
      <c r="DV59" s="73"/>
      <c r="DW59" s="73"/>
      <c r="DX59" s="73"/>
      <c r="DY59" s="73"/>
      <c r="DZ59" s="73"/>
      <c r="EA59" s="73"/>
      <c r="EB59" s="73"/>
      <c r="EC59" s="73"/>
      <c r="ED59" s="73"/>
      <c r="EE59" s="73"/>
      <c r="EF59" s="73"/>
      <c r="EG59" s="73"/>
      <c r="EH59" s="73"/>
      <c r="EI59" s="73"/>
      <c r="EJ59" s="73"/>
      <c r="EK59" s="73"/>
      <c r="EL59" s="73"/>
      <c r="EM59" s="73"/>
      <c r="EN59" s="73"/>
      <c r="EO59" s="73"/>
      <c r="EP59" s="73"/>
      <c r="EQ59" s="73"/>
      <c r="ER59" s="73"/>
      <c r="ES59" s="73"/>
      <c r="ET59" s="73"/>
      <c r="EU59" s="73"/>
      <c r="EV59" s="73"/>
      <c r="EW59" s="73"/>
      <c r="EX59" s="73"/>
      <c r="EY59" s="73"/>
      <c r="EZ59" s="73"/>
      <c r="FA59" s="73"/>
      <c r="FB59" s="73"/>
      <c r="FC59" s="73"/>
      <c r="FD59" s="73"/>
      <c r="FE59" s="73"/>
      <c r="FF59" s="73"/>
      <c r="FG59" s="73"/>
      <c r="FH59" s="73"/>
      <c r="FI59" s="73"/>
      <c r="FJ59" s="73"/>
      <c r="FK59" s="73"/>
      <c r="FL59" s="73"/>
      <c r="FM59" s="73"/>
      <c r="FN59" s="73"/>
      <c r="FO59" s="73"/>
      <c r="FP59" s="73"/>
      <c r="FQ59" s="73"/>
      <c r="FR59" s="73"/>
      <c r="FS59" s="73"/>
      <c r="FT59" s="73"/>
      <c r="FU59" s="73"/>
      <c r="FV59" s="73"/>
      <c r="FW59" s="73"/>
      <c r="FX59" s="73"/>
      <c r="FY59" s="73"/>
      <c r="FZ59" s="73"/>
      <c r="GA59" s="73"/>
      <c r="GB59" s="73"/>
      <c r="GC59" s="73"/>
      <c r="GD59" s="73"/>
      <c r="GE59" s="73"/>
      <c r="GF59" s="73"/>
      <c r="GG59" s="73"/>
      <c r="GH59" s="73"/>
      <c r="GI59" s="73"/>
      <c r="GJ59" s="73"/>
      <c r="GK59" s="73"/>
      <c r="GL59" s="73"/>
      <c r="GM59" s="73"/>
      <c r="GN59" s="73"/>
      <c r="GO59" s="73"/>
      <c r="GP59" s="73"/>
      <c r="GQ59" s="73"/>
      <c r="GR59" s="73"/>
      <c r="GS59" s="73"/>
      <c r="GT59" s="73"/>
      <c r="GU59" s="73"/>
      <c r="GV59" s="73"/>
      <c r="GW59" s="73"/>
      <c r="GX59" s="73"/>
      <c r="GY59" s="73"/>
      <c r="GZ59" s="73"/>
      <c r="HA59" s="73"/>
      <c r="HB59" s="73"/>
      <c r="HC59" s="73"/>
      <c r="HD59" s="73"/>
      <c r="HE59" s="73"/>
      <c r="HF59" s="73"/>
      <c r="HG59" s="73"/>
      <c r="HH59" s="73"/>
      <c r="HI59" s="73"/>
      <c r="HJ59" s="73"/>
      <c r="HK59" s="73"/>
      <c r="HL59" s="73"/>
      <c r="HM59" s="73"/>
      <c r="HN59" s="73"/>
      <c r="HO59" s="73"/>
      <c r="HP59" s="73"/>
      <c r="HQ59" s="73"/>
      <c r="HR59" s="73"/>
      <c r="HS59" s="73"/>
      <c r="HT59" s="73"/>
      <c r="HU59" s="73"/>
      <c r="HV59" s="73"/>
      <c r="HW59" s="73"/>
      <c r="HX59" s="73"/>
      <c r="HY59" s="73"/>
      <c r="HZ59" s="73"/>
      <c r="IA59" s="73"/>
      <c r="IB59" s="73"/>
      <c r="IC59" s="73"/>
      <c r="ID59" s="73"/>
      <c r="IE59" s="73"/>
      <c r="IF59" s="73"/>
      <c r="IG59" s="73"/>
      <c r="IH59" s="73"/>
      <c r="II59" s="73"/>
      <c r="IJ59" s="73"/>
      <c r="IK59" s="73"/>
      <c r="IL59" s="73"/>
      <c r="IM59" s="73"/>
      <c r="IN59" s="73"/>
      <c r="IO59" s="73"/>
      <c r="IP59" s="73"/>
      <c r="IQ59" s="73"/>
      <c r="IR59" s="73"/>
      <c r="IS59" s="73"/>
    </row>
    <row r="60" spans="1:253">
      <c r="A60" s="938" t="s">
        <v>148</v>
      </c>
      <c r="B60" s="1195">
        <v>2977227.3171890001</v>
      </c>
      <c r="C60" s="462">
        <v>290989.74</v>
      </c>
      <c r="D60" s="976">
        <v>2319.2649999999999</v>
      </c>
      <c r="E60" s="462">
        <v>66417.260999999999</v>
      </c>
      <c r="F60" s="140">
        <v>26644.366999999998</v>
      </c>
      <c r="G60" s="462">
        <v>43425.26887</v>
      </c>
      <c r="H60" s="977">
        <v>3407023.2190589998</v>
      </c>
      <c r="I60" s="462">
        <v>5653282.4923069999</v>
      </c>
      <c r="J60" s="1196">
        <v>965557.91799999995</v>
      </c>
      <c r="K60" s="1197">
        <v>40186.374000000003</v>
      </c>
      <c r="L60" s="1194">
        <v>105091.624</v>
      </c>
      <c r="M60" s="140">
        <v>113307.808</v>
      </c>
      <c r="N60" s="462">
        <v>689435.32047000004</v>
      </c>
      <c r="O60" s="977">
        <v>7566861.536776999</v>
      </c>
      <c r="P60" s="462">
        <v>10973884.755835999</v>
      </c>
      <c r="Q60" s="858"/>
      <c r="R60" s="76"/>
      <c r="S60" s="76"/>
      <c r="T60" s="76"/>
      <c r="U60" s="76"/>
      <c r="V60" s="76"/>
      <c r="W60" s="76"/>
      <c r="X60" s="76"/>
      <c r="Y60" s="76"/>
      <c r="Z60" s="76"/>
      <c r="AA60" s="76"/>
      <c r="AB60" s="76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73"/>
      <c r="BW60" s="73"/>
      <c r="BX60" s="73"/>
      <c r="BY60" s="73"/>
      <c r="BZ60" s="73"/>
      <c r="CA60" s="73"/>
      <c r="CB60" s="73"/>
      <c r="CC60" s="73"/>
      <c r="CD60" s="73"/>
      <c r="CE60" s="73"/>
      <c r="CF60" s="73"/>
      <c r="CG60" s="73"/>
      <c r="CH60" s="73"/>
      <c r="CI60" s="73"/>
      <c r="CJ60" s="73"/>
      <c r="CK60" s="73"/>
      <c r="CL60" s="73"/>
      <c r="CM60" s="73"/>
      <c r="CN60" s="73"/>
      <c r="CO60" s="73"/>
      <c r="CP60" s="73"/>
      <c r="CQ60" s="73"/>
      <c r="CR60" s="73"/>
      <c r="CS60" s="73"/>
      <c r="CT60" s="73"/>
      <c r="CU60" s="73"/>
      <c r="CV60" s="73"/>
      <c r="CW60" s="73"/>
      <c r="CX60" s="73"/>
      <c r="CY60" s="73"/>
      <c r="CZ60" s="73"/>
      <c r="DA60" s="73"/>
      <c r="DB60" s="73"/>
      <c r="DC60" s="73"/>
      <c r="DD60" s="73"/>
      <c r="DE60" s="73"/>
      <c r="DF60" s="73"/>
      <c r="DG60" s="73"/>
      <c r="DH60" s="73"/>
      <c r="DI60" s="73"/>
      <c r="DJ60" s="73"/>
      <c r="DK60" s="73"/>
      <c r="DL60" s="73"/>
      <c r="DM60" s="73"/>
      <c r="DN60" s="73"/>
      <c r="DO60" s="73"/>
      <c r="DP60" s="73"/>
      <c r="DQ60" s="73"/>
      <c r="DR60" s="73"/>
      <c r="DS60" s="73"/>
      <c r="DT60" s="73"/>
      <c r="DU60" s="73"/>
      <c r="DV60" s="73"/>
      <c r="DW60" s="73"/>
      <c r="DX60" s="73"/>
      <c r="DY60" s="73"/>
      <c r="DZ60" s="73"/>
      <c r="EA60" s="73"/>
      <c r="EB60" s="73"/>
      <c r="EC60" s="73"/>
      <c r="ED60" s="73"/>
      <c r="EE60" s="73"/>
      <c r="EF60" s="73"/>
      <c r="EG60" s="73"/>
      <c r="EH60" s="73"/>
      <c r="EI60" s="73"/>
      <c r="EJ60" s="73"/>
      <c r="EK60" s="73"/>
      <c r="EL60" s="73"/>
      <c r="EM60" s="73"/>
      <c r="EN60" s="73"/>
      <c r="EO60" s="73"/>
      <c r="EP60" s="73"/>
      <c r="EQ60" s="73"/>
      <c r="ER60" s="73"/>
      <c r="ES60" s="73"/>
      <c r="ET60" s="73"/>
      <c r="EU60" s="73"/>
      <c r="EV60" s="73"/>
      <c r="EW60" s="73"/>
      <c r="EX60" s="73"/>
      <c r="EY60" s="73"/>
      <c r="EZ60" s="73"/>
      <c r="FA60" s="73"/>
      <c r="FB60" s="73"/>
      <c r="FC60" s="73"/>
      <c r="FD60" s="73"/>
      <c r="FE60" s="73"/>
      <c r="FF60" s="73"/>
      <c r="FG60" s="73"/>
      <c r="FH60" s="73"/>
      <c r="FI60" s="73"/>
      <c r="FJ60" s="73"/>
      <c r="FK60" s="73"/>
      <c r="FL60" s="73"/>
      <c r="FM60" s="73"/>
      <c r="FN60" s="73"/>
      <c r="FO60" s="73"/>
      <c r="FP60" s="73"/>
      <c r="FQ60" s="73"/>
      <c r="FR60" s="73"/>
      <c r="FS60" s="73"/>
      <c r="FT60" s="73"/>
      <c r="FU60" s="73"/>
      <c r="FV60" s="73"/>
      <c r="FW60" s="73"/>
      <c r="FX60" s="73"/>
      <c r="FY60" s="73"/>
      <c r="FZ60" s="73"/>
      <c r="GA60" s="73"/>
      <c r="GB60" s="73"/>
      <c r="GC60" s="73"/>
      <c r="GD60" s="73"/>
      <c r="GE60" s="73"/>
      <c r="GF60" s="73"/>
      <c r="GG60" s="73"/>
      <c r="GH60" s="73"/>
      <c r="GI60" s="73"/>
      <c r="GJ60" s="73"/>
      <c r="GK60" s="73"/>
      <c r="GL60" s="73"/>
      <c r="GM60" s="73"/>
      <c r="GN60" s="73"/>
      <c r="GO60" s="73"/>
      <c r="GP60" s="73"/>
      <c r="GQ60" s="73"/>
      <c r="GR60" s="73"/>
      <c r="GS60" s="73"/>
      <c r="GT60" s="73"/>
      <c r="GU60" s="73"/>
      <c r="GV60" s="73"/>
      <c r="GW60" s="73"/>
      <c r="GX60" s="73"/>
      <c r="GY60" s="73"/>
      <c r="GZ60" s="73"/>
      <c r="HA60" s="73"/>
      <c r="HB60" s="73"/>
      <c r="HC60" s="73"/>
      <c r="HD60" s="73"/>
      <c r="HE60" s="73"/>
      <c r="HF60" s="73"/>
      <c r="HG60" s="73"/>
      <c r="HH60" s="73"/>
      <c r="HI60" s="73"/>
      <c r="HJ60" s="73"/>
      <c r="HK60" s="73"/>
      <c r="HL60" s="73"/>
      <c r="HM60" s="73"/>
      <c r="HN60" s="73"/>
      <c r="HO60" s="73"/>
      <c r="HP60" s="73"/>
      <c r="HQ60" s="73"/>
      <c r="HR60" s="73"/>
      <c r="HS60" s="73"/>
      <c r="HT60" s="73"/>
      <c r="HU60" s="73"/>
      <c r="HV60" s="73"/>
      <c r="HW60" s="73"/>
      <c r="HX60" s="73"/>
      <c r="HY60" s="73"/>
      <c r="HZ60" s="73"/>
      <c r="IA60" s="73"/>
      <c r="IB60" s="73"/>
      <c r="IC60" s="73"/>
      <c r="ID60" s="73"/>
      <c r="IE60" s="73"/>
      <c r="IF60" s="73"/>
      <c r="IG60" s="73"/>
      <c r="IH60" s="73"/>
      <c r="II60" s="73"/>
      <c r="IJ60" s="73"/>
      <c r="IK60" s="73"/>
      <c r="IL60" s="73"/>
      <c r="IM60" s="73"/>
      <c r="IN60" s="73"/>
      <c r="IO60" s="73"/>
      <c r="IP60" s="73"/>
      <c r="IQ60" s="73"/>
      <c r="IR60" s="73"/>
      <c r="IS60" s="73"/>
    </row>
    <row r="61" spans="1:253">
      <c r="A61" s="938" t="s">
        <v>149</v>
      </c>
      <c r="B61" s="1195">
        <v>3047088.3804222001</v>
      </c>
      <c r="C61" s="462">
        <v>294217.96999999997</v>
      </c>
      <c r="D61" s="976">
        <v>2022.835</v>
      </c>
      <c r="E61" s="462">
        <v>67670.106</v>
      </c>
      <c r="F61" s="140">
        <v>28005.579000000002</v>
      </c>
      <c r="G61" s="462">
        <v>40585.340559999997</v>
      </c>
      <c r="H61" s="977">
        <v>3479590.2109821998</v>
      </c>
      <c r="I61" s="462">
        <v>5723085.3700008197</v>
      </c>
      <c r="J61" s="1196">
        <v>976187.79200000002</v>
      </c>
      <c r="K61" s="1197">
        <v>40561.607000000004</v>
      </c>
      <c r="L61" s="1194">
        <v>105288.76</v>
      </c>
      <c r="M61" s="140">
        <v>113816.511</v>
      </c>
      <c r="N61" s="462">
        <v>694106.32152</v>
      </c>
      <c r="O61" s="977">
        <v>7653046.3615208194</v>
      </c>
      <c r="P61" s="462">
        <v>11132636.572503019</v>
      </c>
      <c r="Q61" s="860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  <c r="AI61" s="73"/>
      <c r="AJ61" s="73"/>
      <c r="AK61" s="73"/>
      <c r="AL61" s="73"/>
      <c r="AM61" s="73"/>
      <c r="AN61" s="73"/>
      <c r="AO61" s="73"/>
      <c r="AP61" s="73"/>
      <c r="AQ61" s="73"/>
      <c r="AR61" s="73"/>
      <c r="AS61" s="73"/>
      <c r="AT61" s="73"/>
      <c r="AU61" s="73"/>
      <c r="AV61" s="73"/>
      <c r="AW61" s="73"/>
      <c r="AX61" s="73"/>
      <c r="AY61" s="73"/>
      <c r="AZ61" s="73"/>
      <c r="BA61" s="73"/>
      <c r="BB61" s="73"/>
      <c r="BC61" s="73"/>
      <c r="BD61" s="73"/>
      <c r="BE61" s="73"/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73"/>
      <c r="BR61" s="73"/>
      <c r="BS61" s="73"/>
      <c r="BT61" s="73"/>
      <c r="BU61" s="73"/>
      <c r="BV61" s="73"/>
      <c r="BW61" s="73"/>
      <c r="BX61" s="73"/>
      <c r="BY61" s="73"/>
      <c r="BZ61" s="73"/>
      <c r="CA61" s="73"/>
      <c r="CB61" s="73"/>
      <c r="CC61" s="73"/>
      <c r="CD61" s="73"/>
      <c r="CE61" s="73"/>
      <c r="CF61" s="73"/>
      <c r="CG61" s="73"/>
      <c r="CH61" s="73"/>
      <c r="CI61" s="73"/>
      <c r="CJ61" s="73"/>
      <c r="CK61" s="73"/>
      <c r="CL61" s="73"/>
      <c r="CM61" s="73"/>
      <c r="CN61" s="73"/>
      <c r="CO61" s="73"/>
      <c r="CP61" s="73"/>
      <c r="CQ61" s="73"/>
      <c r="CR61" s="73"/>
      <c r="CS61" s="73"/>
      <c r="CT61" s="73"/>
      <c r="CU61" s="73"/>
      <c r="CV61" s="73"/>
      <c r="CW61" s="73"/>
      <c r="CX61" s="73"/>
      <c r="CY61" s="73"/>
      <c r="CZ61" s="73"/>
      <c r="DA61" s="73"/>
      <c r="DB61" s="73"/>
      <c r="DC61" s="73"/>
      <c r="DD61" s="73"/>
      <c r="DE61" s="73"/>
      <c r="DF61" s="73"/>
      <c r="DG61" s="73"/>
      <c r="DH61" s="73"/>
      <c r="DI61" s="73"/>
      <c r="DJ61" s="73"/>
      <c r="DK61" s="73"/>
      <c r="DL61" s="73"/>
      <c r="DM61" s="73"/>
      <c r="DN61" s="73"/>
      <c r="DO61" s="73"/>
      <c r="DP61" s="73"/>
      <c r="DQ61" s="73"/>
      <c r="DR61" s="73"/>
      <c r="DS61" s="73"/>
      <c r="DT61" s="73"/>
      <c r="DU61" s="73"/>
      <c r="DV61" s="73"/>
      <c r="DW61" s="73"/>
      <c r="DX61" s="73"/>
      <c r="DY61" s="73"/>
      <c r="DZ61" s="73"/>
      <c r="EA61" s="73"/>
      <c r="EB61" s="73"/>
      <c r="EC61" s="73"/>
      <c r="ED61" s="73"/>
      <c r="EE61" s="73"/>
      <c r="EF61" s="73"/>
      <c r="EG61" s="73"/>
      <c r="EH61" s="73"/>
      <c r="EI61" s="73"/>
      <c r="EJ61" s="73"/>
      <c r="EK61" s="73"/>
      <c r="EL61" s="73"/>
      <c r="EM61" s="73"/>
      <c r="EN61" s="73"/>
      <c r="EO61" s="73"/>
      <c r="EP61" s="73"/>
      <c r="EQ61" s="73"/>
      <c r="ER61" s="73"/>
      <c r="ES61" s="73"/>
      <c r="ET61" s="73"/>
      <c r="EU61" s="73"/>
      <c r="EV61" s="73"/>
      <c r="EW61" s="73"/>
      <c r="EX61" s="73"/>
      <c r="EY61" s="73"/>
      <c r="EZ61" s="73"/>
      <c r="FA61" s="73"/>
      <c r="FB61" s="73"/>
      <c r="FC61" s="73"/>
      <c r="FD61" s="73"/>
      <c r="FE61" s="73"/>
      <c r="FF61" s="73"/>
      <c r="FG61" s="73"/>
      <c r="FH61" s="73"/>
      <c r="FI61" s="73"/>
      <c r="FJ61" s="73"/>
      <c r="FK61" s="73"/>
      <c r="FL61" s="73"/>
      <c r="FM61" s="73"/>
      <c r="FN61" s="73"/>
      <c r="FO61" s="73"/>
      <c r="FP61" s="73"/>
      <c r="FQ61" s="73"/>
      <c r="FR61" s="73"/>
      <c r="FS61" s="73"/>
      <c r="FT61" s="73"/>
      <c r="FU61" s="73"/>
      <c r="FV61" s="73"/>
      <c r="FW61" s="73"/>
      <c r="FX61" s="73"/>
      <c r="FY61" s="73"/>
      <c r="FZ61" s="73"/>
      <c r="GA61" s="73"/>
      <c r="GB61" s="73"/>
      <c r="GC61" s="73"/>
      <c r="GD61" s="73"/>
      <c r="GE61" s="73"/>
      <c r="GF61" s="73"/>
      <c r="GG61" s="73"/>
      <c r="GH61" s="73"/>
      <c r="GI61" s="73"/>
      <c r="GJ61" s="73"/>
      <c r="GK61" s="73"/>
      <c r="GL61" s="73"/>
      <c r="GM61" s="73"/>
      <c r="GN61" s="73"/>
      <c r="GO61" s="73"/>
      <c r="GP61" s="73"/>
      <c r="GQ61" s="73"/>
      <c r="GR61" s="73"/>
      <c r="GS61" s="73"/>
      <c r="GT61" s="73"/>
      <c r="GU61" s="73"/>
      <c r="GV61" s="73"/>
      <c r="GW61" s="73"/>
      <c r="GX61" s="73"/>
      <c r="GY61" s="73"/>
      <c r="GZ61" s="73"/>
      <c r="HA61" s="73"/>
      <c r="HB61" s="73"/>
      <c r="HC61" s="73"/>
      <c r="HD61" s="73"/>
      <c r="HE61" s="73"/>
      <c r="HF61" s="73"/>
      <c r="HG61" s="73"/>
      <c r="HH61" s="73"/>
      <c r="HI61" s="73"/>
      <c r="HJ61" s="73"/>
      <c r="HK61" s="73"/>
      <c r="HL61" s="73"/>
      <c r="HM61" s="73"/>
      <c r="HN61" s="73"/>
      <c r="HO61" s="73"/>
      <c r="HP61" s="73"/>
      <c r="HQ61" s="73"/>
      <c r="HR61" s="73"/>
      <c r="HS61" s="73"/>
      <c r="HT61" s="73"/>
      <c r="HU61" s="73"/>
      <c r="HV61" s="73"/>
      <c r="HW61" s="73"/>
      <c r="HX61" s="73"/>
      <c r="HY61" s="73"/>
      <c r="HZ61" s="73"/>
      <c r="IA61" s="73"/>
      <c r="IB61" s="73"/>
      <c r="IC61" s="73"/>
      <c r="ID61" s="73"/>
      <c r="IE61" s="73"/>
      <c r="IF61" s="73"/>
      <c r="IG61" s="73"/>
      <c r="IH61" s="73"/>
      <c r="II61" s="73"/>
      <c r="IJ61" s="73"/>
      <c r="IK61" s="73"/>
      <c r="IL61" s="73"/>
      <c r="IM61" s="73"/>
      <c r="IN61" s="73"/>
      <c r="IO61" s="73"/>
      <c r="IP61" s="73"/>
      <c r="IQ61" s="73"/>
      <c r="IR61" s="73"/>
      <c r="IS61" s="73"/>
    </row>
    <row r="62" spans="1:253">
      <c r="A62" s="938" t="s">
        <v>150</v>
      </c>
      <c r="B62" s="1195">
        <v>3099042.59117284</v>
      </c>
      <c r="C62" s="462">
        <v>298809.51199999999</v>
      </c>
      <c r="D62" s="976">
        <v>2064.0140000000001</v>
      </c>
      <c r="E62" s="462">
        <v>68244.284</v>
      </c>
      <c r="F62" s="140">
        <v>28364.445</v>
      </c>
      <c r="G62" s="462">
        <v>42988.030229999997</v>
      </c>
      <c r="H62" s="977">
        <v>3539512.87640284</v>
      </c>
      <c r="I62" s="462">
        <v>5787016.7407724196</v>
      </c>
      <c r="J62" s="1196">
        <v>990449.41099999996</v>
      </c>
      <c r="K62" s="1197">
        <v>40805.786</v>
      </c>
      <c r="L62" s="1194">
        <v>106954.465</v>
      </c>
      <c r="M62" s="140">
        <v>116399.81299999999</v>
      </c>
      <c r="N62" s="462">
        <v>698591.39915999991</v>
      </c>
      <c r="O62" s="977">
        <v>7740217.6149324197</v>
      </c>
      <c r="P62" s="462">
        <v>11279730.49133526</v>
      </c>
      <c r="Q62" s="860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  <c r="AI62" s="73"/>
      <c r="AJ62" s="73"/>
      <c r="AK62" s="73"/>
      <c r="AL62" s="73"/>
      <c r="AM62" s="73"/>
      <c r="AN62" s="73"/>
      <c r="AO62" s="73"/>
      <c r="AP62" s="73"/>
      <c r="AQ62" s="73"/>
      <c r="AR62" s="73"/>
      <c r="AS62" s="73"/>
      <c r="AT62" s="73"/>
      <c r="AU62" s="73"/>
      <c r="AV62" s="73"/>
      <c r="AW62" s="73"/>
      <c r="AX62" s="73"/>
      <c r="AY62" s="73"/>
      <c r="AZ62" s="73"/>
      <c r="BA62" s="73"/>
      <c r="BB62" s="73"/>
      <c r="BC62" s="73"/>
      <c r="BD62" s="73"/>
      <c r="BE62" s="73"/>
      <c r="BF62" s="73"/>
      <c r="BG62" s="73"/>
      <c r="BH62" s="73"/>
      <c r="BI62" s="73"/>
      <c r="BJ62" s="73"/>
      <c r="BK62" s="73"/>
      <c r="BL62" s="73"/>
      <c r="BM62" s="73"/>
      <c r="BN62" s="73"/>
      <c r="BO62" s="73"/>
      <c r="BP62" s="73"/>
      <c r="BQ62" s="73"/>
      <c r="BR62" s="73"/>
      <c r="BS62" s="73"/>
      <c r="BT62" s="73"/>
      <c r="BU62" s="73"/>
      <c r="BV62" s="73"/>
      <c r="BW62" s="73"/>
      <c r="BX62" s="73"/>
      <c r="BY62" s="73"/>
      <c r="BZ62" s="73"/>
      <c r="CA62" s="73"/>
      <c r="CB62" s="73"/>
      <c r="CC62" s="73"/>
      <c r="CD62" s="73"/>
      <c r="CE62" s="73"/>
      <c r="CF62" s="73"/>
      <c r="CG62" s="73"/>
      <c r="CH62" s="73"/>
      <c r="CI62" s="73"/>
      <c r="CJ62" s="73"/>
      <c r="CK62" s="73"/>
      <c r="CL62" s="73"/>
      <c r="CM62" s="73"/>
      <c r="CN62" s="73"/>
      <c r="CO62" s="73"/>
      <c r="CP62" s="73"/>
      <c r="CQ62" s="73"/>
      <c r="CR62" s="73"/>
      <c r="CS62" s="73"/>
      <c r="CT62" s="73"/>
      <c r="CU62" s="73"/>
      <c r="CV62" s="73"/>
      <c r="CW62" s="73"/>
      <c r="CX62" s="73"/>
      <c r="CY62" s="73"/>
      <c r="CZ62" s="73"/>
      <c r="DA62" s="73"/>
      <c r="DB62" s="73"/>
      <c r="DC62" s="73"/>
      <c r="DD62" s="73"/>
      <c r="DE62" s="73"/>
      <c r="DF62" s="73"/>
      <c r="DG62" s="73"/>
      <c r="DH62" s="73"/>
      <c r="DI62" s="73"/>
      <c r="DJ62" s="73"/>
      <c r="DK62" s="73"/>
      <c r="DL62" s="73"/>
      <c r="DM62" s="73"/>
      <c r="DN62" s="73"/>
      <c r="DO62" s="73"/>
      <c r="DP62" s="73"/>
      <c r="DQ62" s="73"/>
      <c r="DR62" s="73"/>
      <c r="DS62" s="73"/>
      <c r="DT62" s="73"/>
      <c r="DU62" s="73"/>
      <c r="DV62" s="73"/>
      <c r="DW62" s="73"/>
      <c r="DX62" s="73"/>
      <c r="DY62" s="73"/>
      <c r="DZ62" s="73"/>
      <c r="EA62" s="73"/>
      <c r="EB62" s="73"/>
      <c r="EC62" s="73"/>
      <c r="ED62" s="73"/>
      <c r="EE62" s="73"/>
      <c r="EF62" s="73"/>
      <c r="EG62" s="73"/>
      <c r="EH62" s="73"/>
      <c r="EI62" s="73"/>
      <c r="EJ62" s="73"/>
      <c r="EK62" s="73"/>
      <c r="EL62" s="73"/>
      <c r="EM62" s="73"/>
      <c r="EN62" s="73"/>
      <c r="EO62" s="73"/>
      <c r="EP62" s="73"/>
      <c r="EQ62" s="73"/>
      <c r="ER62" s="73"/>
      <c r="ES62" s="73"/>
      <c r="ET62" s="73"/>
      <c r="EU62" s="73"/>
      <c r="EV62" s="73"/>
      <c r="EW62" s="73"/>
      <c r="EX62" s="73"/>
      <c r="EY62" s="73"/>
      <c r="EZ62" s="73"/>
      <c r="FA62" s="73"/>
      <c r="FB62" s="73"/>
      <c r="FC62" s="73"/>
      <c r="FD62" s="73"/>
      <c r="FE62" s="73"/>
      <c r="FF62" s="73"/>
      <c r="FG62" s="73"/>
      <c r="FH62" s="73"/>
      <c r="FI62" s="73"/>
      <c r="FJ62" s="73"/>
      <c r="FK62" s="73"/>
      <c r="FL62" s="73"/>
      <c r="FM62" s="73"/>
      <c r="FN62" s="73"/>
      <c r="FO62" s="73"/>
      <c r="FP62" s="73"/>
      <c r="FQ62" s="73"/>
      <c r="FR62" s="73"/>
      <c r="FS62" s="73"/>
      <c r="FT62" s="73"/>
      <c r="FU62" s="73"/>
      <c r="FV62" s="73"/>
      <c r="FW62" s="73"/>
      <c r="FX62" s="73"/>
      <c r="FY62" s="73"/>
      <c r="FZ62" s="73"/>
      <c r="GA62" s="73"/>
      <c r="GB62" s="73"/>
      <c r="GC62" s="73"/>
      <c r="GD62" s="73"/>
      <c r="GE62" s="73"/>
      <c r="GF62" s="73"/>
      <c r="GG62" s="73"/>
      <c r="GH62" s="73"/>
      <c r="GI62" s="73"/>
      <c r="GJ62" s="73"/>
      <c r="GK62" s="73"/>
      <c r="GL62" s="73"/>
      <c r="GM62" s="73"/>
      <c r="GN62" s="73"/>
      <c r="GO62" s="73"/>
      <c r="GP62" s="73"/>
      <c r="GQ62" s="73"/>
      <c r="GR62" s="73"/>
      <c r="GS62" s="73"/>
      <c r="GT62" s="73"/>
      <c r="GU62" s="73"/>
      <c r="GV62" s="73"/>
      <c r="GW62" s="73"/>
      <c r="GX62" s="73"/>
      <c r="GY62" s="73"/>
      <c r="GZ62" s="73"/>
      <c r="HA62" s="73"/>
      <c r="HB62" s="73"/>
      <c r="HC62" s="73"/>
      <c r="HD62" s="73"/>
      <c r="HE62" s="73"/>
      <c r="HF62" s="73"/>
      <c r="HG62" s="73"/>
      <c r="HH62" s="73"/>
      <c r="HI62" s="73"/>
      <c r="HJ62" s="73"/>
      <c r="HK62" s="73"/>
      <c r="HL62" s="73"/>
      <c r="HM62" s="73"/>
      <c r="HN62" s="73"/>
      <c r="HO62" s="73"/>
      <c r="HP62" s="73"/>
      <c r="HQ62" s="73"/>
      <c r="HR62" s="73"/>
      <c r="HS62" s="73"/>
      <c r="HT62" s="73"/>
      <c r="HU62" s="73"/>
      <c r="HV62" s="73"/>
      <c r="HW62" s="73"/>
      <c r="HX62" s="73"/>
      <c r="HY62" s="73"/>
      <c r="HZ62" s="73"/>
      <c r="IA62" s="73"/>
      <c r="IB62" s="73"/>
      <c r="IC62" s="73"/>
      <c r="ID62" s="73"/>
      <c r="IE62" s="73"/>
      <c r="IF62" s="73"/>
      <c r="IG62" s="73"/>
      <c r="IH62" s="73"/>
      <c r="II62" s="73"/>
      <c r="IJ62" s="73"/>
      <c r="IK62" s="73"/>
      <c r="IL62" s="73"/>
      <c r="IM62" s="73"/>
      <c r="IN62" s="73"/>
      <c r="IO62" s="73"/>
      <c r="IP62" s="73"/>
      <c r="IQ62" s="73"/>
      <c r="IR62" s="73"/>
      <c r="IS62" s="73"/>
    </row>
    <row r="63" spans="1:253">
      <c r="A63" s="938" t="s">
        <v>151</v>
      </c>
      <c r="B63" s="1195">
        <v>3169019.9988660002</v>
      </c>
      <c r="C63" s="462">
        <v>305725.17</v>
      </c>
      <c r="D63" s="976">
        <v>2082.73</v>
      </c>
      <c r="E63" s="462">
        <v>67467.928</v>
      </c>
      <c r="F63" s="140">
        <v>27322.504999999997</v>
      </c>
      <c r="G63" s="462">
        <v>39483.157049999994</v>
      </c>
      <c r="H63" s="977">
        <v>3611101.4889159999</v>
      </c>
      <c r="I63" s="462">
        <v>5789448.5117539996</v>
      </c>
      <c r="J63" s="1196">
        <v>1005976.959</v>
      </c>
      <c r="K63" s="1197">
        <v>40524.837</v>
      </c>
      <c r="L63" s="1194">
        <v>107695.39</v>
      </c>
      <c r="M63" s="140">
        <v>117800.807</v>
      </c>
      <c r="N63" s="462">
        <v>698903.24401000002</v>
      </c>
      <c r="O63" s="977">
        <v>7760349.748763999</v>
      </c>
      <c r="P63" s="462">
        <v>11371451.237679999</v>
      </c>
      <c r="Q63" s="860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  <c r="AI63" s="73"/>
      <c r="AJ63" s="73"/>
      <c r="AK63" s="73"/>
      <c r="AL63" s="73"/>
      <c r="AM63" s="73"/>
      <c r="AN63" s="73"/>
      <c r="AO63" s="73"/>
      <c r="AP63" s="73"/>
      <c r="AQ63" s="73"/>
      <c r="AR63" s="73"/>
      <c r="AS63" s="73"/>
      <c r="AT63" s="73"/>
      <c r="AU63" s="73"/>
      <c r="AV63" s="73"/>
      <c r="AW63" s="73"/>
      <c r="AX63" s="73"/>
      <c r="AY63" s="73"/>
      <c r="AZ63" s="73"/>
      <c r="BA63" s="73"/>
      <c r="BB63" s="73"/>
      <c r="BC63" s="73"/>
      <c r="BD63" s="73"/>
      <c r="BE63" s="73"/>
      <c r="BF63" s="73"/>
      <c r="BG63" s="73"/>
      <c r="BH63" s="73"/>
      <c r="BI63" s="73"/>
      <c r="BJ63" s="73"/>
      <c r="BK63" s="73"/>
      <c r="BL63" s="73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3"/>
      <c r="CA63" s="73"/>
      <c r="CB63" s="73"/>
      <c r="CC63" s="73"/>
      <c r="CD63" s="73"/>
      <c r="CE63" s="73"/>
      <c r="CF63" s="73"/>
      <c r="CG63" s="73"/>
      <c r="CH63" s="73"/>
      <c r="CI63" s="73"/>
      <c r="CJ63" s="73"/>
      <c r="CK63" s="73"/>
      <c r="CL63" s="73"/>
      <c r="CM63" s="73"/>
      <c r="CN63" s="73"/>
      <c r="CO63" s="73"/>
      <c r="CP63" s="73"/>
      <c r="CQ63" s="73"/>
      <c r="CR63" s="73"/>
      <c r="CS63" s="73"/>
      <c r="CT63" s="73"/>
      <c r="CU63" s="73"/>
      <c r="CV63" s="73"/>
      <c r="CW63" s="73"/>
      <c r="CX63" s="73"/>
      <c r="CY63" s="73"/>
      <c r="CZ63" s="73"/>
      <c r="DA63" s="73"/>
      <c r="DB63" s="73"/>
      <c r="DC63" s="73"/>
      <c r="DD63" s="73"/>
      <c r="DE63" s="73"/>
      <c r="DF63" s="73"/>
      <c r="DG63" s="73"/>
      <c r="DH63" s="73"/>
      <c r="DI63" s="73"/>
      <c r="DJ63" s="73"/>
      <c r="DK63" s="73"/>
      <c r="DL63" s="73"/>
      <c r="DM63" s="73"/>
      <c r="DN63" s="73"/>
      <c r="DO63" s="73"/>
      <c r="DP63" s="73"/>
      <c r="DQ63" s="73"/>
      <c r="DR63" s="73"/>
      <c r="DS63" s="73"/>
      <c r="DT63" s="73"/>
      <c r="DU63" s="73"/>
      <c r="DV63" s="73"/>
      <c r="DW63" s="73"/>
      <c r="DX63" s="73"/>
      <c r="DY63" s="73"/>
      <c r="DZ63" s="73"/>
      <c r="EA63" s="73"/>
      <c r="EB63" s="73"/>
      <c r="EC63" s="73"/>
      <c r="ED63" s="73"/>
      <c r="EE63" s="73"/>
      <c r="EF63" s="73"/>
      <c r="EG63" s="73"/>
      <c r="EH63" s="73"/>
      <c r="EI63" s="73"/>
      <c r="EJ63" s="73"/>
      <c r="EK63" s="73"/>
      <c r="EL63" s="73"/>
      <c r="EM63" s="73"/>
      <c r="EN63" s="73"/>
      <c r="EO63" s="73"/>
      <c r="EP63" s="73"/>
      <c r="EQ63" s="73"/>
      <c r="ER63" s="73"/>
      <c r="ES63" s="73"/>
      <c r="ET63" s="73"/>
      <c r="EU63" s="73"/>
      <c r="EV63" s="73"/>
      <c r="EW63" s="73"/>
      <c r="EX63" s="73"/>
      <c r="EY63" s="73"/>
      <c r="EZ63" s="73"/>
      <c r="FA63" s="73"/>
      <c r="FB63" s="73"/>
      <c r="FC63" s="73"/>
      <c r="FD63" s="73"/>
      <c r="FE63" s="73"/>
      <c r="FF63" s="73"/>
      <c r="FG63" s="73"/>
      <c r="FH63" s="73"/>
      <c r="FI63" s="73"/>
      <c r="FJ63" s="73"/>
      <c r="FK63" s="73"/>
      <c r="FL63" s="73"/>
      <c r="FM63" s="73"/>
      <c r="FN63" s="73"/>
      <c r="FO63" s="73"/>
      <c r="FP63" s="73"/>
      <c r="FQ63" s="73"/>
      <c r="FR63" s="73"/>
      <c r="FS63" s="73"/>
      <c r="FT63" s="73"/>
      <c r="FU63" s="73"/>
      <c r="FV63" s="73"/>
      <c r="FW63" s="73"/>
      <c r="FX63" s="73"/>
      <c r="FY63" s="73"/>
      <c r="FZ63" s="73"/>
      <c r="GA63" s="73"/>
      <c r="GB63" s="73"/>
      <c r="GC63" s="73"/>
      <c r="GD63" s="73"/>
      <c r="GE63" s="73"/>
      <c r="GF63" s="73"/>
      <c r="GG63" s="73"/>
      <c r="GH63" s="73"/>
      <c r="GI63" s="73"/>
      <c r="GJ63" s="73"/>
      <c r="GK63" s="73"/>
      <c r="GL63" s="73"/>
      <c r="GM63" s="73"/>
      <c r="GN63" s="73"/>
      <c r="GO63" s="73"/>
      <c r="GP63" s="73"/>
      <c r="GQ63" s="73"/>
      <c r="GR63" s="73"/>
      <c r="GS63" s="73"/>
      <c r="GT63" s="73"/>
      <c r="GU63" s="73"/>
      <c r="GV63" s="73"/>
      <c r="GW63" s="73"/>
      <c r="GX63" s="73"/>
      <c r="GY63" s="73"/>
      <c r="GZ63" s="73"/>
      <c r="HA63" s="73"/>
      <c r="HB63" s="73"/>
      <c r="HC63" s="73"/>
      <c r="HD63" s="73"/>
      <c r="HE63" s="73"/>
      <c r="HF63" s="73"/>
      <c r="HG63" s="73"/>
      <c r="HH63" s="73"/>
      <c r="HI63" s="73"/>
      <c r="HJ63" s="73"/>
      <c r="HK63" s="73"/>
      <c r="HL63" s="73"/>
      <c r="HM63" s="73"/>
      <c r="HN63" s="73"/>
      <c r="HO63" s="73"/>
      <c r="HP63" s="73"/>
      <c r="HQ63" s="73"/>
      <c r="HR63" s="73"/>
      <c r="HS63" s="73"/>
      <c r="HT63" s="73"/>
      <c r="HU63" s="73"/>
      <c r="HV63" s="73"/>
      <c r="HW63" s="73"/>
      <c r="HX63" s="73"/>
      <c r="HY63" s="73"/>
      <c r="HZ63" s="73"/>
      <c r="IA63" s="73"/>
      <c r="IB63" s="73"/>
      <c r="IC63" s="73"/>
      <c r="ID63" s="73"/>
      <c r="IE63" s="73"/>
      <c r="IF63" s="73"/>
      <c r="IG63" s="73"/>
      <c r="IH63" s="73"/>
      <c r="II63" s="73"/>
      <c r="IJ63" s="73"/>
      <c r="IK63" s="73"/>
      <c r="IL63" s="73"/>
      <c r="IM63" s="73"/>
      <c r="IN63" s="73"/>
      <c r="IO63" s="73"/>
      <c r="IP63" s="73"/>
      <c r="IQ63" s="73"/>
      <c r="IR63" s="73"/>
      <c r="IS63" s="73"/>
    </row>
    <row r="64" spans="1:253">
      <c r="A64" s="938" t="s">
        <v>152</v>
      </c>
      <c r="B64" s="1195">
        <v>3233335.0268850001</v>
      </c>
      <c r="C64" s="462">
        <v>309372.45699999999</v>
      </c>
      <c r="D64" s="976">
        <v>2057.991</v>
      </c>
      <c r="E64" s="462">
        <v>67245.195000000007</v>
      </c>
      <c r="F64" s="140">
        <v>28071.928</v>
      </c>
      <c r="G64" s="462">
        <v>38190.915649999995</v>
      </c>
      <c r="H64" s="977">
        <v>3678273.5135349995</v>
      </c>
      <c r="I64" s="462">
        <v>5842769.2764929999</v>
      </c>
      <c r="J64" s="1196">
        <v>1013686.001</v>
      </c>
      <c r="K64" s="1197">
        <v>39707.402999999998</v>
      </c>
      <c r="L64" s="1194">
        <v>107949.322</v>
      </c>
      <c r="M64" s="140">
        <v>115179.598</v>
      </c>
      <c r="N64" s="462">
        <v>700896.01608999993</v>
      </c>
      <c r="O64" s="977">
        <v>7820187.6165829999</v>
      </c>
      <c r="P64" s="462">
        <v>11498461.130117999</v>
      </c>
      <c r="Q64" s="860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  <c r="AI64" s="73"/>
      <c r="AJ64" s="73"/>
      <c r="AK64" s="73"/>
      <c r="AL64" s="73"/>
      <c r="AM64" s="73"/>
      <c r="AN64" s="73"/>
      <c r="AO64" s="73"/>
      <c r="AP64" s="73"/>
      <c r="AQ64" s="73"/>
      <c r="AR64" s="73"/>
      <c r="AS64" s="73"/>
      <c r="AT64" s="73"/>
      <c r="AU64" s="73"/>
      <c r="AV64" s="73"/>
      <c r="AW64" s="73"/>
      <c r="AX64" s="73"/>
      <c r="AY64" s="73"/>
      <c r="AZ64" s="73"/>
      <c r="BA64" s="73"/>
      <c r="BB64" s="73"/>
      <c r="BC64" s="73"/>
      <c r="BD64" s="73"/>
      <c r="BE64" s="73"/>
      <c r="BF64" s="73"/>
      <c r="BG64" s="73"/>
      <c r="BH64" s="73"/>
      <c r="BI64" s="73"/>
      <c r="BJ64" s="73"/>
      <c r="BK64" s="73"/>
      <c r="BL64" s="73"/>
      <c r="BM64" s="73"/>
      <c r="BN64" s="73"/>
      <c r="BO64" s="73"/>
      <c r="BP64" s="73"/>
      <c r="BQ64" s="73"/>
      <c r="BR64" s="73"/>
      <c r="BS64" s="73"/>
      <c r="BT64" s="73"/>
      <c r="BU64" s="73"/>
      <c r="BV64" s="73"/>
      <c r="BW64" s="73"/>
      <c r="BX64" s="73"/>
      <c r="BY64" s="73"/>
      <c r="BZ64" s="73"/>
      <c r="CA64" s="73"/>
      <c r="CB64" s="73"/>
      <c r="CC64" s="73"/>
      <c r="CD64" s="73"/>
      <c r="CE64" s="73"/>
      <c r="CF64" s="73"/>
      <c r="CG64" s="73"/>
      <c r="CH64" s="73"/>
      <c r="CI64" s="73"/>
      <c r="CJ64" s="73"/>
      <c r="CK64" s="73"/>
      <c r="CL64" s="73"/>
      <c r="CM64" s="73"/>
      <c r="CN64" s="73"/>
      <c r="CO64" s="73"/>
      <c r="CP64" s="73"/>
      <c r="CQ64" s="73"/>
      <c r="CR64" s="73"/>
      <c r="CS64" s="73"/>
      <c r="CT64" s="73"/>
      <c r="CU64" s="73"/>
      <c r="CV64" s="73"/>
      <c r="CW64" s="73"/>
      <c r="CX64" s="73"/>
      <c r="CY64" s="73"/>
      <c r="CZ64" s="73"/>
      <c r="DA64" s="73"/>
      <c r="DB64" s="73"/>
      <c r="DC64" s="73"/>
      <c r="DD64" s="73"/>
      <c r="DE64" s="73"/>
      <c r="DF64" s="73"/>
      <c r="DG64" s="73"/>
      <c r="DH64" s="73"/>
      <c r="DI64" s="73"/>
      <c r="DJ64" s="73"/>
      <c r="DK64" s="73"/>
      <c r="DL64" s="73"/>
      <c r="DM64" s="73"/>
      <c r="DN64" s="73"/>
      <c r="DO64" s="73"/>
      <c r="DP64" s="73"/>
      <c r="DQ64" s="73"/>
      <c r="DR64" s="73"/>
      <c r="DS64" s="73"/>
      <c r="DT64" s="73"/>
      <c r="DU64" s="73"/>
      <c r="DV64" s="73"/>
      <c r="DW64" s="73"/>
      <c r="DX64" s="73"/>
      <c r="DY64" s="73"/>
      <c r="DZ64" s="73"/>
      <c r="EA64" s="73"/>
      <c r="EB64" s="73"/>
      <c r="EC64" s="73"/>
      <c r="ED64" s="73"/>
      <c r="EE64" s="73"/>
      <c r="EF64" s="73"/>
      <c r="EG64" s="73"/>
      <c r="EH64" s="73"/>
      <c r="EI64" s="73"/>
      <c r="EJ64" s="73"/>
      <c r="EK64" s="73"/>
      <c r="EL64" s="73"/>
      <c r="EM64" s="73"/>
      <c r="EN64" s="73"/>
      <c r="EO64" s="73"/>
      <c r="EP64" s="73"/>
      <c r="EQ64" s="73"/>
      <c r="ER64" s="73"/>
      <c r="ES64" s="73"/>
      <c r="ET64" s="73"/>
      <c r="EU64" s="73"/>
      <c r="EV64" s="73"/>
      <c r="EW64" s="73"/>
      <c r="EX64" s="73"/>
      <c r="EY64" s="73"/>
      <c r="EZ64" s="73"/>
      <c r="FA64" s="73"/>
      <c r="FB64" s="73"/>
      <c r="FC64" s="73"/>
      <c r="FD64" s="73"/>
      <c r="FE64" s="73"/>
      <c r="FF64" s="73"/>
      <c r="FG64" s="73"/>
      <c r="FH64" s="73"/>
      <c r="FI64" s="73"/>
      <c r="FJ64" s="73"/>
      <c r="FK64" s="73"/>
      <c r="FL64" s="73"/>
      <c r="FM64" s="73"/>
      <c r="FN64" s="73"/>
      <c r="FO64" s="73"/>
      <c r="FP64" s="73"/>
      <c r="FQ64" s="73"/>
      <c r="FR64" s="73"/>
      <c r="FS64" s="73"/>
      <c r="FT64" s="73"/>
      <c r="FU64" s="73"/>
      <c r="FV64" s="73"/>
      <c r="FW64" s="73"/>
      <c r="FX64" s="73"/>
      <c r="FY64" s="73"/>
      <c r="FZ64" s="73"/>
      <c r="GA64" s="73"/>
      <c r="GB64" s="73"/>
      <c r="GC64" s="73"/>
      <c r="GD64" s="73"/>
      <c r="GE64" s="73"/>
      <c r="GF64" s="73"/>
      <c r="GG64" s="73"/>
      <c r="GH64" s="73"/>
      <c r="GI64" s="73"/>
      <c r="GJ64" s="73"/>
      <c r="GK64" s="73"/>
      <c r="GL64" s="73"/>
      <c r="GM64" s="73"/>
      <c r="GN64" s="73"/>
      <c r="GO64" s="73"/>
      <c r="GP64" s="73"/>
      <c r="GQ64" s="73"/>
      <c r="GR64" s="73"/>
      <c r="GS64" s="73"/>
      <c r="GT64" s="73"/>
      <c r="GU64" s="73"/>
      <c r="GV64" s="73"/>
      <c r="GW64" s="73"/>
      <c r="GX64" s="73"/>
      <c r="GY64" s="73"/>
      <c r="GZ64" s="73"/>
      <c r="HA64" s="73"/>
      <c r="HB64" s="73"/>
      <c r="HC64" s="73"/>
      <c r="HD64" s="73"/>
      <c r="HE64" s="73"/>
      <c r="HF64" s="73"/>
      <c r="HG64" s="73"/>
      <c r="HH64" s="73"/>
      <c r="HI64" s="73"/>
      <c r="HJ64" s="73"/>
      <c r="HK64" s="73"/>
      <c r="HL64" s="73"/>
      <c r="HM64" s="73"/>
      <c r="HN64" s="73"/>
      <c r="HO64" s="73"/>
      <c r="HP64" s="73"/>
      <c r="HQ64" s="73"/>
      <c r="HR64" s="73"/>
      <c r="HS64" s="73"/>
      <c r="HT64" s="73"/>
      <c r="HU64" s="73"/>
      <c r="HV64" s="73"/>
      <c r="HW64" s="73"/>
      <c r="HX64" s="73"/>
      <c r="HY64" s="73"/>
      <c r="HZ64" s="73"/>
      <c r="IA64" s="73"/>
      <c r="IB64" s="73"/>
      <c r="IC64" s="73"/>
      <c r="ID64" s="73"/>
      <c r="IE64" s="73"/>
      <c r="IF64" s="73"/>
      <c r="IG64" s="73"/>
      <c r="IH64" s="73"/>
      <c r="II64" s="73"/>
      <c r="IJ64" s="73"/>
      <c r="IK64" s="73"/>
      <c r="IL64" s="73"/>
      <c r="IM64" s="73"/>
      <c r="IN64" s="73"/>
      <c r="IO64" s="73"/>
      <c r="IP64" s="73"/>
      <c r="IQ64" s="73"/>
      <c r="IR64" s="73"/>
      <c r="IS64" s="73"/>
    </row>
    <row r="65" spans="1:253">
      <c r="A65" s="938" t="s">
        <v>153</v>
      </c>
      <c r="B65" s="1195">
        <v>3290188.9054820002</v>
      </c>
      <c r="C65" s="462">
        <v>312180.68699999998</v>
      </c>
      <c r="D65" s="976">
        <v>2045.732</v>
      </c>
      <c r="E65" s="462">
        <v>67762.888999999996</v>
      </c>
      <c r="F65" s="140">
        <v>28618.342000000001</v>
      </c>
      <c r="G65" s="462">
        <v>43162.296459999998</v>
      </c>
      <c r="H65" s="977">
        <v>3743958.851942</v>
      </c>
      <c r="I65" s="462">
        <v>5907072.2852460006</v>
      </c>
      <c r="J65" s="1196">
        <v>1021917.9620000001</v>
      </c>
      <c r="K65" s="1197">
        <v>40007.862999999998</v>
      </c>
      <c r="L65" s="1194">
        <v>108457.07</v>
      </c>
      <c r="M65" s="140">
        <v>113830.061</v>
      </c>
      <c r="N65" s="462">
        <v>702707.74325000006</v>
      </c>
      <c r="O65" s="977">
        <v>7893992.9844960012</v>
      </c>
      <c r="P65" s="462">
        <v>11637951.836438</v>
      </c>
      <c r="Q65" s="858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  <c r="AI65" s="73"/>
      <c r="AJ65" s="73"/>
      <c r="AK65" s="73"/>
      <c r="AL65" s="73"/>
      <c r="AM65" s="73"/>
      <c r="AN65" s="73"/>
      <c r="AO65" s="73"/>
      <c r="AP65" s="73"/>
      <c r="AQ65" s="73"/>
      <c r="AR65" s="73"/>
      <c r="AS65" s="73"/>
      <c r="AT65" s="73"/>
      <c r="AU65" s="73"/>
      <c r="AV65" s="73"/>
      <c r="AW65" s="73"/>
      <c r="AX65" s="73"/>
      <c r="AY65" s="73"/>
      <c r="AZ65" s="73"/>
      <c r="BA65" s="73"/>
      <c r="BB65" s="73"/>
      <c r="BC65" s="73"/>
      <c r="BD65" s="73"/>
      <c r="BE65" s="73"/>
      <c r="BF65" s="73"/>
      <c r="BG65" s="73"/>
      <c r="BH65" s="73"/>
      <c r="BI65" s="73"/>
      <c r="BJ65" s="73"/>
      <c r="BK65" s="73"/>
      <c r="BL65" s="73"/>
      <c r="BM65" s="73"/>
      <c r="BN65" s="73"/>
      <c r="BO65" s="73"/>
      <c r="BP65" s="73"/>
      <c r="BQ65" s="73"/>
      <c r="BR65" s="73"/>
      <c r="BS65" s="73"/>
      <c r="BT65" s="73"/>
      <c r="BU65" s="73"/>
      <c r="BV65" s="73"/>
      <c r="BW65" s="73"/>
      <c r="BX65" s="73"/>
      <c r="BY65" s="73"/>
      <c r="BZ65" s="73"/>
      <c r="CA65" s="73"/>
      <c r="CB65" s="73"/>
      <c r="CC65" s="73"/>
      <c r="CD65" s="73"/>
      <c r="CE65" s="73"/>
      <c r="CF65" s="73"/>
      <c r="CG65" s="73"/>
      <c r="CH65" s="73"/>
      <c r="CI65" s="73"/>
      <c r="CJ65" s="73"/>
      <c r="CK65" s="73"/>
      <c r="CL65" s="73"/>
      <c r="CM65" s="73"/>
      <c r="CN65" s="73"/>
      <c r="CO65" s="73"/>
      <c r="CP65" s="73"/>
      <c r="CQ65" s="73"/>
      <c r="CR65" s="73"/>
      <c r="CS65" s="73"/>
      <c r="CT65" s="73"/>
      <c r="CU65" s="73"/>
      <c r="CV65" s="73"/>
      <c r="CW65" s="73"/>
      <c r="CX65" s="73"/>
      <c r="CY65" s="73"/>
      <c r="CZ65" s="73"/>
      <c r="DA65" s="73"/>
      <c r="DB65" s="73"/>
      <c r="DC65" s="73"/>
      <c r="DD65" s="73"/>
      <c r="DE65" s="73"/>
      <c r="DF65" s="73"/>
      <c r="DG65" s="73"/>
      <c r="DH65" s="73"/>
      <c r="DI65" s="73"/>
      <c r="DJ65" s="73"/>
      <c r="DK65" s="73"/>
      <c r="DL65" s="73"/>
      <c r="DM65" s="73"/>
      <c r="DN65" s="73"/>
      <c r="DO65" s="73"/>
      <c r="DP65" s="73"/>
      <c r="DQ65" s="73"/>
      <c r="DR65" s="73"/>
      <c r="DS65" s="73"/>
      <c r="DT65" s="73"/>
      <c r="DU65" s="73"/>
      <c r="DV65" s="73"/>
      <c r="DW65" s="73"/>
      <c r="DX65" s="73"/>
      <c r="DY65" s="73"/>
      <c r="DZ65" s="73"/>
      <c r="EA65" s="73"/>
      <c r="EB65" s="73"/>
      <c r="EC65" s="73"/>
      <c r="ED65" s="73"/>
      <c r="EE65" s="73"/>
      <c r="EF65" s="73"/>
      <c r="EG65" s="73"/>
      <c r="EH65" s="73"/>
      <c r="EI65" s="73"/>
      <c r="EJ65" s="73"/>
      <c r="EK65" s="73"/>
      <c r="EL65" s="73"/>
      <c r="EM65" s="73"/>
      <c r="EN65" s="73"/>
      <c r="EO65" s="73"/>
      <c r="EP65" s="73"/>
      <c r="EQ65" s="73"/>
      <c r="ER65" s="73"/>
      <c r="ES65" s="73"/>
      <c r="ET65" s="73"/>
      <c r="EU65" s="73"/>
      <c r="EV65" s="73"/>
      <c r="EW65" s="73"/>
      <c r="EX65" s="73"/>
      <c r="EY65" s="73"/>
      <c r="EZ65" s="73"/>
      <c r="FA65" s="73"/>
      <c r="FB65" s="73"/>
      <c r="FC65" s="73"/>
      <c r="FD65" s="73"/>
      <c r="FE65" s="73"/>
      <c r="FF65" s="73"/>
      <c r="FG65" s="73"/>
      <c r="FH65" s="73"/>
      <c r="FI65" s="73"/>
      <c r="FJ65" s="73"/>
      <c r="FK65" s="73"/>
      <c r="FL65" s="73"/>
      <c r="FM65" s="73"/>
      <c r="FN65" s="73"/>
      <c r="FO65" s="73"/>
      <c r="FP65" s="73"/>
      <c r="FQ65" s="73"/>
      <c r="FR65" s="73"/>
      <c r="FS65" s="73"/>
      <c r="FT65" s="73"/>
      <c r="FU65" s="73"/>
      <c r="FV65" s="73"/>
      <c r="FW65" s="73"/>
      <c r="FX65" s="73"/>
      <c r="FY65" s="73"/>
      <c r="FZ65" s="73"/>
      <c r="GA65" s="73"/>
      <c r="GB65" s="73"/>
      <c r="GC65" s="73"/>
      <c r="GD65" s="73"/>
      <c r="GE65" s="73"/>
      <c r="GF65" s="73"/>
      <c r="GG65" s="73"/>
      <c r="GH65" s="73"/>
      <c r="GI65" s="73"/>
      <c r="GJ65" s="73"/>
      <c r="GK65" s="73"/>
      <c r="GL65" s="73"/>
      <c r="GM65" s="73"/>
      <c r="GN65" s="73"/>
      <c r="GO65" s="73"/>
      <c r="GP65" s="73"/>
      <c r="GQ65" s="73"/>
      <c r="GR65" s="73"/>
      <c r="GS65" s="73"/>
      <c r="GT65" s="73"/>
      <c r="GU65" s="73"/>
      <c r="GV65" s="73"/>
      <c r="GW65" s="73"/>
      <c r="GX65" s="73"/>
      <c r="GY65" s="73"/>
      <c r="GZ65" s="73"/>
      <c r="HA65" s="73"/>
      <c r="HB65" s="73"/>
      <c r="HC65" s="73"/>
      <c r="HD65" s="73"/>
      <c r="HE65" s="73"/>
      <c r="HF65" s="73"/>
      <c r="HG65" s="73"/>
      <c r="HH65" s="73"/>
      <c r="HI65" s="73"/>
      <c r="HJ65" s="73"/>
      <c r="HK65" s="73"/>
      <c r="HL65" s="73"/>
      <c r="HM65" s="73"/>
      <c r="HN65" s="73"/>
      <c r="HO65" s="73"/>
      <c r="HP65" s="73"/>
      <c r="HQ65" s="73"/>
      <c r="HR65" s="73"/>
      <c r="HS65" s="73"/>
      <c r="HT65" s="73"/>
      <c r="HU65" s="73"/>
      <c r="HV65" s="73"/>
      <c r="HW65" s="73"/>
      <c r="HX65" s="73"/>
      <c r="HY65" s="73"/>
      <c r="HZ65" s="73"/>
      <c r="IA65" s="73"/>
      <c r="IB65" s="73"/>
      <c r="IC65" s="73"/>
      <c r="ID65" s="73"/>
      <c r="IE65" s="73"/>
      <c r="IF65" s="73"/>
      <c r="IG65" s="73"/>
      <c r="IH65" s="73"/>
      <c r="II65" s="73"/>
      <c r="IJ65" s="73"/>
      <c r="IK65" s="73"/>
      <c r="IL65" s="73"/>
      <c r="IM65" s="73"/>
      <c r="IN65" s="73"/>
      <c r="IO65" s="73"/>
      <c r="IP65" s="73"/>
      <c r="IQ65" s="73"/>
      <c r="IR65" s="73"/>
      <c r="IS65" s="73"/>
    </row>
    <row r="66" spans="1:253">
      <c r="A66" s="938" t="s">
        <v>154</v>
      </c>
      <c r="B66" s="1195">
        <v>3348981.3806772027</v>
      </c>
      <c r="C66" s="462">
        <v>318996.772</v>
      </c>
      <c r="D66" s="976">
        <v>2049.9630000000002</v>
      </c>
      <c r="E66" s="462">
        <v>68292.182000000001</v>
      </c>
      <c r="F66" s="140">
        <v>28377.871999999999</v>
      </c>
      <c r="G66" s="462">
        <v>41335.786730000007</v>
      </c>
      <c r="H66" s="977">
        <v>3808033.9564072024</v>
      </c>
      <c r="I66" s="462">
        <v>6019004.5632810332</v>
      </c>
      <c r="J66" s="1196">
        <v>1037535.041</v>
      </c>
      <c r="K66" s="1197">
        <v>40109.661999999997</v>
      </c>
      <c r="L66" s="1194">
        <v>108566.611</v>
      </c>
      <c r="M66" s="140">
        <v>113988.23299999999</v>
      </c>
      <c r="N66" s="462">
        <v>702497.81678999995</v>
      </c>
      <c r="O66" s="977">
        <v>8021701.9270710321</v>
      </c>
      <c r="P66" s="462">
        <v>11829735.883478235</v>
      </c>
      <c r="Q66" s="858"/>
      <c r="R66" s="76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  <c r="AI66" s="73"/>
      <c r="AJ66" s="73"/>
      <c r="AK66" s="73"/>
      <c r="AL66" s="73"/>
      <c r="AM66" s="73"/>
      <c r="AN66" s="73"/>
      <c r="AO66" s="73"/>
      <c r="AP66" s="73"/>
      <c r="AQ66" s="73"/>
      <c r="AR66" s="73"/>
      <c r="AS66" s="73"/>
      <c r="AT66" s="73"/>
      <c r="AU66" s="73"/>
      <c r="AV66" s="73"/>
      <c r="AW66" s="73"/>
      <c r="AX66" s="73"/>
      <c r="AY66" s="73"/>
      <c r="AZ66" s="73"/>
      <c r="BA66" s="73"/>
      <c r="BB66" s="73"/>
      <c r="BC66" s="73"/>
      <c r="BD66" s="73"/>
      <c r="BE66" s="73"/>
      <c r="BF66" s="73"/>
      <c r="BG66" s="73"/>
      <c r="BH66" s="73"/>
      <c r="BI66" s="73"/>
      <c r="BJ66" s="73"/>
      <c r="BK66" s="73"/>
      <c r="BL66" s="73"/>
      <c r="BM66" s="73"/>
      <c r="BN66" s="73"/>
      <c r="BO66" s="73"/>
      <c r="BP66" s="73"/>
      <c r="BQ66" s="73"/>
      <c r="BR66" s="73"/>
      <c r="BS66" s="73"/>
      <c r="BT66" s="73"/>
      <c r="BU66" s="73"/>
      <c r="BV66" s="73"/>
      <c r="BW66" s="73"/>
      <c r="BX66" s="73"/>
      <c r="BY66" s="73"/>
      <c r="BZ66" s="73"/>
      <c r="CA66" s="73"/>
      <c r="CB66" s="73"/>
      <c r="CC66" s="73"/>
      <c r="CD66" s="73"/>
      <c r="CE66" s="73"/>
      <c r="CF66" s="73"/>
      <c r="CG66" s="73"/>
      <c r="CH66" s="73"/>
      <c r="CI66" s="73"/>
      <c r="CJ66" s="73"/>
      <c r="CK66" s="73"/>
      <c r="CL66" s="73"/>
      <c r="CM66" s="73"/>
      <c r="CN66" s="73"/>
      <c r="CO66" s="73"/>
      <c r="CP66" s="73"/>
      <c r="CQ66" s="73"/>
      <c r="CR66" s="73"/>
      <c r="CS66" s="73"/>
      <c r="CT66" s="73"/>
      <c r="CU66" s="73"/>
      <c r="CV66" s="73"/>
      <c r="CW66" s="73"/>
      <c r="CX66" s="73"/>
      <c r="CY66" s="73"/>
      <c r="CZ66" s="73"/>
      <c r="DA66" s="73"/>
      <c r="DB66" s="73"/>
      <c r="DC66" s="73"/>
      <c r="DD66" s="73"/>
      <c r="DE66" s="73"/>
      <c r="DF66" s="73"/>
      <c r="DG66" s="73"/>
      <c r="DH66" s="73"/>
      <c r="DI66" s="73"/>
      <c r="DJ66" s="73"/>
      <c r="DK66" s="73"/>
      <c r="DL66" s="73"/>
      <c r="DM66" s="73"/>
      <c r="DN66" s="73"/>
      <c r="DO66" s="73"/>
      <c r="DP66" s="73"/>
      <c r="DQ66" s="73"/>
      <c r="DR66" s="73"/>
      <c r="DS66" s="73"/>
      <c r="DT66" s="73"/>
      <c r="DU66" s="73"/>
      <c r="DV66" s="73"/>
      <c r="DW66" s="73"/>
      <c r="DX66" s="73"/>
      <c r="DY66" s="73"/>
      <c r="DZ66" s="73"/>
      <c r="EA66" s="73"/>
      <c r="EB66" s="73"/>
      <c r="EC66" s="73"/>
      <c r="ED66" s="73"/>
      <c r="EE66" s="73"/>
      <c r="EF66" s="73"/>
      <c r="EG66" s="73"/>
      <c r="EH66" s="73"/>
      <c r="EI66" s="73"/>
      <c r="EJ66" s="73"/>
      <c r="EK66" s="73"/>
      <c r="EL66" s="73"/>
      <c r="EM66" s="73"/>
      <c r="EN66" s="73"/>
      <c r="EO66" s="73"/>
      <c r="EP66" s="73"/>
      <c r="EQ66" s="73"/>
      <c r="ER66" s="73"/>
      <c r="ES66" s="73"/>
      <c r="ET66" s="73"/>
      <c r="EU66" s="73"/>
      <c r="EV66" s="73"/>
      <c r="EW66" s="73"/>
      <c r="EX66" s="73"/>
      <c r="EY66" s="73"/>
      <c r="EZ66" s="73"/>
      <c r="FA66" s="73"/>
      <c r="FB66" s="73"/>
      <c r="FC66" s="73"/>
      <c r="FD66" s="73"/>
      <c r="FE66" s="73"/>
      <c r="FF66" s="73"/>
      <c r="FG66" s="73"/>
      <c r="FH66" s="73"/>
      <c r="FI66" s="73"/>
      <c r="FJ66" s="73"/>
      <c r="FK66" s="73"/>
      <c r="FL66" s="73"/>
      <c r="FM66" s="73"/>
      <c r="FN66" s="73"/>
      <c r="FO66" s="73"/>
      <c r="FP66" s="73"/>
      <c r="FQ66" s="73"/>
      <c r="FR66" s="73"/>
      <c r="FS66" s="73"/>
      <c r="FT66" s="73"/>
      <c r="FU66" s="73"/>
      <c r="FV66" s="73"/>
      <c r="FW66" s="73"/>
      <c r="FX66" s="73"/>
      <c r="FY66" s="73"/>
      <c r="FZ66" s="73"/>
      <c r="GA66" s="73"/>
      <c r="GB66" s="73"/>
      <c r="GC66" s="73"/>
      <c r="GD66" s="73"/>
      <c r="GE66" s="73"/>
      <c r="GF66" s="73"/>
      <c r="GG66" s="73"/>
      <c r="GH66" s="73"/>
      <c r="GI66" s="73"/>
      <c r="GJ66" s="73"/>
      <c r="GK66" s="73"/>
      <c r="GL66" s="73"/>
      <c r="GM66" s="73"/>
      <c r="GN66" s="73"/>
      <c r="GO66" s="73"/>
      <c r="GP66" s="73"/>
      <c r="GQ66" s="73"/>
      <c r="GR66" s="73"/>
      <c r="GS66" s="73"/>
      <c r="GT66" s="73"/>
      <c r="GU66" s="73"/>
      <c r="GV66" s="73"/>
      <c r="GW66" s="73"/>
      <c r="GX66" s="73"/>
      <c r="GY66" s="73"/>
      <c r="GZ66" s="73"/>
      <c r="HA66" s="73"/>
      <c r="HB66" s="73"/>
      <c r="HC66" s="73"/>
      <c r="HD66" s="73"/>
      <c r="HE66" s="73"/>
      <c r="HF66" s="73"/>
      <c r="HG66" s="73"/>
      <c r="HH66" s="73"/>
      <c r="HI66" s="73"/>
      <c r="HJ66" s="73"/>
      <c r="HK66" s="73"/>
      <c r="HL66" s="73"/>
      <c r="HM66" s="73"/>
      <c r="HN66" s="73"/>
      <c r="HO66" s="73"/>
      <c r="HP66" s="73"/>
      <c r="HQ66" s="73"/>
      <c r="HR66" s="73"/>
      <c r="HS66" s="73"/>
      <c r="HT66" s="73"/>
      <c r="HU66" s="73"/>
      <c r="HV66" s="73"/>
      <c r="HW66" s="73"/>
      <c r="HX66" s="73"/>
      <c r="HY66" s="73"/>
      <c r="HZ66" s="73"/>
      <c r="IA66" s="73"/>
      <c r="IB66" s="73"/>
      <c r="IC66" s="73"/>
      <c r="ID66" s="73"/>
      <c r="IE66" s="73"/>
      <c r="IF66" s="73"/>
      <c r="IG66" s="73"/>
      <c r="IH66" s="73"/>
      <c r="II66" s="73"/>
      <c r="IJ66" s="73"/>
      <c r="IK66" s="73"/>
      <c r="IL66" s="73"/>
      <c r="IM66" s="73"/>
      <c r="IN66" s="73"/>
      <c r="IO66" s="73"/>
      <c r="IP66" s="73"/>
      <c r="IQ66" s="73"/>
      <c r="IR66" s="73"/>
      <c r="IS66" s="73"/>
    </row>
    <row r="67" spans="1:253">
      <c r="A67" s="938" t="s">
        <v>155</v>
      </c>
      <c r="B67" s="1195">
        <v>3377007.270457</v>
      </c>
      <c r="C67" s="462">
        <v>322521.30300000001</v>
      </c>
      <c r="D67" s="976">
        <v>2093.7930000000001</v>
      </c>
      <c r="E67" s="462">
        <v>68735.570999999996</v>
      </c>
      <c r="F67" s="140">
        <v>28782.442000000003</v>
      </c>
      <c r="G67" s="462">
        <v>41331.351820000003</v>
      </c>
      <c r="H67" s="977">
        <v>3840471.7312769997</v>
      </c>
      <c r="I67" s="462">
        <v>6005946.6049920004</v>
      </c>
      <c r="J67" s="1196">
        <v>1040613.064</v>
      </c>
      <c r="K67" s="1197">
        <v>39757.088000000003</v>
      </c>
      <c r="L67" s="1194">
        <v>109348.083</v>
      </c>
      <c r="M67" s="140">
        <v>111590.045</v>
      </c>
      <c r="N67" s="462">
        <v>695924.95359000005</v>
      </c>
      <c r="O67" s="977">
        <v>8003179.8385820007</v>
      </c>
      <c r="P67" s="462">
        <v>11843651.569859</v>
      </c>
      <c r="Q67" s="858"/>
      <c r="R67" s="76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  <c r="AI67" s="73"/>
      <c r="AJ67" s="73"/>
      <c r="AK67" s="73"/>
      <c r="AL67" s="73"/>
      <c r="AM67" s="73"/>
      <c r="AN67" s="73"/>
      <c r="AO67" s="73"/>
      <c r="AP67" s="73"/>
      <c r="AQ67" s="73"/>
      <c r="AR67" s="73"/>
      <c r="AS67" s="73"/>
      <c r="AT67" s="73"/>
      <c r="AU67" s="73"/>
      <c r="AV67" s="73"/>
      <c r="AW67" s="73"/>
      <c r="AX67" s="73"/>
      <c r="AY67" s="73"/>
      <c r="AZ67" s="73"/>
      <c r="BA67" s="73"/>
      <c r="BB67" s="73"/>
      <c r="BC67" s="73"/>
      <c r="BD67" s="73"/>
      <c r="BE67" s="73"/>
      <c r="BF67" s="73"/>
      <c r="BG67" s="73"/>
      <c r="BH67" s="73"/>
      <c r="BI67" s="73"/>
      <c r="BJ67" s="73"/>
      <c r="BK67" s="73"/>
      <c r="BL67" s="73"/>
      <c r="BM67" s="73"/>
      <c r="BN67" s="73"/>
      <c r="BO67" s="73"/>
      <c r="BP67" s="73"/>
      <c r="BQ67" s="73"/>
      <c r="BR67" s="73"/>
      <c r="BS67" s="73"/>
      <c r="BT67" s="73"/>
      <c r="BU67" s="73"/>
      <c r="BV67" s="73"/>
      <c r="BW67" s="73"/>
      <c r="BX67" s="73"/>
      <c r="BY67" s="73"/>
      <c r="BZ67" s="73"/>
      <c r="CA67" s="73"/>
      <c r="CB67" s="73"/>
      <c r="CC67" s="73"/>
      <c r="CD67" s="73"/>
      <c r="CE67" s="73"/>
      <c r="CF67" s="73"/>
      <c r="CG67" s="73"/>
      <c r="CH67" s="73"/>
      <c r="CI67" s="73"/>
      <c r="CJ67" s="73"/>
      <c r="CK67" s="73"/>
      <c r="CL67" s="73"/>
      <c r="CM67" s="73"/>
      <c r="CN67" s="73"/>
      <c r="CO67" s="73"/>
      <c r="CP67" s="73"/>
      <c r="CQ67" s="73"/>
      <c r="CR67" s="73"/>
      <c r="CS67" s="73"/>
      <c r="CT67" s="73"/>
      <c r="CU67" s="73"/>
      <c r="CV67" s="73"/>
      <c r="CW67" s="73"/>
      <c r="CX67" s="73"/>
      <c r="CY67" s="73"/>
      <c r="CZ67" s="73"/>
      <c r="DA67" s="73"/>
      <c r="DB67" s="73"/>
      <c r="DC67" s="73"/>
      <c r="DD67" s="73"/>
      <c r="DE67" s="73"/>
      <c r="DF67" s="73"/>
      <c r="DG67" s="73"/>
      <c r="DH67" s="73"/>
      <c r="DI67" s="73"/>
      <c r="DJ67" s="73"/>
      <c r="DK67" s="73"/>
      <c r="DL67" s="73"/>
      <c r="DM67" s="73"/>
      <c r="DN67" s="73"/>
      <c r="DO67" s="73"/>
      <c r="DP67" s="73"/>
      <c r="DQ67" s="73"/>
      <c r="DR67" s="73"/>
      <c r="DS67" s="73"/>
      <c r="DT67" s="73"/>
      <c r="DU67" s="73"/>
      <c r="DV67" s="73"/>
      <c r="DW67" s="73"/>
      <c r="DX67" s="73"/>
      <c r="DY67" s="73"/>
      <c r="DZ67" s="73"/>
      <c r="EA67" s="73"/>
      <c r="EB67" s="73"/>
      <c r="EC67" s="73"/>
      <c r="ED67" s="73"/>
      <c r="EE67" s="73"/>
      <c r="EF67" s="73"/>
      <c r="EG67" s="73"/>
      <c r="EH67" s="73"/>
      <c r="EI67" s="73"/>
      <c r="EJ67" s="73"/>
      <c r="EK67" s="73"/>
      <c r="EL67" s="73"/>
      <c r="EM67" s="73"/>
      <c r="EN67" s="73"/>
      <c r="EO67" s="73"/>
      <c r="EP67" s="73"/>
      <c r="EQ67" s="73"/>
      <c r="ER67" s="73"/>
      <c r="ES67" s="73"/>
      <c r="ET67" s="73"/>
      <c r="EU67" s="73"/>
      <c r="EV67" s="73"/>
      <c r="EW67" s="73"/>
      <c r="EX67" s="73"/>
      <c r="EY67" s="73"/>
      <c r="EZ67" s="73"/>
      <c r="FA67" s="73"/>
      <c r="FB67" s="73"/>
      <c r="FC67" s="73"/>
      <c r="FD67" s="73"/>
      <c r="FE67" s="73"/>
      <c r="FF67" s="73"/>
      <c r="FG67" s="73"/>
      <c r="FH67" s="73"/>
      <c r="FI67" s="73"/>
      <c r="FJ67" s="73"/>
      <c r="FK67" s="73"/>
      <c r="FL67" s="73"/>
      <c r="FM67" s="73"/>
      <c r="FN67" s="73"/>
      <c r="FO67" s="73"/>
      <c r="FP67" s="73"/>
      <c r="FQ67" s="73"/>
      <c r="FR67" s="73"/>
      <c r="FS67" s="73"/>
      <c r="FT67" s="73"/>
      <c r="FU67" s="73"/>
      <c r="FV67" s="73"/>
      <c r="FW67" s="73"/>
      <c r="FX67" s="73"/>
      <c r="FY67" s="73"/>
      <c r="FZ67" s="73"/>
      <c r="GA67" s="73"/>
      <c r="GB67" s="73"/>
      <c r="GC67" s="73"/>
      <c r="GD67" s="73"/>
      <c r="GE67" s="73"/>
      <c r="GF67" s="73"/>
      <c r="GG67" s="73"/>
      <c r="GH67" s="73"/>
      <c r="GI67" s="73"/>
      <c r="GJ67" s="73"/>
      <c r="GK67" s="73"/>
      <c r="GL67" s="73"/>
      <c r="GM67" s="73"/>
      <c r="GN67" s="73"/>
      <c r="GO67" s="73"/>
      <c r="GP67" s="73"/>
      <c r="GQ67" s="73"/>
      <c r="GR67" s="73"/>
      <c r="GS67" s="73"/>
      <c r="GT67" s="73"/>
      <c r="GU67" s="73"/>
      <c r="GV67" s="73"/>
      <c r="GW67" s="73"/>
      <c r="GX67" s="73"/>
      <c r="GY67" s="73"/>
      <c r="GZ67" s="73"/>
      <c r="HA67" s="73"/>
      <c r="HB67" s="73"/>
      <c r="HC67" s="73"/>
      <c r="HD67" s="73"/>
      <c r="HE67" s="73"/>
      <c r="HF67" s="73"/>
      <c r="HG67" s="73"/>
      <c r="HH67" s="73"/>
      <c r="HI67" s="73"/>
      <c r="HJ67" s="73"/>
      <c r="HK67" s="73"/>
      <c r="HL67" s="73"/>
      <c r="HM67" s="73"/>
      <c r="HN67" s="73"/>
      <c r="HO67" s="73"/>
      <c r="HP67" s="73"/>
      <c r="HQ67" s="73"/>
      <c r="HR67" s="73"/>
      <c r="HS67" s="73"/>
      <c r="HT67" s="73"/>
      <c r="HU67" s="73"/>
      <c r="HV67" s="73"/>
      <c r="HW67" s="73"/>
      <c r="HX67" s="73"/>
      <c r="HY67" s="73"/>
      <c r="HZ67" s="73"/>
      <c r="IA67" s="73"/>
      <c r="IB67" s="73"/>
      <c r="IC67" s="73"/>
      <c r="ID67" s="73"/>
      <c r="IE67" s="73"/>
      <c r="IF67" s="73"/>
      <c r="IG67" s="73"/>
      <c r="IH67" s="73"/>
      <c r="II67" s="73"/>
      <c r="IJ67" s="73"/>
      <c r="IK67" s="73"/>
      <c r="IL67" s="73"/>
      <c r="IM67" s="73"/>
      <c r="IN67" s="73"/>
      <c r="IO67" s="73"/>
      <c r="IP67" s="73"/>
      <c r="IQ67" s="73"/>
      <c r="IR67" s="73"/>
      <c r="IS67" s="73"/>
    </row>
    <row r="68" spans="1:253">
      <c r="A68" s="938" t="s">
        <v>156</v>
      </c>
      <c r="B68" s="1195">
        <v>3403836.9758779998</v>
      </c>
      <c r="C68" s="462">
        <v>322664.886</v>
      </c>
      <c r="D68" s="462">
        <v>2101.703</v>
      </c>
      <c r="E68" s="462">
        <v>69577.092000000004</v>
      </c>
      <c r="F68" s="462">
        <v>28295.016</v>
      </c>
      <c r="G68" s="462">
        <v>35697.626510000002</v>
      </c>
      <c r="H68" s="462">
        <v>3862173.2993879998</v>
      </c>
      <c r="I68" s="462">
        <v>6031208.0274424898</v>
      </c>
      <c r="J68" s="1196">
        <v>1047066.4129999999</v>
      </c>
      <c r="K68" s="1197">
        <v>39801.887999999999</v>
      </c>
      <c r="L68" s="1198">
        <v>110807.08199999999</v>
      </c>
      <c r="M68" s="975">
        <v>111070.64300000001</v>
      </c>
      <c r="N68" s="975">
        <v>700003.33717999991</v>
      </c>
      <c r="O68" s="975">
        <v>8039957.3906224901</v>
      </c>
      <c r="P68" s="975">
        <v>11902130.69001049</v>
      </c>
      <c r="Q68" s="858"/>
      <c r="R68" s="76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  <c r="AI68" s="73"/>
      <c r="AJ68" s="73"/>
      <c r="AK68" s="73"/>
      <c r="AL68" s="73"/>
      <c r="AM68" s="73"/>
      <c r="AN68" s="73"/>
      <c r="AO68" s="73"/>
      <c r="AP68" s="73"/>
      <c r="AQ68" s="73"/>
      <c r="AR68" s="73"/>
      <c r="AS68" s="73"/>
      <c r="AT68" s="73"/>
      <c r="AU68" s="73"/>
      <c r="AV68" s="73"/>
      <c r="AW68" s="73"/>
      <c r="AX68" s="73"/>
      <c r="AY68" s="73"/>
      <c r="AZ68" s="73"/>
      <c r="BA68" s="73"/>
      <c r="BB68" s="73"/>
      <c r="BC68" s="73"/>
      <c r="BD68" s="73"/>
      <c r="BE68" s="73"/>
      <c r="BF68" s="73"/>
      <c r="BG68" s="73"/>
      <c r="BH68" s="73"/>
      <c r="BI68" s="73"/>
      <c r="BJ68" s="73"/>
      <c r="BK68" s="73"/>
      <c r="BL68" s="73"/>
      <c r="BM68" s="73"/>
      <c r="BN68" s="73"/>
      <c r="BO68" s="73"/>
      <c r="BP68" s="73"/>
      <c r="BQ68" s="73"/>
      <c r="BR68" s="73"/>
      <c r="BS68" s="73"/>
      <c r="BT68" s="73"/>
      <c r="BU68" s="73"/>
      <c r="BV68" s="73"/>
      <c r="BW68" s="73"/>
      <c r="BX68" s="73"/>
      <c r="BY68" s="73"/>
      <c r="BZ68" s="73"/>
      <c r="CA68" s="73"/>
      <c r="CB68" s="73"/>
      <c r="CC68" s="73"/>
      <c r="CD68" s="73"/>
      <c r="CE68" s="73"/>
      <c r="CF68" s="73"/>
      <c r="CG68" s="73"/>
      <c r="CH68" s="73"/>
      <c r="CI68" s="73"/>
      <c r="CJ68" s="73"/>
      <c r="CK68" s="73"/>
      <c r="CL68" s="73"/>
      <c r="CM68" s="73"/>
      <c r="CN68" s="73"/>
      <c r="CO68" s="73"/>
      <c r="CP68" s="73"/>
      <c r="CQ68" s="73"/>
      <c r="CR68" s="73"/>
      <c r="CS68" s="73"/>
      <c r="CT68" s="73"/>
      <c r="CU68" s="73"/>
      <c r="CV68" s="73"/>
      <c r="CW68" s="73"/>
      <c r="CX68" s="73"/>
      <c r="CY68" s="73"/>
      <c r="CZ68" s="73"/>
      <c r="DA68" s="73"/>
      <c r="DB68" s="73"/>
      <c r="DC68" s="73"/>
      <c r="DD68" s="73"/>
      <c r="DE68" s="73"/>
      <c r="DF68" s="73"/>
      <c r="DG68" s="73"/>
      <c r="DH68" s="73"/>
      <c r="DI68" s="73"/>
      <c r="DJ68" s="73"/>
      <c r="DK68" s="73"/>
      <c r="DL68" s="73"/>
      <c r="DM68" s="73"/>
      <c r="DN68" s="73"/>
      <c r="DO68" s="73"/>
      <c r="DP68" s="73"/>
      <c r="DQ68" s="73"/>
      <c r="DR68" s="73"/>
      <c r="DS68" s="73"/>
      <c r="DT68" s="73"/>
      <c r="DU68" s="73"/>
      <c r="DV68" s="73"/>
      <c r="DW68" s="73"/>
      <c r="DX68" s="73"/>
      <c r="DY68" s="73"/>
      <c r="DZ68" s="73"/>
      <c r="EA68" s="73"/>
      <c r="EB68" s="73"/>
      <c r="EC68" s="73"/>
      <c r="ED68" s="73"/>
      <c r="EE68" s="73"/>
      <c r="EF68" s="73"/>
      <c r="EG68" s="73"/>
      <c r="EH68" s="73"/>
      <c r="EI68" s="73"/>
      <c r="EJ68" s="73"/>
      <c r="EK68" s="73"/>
      <c r="EL68" s="73"/>
      <c r="EM68" s="73"/>
      <c r="EN68" s="73"/>
      <c r="EO68" s="73"/>
      <c r="EP68" s="73"/>
      <c r="EQ68" s="73"/>
      <c r="ER68" s="73"/>
      <c r="ES68" s="73"/>
      <c r="ET68" s="73"/>
      <c r="EU68" s="73"/>
      <c r="EV68" s="73"/>
      <c r="EW68" s="73"/>
      <c r="EX68" s="73"/>
      <c r="EY68" s="73"/>
      <c r="EZ68" s="73"/>
      <c r="FA68" s="73"/>
      <c r="FB68" s="73"/>
      <c r="FC68" s="73"/>
      <c r="FD68" s="73"/>
      <c r="FE68" s="73"/>
      <c r="FF68" s="73"/>
      <c r="FG68" s="73"/>
      <c r="FH68" s="73"/>
      <c r="FI68" s="73"/>
      <c r="FJ68" s="73"/>
      <c r="FK68" s="73"/>
      <c r="FL68" s="73"/>
      <c r="FM68" s="73"/>
      <c r="FN68" s="73"/>
      <c r="FO68" s="73"/>
      <c r="FP68" s="73"/>
      <c r="FQ68" s="73"/>
      <c r="FR68" s="73"/>
      <c r="FS68" s="73"/>
      <c r="FT68" s="73"/>
      <c r="FU68" s="73"/>
      <c r="FV68" s="73"/>
      <c r="FW68" s="73"/>
      <c r="FX68" s="73"/>
      <c r="FY68" s="73"/>
      <c r="FZ68" s="73"/>
      <c r="GA68" s="73"/>
      <c r="GB68" s="73"/>
      <c r="GC68" s="73"/>
      <c r="GD68" s="73"/>
      <c r="GE68" s="73"/>
      <c r="GF68" s="73"/>
      <c r="GG68" s="73"/>
      <c r="GH68" s="73"/>
      <c r="GI68" s="73"/>
      <c r="GJ68" s="73"/>
      <c r="GK68" s="73"/>
      <c r="GL68" s="73"/>
      <c r="GM68" s="73"/>
      <c r="GN68" s="73"/>
      <c r="GO68" s="73"/>
      <c r="GP68" s="73"/>
      <c r="GQ68" s="73"/>
      <c r="GR68" s="73"/>
      <c r="GS68" s="73"/>
      <c r="GT68" s="73"/>
      <c r="GU68" s="73"/>
      <c r="GV68" s="73"/>
      <c r="GW68" s="73"/>
      <c r="GX68" s="73"/>
      <c r="GY68" s="73"/>
      <c r="GZ68" s="73"/>
      <c r="HA68" s="73"/>
      <c r="HB68" s="73"/>
      <c r="HC68" s="73"/>
      <c r="HD68" s="73"/>
      <c r="HE68" s="73"/>
      <c r="HF68" s="73"/>
      <c r="HG68" s="73"/>
      <c r="HH68" s="73"/>
      <c r="HI68" s="73"/>
      <c r="HJ68" s="73"/>
      <c r="HK68" s="73"/>
      <c r="HL68" s="73"/>
      <c r="HM68" s="73"/>
      <c r="HN68" s="73"/>
      <c r="HO68" s="73"/>
      <c r="HP68" s="73"/>
      <c r="HQ68" s="73"/>
      <c r="HR68" s="73"/>
      <c r="HS68" s="73"/>
      <c r="HT68" s="73"/>
      <c r="HU68" s="73"/>
      <c r="HV68" s="73"/>
      <c r="HW68" s="73"/>
      <c r="HX68" s="73"/>
      <c r="HY68" s="73"/>
      <c r="HZ68" s="73"/>
      <c r="IA68" s="73"/>
      <c r="IB68" s="73"/>
      <c r="IC68" s="73"/>
      <c r="ID68" s="73"/>
      <c r="IE68" s="73"/>
      <c r="IF68" s="73"/>
      <c r="IG68" s="73"/>
      <c r="IH68" s="73"/>
      <c r="II68" s="73"/>
      <c r="IJ68" s="73"/>
      <c r="IK68" s="73"/>
      <c r="IL68" s="73"/>
      <c r="IM68" s="73"/>
      <c r="IN68" s="73"/>
      <c r="IO68" s="73"/>
      <c r="IP68" s="73"/>
      <c r="IQ68" s="73"/>
      <c r="IR68" s="73"/>
      <c r="IS68" s="73"/>
    </row>
    <row r="69" spans="1:253">
      <c r="A69" s="938" t="s">
        <v>157</v>
      </c>
      <c r="B69" s="1195">
        <v>3373475.1160539999</v>
      </c>
      <c r="C69" s="975">
        <v>323786.75300000003</v>
      </c>
      <c r="D69" s="975">
        <v>2094.8330000000001</v>
      </c>
      <c r="E69" s="975">
        <v>70468.027000000002</v>
      </c>
      <c r="F69" s="975">
        <v>28242.593999999997</v>
      </c>
      <c r="G69" s="975">
        <v>40036.313050000004</v>
      </c>
      <c r="H69" s="975">
        <v>3838103.6361040003</v>
      </c>
      <c r="I69" s="975">
        <v>6049098.6224330002</v>
      </c>
      <c r="J69" s="1201">
        <v>1067682.3559999999</v>
      </c>
      <c r="K69" s="1200">
        <v>39580.608</v>
      </c>
      <c r="L69" s="1198">
        <v>111230.65</v>
      </c>
      <c r="M69" s="975">
        <v>110282.264</v>
      </c>
      <c r="N69" s="975">
        <v>715479.71055000008</v>
      </c>
      <c r="O69" s="975">
        <v>8093354.2109830007</v>
      </c>
      <c r="P69" s="975">
        <v>11931457.847087001</v>
      </c>
      <c r="Q69" s="858"/>
      <c r="R69" s="76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73"/>
      <c r="BK69" s="73"/>
      <c r="BL69" s="73"/>
      <c r="BM69" s="73"/>
      <c r="BN69" s="73"/>
      <c r="BO69" s="73"/>
      <c r="BP69" s="73"/>
      <c r="BQ69" s="73"/>
      <c r="BR69" s="73"/>
      <c r="BS69" s="73"/>
      <c r="BT69" s="73"/>
      <c r="BU69" s="73"/>
      <c r="BV69" s="73"/>
      <c r="BW69" s="73"/>
      <c r="BX69" s="73"/>
      <c r="BY69" s="73"/>
      <c r="BZ69" s="73"/>
      <c r="CA69" s="73"/>
      <c r="CB69" s="73"/>
      <c r="CC69" s="73"/>
      <c r="CD69" s="73"/>
      <c r="CE69" s="73"/>
      <c r="CF69" s="73"/>
      <c r="CG69" s="73"/>
      <c r="CH69" s="73"/>
      <c r="CI69" s="73"/>
      <c r="CJ69" s="73"/>
      <c r="CK69" s="73"/>
      <c r="CL69" s="73"/>
      <c r="CM69" s="73"/>
      <c r="CN69" s="73"/>
      <c r="CO69" s="73"/>
      <c r="CP69" s="73"/>
      <c r="CQ69" s="73"/>
      <c r="CR69" s="73"/>
      <c r="CS69" s="73"/>
      <c r="CT69" s="73"/>
      <c r="CU69" s="73"/>
      <c r="CV69" s="73"/>
      <c r="CW69" s="73"/>
      <c r="CX69" s="73"/>
      <c r="CY69" s="73"/>
      <c r="CZ69" s="73"/>
      <c r="DA69" s="73"/>
      <c r="DB69" s="73"/>
      <c r="DC69" s="73"/>
      <c r="DD69" s="73"/>
      <c r="DE69" s="73"/>
      <c r="DF69" s="73"/>
      <c r="DG69" s="73"/>
      <c r="DH69" s="73"/>
      <c r="DI69" s="73"/>
      <c r="DJ69" s="73"/>
      <c r="DK69" s="73"/>
      <c r="DL69" s="73"/>
      <c r="DM69" s="73"/>
      <c r="DN69" s="73"/>
      <c r="DO69" s="73"/>
      <c r="DP69" s="73"/>
      <c r="DQ69" s="73"/>
      <c r="DR69" s="73"/>
      <c r="DS69" s="73"/>
      <c r="DT69" s="73"/>
      <c r="DU69" s="73"/>
      <c r="DV69" s="73"/>
      <c r="DW69" s="73"/>
      <c r="DX69" s="73"/>
      <c r="DY69" s="73"/>
      <c r="DZ69" s="73"/>
      <c r="EA69" s="73"/>
      <c r="EB69" s="73"/>
      <c r="EC69" s="73"/>
      <c r="ED69" s="73"/>
      <c r="EE69" s="73"/>
      <c r="EF69" s="73"/>
      <c r="EG69" s="73"/>
      <c r="EH69" s="73"/>
      <c r="EI69" s="73"/>
      <c r="EJ69" s="73"/>
      <c r="EK69" s="73"/>
      <c r="EL69" s="73"/>
      <c r="EM69" s="73"/>
      <c r="EN69" s="73"/>
      <c r="EO69" s="73"/>
      <c r="EP69" s="73"/>
      <c r="EQ69" s="73"/>
      <c r="ER69" s="73"/>
      <c r="ES69" s="73"/>
      <c r="ET69" s="73"/>
      <c r="EU69" s="73"/>
      <c r="EV69" s="73"/>
      <c r="EW69" s="73"/>
      <c r="EX69" s="73"/>
      <c r="EY69" s="73"/>
      <c r="EZ69" s="73"/>
      <c r="FA69" s="73"/>
      <c r="FB69" s="73"/>
      <c r="FC69" s="73"/>
      <c r="FD69" s="73"/>
      <c r="FE69" s="73"/>
      <c r="FF69" s="73"/>
      <c r="FG69" s="73"/>
      <c r="FH69" s="73"/>
      <c r="FI69" s="73"/>
      <c r="FJ69" s="73"/>
      <c r="FK69" s="73"/>
      <c r="FL69" s="73"/>
      <c r="FM69" s="73"/>
      <c r="FN69" s="73"/>
      <c r="FO69" s="73"/>
      <c r="FP69" s="73"/>
      <c r="FQ69" s="73"/>
      <c r="FR69" s="73"/>
      <c r="FS69" s="73"/>
      <c r="FT69" s="73"/>
      <c r="FU69" s="73"/>
      <c r="FV69" s="73"/>
      <c r="FW69" s="73"/>
      <c r="FX69" s="73"/>
      <c r="FY69" s="73"/>
      <c r="FZ69" s="73"/>
      <c r="GA69" s="73"/>
      <c r="GB69" s="73"/>
      <c r="GC69" s="73"/>
      <c r="GD69" s="73"/>
      <c r="GE69" s="73"/>
      <c r="GF69" s="73"/>
      <c r="GG69" s="73"/>
      <c r="GH69" s="73"/>
      <c r="GI69" s="73"/>
      <c r="GJ69" s="73"/>
      <c r="GK69" s="73"/>
      <c r="GL69" s="73"/>
      <c r="GM69" s="73"/>
      <c r="GN69" s="73"/>
      <c r="GO69" s="73"/>
      <c r="GP69" s="73"/>
      <c r="GQ69" s="73"/>
      <c r="GR69" s="73"/>
      <c r="GS69" s="73"/>
      <c r="GT69" s="73"/>
      <c r="GU69" s="73"/>
      <c r="GV69" s="73"/>
      <c r="GW69" s="73"/>
      <c r="GX69" s="73"/>
      <c r="GY69" s="73"/>
      <c r="GZ69" s="73"/>
      <c r="HA69" s="73"/>
      <c r="HB69" s="73"/>
      <c r="HC69" s="73"/>
      <c r="HD69" s="73"/>
      <c r="HE69" s="73"/>
      <c r="HF69" s="73"/>
      <c r="HG69" s="73"/>
      <c r="HH69" s="73"/>
      <c r="HI69" s="73"/>
      <c r="HJ69" s="73"/>
      <c r="HK69" s="73"/>
      <c r="HL69" s="73"/>
      <c r="HM69" s="73"/>
      <c r="HN69" s="73"/>
      <c r="HO69" s="73"/>
      <c r="HP69" s="73"/>
      <c r="HQ69" s="73"/>
      <c r="HR69" s="73"/>
      <c r="HS69" s="73"/>
      <c r="HT69" s="73"/>
      <c r="HU69" s="73"/>
      <c r="HV69" s="73"/>
      <c r="HW69" s="73"/>
      <c r="HX69" s="73"/>
      <c r="HY69" s="73"/>
      <c r="HZ69" s="73"/>
      <c r="IA69" s="73"/>
      <c r="IB69" s="73"/>
      <c r="IC69" s="73"/>
      <c r="ID69" s="73"/>
      <c r="IE69" s="73"/>
      <c r="IF69" s="73"/>
      <c r="IG69" s="73"/>
      <c r="IH69" s="73"/>
      <c r="II69" s="73"/>
      <c r="IJ69" s="73"/>
      <c r="IK69" s="73"/>
      <c r="IL69" s="73"/>
      <c r="IM69" s="73"/>
      <c r="IN69" s="73"/>
      <c r="IO69" s="73"/>
      <c r="IP69" s="73"/>
      <c r="IQ69" s="73"/>
      <c r="IR69" s="73"/>
      <c r="IS69" s="73"/>
    </row>
    <row r="70" spans="1:253">
      <c r="A70" s="938" t="s">
        <v>158</v>
      </c>
      <c r="B70" s="977">
        <v>3410298.396309</v>
      </c>
      <c r="C70" s="975">
        <v>324665.261</v>
      </c>
      <c r="D70" s="975">
        <v>2262.4250000000002</v>
      </c>
      <c r="E70" s="975">
        <v>72125.304000000004</v>
      </c>
      <c r="F70" s="975">
        <v>28322.53</v>
      </c>
      <c r="G70" s="975">
        <v>38372.292439999997</v>
      </c>
      <c r="H70" s="975">
        <v>3876046.2087489995</v>
      </c>
      <c r="I70" s="975">
        <v>6056844.2931079995</v>
      </c>
      <c r="J70" s="975">
        <v>1071757.794</v>
      </c>
      <c r="K70" s="1200">
        <v>40468.321000000004</v>
      </c>
      <c r="L70" s="1194">
        <v>112266.67</v>
      </c>
      <c r="M70" s="975">
        <v>110764.409</v>
      </c>
      <c r="N70" s="975">
        <v>723302.27740000002</v>
      </c>
      <c r="O70" s="975">
        <v>8115403.7645079996</v>
      </c>
      <c r="P70" s="975">
        <v>11991449.973257</v>
      </c>
      <c r="Q70" s="860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73"/>
      <c r="BK70" s="73"/>
      <c r="BL70" s="73"/>
      <c r="BM70" s="73"/>
      <c r="BN70" s="73"/>
      <c r="BO70" s="73"/>
      <c r="BP70" s="73"/>
      <c r="BQ70" s="73"/>
      <c r="BR70" s="73"/>
      <c r="BS70" s="73"/>
      <c r="BT70" s="73"/>
      <c r="BU70" s="73"/>
      <c r="BV70" s="73"/>
      <c r="BW70" s="73"/>
      <c r="BX70" s="73"/>
      <c r="BY70" s="73"/>
      <c r="BZ70" s="73"/>
      <c r="CA70" s="73"/>
      <c r="CB70" s="73"/>
      <c r="CC70" s="73"/>
      <c r="CD70" s="73"/>
      <c r="CE70" s="73"/>
      <c r="CF70" s="73"/>
      <c r="CG70" s="73"/>
      <c r="CH70" s="73"/>
      <c r="CI70" s="73"/>
      <c r="CJ70" s="73"/>
      <c r="CK70" s="73"/>
      <c r="CL70" s="73"/>
      <c r="CM70" s="73"/>
      <c r="CN70" s="73"/>
      <c r="CO70" s="73"/>
      <c r="CP70" s="73"/>
      <c r="CQ70" s="73"/>
      <c r="CR70" s="73"/>
      <c r="CS70" s="73"/>
      <c r="CT70" s="73"/>
      <c r="CU70" s="73"/>
      <c r="CV70" s="73"/>
      <c r="CW70" s="73"/>
      <c r="CX70" s="73"/>
      <c r="CY70" s="73"/>
      <c r="CZ70" s="73"/>
      <c r="DA70" s="73"/>
      <c r="DB70" s="73"/>
      <c r="DC70" s="73"/>
      <c r="DD70" s="73"/>
      <c r="DE70" s="73"/>
      <c r="DF70" s="73"/>
      <c r="DG70" s="73"/>
      <c r="DH70" s="73"/>
      <c r="DI70" s="73"/>
      <c r="DJ70" s="73"/>
      <c r="DK70" s="73"/>
      <c r="DL70" s="73"/>
      <c r="DM70" s="73"/>
      <c r="DN70" s="73"/>
      <c r="DO70" s="73"/>
      <c r="DP70" s="73"/>
      <c r="DQ70" s="73"/>
      <c r="DR70" s="73"/>
      <c r="DS70" s="73"/>
      <c r="DT70" s="73"/>
      <c r="DU70" s="73"/>
      <c r="DV70" s="73"/>
      <c r="DW70" s="73"/>
      <c r="DX70" s="73"/>
      <c r="DY70" s="73"/>
      <c r="DZ70" s="73"/>
      <c r="EA70" s="73"/>
      <c r="EB70" s="73"/>
      <c r="EC70" s="73"/>
      <c r="ED70" s="73"/>
      <c r="EE70" s="73"/>
      <c r="EF70" s="73"/>
      <c r="EG70" s="73"/>
      <c r="EH70" s="73"/>
      <c r="EI70" s="73"/>
      <c r="EJ70" s="73"/>
      <c r="EK70" s="73"/>
      <c r="EL70" s="73"/>
      <c r="EM70" s="73"/>
      <c r="EN70" s="73"/>
      <c r="EO70" s="73"/>
      <c r="EP70" s="73"/>
      <c r="EQ70" s="73"/>
      <c r="ER70" s="73"/>
      <c r="ES70" s="73"/>
      <c r="ET70" s="73"/>
      <c r="EU70" s="73"/>
      <c r="EV70" s="73"/>
      <c r="EW70" s="73"/>
      <c r="EX70" s="73"/>
      <c r="EY70" s="73"/>
      <c r="EZ70" s="73"/>
      <c r="FA70" s="73"/>
      <c r="FB70" s="73"/>
      <c r="FC70" s="73"/>
      <c r="FD70" s="73"/>
      <c r="FE70" s="73"/>
      <c r="FF70" s="73"/>
      <c r="FG70" s="73"/>
      <c r="FH70" s="73"/>
      <c r="FI70" s="73"/>
      <c r="FJ70" s="73"/>
      <c r="FK70" s="73"/>
      <c r="FL70" s="73"/>
      <c r="FM70" s="73"/>
      <c r="FN70" s="73"/>
      <c r="FO70" s="73"/>
      <c r="FP70" s="73"/>
      <c r="FQ70" s="73"/>
      <c r="FR70" s="73"/>
      <c r="FS70" s="73"/>
      <c r="FT70" s="73"/>
      <c r="FU70" s="73"/>
      <c r="FV70" s="73"/>
      <c r="FW70" s="73"/>
      <c r="FX70" s="73"/>
      <c r="FY70" s="73"/>
      <c r="FZ70" s="73"/>
      <c r="GA70" s="73"/>
      <c r="GB70" s="73"/>
      <c r="GC70" s="73"/>
      <c r="GD70" s="73"/>
      <c r="GE70" s="73"/>
      <c r="GF70" s="73"/>
      <c r="GG70" s="73"/>
      <c r="GH70" s="73"/>
      <c r="GI70" s="73"/>
      <c r="GJ70" s="73"/>
      <c r="GK70" s="73"/>
      <c r="GL70" s="73"/>
      <c r="GM70" s="73"/>
      <c r="GN70" s="73"/>
      <c r="GO70" s="73"/>
      <c r="GP70" s="73"/>
      <c r="GQ70" s="73"/>
      <c r="GR70" s="73"/>
      <c r="GS70" s="73"/>
      <c r="GT70" s="73"/>
      <c r="GU70" s="73"/>
      <c r="GV70" s="73"/>
      <c r="GW70" s="73"/>
      <c r="GX70" s="73"/>
      <c r="GY70" s="73"/>
      <c r="GZ70" s="73"/>
      <c r="HA70" s="73"/>
      <c r="HB70" s="73"/>
      <c r="HC70" s="73"/>
      <c r="HD70" s="73"/>
      <c r="HE70" s="73"/>
      <c r="HF70" s="73"/>
      <c r="HG70" s="73"/>
      <c r="HH70" s="73"/>
      <c r="HI70" s="73"/>
      <c r="HJ70" s="73"/>
      <c r="HK70" s="73"/>
      <c r="HL70" s="73"/>
      <c r="HM70" s="73"/>
      <c r="HN70" s="73"/>
      <c r="HO70" s="73"/>
      <c r="HP70" s="73"/>
      <c r="HQ70" s="73"/>
      <c r="HR70" s="73"/>
      <c r="HS70" s="73"/>
      <c r="HT70" s="73"/>
      <c r="HU70" s="73"/>
      <c r="HV70" s="73"/>
      <c r="HW70" s="73"/>
      <c r="HX70" s="73"/>
      <c r="HY70" s="73"/>
      <c r="HZ70" s="73"/>
      <c r="IA70" s="73"/>
      <c r="IB70" s="73"/>
      <c r="IC70" s="73"/>
      <c r="ID70" s="73"/>
      <c r="IE70" s="73"/>
      <c r="IF70" s="73"/>
      <c r="IG70" s="73"/>
      <c r="IH70" s="73"/>
      <c r="II70" s="73"/>
      <c r="IJ70" s="73"/>
      <c r="IK70" s="73"/>
      <c r="IL70" s="73"/>
      <c r="IM70" s="73"/>
      <c r="IN70" s="73"/>
      <c r="IO70" s="73"/>
      <c r="IP70" s="73"/>
      <c r="IQ70" s="73"/>
      <c r="IR70" s="73"/>
      <c r="IS70" s="73"/>
    </row>
    <row r="71" spans="1:253">
      <c r="A71" s="939"/>
      <c r="B71" s="1195"/>
      <c r="C71" s="975"/>
      <c r="D71" s="975"/>
      <c r="E71" s="975"/>
      <c r="F71" s="975"/>
      <c r="G71" s="975"/>
      <c r="H71" s="975"/>
      <c r="I71" s="975"/>
      <c r="J71" s="1201"/>
      <c r="K71" s="1200"/>
      <c r="L71" s="1194"/>
      <c r="M71" s="975"/>
      <c r="N71" s="975"/>
      <c r="O71" s="975"/>
      <c r="P71" s="975"/>
      <c r="Q71" s="860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  <c r="AM71" s="73"/>
      <c r="AN71" s="73"/>
      <c r="AO71" s="73"/>
      <c r="AP71" s="73"/>
      <c r="AQ71" s="73"/>
      <c r="AR71" s="73"/>
      <c r="AS71" s="73"/>
      <c r="AT71" s="73"/>
      <c r="AU71" s="73"/>
      <c r="AV71" s="73"/>
      <c r="AW71" s="73"/>
      <c r="AX71" s="73"/>
      <c r="AY71" s="73"/>
      <c r="AZ71" s="73"/>
      <c r="BA71" s="73"/>
      <c r="BB71" s="73"/>
      <c r="BC71" s="73"/>
      <c r="BD71" s="73"/>
      <c r="BE71" s="73"/>
      <c r="BF71" s="73"/>
      <c r="BG71" s="73"/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3"/>
      <c r="CE71" s="73"/>
      <c r="CF71" s="73"/>
      <c r="CG71" s="73"/>
      <c r="CH71" s="73"/>
      <c r="CI71" s="73"/>
      <c r="CJ71" s="73"/>
      <c r="CK71" s="73"/>
      <c r="CL71" s="73"/>
      <c r="CM71" s="73"/>
      <c r="CN71" s="73"/>
      <c r="CO71" s="73"/>
      <c r="CP71" s="73"/>
      <c r="CQ71" s="73"/>
      <c r="CR71" s="73"/>
      <c r="CS71" s="73"/>
      <c r="CT71" s="73"/>
      <c r="CU71" s="73"/>
      <c r="CV71" s="73"/>
      <c r="CW71" s="73"/>
      <c r="CX71" s="73"/>
      <c r="CY71" s="73"/>
      <c r="CZ71" s="73"/>
      <c r="DA71" s="73"/>
      <c r="DB71" s="73"/>
      <c r="DC71" s="73"/>
      <c r="DD71" s="73"/>
      <c r="DE71" s="73"/>
      <c r="DF71" s="73"/>
      <c r="DG71" s="73"/>
      <c r="DH71" s="73"/>
      <c r="DI71" s="73"/>
      <c r="DJ71" s="73"/>
      <c r="DK71" s="73"/>
      <c r="DL71" s="73"/>
      <c r="DM71" s="73"/>
      <c r="DN71" s="73"/>
      <c r="DO71" s="73"/>
      <c r="DP71" s="73"/>
      <c r="DQ71" s="73"/>
      <c r="DR71" s="73"/>
      <c r="DS71" s="73"/>
      <c r="DT71" s="73"/>
      <c r="DU71" s="73"/>
      <c r="DV71" s="73"/>
      <c r="DW71" s="73"/>
      <c r="DX71" s="73"/>
      <c r="DY71" s="73"/>
      <c r="DZ71" s="73"/>
      <c r="EA71" s="73"/>
      <c r="EB71" s="73"/>
      <c r="EC71" s="73"/>
      <c r="ED71" s="73"/>
      <c r="EE71" s="73"/>
      <c r="EF71" s="73"/>
      <c r="EG71" s="73"/>
      <c r="EH71" s="73"/>
      <c r="EI71" s="73"/>
      <c r="EJ71" s="73"/>
      <c r="EK71" s="73"/>
      <c r="EL71" s="73"/>
      <c r="EM71" s="73"/>
      <c r="EN71" s="73"/>
      <c r="EO71" s="73"/>
      <c r="EP71" s="73"/>
      <c r="EQ71" s="73"/>
      <c r="ER71" s="73"/>
      <c r="ES71" s="73"/>
      <c r="ET71" s="73"/>
      <c r="EU71" s="73"/>
      <c r="EV71" s="73"/>
      <c r="EW71" s="73"/>
      <c r="EX71" s="73"/>
      <c r="EY71" s="73"/>
      <c r="EZ71" s="73"/>
      <c r="FA71" s="73"/>
      <c r="FB71" s="73"/>
      <c r="FC71" s="73"/>
      <c r="FD71" s="73"/>
      <c r="FE71" s="73"/>
      <c r="FF71" s="73"/>
      <c r="FG71" s="73"/>
      <c r="FH71" s="73"/>
      <c r="FI71" s="73"/>
      <c r="FJ71" s="73"/>
      <c r="FK71" s="73"/>
      <c r="FL71" s="73"/>
      <c r="FM71" s="73"/>
      <c r="FN71" s="73"/>
      <c r="FO71" s="73"/>
      <c r="FP71" s="73"/>
      <c r="FQ71" s="73"/>
      <c r="FR71" s="73"/>
      <c r="FS71" s="73"/>
      <c r="FT71" s="73"/>
      <c r="FU71" s="73"/>
      <c r="FV71" s="73"/>
      <c r="FW71" s="73"/>
      <c r="FX71" s="73"/>
      <c r="FY71" s="73"/>
      <c r="FZ71" s="73"/>
      <c r="GA71" s="73"/>
      <c r="GB71" s="73"/>
      <c r="GC71" s="73"/>
      <c r="GD71" s="73"/>
      <c r="GE71" s="73"/>
      <c r="GF71" s="73"/>
      <c r="GG71" s="73"/>
      <c r="GH71" s="73"/>
      <c r="GI71" s="73"/>
      <c r="GJ71" s="73"/>
      <c r="GK71" s="73"/>
      <c r="GL71" s="73"/>
      <c r="GM71" s="73"/>
      <c r="GN71" s="73"/>
      <c r="GO71" s="73"/>
      <c r="GP71" s="73"/>
      <c r="GQ71" s="73"/>
      <c r="GR71" s="73"/>
      <c r="GS71" s="73"/>
      <c r="GT71" s="73"/>
      <c r="GU71" s="73"/>
      <c r="GV71" s="73"/>
      <c r="GW71" s="73"/>
      <c r="GX71" s="73"/>
      <c r="GY71" s="73"/>
      <c r="GZ71" s="73"/>
      <c r="HA71" s="73"/>
      <c r="HB71" s="73"/>
      <c r="HC71" s="73"/>
      <c r="HD71" s="73"/>
      <c r="HE71" s="73"/>
      <c r="HF71" s="73"/>
      <c r="HG71" s="73"/>
      <c r="HH71" s="73"/>
      <c r="HI71" s="73"/>
      <c r="HJ71" s="73"/>
      <c r="HK71" s="73"/>
      <c r="HL71" s="73"/>
      <c r="HM71" s="73"/>
      <c r="HN71" s="73"/>
      <c r="HO71" s="73"/>
      <c r="HP71" s="73"/>
      <c r="HQ71" s="73"/>
      <c r="HR71" s="73"/>
      <c r="HS71" s="73"/>
      <c r="HT71" s="73"/>
      <c r="HU71" s="73"/>
      <c r="HV71" s="73"/>
      <c r="HW71" s="73"/>
      <c r="HX71" s="73"/>
      <c r="HY71" s="73"/>
      <c r="HZ71" s="73"/>
      <c r="IA71" s="73"/>
      <c r="IB71" s="73"/>
      <c r="IC71" s="73"/>
      <c r="ID71" s="73"/>
      <c r="IE71" s="73"/>
      <c r="IF71" s="73"/>
      <c r="IG71" s="73"/>
      <c r="IH71" s="73"/>
      <c r="II71" s="73"/>
      <c r="IJ71" s="73"/>
      <c r="IK71" s="73"/>
      <c r="IL71" s="73"/>
      <c r="IM71" s="73"/>
      <c r="IN71" s="73"/>
      <c r="IO71" s="73"/>
      <c r="IP71" s="73"/>
      <c r="IQ71" s="73"/>
      <c r="IR71" s="73"/>
      <c r="IS71" s="73"/>
    </row>
    <row r="72" spans="1:253">
      <c r="A72" s="937" t="s">
        <v>1078</v>
      </c>
      <c r="B72" s="1195">
        <v>3436310.4945570002</v>
      </c>
      <c r="C72" s="975">
        <v>325242.27899999998</v>
      </c>
      <c r="D72" s="975">
        <v>2597.9769999999999</v>
      </c>
      <c r="E72" s="975">
        <v>72033.292000000001</v>
      </c>
      <c r="F72" s="975">
        <v>31264.830999999998</v>
      </c>
      <c r="G72" s="975">
        <v>40934.173299999995</v>
      </c>
      <c r="H72" s="975">
        <v>3908383.0468569999</v>
      </c>
      <c r="I72" s="975">
        <v>6016896.5519709997</v>
      </c>
      <c r="J72" s="1201">
        <v>1097338.04</v>
      </c>
      <c r="K72" s="1200">
        <v>43270.531999999999</v>
      </c>
      <c r="L72" s="1194">
        <v>113693.288</v>
      </c>
      <c r="M72" s="975">
        <v>112479.283</v>
      </c>
      <c r="N72" s="975">
        <v>731527.40043999988</v>
      </c>
      <c r="O72" s="975">
        <v>8115205.0954109989</v>
      </c>
      <c r="P72" s="975">
        <v>12023588.142267998</v>
      </c>
      <c r="Q72" s="860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  <c r="AM72" s="73"/>
      <c r="AN72" s="73"/>
      <c r="AO72" s="73"/>
      <c r="AP72" s="73"/>
      <c r="AQ72" s="73"/>
      <c r="AR72" s="73"/>
      <c r="AS72" s="73"/>
      <c r="AT72" s="73"/>
      <c r="AU72" s="73"/>
      <c r="AV72" s="73"/>
      <c r="AW72" s="73"/>
      <c r="AX72" s="73"/>
      <c r="AY72" s="73"/>
      <c r="AZ72" s="73"/>
      <c r="BA72" s="73"/>
      <c r="BB72" s="73"/>
      <c r="BC72" s="73"/>
      <c r="BD72" s="73"/>
      <c r="BE72" s="73"/>
      <c r="BF72" s="73"/>
      <c r="BG72" s="73"/>
      <c r="BH72" s="73"/>
      <c r="BI72" s="73"/>
      <c r="BJ72" s="73"/>
      <c r="BK72" s="73"/>
      <c r="BL72" s="73"/>
      <c r="BM72" s="73"/>
      <c r="BN72" s="73"/>
      <c r="BO72" s="73"/>
      <c r="BP72" s="73"/>
      <c r="BQ72" s="73"/>
      <c r="BR72" s="73"/>
      <c r="BS72" s="73"/>
      <c r="BT72" s="73"/>
      <c r="BU72" s="73"/>
      <c r="BV72" s="73"/>
      <c r="BW72" s="73"/>
      <c r="BX72" s="73"/>
      <c r="BY72" s="73"/>
      <c r="BZ72" s="73"/>
      <c r="CA72" s="73"/>
      <c r="CB72" s="73"/>
      <c r="CC72" s="73"/>
      <c r="CD72" s="73"/>
      <c r="CE72" s="73"/>
      <c r="CF72" s="73"/>
      <c r="CG72" s="73"/>
      <c r="CH72" s="73"/>
      <c r="CI72" s="73"/>
      <c r="CJ72" s="73"/>
      <c r="CK72" s="73"/>
      <c r="CL72" s="73"/>
      <c r="CM72" s="73"/>
      <c r="CN72" s="73"/>
      <c r="CO72" s="73"/>
      <c r="CP72" s="73"/>
      <c r="CQ72" s="73"/>
      <c r="CR72" s="73"/>
      <c r="CS72" s="73"/>
      <c r="CT72" s="73"/>
      <c r="CU72" s="73"/>
      <c r="CV72" s="73"/>
      <c r="CW72" s="73"/>
      <c r="CX72" s="73"/>
      <c r="CY72" s="73"/>
      <c r="CZ72" s="73"/>
      <c r="DA72" s="73"/>
      <c r="DB72" s="73"/>
      <c r="DC72" s="73"/>
      <c r="DD72" s="73"/>
      <c r="DE72" s="73"/>
      <c r="DF72" s="73"/>
      <c r="DG72" s="73"/>
      <c r="DH72" s="73"/>
      <c r="DI72" s="73"/>
      <c r="DJ72" s="73"/>
      <c r="DK72" s="73"/>
      <c r="DL72" s="73"/>
      <c r="DM72" s="73"/>
      <c r="DN72" s="73"/>
      <c r="DO72" s="73"/>
      <c r="DP72" s="73"/>
      <c r="DQ72" s="73"/>
      <c r="DR72" s="73"/>
      <c r="DS72" s="73"/>
      <c r="DT72" s="73"/>
      <c r="DU72" s="73"/>
      <c r="DV72" s="73"/>
      <c r="DW72" s="73"/>
      <c r="DX72" s="73"/>
      <c r="DY72" s="73"/>
      <c r="DZ72" s="73"/>
      <c r="EA72" s="73"/>
      <c r="EB72" s="73"/>
      <c r="EC72" s="73"/>
      <c r="ED72" s="73"/>
      <c r="EE72" s="73"/>
      <c r="EF72" s="73"/>
      <c r="EG72" s="73"/>
      <c r="EH72" s="73"/>
      <c r="EI72" s="73"/>
      <c r="EJ72" s="73"/>
      <c r="EK72" s="73"/>
      <c r="EL72" s="73"/>
      <c r="EM72" s="73"/>
      <c r="EN72" s="73"/>
      <c r="EO72" s="73"/>
      <c r="EP72" s="73"/>
      <c r="EQ72" s="73"/>
      <c r="ER72" s="73"/>
      <c r="ES72" s="73"/>
      <c r="ET72" s="73"/>
      <c r="EU72" s="73"/>
      <c r="EV72" s="73"/>
      <c r="EW72" s="73"/>
      <c r="EX72" s="73"/>
      <c r="EY72" s="73"/>
      <c r="EZ72" s="73"/>
      <c r="FA72" s="73"/>
      <c r="FB72" s="73"/>
      <c r="FC72" s="73"/>
      <c r="FD72" s="73"/>
      <c r="FE72" s="73"/>
      <c r="FF72" s="73"/>
      <c r="FG72" s="73"/>
      <c r="FH72" s="73"/>
      <c r="FI72" s="73"/>
      <c r="FJ72" s="73"/>
      <c r="FK72" s="73"/>
      <c r="FL72" s="73"/>
      <c r="FM72" s="73"/>
      <c r="FN72" s="73"/>
      <c r="FO72" s="73"/>
      <c r="FP72" s="73"/>
      <c r="FQ72" s="73"/>
      <c r="FR72" s="73"/>
      <c r="FS72" s="73"/>
      <c r="FT72" s="73"/>
      <c r="FU72" s="73"/>
      <c r="FV72" s="73"/>
      <c r="FW72" s="73"/>
      <c r="FX72" s="73"/>
      <c r="FY72" s="73"/>
      <c r="FZ72" s="73"/>
      <c r="GA72" s="73"/>
      <c r="GB72" s="73"/>
      <c r="GC72" s="73"/>
      <c r="GD72" s="73"/>
      <c r="GE72" s="73"/>
      <c r="GF72" s="73"/>
      <c r="GG72" s="73"/>
      <c r="GH72" s="73"/>
      <c r="GI72" s="73"/>
      <c r="GJ72" s="73"/>
      <c r="GK72" s="73"/>
      <c r="GL72" s="73"/>
      <c r="GM72" s="73"/>
      <c r="GN72" s="73"/>
      <c r="GO72" s="73"/>
      <c r="GP72" s="73"/>
      <c r="GQ72" s="73"/>
      <c r="GR72" s="73"/>
      <c r="GS72" s="73"/>
      <c r="GT72" s="73"/>
      <c r="GU72" s="73"/>
      <c r="GV72" s="73"/>
      <c r="GW72" s="73"/>
      <c r="GX72" s="73"/>
      <c r="GY72" s="73"/>
      <c r="GZ72" s="73"/>
      <c r="HA72" s="73"/>
      <c r="HB72" s="73"/>
      <c r="HC72" s="73"/>
      <c r="HD72" s="73"/>
      <c r="HE72" s="73"/>
      <c r="HF72" s="73"/>
      <c r="HG72" s="73"/>
      <c r="HH72" s="73"/>
      <c r="HI72" s="73"/>
      <c r="HJ72" s="73"/>
      <c r="HK72" s="73"/>
      <c r="HL72" s="73"/>
      <c r="HM72" s="73"/>
      <c r="HN72" s="73"/>
      <c r="HO72" s="73"/>
      <c r="HP72" s="73"/>
      <c r="HQ72" s="73"/>
      <c r="HR72" s="73"/>
      <c r="HS72" s="73"/>
      <c r="HT72" s="73"/>
      <c r="HU72" s="73"/>
      <c r="HV72" s="73"/>
      <c r="HW72" s="73"/>
      <c r="HX72" s="73"/>
      <c r="HY72" s="73"/>
      <c r="HZ72" s="73"/>
      <c r="IA72" s="73"/>
      <c r="IB72" s="73"/>
      <c r="IC72" s="73"/>
      <c r="ID72" s="73"/>
      <c r="IE72" s="73"/>
      <c r="IF72" s="73"/>
      <c r="IG72" s="73"/>
      <c r="IH72" s="73"/>
      <c r="II72" s="73"/>
      <c r="IJ72" s="73"/>
      <c r="IK72" s="73"/>
      <c r="IL72" s="73"/>
      <c r="IM72" s="73"/>
      <c r="IN72" s="73"/>
      <c r="IO72" s="73"/>
      <c r="IP72" s="73"/>
      <c r="IQ72" s="73"/>
      <c r="IR72" s="73"/>
      <c r="IS72" s="73"/>
    </row>
    <row r="73" spans="1:253">
      <c r="A73" s="938" t="s">
        <v>148</v>
      </c>
      <c r="B73" s="1195">
        <v>3465315.6152919699</v>
      </c>
      <c r="C73" s="975">
        <v>328254.94699999999</v>
      </c>
      <c r="D73" s="975">
        <v>2629.018</v>
      </c>
      <c r="E73" s="975">
        <v>72732.292000000001</v>
      </c>
      <c r="F73" s="975">
        <v>31520.131999999998</v>
      </c>
      <c r="G73" s="975">
        <v>41114.756199999996</v>
      </c>
      <c r="H73" s="975">
        <v>3941566.7604919705</v>
      </c>
      <c r="I73" s="975">
        <v>6075144.0636627404</v>
      </c>
      <c r="J73" s="1201">
        <v>1115530.98</v>
      </c>
      <c r="K73" s="1200">
        <v>43792.17</v>
      </c>
      <c r="L73" s="1194">
        <v>114324.981</v>
      </c>
      <c r="M73" s="975">
        <v>111594.989</v>
      </c>
      <c r="N73" s="975">
        <v>742044.55035999988</v>
      </c>
      <c r="O73" s="975">
        <v>8202431.7340227393</v>
      </c>
      <c r="P73" s="975">
        <v>12143998.494514709</v>
      </c>
      <c r="Q73" s="860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  <c r="AM73" s="73"/>
      <c r="AN73" s="73"/>
      <c r="AO73" s="73"/>
      <c r="AP73" s="73"/>
      <c r="AQ73" s="73"/>
      <c r="AR73" s="73"/>
      <c r="AS73" s="73"/>
      <c r="AT73" s="73"/>
      <c r="AU73" s="73"/>
      <c r="AV73" s="73"/>
      <c r="AW73" s="73"/>
      <c r="AX73" s="73"/>
      <c r="AY73" s="73"/>
      <c r="AZ73" s="73"/>
      <c r="BA73" s="73"/>
      <c r="BB73" s="73"/>
      <c r="BC73" s="73"/>
      <c r="BD73" s="73"/>
      <c r="BE73" s="73"/>
      <c r="BF73" s="73"/>
      <c r="BG73" s="73"/>
      <c r="BH73" s="73"/>
      <c r="BI73" s="73"/>
      <c r="BJ73" s="73"/>
      <c r="BK73" s="73"/>
      <c r="BL73" s="73"/>
      <c r="BM73" s="73"/>
      <c r="BN73" s="73"/>
      <c r="BO73" s="73"/>
      <c r="BP73" s="73"/>
      <c r="BQ73" s="73"/>
      <c r="BR73" s="73"/>
      <c r="BS73" s="73"/>
      <c r="BT73" s="73"/>
      <c r="BU73" s="73"/>
      <c r="BV73" s="73"/>
      <c r="BW73" s="73"/>
      <c r="BX73" s="73"/>
      <c r="BY73" s="73"/>
      <c r="BZ73" s="73"/>
      <c r="CA73" s="73"/>
      <c r="CB73" s="73"/>
      <c r="CC73" s="73"/>
      <c r="CD73" s="73"/>
      <c r="CE73" s="73"/>
      <c r="CF73" s="73"/>
      <c r="CG73" s="73"/>
      <c r="CH73" s="73"/>
      <c r="CI73" s="73"/>
      <c r="CJ73" s="73"/>
      <c r="CK73" s="73"/>
      <c r="CL73" s="73"/>
      <c r="CM73" s="73"/>
      <c r="CN73" s="73"/>
      <c r="CO73" s="73"/>
      <c r="CP73" s="73"/>
      <c r="CQ73" s="73"/>
      <c r="CR73" s="73"/>
      <c r="CS73" s="73"/>
      <c r="CT73" s="73"/>
      <c r="CU73" s="73"/>
      <c r="CV73" s="73"/>
      <c r="CW73" s="73"/>
      <c r="CX73" s="73"/>
      <c r="CY73" s="73"/>
      <c r="CZ73" s="73"/>
      <c r="DA73" s="73"/>
      <c r="DB73" s="73"/>
      <c r="DC73" s="73"/>
      <c r="DD73" s="73"/>
      <c r="DE73" s="73"/>
      <c r="DF73" s="73"/>
      <c r="DG73" s="73"/>
      <c r="DH73" s="73"/>
      <c r="DI73" s="73"/>
      <c r="DJ73" s="73"/>
      <c r="DK73" s="73"/>
      <c r="DL73" s="73"/>
      <c r="DM73" s="73"/>
      <c r="DN73" s="73"/>
      <c r="DO73" s="73"/>
      <c r="DP73" s="73"/>
      <c r="DQ73" s="73"/>
      <c r="DR73" s="73"/>
      <c r="DS73" s="73"/>
      <c r="DT73" s="73"/>
      <c r="DU73" s="73"/>
      <c r="DV73" s="73"/>
      <c r="DW73" s="73"/>
      <c r="DX73" s="73"/>
      <c r="DY73" s="73"/>
      <c r="DZ73" s="73"/>
      <c r="EA73" s="73"/>
      <c r="EB73" s="73"/>
      <c r="EC73" s="73"/>
      <c r="ED73" s="73"/>
      <c r="EE73" s="73"/>
      <c r="EF73" s="73"/>
      <c r="EG73" s="73"/>
      <c r="EH73" s="73"/>
      <c r="EI73" s="73"/>
      <c r="EJ73" s="73"/>
      <c r="EK73" s="73"/>
      <c r="EL73" s="73"/>
      <c r="EM73" s="73"/>
      <c r="EN73" s="73"/>
      <c r="EO73" s="73"/>
      <c r="EP73" s="73"/>
      <c r="EQ73" s="73"/>
      <c r="ER73" s="73"/>
      <c r="ES73" s="73"/>
      <c r="ET73" s="73"/>
      <c r="EU73" s="73"/>
      <c r="EV73" s="73"/>
      <c r="EW73" s="73"/>
      <c r="EX73" s="73"/>
      <c r="EY73" s="73"/>
      <c r="EZ73" s="73"/>
      <c r="FA73" s="73"/>
      <c r="FB73" s="73"/>
      <c r="FC73" s="73"/>
      <c r="FD73" s="73"/>
      <c r="FE73" s="73"/>
      <c r="FF73" s="73"/>
      <c r="FG73" s="73"/>
      <c r="FH73" s="73"/>
      <c r="FI73" s="73"/>
      <c r="FJ73" s="73"/>
      <c r="FK73" s="73"/>
      <c r="FL73" s="73"/>
      <c r="FM73" s="73"/>
      <c r="FN73" s="73"/>
      <c r="FO73" s="73"/>
      <c r="FP73" s="73"/>
      <c r="FQ73" s="73"/>
      <c r="FR73" s="73"/>
      <c r="FS73" s="73"/>
      <c r="FT73" s="73"/>
      <c r="FU73" s="73"/>
      <c r="FV73" s="73"/>
      <c r="FW73" s="73"/>
      <c r="FX73" s="73"/>
      <c r="FY73" s="73"/>
      <c r="FZ73" s="73"/>
      <c r="GA73" s="73"/>
      <c r="GB73" s="73"/>
      <c r="GC73" s="73"/>
      <c r="GD73" s="73"/>
      <c r="GE73" s="73"/>
      <c r="GF73" s="73"/>
      <c r="GG73" s="73"/>
      <c r="GH73" s="73"/>
      <c r="GI73" s="73"/>
      <c r="GJ73" s="73"/>
      <c r="GK73" s="73"/>
      <c r="GL73" s="73"/>
      <c r="GM73" s="73"/>
      <c r="GN73" s="73"/>
      <c r="GO73" s="73"/>
      <c r="GP73" s="73"/>
      <c r="GQ73" s="73"/>
      <c r="GR73" s="73"/>
      <c r="GS73" s="73"/>
      <c r="GT73" s="73"/>
      <c r="GU73" s="73"/>
      <c r="GV73" s="73"/>
      <c r="GW73" s="73"/>
      <c r="GX73" s="73"/>
      <c r="GY73" s="73"/>
      <c r="GZ73" s="73"/>
      <c r="HA73" s="73"/>
      <c r="HB73" s="73"/>
      <c r="HC73" s="73"/>
      <c r="HD73" s="73"/>
      <c r="HE73" s="73"/>
      <c r="HF73" s="73"/>
      <c r="HG73" s="73"/>
      <c r="HH73" s="73"/>
      <c r="HI73" s="73"/>
      <c r="HJ73" s="73"/>
      <c r="HK73" s="73"/>
      <c r="HL73" s="73"/>
      <c r="HM73" s="73"/>
      <c r="HN73" s="73"/>
      <c r="HO73" s="73"/>
      <c r="HP73" s="73"/>
      <c r="HQ73" s="73"/>
      <c r="HR73" s="73"/>
      <c r="HS73" s="73"/>
      <c r="HT73" s="73"/>
      <c r="HU73" s="73"/>
      <c r="HV73" s="73"/>
      <c r="HW73" s="73"/>
      <c r="HX73" s="73"/>
      <c r="HY73" s="73"/>
      <c r="HZ73" s="73"/>
      <c r="IA73" s="73"/>
      <c r="IB73" s="73"/>
      <c r="IC73" s="73"/>
      <c r="ID73" s="73"/>
      <c r="IE73" s="73"/>
      <c r="IF73" s="73"/>
      <c r="IG73" s="73"/>
      <c r="IH73" s="73"/>
      <c r="II73" s="73"/>
      <c r="IJ73" s="73"/>
      <c r="IK73" s="73"/>
      <c r="IL73" s="73"/>
      <c r="IM73" s="73"/>
      <c r="IN73" s="73"/>
      <c r="IO73" s="73"/>
      <c r="IP73" s="73"/>
      <c r="IQ73" s="73"/>
      <c r="IR73" s="73"/>
      <c r="IS73" s="73"/>
    </row>
    <row r="74" spans="1:253">
      <c r="A74" s="938" t="s">
        <v>149</v>
      </c>
      <c r="B74" s="1195">
        <v>3715421.7355689998</v>
      </c>
      <c r="C74" s="975">
        <v>331503.70899999997</v>
      </c>
      <c r="D74" s="975">
        <v>2667.739</v>
      </c>
      <c r="E74" s="975">
        <v>74175.107999999993</v>
      </c>
      <c r="F74" s="975">
        <v>30394.654999999999</v>
      </c>
      <c r="G74" s="975">
        <v>43860.360670000002</v>
      </c>
      <c r="H74" s="975">
        <v>4198023.3072389998</v>
      </c>
      <c r="I74" s="975">
        <v>6627199.1774479598</v>
      </c>
      <c r="J74" s="1201">
        <v>1124127.885</v>
      </c>
      <c r="K74" s="1200">
        <v>44223.807000000001</v>
      </c>
      <c r="L74" s="1194">
        <v>113061.633</v>
      </c>
      <c r="M74" s="975">
        <v>110673.56099999999</v>
      </c>
      <c r="N74" s="975">
        <v>737483.74521000008</v>
      </c>
      <c r="O74" s="975">
        <v>8756769.8086579591</v>
      </c>
      <c r="P74" s="975">
        <v>12954793.115896959</v>
      </c>
      <c r="Q74" s="860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73"/>
      <c r="BK74" s="73"/>
      <c r="BL74" s="73"/>
      <c r="BM74" s="73"/>
      <c r="BN74" s="73"/>
      <c r="BO74" s="73"/>
      <c r="BP74" s="73"/>
      <c r="BQ74" s="73"/>
      <c r="BR74" s="73"/>
      <c r="BS74" s="73"/>
      <c r="BT74" s="73"/>
      <c r="BU74" s="73"/>
      <c r="BV74" s="73"/>
      <c r="BW74" s="73"/>
      <c r="BX74" s="73"/>
      <c r="BY74" s="73"/>
      <c r="BZ74" s="73"/>
      <c r="CA74" s="73"/>
      <c r="CB74" s="73"/>
      <c r="CC74" s="73"/>
      <c r="CD74" s="73"/>
      <c r="CE74" s="73"/>
      <c r="CF74" s="73"/>
      <c r="CG74" s="73"/>
      <c r="CH74" s="73"/>
      <c r="CI74" s="73"/>
      <c r="CJ74" s="73"/>
      <c r="CK74" s="73"/>
      <c r="CL74" s="73"/>
      <c r="CM74" s="73"/>
      <c r="CN74" s="73"/>
      <c r="CO74" s="73"/>
      <c r="CP74" s="73"/>
      <c r="CQ74" s="73"/>
      <c r="CR74" s="73"/>
      <c r="CS74" s="73"/>
      <c r="CT74" s="73"/>
      <c r="CU74" s="73"/>
      <c r="CV74" s="73"/>
      <c r="CW74" s="73"/>
      <c r="CX74" s="73"/>
      <c r="CY74" s="73"/>
      <c r="CZ74" s="73"/>
      <c r="DA74" s="73"/>
      <c r="DB74" s="73"/>
      <c r="DC74" s="73"/>
      <c r="DD74" s="73"/>
      <c r="DE74" s="73"/>
      <c r="DF74" s="73"/>
      <c r="DG74" s="73"/>
      <c r="DH74" s="73"/>
      <c r="DI74" s="73"/>
      <c r="DJ74" s="73"/>
      <c r="DK74" s="73"/>
      <c r="DL74" s="73"/>
      <c r="DM74" s="73"/>
      <c r="DN74" s="73"/>
      <c r="DO74" s="73"/>
      <c r="DP74" s="73"/>
      <c r="DQ74" s="73"/>
      <c r="DR74" s="73"/>
      <c r="DS74" s="73"/>
      <c r="DT74" s="73"/>
      <c r="DU74" s="73"/>
      <c r="DV74" s="73"/>
      <c r="DW74" s="73"/>
      <c r="DX74" s="73"/>
      <c r="DY74" s="73"/>
      <c r="DZ74" s="73"/>
      <c r="EA74" s="73"/>
      <c r="EB74" s="73"/>
      <c r="EC74" s="73"/>
      <c r="ED74" s="73"/>
      <c r="EE74" s="73"/>
      <c r="EF74" s="73"/>
      <c r="EG74" s="73"/>
      <c r="EH74" s="73"/>
      <c r="EI74" s="73"/>
      <c r="EJ74" s="73"/>
      <c r="EK74" s="73"/>
      <c r="EL74" s="73"/>
      <c r="EM74" s="73"/>
      <c r="EN74" s="73"/>
      <c r="EO74" s="73"/>
      <c r="EP74" s="73"/>
      <c r="EQ74" s="73"/>
      <c r="ER74" s="73"/>
      <c r="ES74" s="73"/>
      <c r="ET74" s="73"/>
      <c r="EU74" s="73"/>
      <c r="EV74" s="73"/>
      <c r="EW74" s="73"/>
      <c r="EX74" s="73"/>
      <c r="EY74" s="73"/>
      <c r="EZ74" s="73"/>
      <c r="FA74" s="73"/>
      <c r="FB74" s="73"/>
      <c r="FC74" s="73"/>
      <c r="FD74" s="73"/>
      <c r="FE74" s="73"/>
      <c r="FF74" s="73"/>
      <c r="FG74" s="73"/>
      <c r="FH74" s="73"/>
      <c r="FI74" s="73"/>
      <c r="FJ74" s="73"/>
      <c r="FK74" s="73"/>
      <c r="FL74" s="73"/>
      <c r="FM74" s="73"/>
      <c r="FN74" s="73"/>
      <c r="FO74" s="73"/>
      <c r="FP74" s="73"/>
      <c r="FQ74" s="73"/>
      <c r="FR74" s="73"/>
      <c r="FS74" s="73"/>
      <c r="FT74" s="73"/>
      <c r="FU74" s="73"/>
      <c r="FV74" s="73"/>
      <c r="FW74" s="73"/>
      <c r="FX74" s="73"/>
      <c r="FY74" s="73"/>
      <c r="FZ74" s="73"/>
      <c r="GA74" s="73"/>
      <c r="GB74" s="73"/>
      <c r="GC74" s="73"/>
      <c r="GD74" s="73"/>
      <c r="GE74" s="73"/>
      <c r="GF74" s="73"/>
      <c r="GG74" s="73"/>
      <c r="GH74" s="73"/>
      <c r="GI74" s="73"/>
      <c r="GJ74" s="73"/>
      <c r="GK74" s="73"/>
      <c r="GL74" s="73"/>
      <c r="GM74" s="73"/>
      <c r="GN74" s="73"/>
      <c r="GO74" s="73"/>
      <c r="GP74" s="73"/>
      <c r="GQ74" s="73"/>
      <c r="GR74" s="73"/>
      <c r="GS74" s="73"/>
      <c r="GT74" s="73"/>
      <c r="GU74" s="73"/>
      <c r="GV74" s="73"/>
      <c r="GW74" s="73"/>
      <c r="GX74" s="73"/>
      <c r="GY74" s="73"/>
      <c r="GZ74" s="73"/>
      <c r="HA74" s="73"/>
      <c r="HB74" s="73"/>
      <c r="HC74" s="73"/>
      <c r="HD74" s="73"/>
      <c r="HE74" s="73"/>
      <c r="HF74" s="73"/>
      <c r="HG74" s="73"/>
      <c r="HH74" s="73"/>
      <c r="HI74" s="73"/>
      <c r="HJ74" s="73"/>
      <c r="HK74" s="73"/>
      <c r="HL74" s="73"/>
      <c r="HM74" s="73"/>
      <c r="HN74" s="73"/>
      <c r="HO74" s="73"/>
      <c r="HP74" s="73"/>
      <c r="HQ74" s="73"/>
      <c r="HR74" s="73"/>
      <c r="HS74" s="73"/>
      <c r="HT74" s="73"/>
      <c r="HU74" s="73"/>
      <c r="HV74" s="73"/>
      <c r="HW74" s="73"/>
      <c r="HX74" s="73"/>
      <c r="HY74" s="73"/>
      <c r="HZ74" s="73"/>
      <c r="IA74" s="73"/>
      <c r="IB74" s="73"/>
      <c r="IC74" s="73"/>
      <c r="ID74" s="73"/>
      <c r="IE74" s="73"/>
      <c r="IF74" s="73"/>
      <c r="IG74" s="73"/>
      <c r="IH74" s="73"/>
      <c r="II74" s="73"/>
      <c r="IJ74" s="73"/>
      <c r="IK74" s="73"/>
      <c r="IL74" s="73"/>
      <c r="IM74" s="73"/>
      <c r="IN74" s="73"/>
      <c r="IO74" s="73"/>
      <c r="IP74" s="73"/>
      <c r="IQ74" s="73"/>
      <c r="IR74" s="73"/>
      <c r="IS74" s="73"/>
    </row>
    <row r="75" spans="1:253">
      <c r="A75" s="938" t="s">
        <v>150</v>
      </c>
      <c r="B75" s="1195">
        <v>3770983.3872409998</v>
      </c>
      <c r="C75" s="975">
        <v>325794.196</v>
      </c>
      <c r="D75" s="975">
        <v>2568.4340000000002</v>
      </c>
      <c r="E75" s="975">
        <v>72101.707999999999</v>
      </c>
      <c r="F75" s="975">
        <v>28427.946000000004</v>
      </c>
      <c r="G75" s="975">
        <v>41561.198239999998</v>
      </c>
      <c r="H75" s="975">
        <v>4241436.8694810001</v>
      </c>
      <c r="I75" s="975">
        <v>6933048.4981239103</v>
      </c>
      <c r="J75" s="1201">
        <v>1135612.2220000001</v>
      </c>
      <c r="K75" s="1200">
        <v>43765.468999999997</v>
      </c>
      <c r="L75" s="1194">
        <v>116578.64</v>
      </c>
      <c r="M75" s="975">
        <v>112296.443</v>
      </c>
      <c r="N75" s="975">
        <v>746511.29675999994</v>
      </c>
      <c r="O75" s="975">
        <v>9087812.5688839089</v>
      </c>
      <c r="P75" s="975">
        <v>13329249.438364908</v>
      </c>
      <c r="Q75" s="860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73"/>
      <c r="BK75" s="73"/>
      <c r="BL75" s="73"/>
      <c r="BM75" s="73"/>
      <c r="BN75" s="73"/>
      <c r="BO75" s="73"/>
      <c r="BP75" s="73"/>
      <c r="BQ75" s="73"/>
      <c r="BR75" s="73"/>
      <c r="BS75" s="73"/>
      <c r="BT75" s="73"/>
      <c r="BU75" s="73"/>
      <c r="BV75" s="73"/>
      <c r="BW75" s="73"/>
      <c r="BX75" s="73"/>
      <c r="BY75" s="73"/>
      <c r="BZ75" s="73"/>
      <c r="CA75" s="73"/>
      <c r="CB75" s="73"/>
      <c r="CC75" s="73"/>
      <c r="CD75" s="73"/>
      <c r="CE75" s="73"/>
      <c r="CF75" s="73"/>
      <c r="CG75" s="73"/>
      <c r="CH75" s="73"/>
      <c r="CI75" s="73"/>
      <c r="CJ75" s="73"/>
      <c r="CK75" s="73"/>
      <c r="CL75" s="73"/>
      <c r="CM75" s="73"/>
      <c r="CN75" s="73"/>
      <c r="CO75" s="73"/>
      <c r="CP75" s="73"/>
      <c r="CQ75" s="73"/>
      <c r="CR75" s="73"/>
      <c r="CS75" s="73"/>
      <c r="CT75" s="73"/>
      <c r="CU75" s="73"/>
      <c r="CV75" s="73"/>
      <c r="CW75" s="73"/>
      <c r="CX75" s="73"/>
      <c r="CY75" s="73"/>
      <c r="CZ75" s="73"/>
      <c r="DA75" s="73"/>
      <c r="DB75" s="73"/>
      <c r="DC75" s="73"/>
      <c r="DD75" s="73"/>
      <c r="DE75" s="73"/>
      <c r="DF75" s="73"/>
      <c r="DG75" s="73"/>
      <c r="DH75" s="73"/>
      <c r="DI75" s="73"/>
      <c r="DJ75" s="73"/>
      <c r="DK75" s="73"/>
      <c r="DL75" s="73"/>
      <c r="DM75" s="73"/>
      <c r="DN75" s="73"/>
      <c r="DO75" s="73"/>
      <c r="DP75" s="73"/>
      <c r="DQ75" s="73"/>
      <c r="DR75" s="73"/>
      <c r="DS75" s="73"/>
      <c r="DT75" s="73"/>
      <c r="DU75" s="73"/>
      <c r="DV75" s="73"/>
      <c r="DW75" s="73"/>
      <c r="DX75" s="73"/>
      <c r="DY75" s="73"/>
      <c r="DZ75" s="73"/>
      <c r="EA75" s="73"/>
      <c r="EB75" s="73"/>
      <c r="EC75" s="73"/>
      <c r="ED75" s="73"/>
      <c r="EE75" s="73"/>
      <c r="EF75" s="73"/>
      <c r="EG75" s="73"/>
      <c r="EH75" s="73"/>
      <c r="EI75" s="73"/>
      <c r="EJ75" s="73"/>
      <c r="EK75" s="73"/>
      <c r="EL75" s="73"/>
      <c r="EM75" s="73"/>
      <c r="EN75" s="73"/>
      <c r="EO75" s="73"/>
      <c r="EP75" s="73"/>
      <c r="EQ75" s="73"/>
      <c r="ER75" s="73"/>
      <c r="ES75" s="73"/>
      <c r="ET75" s="73"/>
      <c r="EU75" s="73"/>
      <c r="EV75" s="73"/>
      <c r="EW75" s="73"/>
      <c r="EX75" s="73"/>
      <c r="EY75" s="73"/>
      <c r="EZ75" s="73"/>
      <c r="FA75" s="73"/>
      <c r="FB75" s="73"/>
      <c r="FC75" s="73"/>
      <c r="FD75" s="73"/>
      <c r="FE75" s="73"/>
      <c r="FF75" s="73"/>
      <c r="FG75" s="73"/>
      <c r="FH75" s="73"/>
      <c r="FI75" s="73"/>
      <c r="FJ75" s="73"/>
      <c r="FK75" s="73"/>
      <c r="FL75" s="73"/>
      <c r="FM75" s="73"/>
      <c r="FN75" s="73"/>
      <c r="FO75" s="73"/>
      <c r="FP75" s="73"/>
      <c r="FQ75" s="73"/>
      <c r="FR75" s="73"/>
      <c r="FS75" s="73"/>
      <c r="FT75" s="73"/>
      <c r="FU75" s="73"/>
      <c r="FV75" s="73"/>
      <c r="FW75" s="73"/>
      <c r="FX75" s="73"/>
      <c r="FY75" s="73"/>
      <c r="FZ75" s="73"/>
      <c r="GA75" s="73"/>
      <c r="GB75" s="73"/>
      <c r="GC75" s="73"/>
      <c r="GD75" s="73"/>
      <c r="GE75" s="73"/>
      <c r="GF75" s="73"/>
      <c r="GG75" s="73"/>
      <c r="GH75" s="73"/>
      <c r="GI75" s="73"/>
      <c r="GJ75" s="73"/>
      <c r="GK75" s="73"/>
      <c r="GL75" s="73"/>
      <c r="GM75" s="73"/>
      <c r="GN75" s="73"/>
      <c r="GO75" s="73"/>
      <c r="GP75" s="73"/>
      <c r="GQ75" s="73"/>
      <c r="GR75" s="73"/>
      <c r="GS75" s="73"/>
      <c r="GT75" s="73"/>
      <c r="GU75" s="73"/>
      <c r="GV75" s="73"/>
      <c r="GW75" s="73"/>
      <c r="GX75" s="73"/>
      <c r="GY75" s="73"/>
      <c r="GZ75" s="73"/>
      <c r="HA75" s="73"/>
      <c r="HB75" s="73"/>
      <c r="HC75" s="73"/>
      <c r="HD75" s="73"/>
      <c r="HE75" s="73"/>
      <c r="HF75" s="73"/>
      <c r="HG75" s="73"/>
      <c r="HH75" s="73"/>
      <c r="HI75" s="73"/>
      <c r="HJ75" s="73"/>
      <c r="HK75" s="73"/>
      <c r="HL75" s="73"/>
      <c r="HM75" s="73"/>
      <c r="HN75" s="73"/>
      <c r="HO75" s="73"/>
      <c r="HP75" s="73"/>
      <c r="HQ75" s="73"/>
      <c r="HR75" s="73"/>
      <c r="HS75" s="73"/>
      <c r="HT75" s="73"/>
      <c r="HU75" s="73"/>
      <c r="HV75" s="73"/>
      <c r="HW75" s="73"/>
      <c r="HX75" s="73"/>
      <c r="HY75" s="73"/>
      <c r="HZ75" s="73"/>
      <c r="IA75" s="73"/>
      <c r="IB75" s="73"/>
      <c r="IC75" s="73"/>
      <c r="ID75" s="73"/>
      <c r="IE75" s="73"/>
      <c r="IF75" s="73"/>
      <c r="IG75" s="73"/>
      <c r="IH75" s="73"/>
      <c r="II75" s="73"/>
      <c r="IJ75" s="73"/>
      <c r="IK75" s="73"/>
      <c r="IL75" s="73"/>
      <c r="IM75" s="73"/>
      <c r="IN75" s="73"/>
      <c r="IO75" s="73"/>
      <c r="IP75" s="73"/>
      <c r="IQ75" s="73"/>
      <c r="IR75" s="73"/>
      <c r="IS75" s="73"/>
    </row>
    <row r="76" spans="1:253">
      <c r="A76" s="938" t="s">
        <v>151</v>
      </c>
      <c r="B76" s="1195">
        <v>3615804.933774</v>
      </c>
      <c r="C76" s="975">
        <v>314247.58100000001</v>
      </c>
      <c r="D76" s="975">
        <v>2339.04</v>
      </c>
      <c r="E76" s="975">
        <v>69947.842999999993</v>
      </c>
      <c r="F76" s="975">
        <v>26034.934000000001</v>
      </c>
      <c r="G76" s="975">
        <v>38451.783459999999</v>
      </c>
      <c r="H76" s="975">
        <v>4066826.1152340001</v>
      </c>
      <c r="I76" s="975">
        <v>7071035.0191199994</v>
      </c>
      <c r="J76" s="1201">
        <v>1133986.9010000001</v>
      </c>
      <c r="K76" s="1200">
        <v>43933.321000000004</v>
      </c>
      <c r="L76" s="1194">
        <v>125513.678</v>
      </c>
      <c r="M76" s="975">
        <v>114707.83500000001</v>
      </c>
      <c r="N76" s="975">
        <v>792298.5650099999</v>
      </c>
      <c r="O76" s="975">
        <v>9281475.3191299997</v>
      </c>
      <c r="P76" s="975">
        <v>13348301.434364</v>
      </c>
      <c r="Q76" s="860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  <c r="AM76" s="73"/>
      <c r="AN76" s="73"/>
      <c r="AO76" s="73"/>
      <c r="AP76" s="73"/>
      <c r="AQ76" s="73"/>
      <c r="AR76" s="73"/>
      <c r="AS76" s="73"/>
      <c r="AT76" s="73"/>
      <c r="AU76" s="73"/>
      <c r="AV76" s="73"/>
      <c r="AW76" s="73"/>
      <c r="AX76" s="73"/>
      <c r="AY76" s="73"/>
      <c r="AZ76" s="73"/>
      <c r="BA76" s="73"/>
      <c r="BB76" s="73"/>
      <c r="BC76" s="73"/>
      <c r="BD76" s="73"/>
      <c r="BE76" s="73"/>
      <c r="BF76" s="73"/>
      <c r="BG76" s="73"/>
      <c r="BH76" s="73"/>
      <c r="BI76" s="73"/>
      <c r="BJ76" s="73"/>
      <c r="BK76" s="73"/>
      <c r="BL76" s="73"/>
      <c r="BM76" s="73"/>
      <c r="BN76" s="73"/>
      <c r="BO76" s="73"/>
      <c r="BP76" s="73"/>
      <c r="BQ76" s="73"/>
      <c r="BR76" s="73"/>
      <c r="BS76" s="73"/>
      <c r="BT76" s="73"/>
      <c r="BU76" s="73"/>
      <c r="BV76" s="73"/>
      <c r="BW76" s="73"/>
      <c r="BX76" s="73"/>
      <c r="BY76" s="73"/>
      <c r="BZ76" s="73"/>
      <c r="CA76" s="73"/>
      <c r="CB76" s="73"/>
      <c r="CC76" s="73"/>
      <c r="CD76" s="73"/>
      <c r="CE76" s="73"/>
      <c r="CF76" s="73"/>
      <c r="CG76" s="73"/>
      <c r="CH76" s="73"/>
      <c r="CI76" s="73"/>
      <c r="CJ76" s="73"/>
      <c r="CK76" s="73"/>
      <c r="CL76" s="73"/>
      <c r="CM76" s="73"/>
      <c r="CN76" s="73"/>
      <c r="CO76" s="73"/>
      <c r="CP76" s="73"/>
      <c r="CQ76" s="73"/>
      <c r="CR76" s="73"/>
      <c r="CS76" s="73"/>
      <c r="CT76" s="73"/>
      <c r="CU76" s="73"/>
      <c r="CV76" s="73"/>
      <c r="CW76" s="73"/>
      <c r="CX76" s="73"/>
      <c r="CY76" s="73"/>
      <c r="CZ76" s="73"/>
      <c r="DA76" s="73"/>
      <c r="DB76" s="73"/>
      <c r="DC76" s="73"/>
      <c r="DD76" s="73"/>
      <c r="DE76" s="73"/>
      <c r="DF76" s="73"/>
      <c r="DG76" s="73"/>
      <c r="DH76" s="73"/>
      <c r="DI76" s="73"/>
      <c r="DJ76" s="73"/>
      <c r="DK76" s="73"/>
      <c r="DL76" s="73"/>
      <c r="DM76" s="73"/>
      <c r="DN76" s="73"/>
      <c r="DO76" s="73"/>
      <c r="DP76" s="73"/>
      <c r="DQ76" s="73"/>
      <c r="DR76" s="73"/>
      <c r="DS76" s="73"/>
      <c r="DT76" s="73"/>
      <c r="DU76" s="73"/>
      <c r="DV76" s="73"/>
      <c r="DW76" s="73"/>
      <c r="DX76" s="73"/>
      <c r="DY76" s="73"/>
      <c r="DZ76" s="73"/>
      <c r="EA76" s="73"/>
      <c r="EB76" s="73"/>
      <c r="EC76" s="73"/>
      <c r="ED76" s="73"/>
      <c r="EE76" s="73"/>
      <c r="EF76" s="73"/>
      <c r="EG76" s="73"/>
      <c r="EH76" s="73"/>
      <c r="EI76" s="73"/>
      <c r="EJ76" s="73"/>
      <c r="EK76" s="73"/>
      <c r="EL76" s="73"/>
      <c r="EM76" s="73"/>
      <c r="EN76" s="73"/>
      <c r="EO76" s="73"/>
      <c r="EP76" s="73"/>
      <c r="EQ76" s="73"/>
      <c r="ER76" s="73"/>
      <c r="ES76" s="73"/>
      <c r="ET76" s="73"/>
      <c r="EU76" s="73"/>
      <c r="EV76" s="73"/>
      <c r="EW76" s="73"/>
      <c r="EX76" s="73"/>
      <c r="EY76" s="73"/>
      <c r="EZ76" s="73"/>
      <c r="FA76" s="73"/>
      <c r="FB76" s="73"/>
      <c r="FC76" s="73"/>
      <c r="FD76" s="73"/>
      <c r="FE76" s="73"/>
      <c r="FF76" s="73"/>
      <c r="FG76" s="73"/>
      <c r="FH76" s="73"/>
      <c r="FI76" s="73"/>
      <c r="FJ76" s="73"/>
      <c r="FK76" s="73"/>
      <c r="FL76" s="73"/>
      <c r="FM76" s="73"/>
      <c r="FN76" s="73"/>
      <c r="FO76" s="73"/>
      <c r="FP76" s="73"/>
      <c r="FQ76" s="73"/>
      <c r="FR76" s="73"/>
      <c r="FS76" s="73"/>
      <c r="FT76" s="73"/>
      <c r="FU76" s="73"/>
      <c r="FV76" s="73"/>
      <c r="FW76" s="73"/>
      <c r="FX76" s="73"/>
      <c r="FY76" s="73"/>
      <c r="FZ76" s="73"/>
      <c r="GA76" s="73"/>
      <c r="GB76" s="73"/>
      <c r="GC76" s="73"/>
      <c r="GD76" s="73"/>
      <c r="GE76" s="73"/>
      <c r="GF76" s="73"/>
      <c r="GG76" s="73"/>
      <c r="GH76" s="73"/>
      <c r="GI76" s="73"/>
      <c r="GJ76" s="73"/>
      <c r="GK76" s="73"/>
      <c r="GL76" s="73"/>
      <c r="GM76" s="73"/>
      <c r="GN76" s="73"/>
      <c r="GO76" s="73"/>
      <c r="GP76" s="73"/>
      <c r="GQ76" s="73"/>
      <c r="GR76" s="73"/>
      <c r="GS76" s="73"/>
      <c r="GT76" s="73"/>
      <c r="GU76" s="73"/>
      <c r="GV76" s="73"/>
      <c r="GW76" s="73"/>
      <c r="GX76" s="73"/>
      <c r="GY76" s="73"/>
      <c r="GZ76" s="73"/>
      <c r="HA76" s="73"/>
      <c r="HB76" s="73"/>
      <c r="HC76" s="73"/>
      <c r="HD76" s="73"/>
      <c r="HE76" s="73"/>
      <c r="HF76" s="73"/>
      <c r="HG76" s="73"/>
      <c r="HH76" s="73"/>
      <c r="HI76" s="73"/>
      <c r="HJ76" s="73"/>
      <c r="HK76" s="73"/>
      <c r="HL76" s="73"/>
      <c r="HM76" s="73"/>
      <c r="HN76" s="73"/>
      <c r="HO76" s="73"/>
      <c r="HP76" s="73"/>
      <c r="HQ76" s="73"/>
      <c r="HR76" s="73"/>
      <c r="HS76" s="73"/>
      <c r="HT76" s="73"/>
      <c r="HU76" s="73"/>
      <c r="HV76" s="73"/>
      <c r="HW76" s="73"/>
      <c r="HX76" s="73"/>
      <c r="HY76" s="73"/>
      <c r="HZ76" s="73"/>
      <c r="IA76" s="73"/>
      <c r="IB76" s="73"/>
      <c r="IC76" s="73"/>
      <c r="ID76" s="73"/>
      <c r="IE76" s="73"/>
      <c r="IF76" s="73"/>
      <c r="IG76" s="73"/>
      <c r="IH76" s="73"/>
      <c r="II76" s="73"/>
      <c r="IJ76" s="73"/>
      <c r="IK76" s="73"/>
      <c r="IL76" s="73"/>
      <c r="IM76" s="73"/>
      <c r="IN76" s="73"/>
      <c r="IO76" s="73"/>
      <c r="IP76" s="73"/>
      <c r="IQ76" s="73"/>
      <c r="IR76" s="73"/>
      <c r="IS76" s="73"/>
    </row>
    <row r="77" spans="1:253">
      <c r="A77" s="938" t="s">
        <v>152</v>
      </c>
      <c r="B77" s="1195">
        <v>3534570.6813429999</v>
      </c>
      <c r="C77" s="975">
        <v>303709.35100000002</v>
      </c>
      <c r="D77" s="975">
        <v>2210.35</v>
      </c>
      <c r="E77" s="975">
        <v>68808.971999999994</v>
      </c>
      <c r="F77" s="975">
        <v>25707.175999999999</v>
      </c>
      <c r="G77" s="975">
        <v>34886.93101</v>
      </c>
      <c r="H77" s="975">
        <v>3969893.4613530003</v>
      </c>
      <c r="I77" s="975">
        <v>7236121.6021729698</v>
      </c>
      <c r="J77" s="1201">
        <v>1132259.17</v>
      </c>
      <c r="K77" s="1200">
        <v>44868.216999999997</v>
      </c>
      <c r="L77" s="1194">
        <v>132221.28899999999</v>
      </c>
      <c r="M77" s="975">
        <v>117027.01199999999</v>
      </c>
      <c r="N77" s="975">
        <v>812073.88006000011</v>
      </c>
      <c r="O77" s="975">
        <v>9474571.1702329703</v>
      </c>
      <c r="P77" s="975">
        <v>13444464.631585971</v>
      </c>
      <c r="Q77" s="860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  <c r="AM77" s="73"/>
      <c r="AN77" s="73"/>
      <c r="AO77" s="73"/>
      <c r="AP77" s="73"/>
      <c r="AQ77" s="73"/>
      <c r="AR77" s="73"/>
      <c r="AS77" s="73"/>
      <c r="AT77" s="73"/>
      <c r="AU77" s="73"/>
      <c r="AV77" s="73"/>
      <c r="AW77" s="73"/>
      <c r="AX77" s="73"/>
      <c r="AY77" s="73"/>
      <c r="AZ77" s="73"/>
      <c r="BA77" s="73"/>
      <c r="BB77" s="73"/>
      <c r="BC77" s="73"/>
      <c r="BD77" s="73"/>
      <c r="BE77" s="73"/>
      <c r="BF77" s="73"/>
      <c r="BG77" s="73"/>
      <c r="BH77" s="73"/>
      <c r="BI77" s="73"/>
      <c r="BJ77" s="73"/>
      <c r="BK77" s="73"/>
      <c r="BL77" s="73"/>
      <c r="BM77" s="73"/>
      <c r="BN77" s="73"/>
      <c r="BO77" s="73"/>
      <c r="BP77" s="73"/>
      <c r="BQ77" s="73"/>
      <c r="BR77" s="73"/>
      <c r="BS77" s="73"/>
      <c r="BT77" s="73"/>
      <c r="BU77" s="73"/>
      <c r="BV77" s="73"/>
      <c r="BW77" s="73"/>
      <c r="BX77" s="73"/>
      <c r="BY77" s="73"/>
      <c r="BZ77" s="73"/>
      <c r="CA77" s="73"/>
      <c r="CB77" s="73"/>
      <c r="CC77" s="73"/>
      <c r="CD77" s="73"/>
      <c r="CE77" s="73"/>
      <c r="CF77" s="73"/>
      <c r="CG77" s="73"/>
      <c r="CH77" s="73"/>
      <c r="CI77" s="73"/>
      <c r="CJ77" s="73"/>
      <c r="CK77" s="73"/>
      <c r="CL77" s="73"/>
      <c r="CM77" s="73"/>
      <c r="CN77" s="73"/>
      <c r="CO77" s="73"/>
      <c r="CP77" s="73"/>
      <c r="CQ77" s="73"/>
      <c r="CR77" s="73"/>
      <c r="CS77" s="73"/>
      <c r="CT77" s="73"/>
      <c r="CU77" s="73"/>
      <c r="CV77" s="73"/>
      <c r="CW77" s="73"/>
      <c r="CX77" s="73"/>
      <c r="CY77" s="73"/>
      <c r="CZ77" s="73"/>
      <c r="DA77" s="73"/>
      <c r="DB77" s="73"/>
      <c r="DC77" s="73"/>
      <c r="DD77" s="73"/>
      <c r="DE77" s="73"/>
      <c r="DF77" s="73"/>
      <c r="DG77" s="73"/>
      <c r="DH77" s="73"/>
      <c r="DI77" s="73"/>
      <c r="DJ77" s="73"/>
      <c r="DK77" s="73"/>
      <c r="DL77" s="73"/>
      <c r="DM77" s="73"/>
      <c r="DN77" s="73"/>
      <c r="DO77" s="73"/>
      <c r="DP77" s="73"/>
      <c r="DQ77" s="73"/>
      <c r="DR77" s="73"/>
      <c r="DS77" s="73"/>
      <c r="DT77" s="73"/>
      <c r="DU77" s="73"/>
      <c r="DV77" s="73"/>
      <c r="DW77" s="73"/>
      <c r="DX77" s="73"/>
      <c r="DY77" s="73"/>
      <c r="DZ77" s="73"/>
      <c r="EA77" s="73"/>
      <c r="EB77" s="73"/>
      <c r="EC77" s="73"/>
      <c r="ED77" s="73"/>
      <c r="EE77" s="73"/>
      <c r="EF77" s="73"/>
      <c r="EG77" s="73"/>
      <c r="EH77" s="73"/>
      <c r="EI77" s="73"/>
      <c r="EJ77" s="73"/>
      <c r="EK77" s="73"/>
      <c r="EL77" s="73"/>
      <c r="EM77" s="73"/>
      <c r="EN77" s="73"/>
      <c r="EO77" s="73"/>
      <c r="EP77" s="73"/>
      <c r="EQ77" s="73"/>
      <c r="ER77" s="73"/>
      <c r="ES77" s="73"/>
      <c r="ET77" s="73"/>
      <c r="EU77" s="73"/>
      <c r="EV77" s="73"/>
      <c r="EW77" s="73"/>
      <c r="EX77" s="73"/>
      <c r="EY77" s="73"/>
      <c r="EZ77" s="73"/>
      <c r="FA77" s="73"/>
      <c r="FB77" s="73"/>
      <c r="FC77" s="73"/>
      <c r="FD77" s="73"/>
      <c r="FE77" s="73"/>
      <c r="FF77" s="73"/>
      <c r="FG77" s="73"/>
      <c r="FH77" s="73"/>
      <c r="FI77" s="73"/>
      <c r="FJ77" s="73"/>
      <c r="FK77" s="73"/>
      <c r="FL77" s="73"/>
      <c r="FM77" s="73"/>
      <c r="FN77" s="73"/>
      <c r="FO77" s="73"/>
      <c r="FP77" s="73"/>
      <c r="FQ77" s="73"/>
      <c r="FR77" s="73"/>
      <c r="FS77" s="73"/>
      <c r="FT77" s="73"/>
      <c r="FU77" s="73"/>
      <c r="FV77" s="73"/>
      <c r="FW77" s="73"/>
      <c r="FX77" s="73"/>
      <c r="FY77" s="73"/>
      <c r="FZ77" s="73"/>
      <c r="GA77" s="73"/>
      <c r="GB77" s="73"/>
      <c r="GC77" s="73"/>
      <c r="GD77" s="73"/>
      <c r="GE77" s="73"/>
      <c r="GF77" s="73"/>
      <c r="GG77" s="73"/>
      <c r="GH77" s="73"/>
      <c r="GI77" s="73"/>
      <c r="GJ77" s="73"/>
      <c r="GK77" s="73"/>
      <c r="GL77" s="73"/>
      <c r="GM77" s="73"/>
      <c r="GN77" s="73"/>
      <c r="GO77" s="73"/>
      <c r="GP77" s="73"/>
      <c r="GQ77" s="73"/>
      <c r="GR77" s="73"/>
      <c r="GS77" s="73"/>
      <c r="GT77" s="73"/>
      <c r="GU77" s="73"/>
      <c r="GV77" s="73"/>
      <c r="GW77" s="73"/>
      <c r="GX77" s="73"/>
      <c r="GY77" s="73"/>
      <c r="GZ77" s="73"/>
      <c r="HA77" s="73"/>
      <c r="HB77" s="73"/>
      <c r="HC77" s="73"/>
      <c r="HD77" s="73"/>
      <c r="HE77" s="73"/>
      <c r="HF77" s="73"/>
      <c r="HG77" s="73"/>
      <c r="HH77" s="73"/>
      <c r="HI77" s="73"/>
      <c r="HJ77" s="73"/>
      <c r="HK77" s="73"/>
      <c r="HL77" s="73"/>
      <c r="HM77" s="73"/>
      <c r="HN77" s="73"/>
      <c r="HO77" s="73"/>
      <c r="HP77" s="73"/>
      <c r="HQ77" s="73"/>
      <c r="HR77" s="73"/>
      <c r="HS77" s="73"/>
      <c r="HT77" s="73"/>
      <c r="HU77" s="73"/>
      <c r="HV77" s="73"/>
      <c r="HW77" s="73"/>
      <c r="HX77" s="73"/>
      <c r="HY77" s="73"/>
      <c r="HZ77" s="73"/>
      <c r="IA77" s="73"/>
      <c r="IB77" s="73"/>
      <c r="IC77" s="73"/>
      <c r="ID77" s="73"/>
      <c r="IE77" s="73"/>
      <c r="IF77" s="73"/>
      <c r="IG77" s="73"/>
      <c r="IH77" s="73"/>
      <c r="II77" s="73"/>
      <c r="IJ77" s="73"/>
      <c r="IK77" s="73"/>
      <c r="IL77" s="73"/>
      <c r="IM77" s="73"/>
      <c r="IN77" s="73"/>
      <c r="IO77" s="73"/>
      <c r="IP77" s="73"/>
      <c r="IQ77" s="73"/>
      <c r="IR77" s="73"/>
      <c r="IS77" s="73"/>
    </row>
    <row r="78" spans="1:253">
      <c r="A78" s="938" t="s">
        <v>153</v>
      </c>
      <c r="B78" s="1195">
        <v>3481294.5062520001</v>
      </c>
      <c r="C78" s="975">
        <v>300700.14899999998</v>
      </c>
      <c r="D78" s="975">
        <v>2164.4670000000001</v>
      </c>
      <c r="E78" s="975">
        <v>68818.108999999997</v>
      </c>
      <c r="F78" s="975">
        <v>25468.195</v>
      </c>
      <c r="G78" s="975">
        <v>36158.035859999996</v>
      </c>
      <c r="H78" s="975">
        <v>3914603.4621120007</v>
      </c>
      <c r="I78" s="975">
        <v>7335908.595679</v>
      </c>
      <c r="J78" s="1201">
        <v>1143384.6569999999</v>
      </c>
      <c r="K78" s="1200">
        <v>45195.591999999997</v>
      </c>
      <c r="L78" s="1194">
        <v>132772.902</v>
      </c>
      <c r="M78" s="975">
        <v>118923.448</v>
      </c>
      <c r="N78" s="975">
        <v>811008.32217000006</v>
      </c>
      <c r="O78" s="975">
        <v>9587193.5168490019</v>
      </c>
      <c r="P78" s="975">
        <v>13501796.978961002</v>
      </c>
      <c r="Q78" s="860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N78" s="73"/>
      <c r="AO78" s="73"/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  <c r="BH78" s="73"/>
      <c r="BI78" s="73"/>
      <c r="BJ78" s="73"/>
      <c r="BK78" s="73"/>
      <c r="BL78" s="73"/>
      <c r="BM78" s="73"/>
      <c r="BN78" s="73"/>
      <c r="BO78" s="73"/>
      <c r="BP78" s="73"/>
      <c r="BQ78" s="73"/>
      <c r="BR78" s="73"/>
      <c r="BS78" s="73"/>
      <c r="BT78" s="73"/>
      <c r="BU78" s="73"/>
      <c r="BV78" s="73"/>
      <c r="BW78" s="73"/>
      <c r="BX78" s="73"/>
      <c r="BY78" s="73"/>
      <c r="BZ78" s="73"/>
      <c r="CA78" s="73"/>
      <c r="CB78" s="73"/>
      <c r="CC78" s="73"/>
      <c r="CD78" s="73"/>
      <c r="CE78" s="73"/>
      <c r="CF78" s="73"/>
      <c r="CG78" s="73"/>
      <c r="CH78" s="73"/>
      <c r="CI78" s="73"/>
      <c r="CJ78" s="73"/>
      <c r="CK78" s="73"/>
      <c r="CL78" s="73"/>
      <c r="CM78" s="73"/>
      <c r="CN78" s="73"/>
      <c r="CO78" s="73"/>
      <c r="CP78" s="73"/>
      <c r="CQ78" s="73"/>
      <c r="CR78" s="73"/>
      <c r="CS78" s="73"/>
      <c r="CT78" s="73"/>
      <c r="CU78" s="73"/>
      <c r="CV78" s="73"/>
      <c r="CW78" s="73"/>
      <c r="CX78" s="73"/>
      <c r="CY78" s="73"/>
      <c r="CZ78" s="73"/>
      <c r="DA78" s="73"/>
      <c r="DB78" s="73"/>
      <c r="DC78" s="73"/>
      <c r="DD78" s="73"/>
      <c r="DE78" s="73"/>
      <c r="DF78" s="73"/>
      <c r="DG78" s="73"/>
      <c r="DH78" s="73"/>
      <c r="DI78" s="73"/>
      <c r="DJ78" s="73"/>
      <c r="DK78" s="73"/>
      <c r="DL78" s="73"/>
      <c r="DM78" s="73"/>
      <c r="DN78" s="73"/>
      <c r="DO78" s="73"/>
      <c r="DP78" s="73"/>
      <c r="DQ78" s="73"/>
      <c r="DR78" s="73"/>
      <c r="DS78" s="73"/>
      <c r="DT78" s="73"/>
      <c r="DU78" s="73"/>
      <c r="DV78" s="73"/>
      <c r="DW78" s="73"/>
      <c r="DX78" s="73"/>
      <c r="DY78" s="73"/>
      <c r="DZ78" s="73"/>
      <c r="EA78" s="73"/>
      <c r="EB78" s="73"/>
      <c r="EC78" s="73"/>
      <c r="ED78" s="73"/>
      <c r="EE78" s="73"/>
      <c r="EF78" s="73"/>
      <c r="EG78" s="73"/>
      <c r="EH78" s="73"/>
      <c r="EI78" s="73"/>
      <c r="EJ78" s="73"/>
      <c r="EK78" s="73"/>
      <c r="EL78" s="73"/>
      <c r="EM78" s="73"/>
      <c r="EN78" s="73"/>
      <c r="EO78" s="73"/>
      <c r="EP78" s="73"/>
      <c r="EQ78" s="73"/>
      <c r="ER78" s="73"/>
      <c r="ES78" s="73"/>
      <c r="ET78" s="73"/>
      <c r="EU78" s="73"/>
      <c r="EV78" s="73"/>
      <c r="EW78" s="73"/>
      <c r="EX78" s="73"/>
      <c r="EY78" s="73"/>
      <c r="EZ78" s="73"/>
      <c r="FA78" s="73"/>
      <c r="FB78" s="73"/>
      <c r="FC78" s="73"/>
      <c r="FD78" s="73"/>
      <c r="FE78" s="73"/>
      <c r="FF78" s="73"/>
      <c r="FG78" s="73"/>
      <c r="FH78" s="73"/>
      <c r="FI78" s="73"/>
      <c r="FJ78" s="73"/>
      <c r="FK78" s="73"/>
      <c r="FL78" s="73"/>
      <c r="FM78" s="73"/>
      <c r="FN78" s="73"/>
      <c r="FO78" s="73"/>
      <c r="FP78" s="73"/>
      <c r="FQ78" s="73"/>
      <c r="FR78" s="73"/>
      <c r="FS78" s="73"/>
      <c r="FT78" s="73"/>
      <c r="FU78" s="73"/>
      <c r="FV78" s="73"/>
      <c r="FW78" s="73"/>
      <c r="FX78" s="73"/>
      <c r="FY78" s="73"/>
      <c r="FZ78" s="73"/>
      <c r="GA78" s="73"/>
      <c r="GB78" s="73"/>
      <c r="GC78" s="73"/>
      <c r="GD78" s="73"/>
      <c r="GE78" s="73"/>
      <c r="GF78" s="73"/>
      <c r="GG78" s="73"/>
      <c r="GH78" s="73"/>
      <c r="GI78" s="73"/>
      <c r="GJ78" s="73"/>
      <c r="GK78" s="73"/>
      <c r="GL78" s="73"/>
      <c r="GM78" s="73"/>
      <c r="GN78" s="73"/>
      <c r="GO78" s="73"/>
      <c r="GP78" s="73"/>
      <c r="GQ78" s="73"/>
      <c r="GR78" s="73"/>
      <c r="GS78" s="73"/>
      <c r="GT78" s="73"/>
      <c r="GU78" s="73"/>
      <c r="GV78" s="73"/>
      <c r="GW78" s="73"/>
      <c r="GX78" s="73"/>
      <c r="GY78" s="73"/>
      <c r="GZ78" s="73"/>
      <c r="HA78" s="73"/>
      <c r="HB78" s="73"/>
      <c r="HC78" s="73"/>
      <c r="HD78" s="73"/>
      <c r="HE78" s="73"/>
      <c r="HF78" s="73"/>
      <c r="HG78" s="73"/>
      <c r="HH78" s="73"/>
      <c r="HI78" s="73"/>
      <c r="HJ78" s="73"/>
      <c r="HK78" s="73"/>
      <c r="HL78" s="73"/>
      <c r="HM78" s="73"/>
      <c r="HN78" s="73"/>
      <c r="HO78" s="73"/>
      <c r="HP78" s="73"/>
      <c r="HQ78" s="73"/>
      <c r="HR78" s="73"/>
      <c r="HS78" s="73"/>
      <c r="HT78" s="73"/>
      <c r="HU78" s="73"/>
      <c r="HV78" s="73"/>
      <c r="HW78" s="73"/>
      <c r="HX78" s="73"/>
      <c r="HY78" s="73"/>
      <c r="HZ78" s="73"/>
      <c r="IA78" s="73"/>
      <c r="IB78" s="73"/>
      <c r="IC78" s="73"/>
      <c r="ID78" s="73"/>
      <c r="IE78" s="73"/>
      <c r="IF78" s="73"/>
      <c r="IG78" s="73"/>
      <c r="IH78" s="73"/>
      <c r="II78" s="73"/>
      <c r="IJ78" s="73"/>
      <c r="IK78" s="73"/>
      <c r="IL78" s="73"/>
      <c r="IM78" s="73"/>
      <c r="IN78" s="73"/>
      <c r="IO78" s="73"/>
      <c r="IP78" s="73"/>
      <c r="IQ78" s="73"/>
      <c r="IR78" s="73"/>
      <c r="IS78" s="73"/>
    </row>
    <row r="79" spans="1:253">
      <c r="A79" s="938" t="s">
        <v>154</v>
      </c>
      <c r="B79" s="1195">
        <v>3355549.0646589999</v>
      </c>
      <c r="C79" s="975">
        <v>285572.87699999998</v>
      </c>
      <c r="D79" s="975">
        <v>2077.5740000000001</v>
      </c>
      <c r="E79" s="975">
        <v>68111.744999999995</v>
      </c>
      <c r="F79" s="975">
        <v>24355.242999999999</v>
      </c>
      <c r="G79" s="975">
        <v>32277.273069999999</v>
      </c>
      <c r="H79" s="975">
        <v>3767943.7767289998</v>
      </c>
      <c r="I79" s="975">
        <v>7520581.1754200002</v>
      </c>
      <c r="J79" s="1201">
        <v>1174254.203</v>
      </c>
      <c r="K79" s="1200">
        <v>45981.123</v>
      </c>
      <c r="L79" s="1194">
        <v>134434.59</v>
      </c>
      <c r="M79" s="975">
        <v>125515.724</v>
      </c>
      <c r="N79" s="975">
        <v>799140.32938999997</v>
      </c>
      <c r="O79" s="975">
        <v>9799907.1448100004</v>
      </c>
      <c r="P79" s="975">
        <v>13567850.921539001</v>
      </c>
      <c r="Q79" s="860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  <c r="AM79" s="73"/>
      <c r="AN79" s="73"/>
      <c r="AO79" s="73"/>
      <c r="AP79" s="73"/>
      <c r="AQ79" s="73"/>
      <c r="AR79" s="73"/>
      <c r="AS79" s="73"/>
      <c r="AT79" s="73"/>
      <c r="AU79" s="73"/>
      <c r="AV79" s="73"/>
      <c r="AW79" s="73"/>
      <c r="AX79" s="73"/>
      <c r="AY79" s="73"/>
      <c r="AZ79" s="73"/>
      <c r="BA79" s="73"/>
      <c r="BB79" s="73"/>
      <c r="BC79" s="73"/>
      <c r="BD79" s="73"/>
      <c r="BE79" s="73"/>
      <c r="BF79" s="73"/>
      <c r="BG79" s="73"/>
      <c r="BH79" s="73"/>
      <c r="BI79" s="73"/>
      <c r="BJ79" s="73"/>
      <c r="BK79" s="73"/>
      <c r="BL79" s="73"/>
      <c r="BM79" s="73"/>
      <c r="BN79" s="73"/>
      <c r="BO79" s="73"/>
      <c r="BP79" s="73"/>
      <c r="BQ79" s="73"/>
      <c r="BR79" s="73"/>
      <c r="BS79" s="73"/>
      <c r="BT79" s="73"/>
      <c r="BU79" s="73"/>
      <c r="BV79" s="73"/>
      <c r="BW79" s="73"/>
      <c r="BX79" s="73"/>
      <c r="BY79" s="73"/>
      <c r="BZ79" s="73"/>
      <c r="CA79" s="73"/>
      <c r="CB79" s="73"/>
      <c r="CC79" s="73"/>
      <c r="CD79" s="73"/>
      <c r="CE79" s="73"/>
      <c r="CF79" s="73"/>
      <c r="CG79" s="73"/>
      <c r="CH79" s="73"/>
      <c r="CI79" s="73"/>
      <c r="CJ79" s="73"/>
      <c r="CK79" s="73"/>
      <c r="CL79" s="73"/>
      <c r="CM79" s="73"/>
      <c r="CN79" s="73"/>
      <c r="CO79" s="73"/>
      <c r="CP79" s="73"/>
      <c r="CQ79" s="73"/>
      <c r="CR79" s="73"/>
      <c r="CS79" s="73"/>
      <c r="CT79" s="73"/>
      <c r="CU79" s="73"/>
      <c r="CV79" s="73"/>
      <c r="CW79" s="73"/>
      <c r="CX79" s="73"/>
      <c r="CY79" s="73"/>
      <c r="CZ79" s="73"/>
      <c r="DA79" s="73"/>
      <c r="DB79" s="73"/>
      <c r="DC79" s="73"/>
      <c r="DD79" s="73"/>
      <c r="DE79" s="73"/>
      <c r="DF79" s="73"/>
      <c r="DG79" s="73"/>
      <c r="DH79" s="73"/>
      <c r="DI79" s="73"/>
      <c r="DJ79" s="73"/>
      <c r="DK79" s="73"/>
      <c r="DL79" s="73"/>
      <c r="DM79" s="73"/>
      <c r="DN79" s="73"/>
      <c r="DO79" s="73"/>
      <c r="DP79" s="73"/>
      <c r="DQ79" s="73"/>
      <c r="DR79" s="73"/>
      <c r="DS79" s="73"/>
      <c r="DT79" s="73"/>
      <c r="DU79" s="73"/>
      <c r="DV79" s="73"/>
      <c r="DW79" s="73"/>
      <c r="DX79" s="73"/>
      <c r="DY79" s="73"/>
      <c r="DZ79" s="73"/>
      <c r="EA79" s="73"/>
      <c r="EB79" s="73"/>
      <c r="EC79" s="73"/>
      <c r="ED79" s="73"/>
      <c r="EE79" s="73"/>
      <c r="EF79" s="73"/>
      <c r="EG79" s="73"/>
      <c r="EH79" s="73"/>
      <c r="EI79" s="73"/>
      <c r="EJ79" s="73"/>
      <c r="EK79" s="73"/>
      <c r="EL79" s="73"/>
      <c r="EM79" s="73"/>
      <c r="EN79" s="73"/>
      <c r="EO79" s="73"/>
      <c r="EP79" s="73"/>
      <c r="EQ79" s="73"/>
      <c r="ER79" s="73"/>
      <c r="ES79" s="73"/>
      <c r="ET79" s="73"/>
      <c r="EU79" s="73"/>
      <c r="EV79" s="73"/>
      <c r="EW79" s="73"/>
      <c r="EX79" s="73"/>
      <c r="EY79" s="73"/>
      <c r="EZ79" s="73"/>
      <c r="FA79" s="73"/>
      <c r="FB79" s="73"/>
      <c r="FC79" s="73"/>
      <c r="FD79" s="73"/>
      <c r="FE79" s="73"/>
      <c r="FF79" s="73"/>
      <c r="FG79" s="73"/>
      <c r="FH79" s="73"/>
      <c r="FI79" s="73"/>
      <c r="FJ79" s="73"/>
      <c r="FK79" s="73"/>
      <c r="FL79" s="73"/>
      <c r="FM79" s="73"/>
      <c r="FN79" s="73"/>
      <c r="FO79" s="73"/>
      <c r="FP79" s="73"/>
      <c r="FQ79" s="73"/>
      <c r="FR79" s="73"/>
      <c r="FS79" s="73"/>
      <c r="FT79" s="73"/>
      <c r="FU79" s="73"/>
      <c r="FV79" s="73"/>
      <c r="FW79" s="73"/>
      <c r="FX79" s="73"/>
      <c r="FY79" s="73"/>
      <c r="FZ79" s="73"/>
      <c r="GA79" s="73"/>
      <c r="GB79" s="73"/>
      <c r="GC79" s="73"/>
      <c r="GD79" s="73"/>
      <c r="GE79" s="73"/>
      <c r="GF79" s="73"/>
      <c r="GG79" s="73"/>
      <c r="GH79" s="73"/>
      <c r="GI79" s="73"/>
      <c r="GJ79" s="73"/>
      <c r="GK79" s="73"/>
      <c r="GL79" s="73"/>
      <c r="GM79" s="73"/>
      <c r="GN79" s="73"/>
      <c r="GO79" s="73"/>
      <c r="GP79" s="73"/>
      <c r="GQ79" s="73"/>
      <c r="GR79" s="73"/>
      <c r="GS79" s="73"/>
      <c r="GT79" s="73"/>
      <c r="GU79" s="73"/>
      <c r="GV79" s="73"/>
      <c r="GW79" s="73"/>
      <c r="GX79" s="73"/>
      <c r="GY79" s="73"/>
      <c r="GZ79" s="73"/>
      <c r="HA79" s="73"/>
      <c r="HB79" s="73"/>
      <c r="HC79" s="73"/>
      <c r="HD79" s="73"/>
      <c r="HE79" s="73"/>
      <c r="HF79" s="73"/>
      <c r="HG79" s="73"/>
      <c r="HH79" s="73"/>
      <c r="HI79" s="73"/>
      <c r="HJ79" s="73"/>
      <c r="HK79" s="73"/>
      <c r="HL79" s="73"/>
      <c r="HM79" s="73"/>
      <c r="HN79" s="73"/>
      <c r="HO79" s="73"/>
      <c r="HP79" s="73"/>
      <c r="HQ79" s="73"/>
      <c r="HR79" s="73"/>
      <c r="HS79" s="73"/>
      <c r="HT79" s="73"/>
      <c r="HU79" s="73"/>
      <c r="HV79" s="73"/>
      <c r="HW79" s="73"/>
      <c r="HX79" s="73"/>
      <c r="HY79" s="73"/>
      <c r="HZ79" s="73"/>
      <c r="IA79" s="73"/>
      <c r="IB79" s="73"/>
      <c r="IC79" s="73"/>
      <c r="ID79" s="73"/>
      <c r="IE79" s="73"/>
      <c r="IF79" s="73"/>
      <c r="IG79" s="73"/>
      <c r="IH79" s="73"/>
      <c r="II79" s="73"/>
      <c r="IJ79" s="73"/>
      <c r="IK79" s="73"/>
      <c r="IL79" s="73"/>
      <c r="IM79" s="73"/>
      <c r="IN79" s="73"/>
      <c r="IO79" s="73"/>
      <c r="IP79" s="73"/>
      <c r="IQ79" s="73"/>
      <c r="IR79" s="73"/>
      <c r="IS79" s="73"/>
    </row>
    <row r="80" spans="1:253">
      <c r="A80" s="938" t="s">
        <v>155</v>
      </c>
      <c r="B80" s="1195">
        <v>3286819.4899769998</v>
      </c>
      <c r="C80" s="975">
        <v>275971.788</v>
      </c>
      <c r="D80" s="975">
        <v>2015.941</v>
      </c>
      <c r="E80" s="975">
        <v>67877.413</v>
      </c>
      <c r="F80" s="975">
        <v>23526.167000000001</v>
      </c>
      <c r="G80" s="975">
        <v>31021.595330000004</v>
      </c>
      <c r="H80" s="975">
        <v>3687232.3943070001</v>
      </c>
      <c r="I80" s="975">
        <v>7659139.6595421508</v>
      </c>
      <c r="J80" s="1201">
        <v>1201246.0079999999</v>
      </c>
      <c r="K80" s="1200">
        <v>45882.896999999997</v>
      </c>
      <c r="L80" s="1194">
        <v>133549.97200000001</v>
      </c>
      <c r="M80" s="975">
        <v>124697.989</v>
      </c>
      <c r="N80" s="975">
        <v>802995.15604999999</v>
      </c>
      <c r="O80" s="975">
        <v>9967511.6815921497</v>
      </c>
      <c r="P80" s="975">
        <v>13654744.07589915</v>
      </c>
      <c r="Q80" s="860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3"/>
      <c r="AU80" s="73"/>
      <c r="AV80" s="73"/>
      <c r="AW80" s="73"/>
      <c r="AX80" s="73"/>
      <c r="AY80" s="73"/>
      <c r="AZ80" s="73"/>
      <c r="BA80" s="73"/>
      <c r="BB80" s="73"/>
      <c r="BC80" s="73"/>
      <c r="BD80" s="73"/>
      <c r="BE80" s="73"/>
      <c r="BF80" s="73"/>
      <c r="BG80" s="73"/>
      <c r="BH80" s="73"/>
      <c r="BI80" s="73"/>
      <c r="BJ80" s="73"/>
      <c r="BK80" s="73"/>
      <c r="BL80" s="73"/>
      <c r="BM80" s="73"/>
      <c r="BN80" s="73"/>
      <c r="BO80" s="73"/>
      <c r="BP80" s="73"/>
      <c r="BQ80" s="73"/>
      <c r="BR80" s="73"/>
      <c r="BS80" s="73"/>
      <c r="BT80" s="73"/>
      <c r="BU80" s="73"/>
      <c r="BV80" s="73"/>
      <c r="BW80" s="73"/>
      <c r="BX80" s="73"/>
      <c r="BY80" s="73"/>
      <c r="BZ80" s="73"/>
      <c r="CA80" s="73"/>
      <c r="CB80" s="73"/>
      <c r="CC80" s="73"/>
      <c r="CD80" s="73"/>
      <c r="CE80" s="73"/>
      <c r="CF80" s="73"/>
      <c r="CG80" s="73"/>
      <c r="CH80" s="73"/>
      <c r="CI80" s="73"/>
      <c r="CJ80" s="73"/>
      <c r="CK80" s="73"/>
      <c r="CL80" s="73"/>
      <c r="CM80" s="73"/>
      <c r="CN80" s="73"/>
      <c r="CO80" s="73"/>
      <c r="CP80" s="73"/>
      <c r="CQ80" s="73"/>
      <c r="CR80" s="73"/>
      <c r="CS80" s="73"/>
      <c r="CT80" s="73"/>
      <c r="CU80" s="73"/>
      <c r="CV80" s="73"/>
      <c r="CW80" s="73"/>
      <c r="CX80" s="73"/>
      <c r="CY80" s="73"/>
      <c r="CZ80" s="73"/>
      <c r="DA80" s="73"/>
      <c r="DB80" s="73"/>
      <c r="DC80" s="73"/>
      <c r="DD80" s="73"/>
      <c r="DE80" s="73"/>
      <c r="DF80" s="73"/>
      <c r="DG80" s="73"/>
      <c r="DH80" s="73"/>
      <c r="DI80" s="73"/>
      <c r="DJ80" s="73"/>
      <c r="DK80" s="73"/>
      <c r="DL80" s="73"/>
      <c r="DM80" s="73"/>
      <c r="DN80" s="73"/>
      <c r="DO80" s="73"/>
      <c r="DP80" s="73"/>
      <c r="DQ80" s="73"/>
      <c r="DR80" s="73"/>
      <c r="DS80" s="73"/>
      <c r="DT80" s="73"/>
      <c r="DU80" s="73"/>
      <c r="DV80" s="73"/>
      <c r="DW80" s="73"/>
      <c r="DX80" s="73"/>
      <c r="DY80" s="73"/>
      <c r="DZ80" s="73"/>
      <c r="EA80" s="73"/>
      <c r="EB80" s="73"/>
      <c r="EC80" s="73"/>
      <c r="ED80" s="73"/>
      <c r="EE80" s="73"/>
      <c r="EF80" s="73"/>
      <c r="EG80" s="73"/>
      <c r="EH80" s="73"/>
      <c r="EI80" s="73"/>
      <c r="EJ80" s="73"/>
      <c r="EK80" s="73"/>
      <c r="EL80" s="73"/>
      <c r="EM80" s="73"/>
      <c r="EN80" s="73"/>
      <c r="EO80" s="73"/>
      <c r="EP80" s="73"/>
      <c r="EQ80" s="73"/>
      <c r="ER80" s="73"/>
      <c r="ES80" s="73"/>
      <c r="ET80" s="73"/>
      <c r="EU80" s="73"/>
      <c r="EV80" s="73"/>
      <c r="EW80" s="73"/>
      <c r="EX80" s="73"/>
      <c r="EY80" s="73"/>
      <c r="EZ80" s="73"/>
      <c r="FA80" s="73"/>
      <c r="FB80" s="73"/>
      <c r="FC80" s="73"/>
      <c r="FD80" s="73"/>
      <c r="FE80" s="73"/>
      <c r="FF80" s="73"/>
      <c r="FG80" s="73"/>
      <c r="FH80" s="73"/>
      <c r="FI80" s="73"/>
      <c r="FJ80" s="73"/>
      <c r="FK80" s="73"/>
      <c r="FL80" s="73"/>
      <c r="FM80" s="73"/>
      <c r="FN80" s="73"/>
      <c r="FO80" s="73"/>
      <c r="FP80" s="73"/>
      <c r="FQ80" s="73"/>
      <c r="FR80" s="73"/>
      <c r="FS80" s="73"/>
      <c r="FT80" s="73"/>
      <c r="FU80" s="73"/>
      <c r="FV80" s="73"/>
      <c r="FW80" s="73"/>
      <c r="FX80" s="73"/>
      <c r="FY80" s="73"/>
      <c r="FZ80" s="73"/>
      <c r="GA80" s="73"/>
      <c r="GB80" s="73"/>
      <c r="GC80" s="73"/>
      <c r="GD80" s="73"/>
      <c r="GE80" s="73"/>
      <c r="GF80" s="73"/>
      <c r="GG80" s="73"/>
      <c r="GH80" s="73"/>
      <c r="GI80" s="73"/>
      <c r="GJ80" s="73"/>
      <c r="GK80" s="73"/>
      <c r="GL80" s="73"/>
      <c r="GM80" s="73"/>
      <c r="GN80" s="73"/>
      <c r="GO80" s="73"/>
      <c r="GP80" s="73"/>
      <c r="GQ80" s="73"/>
      <c r="GR80" s="73"/>
      <c r="GS80" s="73"/>
      <c r="GT80" s="73"/>
      <c r="GU80" s="73"/>
      <c r="GV80" s="73"/>
      <c r="GW80" s="73"/>
      <c r="GX80" s="73"/>
      <c r="GY80" s="73"/>
      <c r="GZ80" s="73"/>
      <c r="HA80" s="73"/>
      <c r="HB80" s="73"/>
      <c r="HC80" s="73"/>
      <c r="HD80" s="73"/>
      <c r="HE80" s="73"/>
      <c r="HF80" s="73"/>
      <c r="HG80" s="73"/>
      <c r="HH80" s="73"/>
      <c r="HI80" s="73"/>
      <c r="HJ80" s="73"/>
      <c r="HK80" s="73"/>
      <c r="HL80" s="73"/>
      <c r="HM80" s="73"/>
      <c r="HN80" s="73"/>
      <c r="HO80" s="73"/>
      <c r="HP80" s="73"/>
      <c r="HQ80" s="73"/>
      <c r="HR80" s="73"/>
      <c r="HS80" s="73"/>
      <c r="HT80" s="73"/>
      <c r="HU80" s="73"/>
      <c r="HV80" s="73"/>
      <c r="HW80" s="73"/>
      <c r="HX80" s="73"/>
      <c r="HY80" s="73"/>
      <c r="HZ80" s="73"/>
      <c r="IA80" s="73"/>
      <c r="IB80" s="73"/>
      <c r="IC80" s="73"/>
      <c r="ID80" s="73"/>
      <c r="IE80" s="73"/>
      <c r="IF80" s="73"/>
      <c r="IG80" s="73"/>
      <c r="IH80" s="73"/>
      <c r="II80" s="73"/>
      <c r="IJ80" s="73"/>
      <c r="IK80" s="73"/>
      <c r="IL80" s="73"/>
      <c r="IM80" s="73"/>
      <c r="IN80" s="73"/>
      <c r="IO80" s="73"/>
      <c r="IP80" s="73"/>
      <c r="IQ80" s="73"/>
      <c r="IR80" s="73"/>
      <c r="IS80" s="73"/>
    </row>
    <row r="81" spans="1:253">
      <c r="A81" s="938" t="s">
        <v>156</v>
      </c>
      <c r="B81" s="1195">
        <v>3211586.7778404504</v>
      </c>
      <c r="C81" s="975">
        <v>271622.20699999999</v>
      </c>
      <c r="D81" s="975">
        <v>2057.5230000000001</v>
      </c>
      <c r="E81" s="975">
        <v>66806.650999999998</v>
      </c>
      <c r="F81" s="975">
        <v>23124.095000000001</v>
      </c>
      <c r="G81" s="975">
        <v>30859.72683</v>
      </c>
      <c r="H81" s="975">
        <v>3606056.9806704507</v>
      </c>
      <c r="I81" s="975">
        <v>7810283.5868499996</v>
      </c>
      <c r="J81" s="1201">
        <v>1203636.7509999999</v>
      </c>
      <c r="K81" s="1200">
        <v>46312.546000000002</v>
      </c>
      <c r="L81" s="1194">
        <v>133698.42600000001</v>
      </c>
      <c r="M81" s="1201">
        <v>126602.07699999999</v>
      </c>
      <c r="N81" s="975">
        <v>808568.64556000009</v>
      </c>
      <c r="O81" s="975">
        <v>10129102.03241</v>
      </c>
      <c r="P81" s="975">
        <v>13735159.01308045</v>
      </c>
      <c r="Q81" s="860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  <c r="AM81" s="73"/>
      <c r="AN81" s="73"/>
      <c r="AO81" s="73"/>
      <c r="AP81" s="73"/>
      <c r="AQ81" s="73"/>
      <c r="AR81" s="73"/>
      <c r="AS81" s="73"/>
      <c r="AT81" s="73"/>
      <c r="AU81" s="73"/>
      <c r="AV81" s="73"/>
      <c r="AW81" s="73"/>
      <c r="AX81" s="73"/>
      <c r="AY81" s="73"/>
      <c r="AZ81" s="73"/>
      <c r="BA81" s="73"/>
      <c r="BB81" s="73"/>
      <c r="BC81" s="73"/>
      <c r="BD81" s="73"/>
      <c r="BE81" s="73"/>
      <c r="BF81" s="73"/>
      <c r="BG81" s="73"/>
      <c r="BH81" s="73"/>
      <c r="BI81" s="73"/>
      <c r="BJ81" s="73"/>
      <c r="BK81" s="73"/>
      <c r="BL81" s="73"/>
      <c r="BM81" s="73"/>
      <c r="BN81" s="73"/>
      <c r="BO81" s="73"/>
      <c r="BP81" s="73"/>
      <c r="BQ81" s="73"/>
      <c r="BR81" s="73"/>
      <c r="BS81" s="73"/>
      <c r="BT81" s="73"/>
      <c r="BU81" s="73"/>
      <c r="BV81" s="73"/>
      <c r="BW81" s="73"/>
      <c r="BX81" s="73"/>
      <c r="BY81" s="73"/>
      <c r="BZ81" s="73"/>
      <c r="CA81" s="73"/>
      <c r="CB81" s="73"/>
      <c r="CC81" s="73"/>
      <c r="CD81" s="73"/>
      <c r="CE81" s="73"/>
      <c r="CF81" s="73"/>
      <c r="CG81" s="73"/>
      <c r="CH81" s="73"/>
      <c r="CI81" s="73"/>
      <c r="CJ81" s="73"/>
      <c r="CK81" s="73"/>
      <c r="CL81" s="73"/>
      <c r="CM81" s="73"/>
      <c r="CN81" s="73"/>
      <c r="CO81" s="73"/>
      <c r="CP81" s="73"/>
      <c r="CQ81" s="73"/>
      <c r="CR81" s="73"/>
      <c r="CS81" s="73"/>
      <c r="CT81" s="73"/>
      <c r="CU81" s="73"/>
      <c r="CV81" s="73"/>
      <c r="CW81" s="73"/>
      <c r="CX81" s="73"/>
      <c r="CY81" s="73"/>
      <c r="CZ81" s="73"/>
      <c r="DA81" s="73"/>
      <c r="DB81" s="73"/>
      <c r="DC81" s="73"/>
      <c r="DD81" s="73"/>
      <c r="DE81" s="73"/>
      <c r="DF81" s="73"/>
      <c r="DG81" s="73"/>
      <c r="DH81" s="73"/>
      <c r="DI81" s="73"/>
      <c r="DJ81" s="73"/>
      <c r="DK81" s="73"/>
      <c r="DL81" s="73"/>
      <c r="DM81" s="73"/>
      <c r="DN81" s="73"/>
      <c r="DO81" s="73"/>
      <c r="DP81" s="73"/>
      <c r="DQ81" s="73"/>
      <c r="DR81" s="73"/>
      <c r="DS81" s="73"/>
      <c r="DT81" s="73"/>
      <c r="DU81" s="73"/>
      <c r="DV81" s="73"/>
      <c r="DW81" s="73"/>
      <c r="DX81" s="73"/>
      <c r="DY81" s="73"/>
      <c r="DZ81" s="73"/>
      <c r="EA81" s="73"/>
      <c r="EB81" s="73"/>
      <c r="EC81" s="73"/>
      <c r="ED81" s="73"/>
      <c r="EE81" s="73"/>
      <c r="EF81" s="73"/>
      <c r="EG81" s="73"/>
      <c r="EH81" s="73"/>
      <c r="EI81" s="73"/>
      <c r="EJ81" s="73"/>
      <c r="EK81" s="73"/>
      <c r="EL81" s="73"/>
      <c r="EM81" s="73"/>
      <c r="EN81" s="73"/>
      <c r="EO81" s="73"/>
      <c r="EP81" s="73"/>
      <c r="EQ81" s="73"/>
      <c r="ER81" s="73"/>
      <c r="ES81" s="73"/>
      <c r="ET81" s="73"/>
      <c r="EU81" s="73"/>
      <c r="EV81" s="73"/>
      <c r="EW81" s="73"/>
      <c r="EX81" s="73"/>
      <c r="EY81" s="73"/>
      <c r="EZ81" s="73"/>
      <c r="FA81" s="73"/>
      <c r="FB81" s="73"/>
      <c r="FC81" s="73"/>
      <c r="FD81" s="73"/>
      <c r="FE81" s="73"/>
      <c r="FF81" s="73"/>
      <c r="FG81" s="73"/>
      <c r="FH81" s="73"/>
      <c r="FI81" s="73"/>
      <c r="FJ81" s="73"/>
      <c r="FK81" s="73"/>
      <c r="FL81" s="73"/>
      <c r="FM81" s="73"/>
      <c r="FN81" s="73"/>
      <c r="FO81" s="73"/>
      <c r="FP81" s="73"/>
      <c r="FQ81" s="73"/>
      <c r="FR81" s="73"/>
      <c r="FS81" s="73"/>
      <c r="FT81" s="73"/>
      <c r="FU81" s="73"/>
      <c r="FV81" s="73"/>
      <c r="FW81" s="73"/>
      <c r="FX81" s="73"/>
      <c r="FY81" s="73"/>
      <c r="FZ81" s="73"/>
      <c r="GA81" s="73"/>
      <c r="GB81" s="73"/>
      <c r="GC81" s="73"/>
      <c r="GD81" s="73"/>
      <c r="GE81" s="73"/>
      <c r="GF81" s="73"/>
      <c r="GG81" s="73"/>
      <c r="GH81" s="73"/>
      <c r="GI81" s="73"/>
      <c r="GJ81" s="73"/>
      <c r="GK81" s="73"/>
      <c r="GL81" s="73"/>
      <c r="GM81" s="73"/>
      <c r="GN81" s="73"/>
      <c r="GO81" s="73"/>
      <c r="GP81" s="73"/>
      <c r="GQ81" s="73"/>
      <c r="GR81" s="73"/>
      <c r="GS81" s="73"/>
      <c r="GT81" s="73"/>
      <c r="GU81" s="73"/>
      <c r="GV81" s="73"/>
      <c r="GW81" s="73"/>
      <c r="GX81" s="73"/>
      <c r="GY81" s="73"/>
      <c r="GZ81" s="73"/>
      <c r="HA81" s="73"/>
      <c r="HB81" s="73"/>
      <c r="HC81" s="73"/>
      <c r="HD81" s="73"/>
      <c r="HE81" s="73"/>
      <c r="HF81" s="73"/>
      <c r="HG81" s="73"/>
      <c r="HH81" s="73"/>
      <c r="HI81" s="73"/>
      <c r="HJ81" s="73"/>
      <c r="HK81" s="73"/>
      <c r="HL81" s="73"/>
      <c r="HM81" s="73"/>
      <c r="HN81" s="73"/>
      <c r="HO81" s="73"/>
      <c r="HP81" s="73"/>
      <c r="HQ81" s="73"/>
      <c r="HR81" s="73"/>
      <c r="HS81" s="73"/>
      <c r="HT81" s="73"/>
      <c r="HU81" s="73"/>
      <c r="HV81" s="73"/>
      <c r="HW81" s="73"/>
      <c r="HX81" s="73"/>
      <c r="HY81" s="73"/>
      <c r="HZ81" s="73"/>
      <c r="IA81" s="73"/>
      <c r="IB81" s="73"/>
      <c r="IC81" s="73"/>
      <c r="ID81" s="73"/>
      <c r="IE81" s="73"/>
      <c r="IF81" s="73"/>
      <c r="IG81" s="73"/>
      <c r="IH81" s="73"/>
      <c r="II81" s="73"/>
      <c r="IJ81" s="73"/>
      <c r="IK81" s="73"/>
      <c r="IL81" s="73"/>
      <c r="IM81" s="73"/>
      <c r="IN81" s="73"/>
      <c r="IO81" s="73"/>
      <c r="IP81" s="73"/>
      <c r="IQ81" s="73"/>
      <c r="IR81" s="73"/>
      <c r="IS81" s="73"/>
    </row>
    <row r="82" spans="1:253">
      <c r="A82" s="938" t="s">
        <v>157</v>
      </c>
      <c r="B82" s="1195">
        <v>3217791.0016330001</v>
      </c>
      <c r="C82" s="975">
        <v>269808.97100000002</v>
      </c>
      <c r="D82" s="975">
        <v>2105.2600000000002</v>
      </c>
      <c r="E82" s="975">
        <v>66202.676999999996</v>
      </c>
      <c r="F82" s="975">
        <v>22761.102999999999</v>
      </c>
      <c r="G82" s="975">
        <v>30854.035470000003</v>
      </c>
      <c r="H82" s="975">
        <v>3609523.048103</v>
      </c>
      <c r="I82" s="975">
        <v>7923576.0534549998</v>
      </c>
      <c r="J82" s="1201">
        <v>1206117.4509999999</v>
      </c>
      <c r="K82" s="1200">
        <v>46873.822</v>
      </c>
      <c r="L82" s="1194">
        <v>133612.71299999999</v>
      </c>
      <c r="M82" s="1201">
        <v>129875.38800000001</v>
      </c>
      <c r="N82" s="975">
        <v>806488.40480999998</v>
      </c>
      <c r="O82" s="975">
        <v>10246543.832265001</v>
      </c>
      <c r="P82" s="975">
        <v>13856066.880368002</v>
      </c>
      <c r="Q82" s="860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  <c r="AM82" s="73"/>
      <c r="AN82" s="73"/>
      <c r="AO82" s="73"/>
      <c r="AP82" s="73"/>
      <c r="AQ82" s="73"/>
      <c r="AR82" s="73"/>
      <c r="AS82" s="73"/>
      <c r="AT82" s="73"/>
      <c r="AU82" s="73"/>
      <c r="AV82" s="73"/>
      <c r="AW82" s="73"/>
      <c r="AX82" s="73"/>
      <c r="AY82" s="73"/>
      <c r="AZ82" s="73"/>
      <c r="BA82" s="73"/>
      <c r="BB82" s="73"/>
      <c r="BC82" s="73"/>
      <c r="BD82" s="73"/>
      <c r="BE82" s="73"/>
      <c r="BF82" s="73"/>
      <c r="BG82" s="73"/>
      <c r="BH82" s="73"/>
      <c r="BI82" s="73"/>
      <c r="BJ82" s="73"/>
      <c r="BK82" s="73"/>
      <c r="BL82" s="73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3"/>
      <c r="CA82" s="73"/>
      <c r="CB82" s="73"/>
      <c r="CC82" s="73"/>
      <c r="CD82" s="73"/>
      <c r="CE82" s="73"/>
      <c r="CF82" s="73"/>
      <c r="CG82" s="73"/>
      <c r="CH82" s="73"/>
      <c r="CI82" s="73"/>
      <c r="CJ82" s="73"/>
      <c r="CK82" s="73"/>
      <c r="CL82" s="73"/>
      <c r="CM82" s="73"/>
      <c r="CN82" s="73"/>
      <c r="CO82" s="73"/>
      <c r="CP82" s="73"/>
      <c r="CQ82" s="73"/>
      <c r="CR82" s="73"/>
      <c r="CS82" s="73"/>
      <c r="CT82" s="73"/>
      <c r="CU82" s="73"/>
      <c r="CV82" s="73"/>
      <c r="CW82" s="73"/>
      <c r="CX82" s="73"/>
      <c r="CY82" s="73"/>
      <c r="CZ82" s="73"/>
      <c r="DA82" s="73"/>
      <c r="DB82" s="73"/>
      <c r="DC82" s="73"/>
      <c r="DD82" s="73"/>
      <c r="DE82" s="73"/>
      <c r="DF82" s="73"/>
      <c r="DG82" s="73"/>
      <c r="DH82" s="73"/>
      <c r="DI82" s="73"/>
      <c r="DJ82" s="73"/>
      <c r="DK82" s="73"/>
      <c r="DL82" s="73"/>
      <c r="DM82" s="73"/>
      <c r="DN82" s="73"/>
      <c r="DO82" s="73"/>
      <c r="DP82" s="73"/>
      <c r="DQ82" s="73"/>
      <c r="DR82" s="73"/>
      <c r="DS82" s="73"/>
      <c r="DT82" s="73"/>
      <c r="DU82" s="73"/>
      <c r="DV82" s="73"/>
      <c r="DW82" s="73"/>
      <c r="DX82" s="73"/>
      <c r="DY82" s="73"/>
      <c r="DZ82" s="73"/>
      <c r="EA82" s="73"/>
      <c r="EB82" s="73"/>
      <c r="EC82" s="73"/>
      <c r="ED82" s="73"/>
      <c r="EE82" s="73"/>
      <c r="EF82" s="73"/>
      <c r="EG82" s="73"/>
      <c r="EH82" s="73"/>
      <c r="EI82" s="73"/>
      <c r="EJ82" s="73"/>
      <c r="EK82" s="73"/>
      <c r="EL82" s="73"/>
      <c r="EM82" s="73"/>
      <c r="EN82" s="73"/>
      <c r="EO82" s="73"/>
      <c r="EP82" s="73"/>
      <c r="EQ82" s="73"/>
      <c r="ER82" s="73"/>
      <c r="ES82" s="73"/>
      <c r="ET82" s="73"/>
      <c r="EU82" s="73"/>
      <c r="EV82" s="73"/>
      <c r="EW82" s="73"/>
      <c r="EX82" s="73"/>
      <c r="EY82" s="73"/>
      <c r="EZ82" s="73"/>
      <c r="FA82" s="73"/>
      <c r="FB82" s="73"/>
      <c r="FC82" s="73"/>
      <c r="FD82" s="73"/>
      <c r="FE82" s="73"/>
      <c r="FF82" s="73"/>
      <c r="FG82" s="73"/>
      <c r="FH82" s="73"/>
      <c r="FI82" s="73"/>
      <c r="FJ82" s="73"/>
      <c r="FK82" s="73"/>
      <c r="FL82" s="73"/>
      <c r="FM82" s="73"/>
      <c r="FN82" s="73"/>
      <c r="FO82" s="73"/>
      <c r="FP82" s="73"/>
      <c r="FQ82" s="73"/>
      <c r="FR82" s="73"/>
      <c r="FS82" s="73"/>
      <c r="FT82" s="73"/>
      <c r="FU82" s="73"/>
      <c r="FV82" s="73"/>
      <c r="FW82" s="73"/>
      <c r="FX82" s="73"/>
      <c r="FY82" s="73"/>
      <c r="FZ82" s="73"/>
      <c r="GA82" s="73"/>
      <c r="GB82" s="73"/>
      <c r="GC82" s="73"/>
      <c r="GD82" s="73"/>
      <c r="GE82" s="73"/>
      <c r="GF82" s="73"/>
      <c r="GG82" s="73"/>
      <c r="GH82" s="73"/>
      <c r="GI82" s="73"/>
      <c r="GJ82" s="73"/>
      <c r="GK82" s="73"/>
      <c r="GL82" s="73"/>
      <c r="GM82" s="73"/>
      <c r="GN82" s="73"/>
      <c r="GO82" s="73"/>
      <c r="GP82" s="73"/>
      <c r="GQ82" s="73"/>
      <c r="GR82" s="73"/>
      <c r="GS82" s="73"/>
      <c r="GT82" s="73"/>
      <c r="GU82" s="73"/>
      <c r="GV82" s="73"/>
      <c r="GW82" s="73"/>
      <c r="GX82" s="73"/>
      <c r="GY82" s="73"/>
      <c r="GZ82" s="73"/>
      <c r="HA82" s="73"/>
      <c r="HB82" s="73"/>
      <c r="HC82" s="73"/>
      <c r="HD82" s="73"/>
      <c r="HE82" s="73"/>
      <c r="HF82" s="73"/>
      <c r="HG82" s="73"/>
      <c r="HH82" s="73"/>
      <c r="HI82" s="73"/>
      <c r="HJ82" s="73"/>
      <c r="HK82" s="73"/>
      <c r="HL82" s="73"/>
      <c r="HM82" s="73"/>
      <c r="HN82" s="73"/>
      <c r="HO82" s="73"/>
      <c r="HP82" s="73"/>
      <c r="HQ82" s="73"/>
      <c r="HR82" s="73"/>
      <c r="HS82" s="73"/>
      <c r="HT82" s="73"/>
      <c r="HU82" s="73"/>
      <c r="HV82" s="73"/>
      <c r="HW82" s="73"/>
      <c r="HX82" s="73"/>
      <c r="HY82" s="73"/>
      <c r="HZ82" s="73"/>
      <c r="IA82" s="73"/>
      <c r="IB82" s="73"/>
      <c r="IC82" s="73"/>
      <c r="ID82" s="73"/>
      <c r="IE82" s="73"/>
      <c r="IF82" s="73"/>
      <c r="IG82" s="73"/>
      <c r="IH82" s="73"/>
      <c r="II82" s="73"/>
      <c r="IJ82" s="73"/>
      <c r="IK82" s="73"/>
      <c r="IL82" s="73"/>
      <c r="IM82" s="73"/>
      <c r="IN82" s="73"/>
      <c r="IO82" s="73"/>
      <c r="IP82" s="73"/>
      <c r="IQ82" s="73"/>
      <c r="IR82" s="73"/>
      <c r="IS82" s="73"/>
    </row>
    <row r="83" spans="1:253">
      <c r="A83" s="938" t="s">
        <v>158</v>
      </c>
      <c r="B83" s="1195">
        <v>3167548.1843209998</v>
      </c>
      <c r="C83" s="975">
        <v>264539.24400000001</v>
      </c>
      <c r="D83" s="975">
        <v>2020.3330000000001</v>
      </c>
      <c r="E83" s="975">
        <v>65814.195999999996</v>
      </c>
      <c r="F83" s="975">
        <v>22606.633999999998</v>
      </c>
      <c r="G83" s="975">
        <v>34294.472780000004</v>
      </c>
      <c r="H83" s="975">
        <v>3556823.0641009999</v>
      </c>
      <c r="I83" s="975">
        <v>8044245.3246332807</v>
      </c>
      <c r="J83" s="1201">
        <v>1212200.392</v>
      </c>
      <c r="K83" s="1200">
        <v>47073.739000000001</v>
      </c>
      <c r="L83" s="1194">
        <v>135730.451</v>
      </c>
      <c r="M83" s="975">
        <v>132817.55900000001</v>
      </c>
      <c r="N83" s="975">
        <v>815517.96165999991</v>
      </c>
      <c r="O83" s="975">
        <v>10387585.42729328</v>
      </c>
      <c r="P83" s="975">
        <v>13944408.49139428</v>
      </c>
      <c r="Q83" s="860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  <c r="AM83" s="73"/>
      <c r="AN83" s="73"/>
      <c r="AO83" s="73"/>
      <c r="AP83" s="73"/>
      <c r="AQ83" s="73"/>
      <c r="AR83" s="73"/>
      <c r="AS83" s="73"/>
      <c r="AT83" s="73"/>
      <c r="AU83" s="73"/>
      <c r="AV83" s="73"/>
      <c r="AW83" s="73"/>
      <c r="AX83" s="73"/>
      <c r="AY83" s="73"/>
      <c r="AZ83" s="73"/>
      <c r="BA83" s="73"/>
      <c r="BB83" s="73"/>
      <c r="BC83" s="73"/>
      <c r="BD83" s="73"/>
      <c r="BE83" s="73"/>
      <c r="BF83" s="73"/>
      <c r="BG83" s="73"/>
      <c r="BH83" s="73"/>
      <c r="BI83" s="73"/>
      <c r="BJ83" s="73"/>
      <c r="BK83" s="73"/>
      <c r="BL83" s="73"/>
      <c r="BM83" s="73"/>
      <c r="BN83" s="73"/>
      <c r="BO83" s="73"/>
      <c r="BP83" s="73"/>
      <c r="BQ83" s="73"/>
      <c r="BR83" s="73"/>
      <c r="BS83" s="73"/>
      <c r="BT83" s="73"/>
      <c r="BU83" s="73"/>
      <c r="BV83" s="73"/>
      <c r="BW83" s="73"/>
      <c r="BX83" s="73"/>
      <c r="BY83" s="73"/>
      <c r="BZ83" s="73"/>
      <c r="CA83" s="73"/>
      <c r="CB83" s="73"/>
      <c r="CC83" s="73"/>
      <c r="CD83" s="73"/>
      <c r="CE83" s="73"/>
      <c r="CF83" s="73"/>
      <c r="CG83" s="73"/>
      <c r="CH83" s="73"/>
      <c r="CI83" s="73"/>
      <c r="CJ83" s="73"/>
      <c r="CK83" s="73"/>
      <c r="CL83" s="73"/>
      <c r="CM83" s="73"/>
      <c r="CN83" s="73"/>
      <c r="CO83" s="73"/>
      <c r="CP83" s="73"/>
      <c r="CQ83" s="73"/>
      <c r="CR83" s="73"/>
      <c r="CS83" s="73"/>
      <c r="CT83" s="73"/>
      <c r="CU83" s="73"/>
      <c r="CV83" s="73"/>
      <c r="CW83" s="73"/>
      <c r="CX83" s="73"/>
      <c r="CY83" s="73"/>
      <c r="CZ83" s="73"/>
      <c r="DA83" s="73"/>
      <c r="DB83" s="73"/>
      <c r="DC83" s="73"/>
      <c r="DD83" s="73"/>
      <c r="DE83" s="73"/>
      <c r="DF83" s="73"/>
      <c r="DG83" s="73"/>
      <c r="DH83" s="73"/>
      <c r="DI83" s="73"/>
      <c r="DJ83" s="73"/>
      <c r="DK83" s="73"/>
      <c r="DL83" s="73"/>
      <c r="DM83" s="73"/>
      <c r="DN83" s="73"/>
      <c r="DO83" s="73"/>
      <c r="DP83" s="73"/>
      <c r="DQ83" s="73"/>
      <c r="DR83" s="73"/>
      <c r="DS83" s="73"/>
      <c r="DT83" s="73"/>
      <c r="DU83" s="73"/>
      <c r="DV83" s="73"/>
      <c r="DW83" s="73"/>
      <c r="DX83" s="73"/>
      <c r="DY83" s="73"/>
      <c r="DZ83" s="73"/>
      <c r="EA83" s="73"/>
      <c r="EB83" s="73"/>
      <c r="EC83" s="73"/>
      <c r="ED83" s="73"/>
      <c r="EE83" s="73"/>
      <c r="EF83" s="73"/>
      <c r="EG83" s="73"/>
      <c r="EH83" s="73"/>
      <c r="EI83" s="73"/>
      <c r="EJ83" s="73"/>
      <c r="EK83" s="73"/>
      <c r="EL83" s="73"/>
      <c r="EM83" s="73"/>
      <c r="EN83" s="73"/>
      <c r="EO83" s="73"/>
      <c r="EP83" s="73"/>
      <c r="EQ83" s="73"/>
      <c r="ER83" s="73"/>
      <c r="ES83" s="73"/>
      <c r="ET83" s="73"/>
      <c r="EU83" s="73"/>
      <c r="EV83" s="73"/>
      <c r="EW83" s="73"/>
      <c r="EX83" s="73"/>
      <c r="EY83" s="73"/>
      <c r="EZ83" s="73"/>
      <c r="FA83" s="73"/>
      <c r="FB83" s="73"/>
      <c r="FC83" s="73"/>
      <c r="FD83" s="73"/>
      <c r="FE83" s="73"/>
      <c r="FF83" s="73"/>
      <c r="FG83" s="73"/>
      <c r="FH83" s="73"/>
      <c r="FI83" s="73"/>
      <c r="FJ83" s="73"/>
      <c r="FK83" s="73"/>
      <c r="FL83" s="73"/>
      <c r="FM83" s="73"/>
      <c r="FN83" s="73"/>
      <c r="FO83" s="73"/>
      <c r="FP83" s="73"/>
      <c r="FQ83" s="73"/>
      <c r="FR83" s="73"/>
      <c r="FS83" s="73"/>
      <c r="FT83" s="73"/>
      <c r="FU83" s="73"/>
      <c r="FV83" s="73"/>
      <c r="FW83" s="73"/>
      <c r="FX83" s="73"/>
      <c r="FY83" s="73"/>
      <c r="FZ83" s="73"/>
      <c r="GA83" s="73"/>
      <c r="GB83" s="73"/>
      <c r="GC83" s="73"/>
      <c r="GD83" s="73"/>
      <c r="GE83" s="73"/>
      <c r="GF83" s="73"/>
      <c r="GG83" s="73"/>
      <c r="GH83" s="73"/>
      <c r="GI83" s="73"/>
      <c r="GJ83" s="73"/>
      <c r="GK83" s="73"/>
      <c r="GL83" s="73"/>
      <c r="GM83" s="73"/>
      <c r="GN83" s="73"/>
      <c r="GO83" s="73"/>
      <c r="GP83" s="73"/>
      <c r="GQ83" s="73"/>
      <c r="GR83" s="73"/>
      <c r="GS83" s="73"/>
      <c r="GT83" s="73"/>
      <c r="GU83" s="73"/>
      <c r="GV83" s="73"/>
      <c r="GW83" s="73"/>
      <c r="GX83" s="73"/>
      <c r="GY83" s="73"/>
      <c r="GZ83" s="73"/>
      <c r="HA83" s="73"/>
      <c r="HB83" s="73"/>
      <c r="HC83" s="73"/>
      <c r="HD83" s="73"/>
      <c r="HE83" s="73"/>
      <c r="HF83" s="73"/>
      <c r="HG83" s="73"/>
      <c r="HH83" s="73"/>
      <c r="HI83" s="73"/>
      <c r="HJ83" s="73"/>
      <c r="HK83" s="73"/>
      <c r="HL83" s="73"/>
      <c r="HM83" s="73"/>
      <c r="HN83" s="73"/>
      <c r="HO83" s="73"/>
      <c r="HP83" s="73"/>
      <c r="HQ83" s="73"/>
      <c r="HR83" s="73"/>
      <c r="HS83" s="73"/>
      <c r="HT83" s="73"/>
      <c r="HU83" s="73"/>
      <c r="HV83" s="73"/>
      <c r="HW83" s="73"/>
      <c r="HX83" s="73"/>
      <c r="HY83" s="73"/>
      <c r="HZ83" s="73"/>
      <c r="IA83" s="73"/>
      <c r="IB83" s="73"/>
      <c r="IC83" s="73"/>
      <c r="ID83" s="73"/>
      <c r="IE83" s="73"/>
      <c r="IF83" s="73"/>
      <c r="IG83" s="73"/>
      <c r="IH83" s="73"/>
      <c r="II83" s="73"/>
      <c r="IJ83" s="73"/>
      <c r="IK83" s="73"/>
      <c r="IL83" s="73"/>
      <c r="IM83" s="73"/>
      <c r="IN83" s="73"/>
      <c r="IO83" s="73"/>
      <c r="IP83" s="73"/>
      <c r="IQ83" s="73"/>
      <c r="IR83" s="73"/>
      <c r="IS83" s="73"/>
    </row>
    <row r="84" spans="1:253">
      <c r="A84" s="939"/>
      <c r="B84" s="1195"/>
      <c r="C84" s="975"/>
      <c r="D84" s="975"/>
      <c r="E84" s="975"/>
      <c r="F84" s="975"/>
      <c r="G84" s="975"/>
      <c r="H84" s="975"/>
      <c r="I84" s="975"/>
      <c r="J84" s="1201"/>
      <c r="K84" s="1200"/>
      <c r="L84" s="1194"/>
      <c r="M84" s="975"/>
      <c r="N84" s="975"/>
      <c r="O84" s="975"/>
      <c r="P84" s="975"/>
      <c r="Q84" s="860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N84" s="73"/>
      <c r="AO84" s="73"/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  <c r="BH84" s="73"/>
      <c r="BI84" s="73"/>
      <c r="BJ84" s="73"/>
      <c r="BK84" s="73"/>
      <c r="BL84" s="73"/>
      <c r="BM84" s="73"/>
      <c r="BN84" s="73"/>
      <c r="BO84" s="73"/>
      <c r="BP84" s="73"/>
      <c r="BQ84" s="73"/>
      <c r="BR84" s="73"/>
      <c r="BS84" s="73"/>
      <c r="BT84" s="73"/>
      <c r="BU84" s="73"/>
      <c r="BV84" s="73"/>
      <c r="BW84" s="73"/>
      <c r="BX84" s="73"/>
      <c r="BY84" s="73"/>
      <c r="BZ84" s="73"/>
      <c r="CA84" s="73"/>
      <c r="CB84" s="73"/>
      <c r="CC84" s="73"/>
      <c r="CD84" s="73"/>
      <c r="CE84" s="73"/>
      <c r="CF84" s="73"/>
      <c r="CG84" s="73"/>
      <c r="CH84" s="73"/>
      <c r="CI84" s="73"/>
      <c r="CJ84" s="73"/>
      <c r="CK84" s="73"/>
      <c r="CL84" s="73"/>
      <c r="CM84" s="73"/>
      <c r="CN84" s="73"/>
      <c r="CO84" s="73"/>
      <c r="CP84" s="73"/>
      <c r="CQ84" s="73"/>
      <c r="CR84" s="73"/>
      <c r="CS84" s="73"/>
      <c r="CT84" s="73"/>
      <c r="CU84" s="73"/>
      <c r="CV84" s="73"/>
      <c r="CW84" s="73"/>
      <c r="CX84" s="73"/>
      <c r="CY84" s="73"/>
      <c r="CZ84" s="73"/>
      <c r="DA84" s="73"/>
      <c r="DB84" s="73"/>
      <c r="DC84" s="73"/>
      <c r="DD84" s="73"/>
      <c r="DE84" s="73"/>
      <c r="DF84" s="73"/>
      <c r="DG84" s="73"/>
      <c r="DH84" s="73"/>
      <c r="DI84" s="73"/>
      <c r="DJ84" s="73"/>
      <c r="DK84" s="73"/>
      <c r="DL84" s="73"/>
      <c r="DM84" s="73"/>
      <c r="DN84" s="73"/>
      <c r="DO84" s="73"/>
      <c r="DP84" s="73"/>
      <c r="DQ84" s="73"/>
      <c r="DR84" s="73"/>
      <c r="DS84" s="73"/>
      <c r="DT84" s="73"/>
      <c r="DU84" s="73"/>
      <c r="DV84" s="73"/>
      <c r="DW84" s="73"/>
      <c r="DX84" s="73"/>
      <c r="DY84" s="73"/>
      <c r="DZ84" s="73"/>
      <c r="EA84" s="73"/>
      <c r="EB84" s="73"/>
      <c r="EC84" s="73"/>
      <c r="ED84" s="73"/>
      <c r="EE84" s="73"/>
      <c r="EF84" s="73"/>
      <c r="EG84" s="73"/>
      <c r="EH84" s="73"/>
      <c r="EI84" s="73"/>
      <c r="EJ84" s="73"/>
      <c r="EK84" s="73"/>
      <c r="EL84" s="73"/>
      <c r="EM84" s="73"/>
      <c r="EN84" s="73"/>
      <c r="EO84" s="73"/>
      <c r="EP84" s="73"/>
      <c r="EQ84" s="73"/>
      <c r="ER84" s="73"/>
      <c r="ES84" s="73"/>
      <c r="ET84" s="73"/>
      <c r="EU84" s="73"/>
      <c r="EV84" s="73"/>
      <c r="EW84" s="73"/>
      <c r="EX84" s="73"/>
      <c r="EY84" s="73"/>
      <c r="EZ84" s="73"/>
      <c r="FA84" s="73"/>
      <c r="FB84" s="73"/>
      <c r="FC84" s="73"/>
      <c r="FD84" s="73"/>
      <c r="FE84" s="73"/>
      <c r="FF84" s="73"/>
      <c r="FG84" s="73"/>
      <c r="FH84" s="73"/>
      <c r="FI84" s="73"/>
      <c r="FJ84" s="73"/>
      <c r="FK84" s="73"/>
      <c r="FL84" s="73"/>
      <c r="FM84" s="73"/>
      <c r="FN84" s="73"/>
      <c r="FO84" s="73"/>
      <c r="FP84" s="73"/>
      <c r="FQ84" s="73"/>
      <c r="FR84" s="73"/>
      <c r="FS84" s="73"/>
      <c r="FT84" s="73"/>
      <c r="FU84" s="73"/>
      <c r="FV84" s="73"/>
      <c r="FW84" s="73"/>
      <c r="FX84" s="73"/>
      <c r="FY84" s="73"/>
      <c r="FZ84" s="73"/>
      <c r="GA84" s="73"/>
      <c r="GB84" s="73"/>
      <c r="GC84" s="73"/>
      <c r="GD84" s="73"/>
      <c r="GE84" s="73"/>
      <c r="GF84" s="73"/>
      <c r="GG84" s="73"/>
      <c r="GH84" s="73"/>
      <c r="GI84" s="73"/>
      <c r="GJ84" s="73"/>
      <c r="GK84" s="73"/>
      <c r="GL84" s="73"/>
      <c r="GM84" s="73"/>
      <c r="GN84" s="73"/>
      <c r="GO84" s="73"/>
      <c r="GP84" s="73"/>
      <c r="GQ84" s="73"/>
      <c r="GR84" s="73"/>
      <c r="GS84" s="73"/>
      <c r="GT84" s="73"/>
      <c r="GU84" s="73"/>
      <c r="GV84" s="73"/>
      <c r="GW84" s="73"/>
      <c r="GX84" s="73"/>
      <c r="GY84" s="73"/>
      <c r="GZ84" s="73"/>
      <c r="HA84" s="73"/>
      <c r="HB84" s="73"/>
      <c r="HC84" s="73"/>
      <c r="HD84" s="73"/>
      <c r="HE84" s="73"/>
      <c r="HF84" s="73"/>
      <c r="HG84" s="73"/>
      <c r="HH84" s="73"/>
      <c r="HI84" s="73"/>
      <c r="HJ84" s="73"/>
      <c r="HK84" s="73"/>
      <c r="HL84" s="73"/>
      <c r="HM84" s="73"/>
      <c r="HN84" s="73"/>
      <c r="HO84" s="73"/>
      <c r="HP84" s="73"/>
      <c r="HQ84" s="73"/>
      <c r="HR84" s="73"/>
      <c r="HS84" s="73"/>
      <c r="HT84" s="73"/>
      <c r="HU84" s="73"/>
      <c r="HV84" s="73"/>
      <c r="HW84" s="73"/>
      <c r="HX84" s="73"/>
      <c r="HY84" s="73"/>
      <c r="HZ84" s="73"/>
      <c r="IA84" s="73"/>
      <c r="IB84" s="73"/>
      <c r="IC84" s="73"/>
      <c r="ID84" s="73"/>
      <c r="IE84" s="73"/>
      <c r="IF84" s="73"/>
      <c r="IG84" s="73"/>
      <c r="IH84" s="73"/>
      <c r="II84" s="73"/>
      <c r="IJ84" s="73"/>
      <c r="IK84" s="73"/>
      <c r="IL84" s="73"/>
      <c r="IM84" s="73"/>
      <c r="IN84" s="73"/>
      <c r="IO84" s="73"/>
      <c r="IP84" s="73"/>
      <c r="IQ84" s="73"/>
      <c r="IR84" s="73"/>
      <c r="IS84" s="73"/>
    </row>
    <row r="85" spans="1:253">
      <c r="A85" s="937" t="s">
        <v>1079</v>
      </c>
      <c r="B85" s="1195">
        <v>3120915.893898</v>
      </c>
      <c r="C85" s="975">
        <v>261352.916</v>
      </c>
      <c r="D85" s="975">
        <v>1955.152</v>
      </c>
      <c r="E85" s="975">
        <v>65117.553999999996</v>
      </c>
      <c r="F85" s="975">
        <v>22489.974999999999</v>
      </c>
      <c r="G85" s="975">
        <v>32586.554940000002</v>
      </c>
      <c r="H85" s="975">
        <v>3504418.0458380003</v>
      </c>
      <c r="I85" s="975">
        <v>8167949.4690200007</v>
      </c>
      <c r="J85" s="1201">
        <v>1229365.8570000001</v>
      </c>
      <c r="K85" s="1200">
        <v>47741.22</v>
      </c>
      <c r="L85" s="1194">
        <v>136966.39999999999</v>
      </c>
      <c r="M85" s="975">
        <v>135710.89600000001</v>
      </c>
      <c r="N85" s="975">
        <v>827354.58055999991</v>
      </c>
      <c r="O85" s="975">
        <v>10545088.422580002</v>
      </c>
      <c r="P85" s="975">
        <v>14049506.468418002</v>
      </c>
      <c r="Q85" s="860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3"/>
      <c r="AU85" s="73"/>
      <c r="AV85" s="73"/>
      <c r="AW85" s="73"/>
      <c r="AX85" s="73"/>
      <c r="AY85" s="73"/>
      <c r="AZ85" s="73"/>
      <c r="BA85" s="73"/>
      <c r="BB85" s="73"/>
      <c r="BC85" s="73"/>
      <c r="BD85" s="73"/>
      <c r="BE85" s="73"/>
      <c r="BF85" s="73"/>
      <c r="BG85" s="73"/>
      <c r="BH85" s="73"/>
      <c r="BI85" s="73"/>
      <c r="BJ85" s="73"/>
      <c r="BK85" s="73"/>
      <c r="BL85" s="73"/>
      <c r="BM85" s="73"/>
      <c r="BN85" s="73"/>
      <c r="BO85" s="73"/>
      <c r="BP85" s="73"/>
      <c r="BQ85" s="73"/>
      <c r="BR85" s="73"/>
      <c r="BS85" s="73"/>
      <c r="BT85" s="73"/>
      <c r="BU85" s="73"/>
      <c r="BV85" s="73"/>
      <c r="BW85" s="73"/>
      <c r="BX85" s="73"/>
      <c r="BY85" s="73"/>
      <c r="BZ85" s="73"/>
      <c r="CA85" s="73"/>
      <c r="CB85" s="73"/>
      <c r="CC85" s="73"/>
      <c r="CD85" s="73"/>
      <c r="CE85" s="73"/>
      <c r="CF85" s="73"/>
      <c r="CG85" s="73"/>
      <c r="CH85" s="73"/>
      <c r="CI85" s="73"/>
      <c r="CJ85" s="73"/>
      <c r="CK85" s="73"/>
      <c r="CL85" s="73"/>
      <c r="CM85" s="73"/>
      <c r="CN85" s="73"/>
      <c r="CO85" s="73"/>
      <c r="CP85" s="73"/>
      <c r="CQ85" s="73"/>
      <c r="CR85" s="73"/>
      <c r="CS85" s="73"/>
      <c r="CT85" s="73"/>
      <c r="CU85" s="73"/>
      <c r="CV85" s="73"/>
      <c r="CW85" s="73"/>
      <c r="CX85" s="73"/>
      <c r="CY85" s="73"/>
      <c r="CZ85" s="73"/>
      <c r="DA85" s="73"/>
      <c r="DB85" s="73"/>
      <c r="DC85" s="73"/>
      <c r="DD85" s="73"/>
      <c r="DE85" s="73"/>
      <c r="DF85" s="73"/>
      <c r="DG85" s="73"/>
      <c r="DH85" s="73"/>
      <c r="DI85" s="73"/>
      <c r="DJ85" s="73"/>
      <c r="DK85" s="73"/>
      <c r="DL85" s="73"/>
      <c r="DM85" s="73"/>
      <c r="DN85" s="73"/>
      <c r="DO85" s="73"/>
      <c r="DP85" s="73"/>
      <c r="DQ85" s="73"/>
      <c r="DR85" s="73"/>
      <c r="DS85" s="73"/>
      <c r="DT85" s="73"/>
      <c r="DU85" s="73"/>
      <c r="DV85" s="73"/>
      <c r="DW85" s="73"/>
      <c r="DX85" s="73"/>
      <c r="DY85" s="73"/>
      <c r="DZ85" s="73"/>
      <c r="EA85" s="73"/>
      <c r="EB85" s="73"/>
      <c r="EC85" s="73"/>
      <c r="ED85" s="73"/>
      <c r="EE85" s="73"/>
      <c r="EF85" s="73"/>
      <c r="EG85" s="73"/>
      <c r="EH85" s="73"/>
      <c r="EI85" s="73"/>
      <c r="EJ85" s="73"/>
      <c r="EK85" s="73"/>
      <c r="EL85" s="73"/>
      <c r="EM85" s="73"/>
      <c r="EN85" s="73"/>
      <c r="EO85" s="73"/>
      <c r="EP85" s="73"/>
      <c r="EQ85" s="73"/>
      <c r="ER85" s="73"/>
      <c r="ES85" s="73"/>
      <c r="ET85" s="73"/>
      <c r="EU85" s="73"/>
      <c r="EV85" s="73"/>
      <c r="EW85" s="73"/>
      <c r="EX85" s="73"/>
      <c r="EY85" s="73"/>
      <c r="EZ85" s="73"/>
      <c r="FA85" s="73"/>
      <c r="FB85" s="73"/>
      <c r="FC85" s="73"/>
      <c r="FD85" s="73"/>
      <c r="FE85" s="73"/>
      <c r="FF85" s="73"/>
      <c r="FG85" s="73"/>
      <c r="FH85" s="73"/>
      <c r="FI85" s="73"/>
      <c r="FJ85" s="73"/>
      <c r="FK85" s="73"/>
      <c r="FL85" s="73"/>
      <c r="FM85" s="73"/>
      <c r="FN85" s="73"/>
      <c r="FO85" s="73"/>
      <c r="FP85" s="73"/>
      <c r="FQ85" s="73"/>
      <c r="FR85" s="73"/>
      <c r="FS85" s="73"/>
      <c r="FT85" s="73"/>
      <c r="FU85" s="73"/>
      <c r="FV85" s="73"/>
      <c r="FW85" s="73"/>
      <c r="FX85" s="73"/>
      <c r="FY85" s="73"/>
      <c r="FZ85" s="73"/>
      <c r="GA85" s="73"/>
      <c r="GB85" s="73"/>
      <c r="GC85" s="73"/>
      <c r="GD85" s="73"/>
      <c r="GE85" s="73"/>
      <c r="GF85" s="73"/>
      <c r="GG85" s="73"/>
      <c r="GH85" s="73"/>
      <c r="GI85" s="73"/>
      <c r="GJ85" s="73"/>
      <c r="GK85" s="73"/>
      <c r="GL85" s="73"/>
      <c r="GM85" s="73"/>
      <c r="GN85" s="73"/>
      <c r="GO85" s="73"/>
      <c r="GP85" s="73"/>
      <c r="GQ85" s="73"/>
      <c r="GR85" s="73"/>
      <c r="GS85" s="73"/>
      <c r="GT85" s="73"/>
      <c r="GU85" s="73"/>
      <c r="GV85" s="73"/>
      <c r="GW85" s="73"/>
      <c r="GX85" s="73"/>
      <c r="GY85" s="73"/>
      <c r="GZ85" s="73"/>
      <c r="HA85" s="73"/>
      <c r="HB85" s="73"/>
      <c r="HC85" s="73"/>
      <c r="HD85" s="73"/>
      <c r="HE85" s="73"/>
      <c r="HF85" s="73"/>
      <c r="HG85" s="73"/>
      <c r="HH85" s="73"/>
      <c r="HI85" s="73"/>
      <c r="HJ85" s="73"/>
      <c r="HK85" s="73"/>
      <c r="HL85" s="73"/>
      <c r="HM85" s="73"/>
      <c r="HN85" s="73"/>
      <c r="HO85" s="73"/>
      <c r="HP85" s="73"/>
      <c r="HQ85" s="73"/>
      <c r="HR85" s="73"/>
      <c r="HS85" s="73"/>
      <c r="HT85" s="73"/>
      <c r="HU85" s="73"/>
      <c r="HV85" s="73"/>
      <c r="HW85" s="73"/>
      <c r="HX85" s="73"/>
      <c r="HY85" s="73"/>
      <c r="HZ85" s="73"/>
      <c r="IA85" s="73"/>
      <c r="IB85" s="73"/>
      <c r="IC85" s="73"/>
      <c r="ID85" s="73"/>
      <c r="IE85" s="73"/>
      <c r="IF85" s="73"/>
      <c r="IG85" s="73"/>
      <c r="IH85" s="73"/>
      <c r="II85" s="73"/>
      <c r="IJ85" s="73"/>
      <c r="IK85" s="73"/>
      <c r="IL85" s="73"/>
      <c r="IM85" s="73"/>
      <c r="IN85" s="73"/>
      <c r="IO85" s="73"/>
      <c r="IP85" s="73"/>
      <c r="IQ85" s="73"/>
      <c r="IR85" s="73"/>
      <c r="IS85" s="73"/>
    </row>
    <row r="86" spans="1:253">
      <c r="A86" s="938" t="s">
        <v>148</v>
      </c>
      <c r="B86" s="1195">
        <v>3135299.4472010001</v>
      </c>
      <c r="C86" s="975">
        <v>263897.26199999999</v>
      </c>
      <c r="D86" s="975">
        <v>1979.6469999999999</v>
      </c>
      <c r="E86" s="975">
        <v>64849.786999999997</v>
      </c>
      <c r="F86" s="975">
        <v>22871.47</v>
      </c>
      <c r="G86" s="975">
        <v>32565.20536</v>
      </c>
      <c r="H86" s="975">
        <v>3521462.8185610003</v>
      </c>
      <c r="I86" s="975">
        <v>8174725.220733</v>
      </c>
      <c r="J86" s="1201">
        <v>1222818.9669999999</v>
      </c>
      <c r="K86" s="1200">
        <v>48400.921000000002</v>
      </c>
      <c r="L86" s="1194">
        <v>137935.65</v>
      </c>
      <c r="M86" s="975">
        <v>137408.82999999999</v>
      </c>
      <c r="N86" s="975">
        <v>833266.95794000011</v>
      </c>
      <c r="O86" s="975">
        <v>10554556.546673</v>
      </c>
      <c r="P86" s="975">
        <v>14076019.365234001</v>
      </c>
      <c r="Q86" s="860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  <c r="AM86" s="73"/>
      <c r="AN86" s="73"/>
      <c r="AO86" s="73"/>
      <c r="AP86" s="73"/>
      <c r="AQ86" s="73"/>
      <c r="AR86" s="73"/>
      <c r="AS86" s="73"/>
      <c r="AT86" s="73"/>
      <c r="AU86" s="73"/>
      <c r="AV86" s="73"/>
      <c r="AW86" s="73"/>
      <c r="AX86" s="73"/>
      <c r="AY86" s="73"/>
      <c r="AZ86" s="73"/>
      <c r="BA86" s="73"/>
      <c r="BB86" s="73"/>
      <c r="BC86" s="73"/>
      <c r="BD86" s="73"/>
      <c r="BE86" s="73"/>
      <c r="BF86" s="73"/>
      <c r="BG86" s="73"/>
      <c r="BH86" s="73"/>
      <c r="BI86" s="73"/>
      <c r="BJ86" s="73"/>
      <c r="BK86" s="73"/>
      <c r="BL86" s="73"/>
      <c r="BM86" s="73"/>
      <c r="BN86" s="73"/>
      <c r="BO86" s="73"/>
      <c r="BP86" s="73"/>
      <c r="BQ86" s="73"/>
      <c r="BR86" s="73"/>
      <c r="BS86" s="73"/>
      <c r="BT86" s="73"/>
      <c r="BU86" s="73"/>
      <c r="BV86" s="73"/>
      <c r="BW86" s="73"/>
      <c r="BX86" s="73"/>
      <c r="BY86" s="73"/>
      <c r="BZ86" s="73"/>
      <c r="CA86" s="73"/>
      <c r="CB86" s="73"/>
      <c r="CC86" s="73"/>
      <c r="CD86" s="73"/>
      <c r="CE86" s="73"/>
      <c r="CF86" s="73"/>
      <c r="CG86" s="73"/>
      <c r="CH86" s="73"/>
      <c r="CI86" s="73"/>
      <c r="CJ86" s="73"/>
      <c r="CK86" s="73"/>
      <c r="CL86" s="73"/>
      <c r="CM86" s="73"/>
      <c r="CN86" s="73"/>
      <c r="CO86" s="73"/>
      <c r="CP86" s="73"/>
      <c r="CQ86" s="73"/>
      <c r="CR86" s="73"/>
      <c r="CS86" s="73"/>
      <c r="CT86" s="73"/>
      <c r="CU86" s="73"/>
      <c r="CV86" s="73"/>
      <c r="CW86" s="73"/>
      <c r="CX86" s="73"/>
      <c r="CY86" s="73"/>
      <c r="CZ86" s="73"/>
      <c r="DA86" s="73"/>
      <c r="DB86" s="73"/>
      <c r="DC86" s="73"/>
      <c r="DD86" s="73"/>
      <c r="DE86" s="73"/>
      <c r="DF86" s="73"/>
      <c r="DG86" s="73"/>
      <c r="DH86" s="73"/>
      <c r="DI86" s="73"/>
      <c r="DJ86" s="73"/>
      <c r="DK86" s="73"/>
      <c r="DL86" s="73"/>
      <c r="DM86" s="73"/>
      <c r="DN86" s="73"/>
      <c r="DO86" s="73"/>
      <c r="DP86" s="73"/>
      <c r="DQ86" s="73"/>
      <c r="DR86" s="73"/>
      <c r="DS86" s="73"/>
      <c r="DT86" s="73"/>
      <c r="DU86" s="73"/>
      <c r="DV86" s="73"/>
      <c r="DW86" s="73"/>
      <c r="DX86" s="73"/>
      <c r="DY86" s="73"/>
      <c r="DZ86" s="73"/>
      <c r="EA86" s="73"/>
      <c r="EB86" s="73"/>
      <c r="EC86" s="73"/>
      <c r="ED86" s="73"/>
      <c r="EE86" s="73"/>
      <c r="EF86" s="73"/>
      <c r="EG86" s="73"/>
      <c r="EH86" s="73"/>
      <c r="EI86" s="73"/>
      <c r="EJ86" s="73"/>
      <c r="EK86" s="73"/>
      <c r="EL86" s="73"/>
      <c r="EM86" s="73"/>
      <c r="EN86" s="73"/>
      <c r="EO86" s="73"/>
      <c r="EP86" s="73"/>
      <c r="EQ86" s="73"/>
      <c r="ER86" s="73"/>
      <c r="ES86" s="73"/>
      <c r="ET86" s="73"/>
      <c r="EU86" s="73"/>
      <c r="EV86" s="73"/>
      <c r="EW86" s="73"/>
      <c r="EX86" s="73"/>
      <c r="EY86" s="73"/>
      <c r="EZ86" s="73"/>
      <c r="FA86" s="73"/>
      <c r="FB86" s="73"/>
      <c r="FC86" s="73"/>
      <c r="FD86" s="73"/>
      <c r="FE86" s="73"/>
      <c r="FF86" s="73"/>
      <c r="FG86" s="73"/>
      <c r="FH86" s="73"/>
      <c r="FI86" s="73"/>
      <c r="FJ86" s="73"/>
      <c r="FK86" s="73"/>
      <c r="FL86" s="73"/>
      <c r="FM86" s="73"/>
      <c r="FN86" s="73"/>
      <c r="FO86" s="73"/>
      <c r="FP86" s="73"/>
      <c r="FQ86" s="73"/>
      <c r="FR86" s="73"/>
      <c r="FS86" s="73"/>
      <c r="FT86" s="73"/>
      <c r="FU86" s="73"/>
      <c r="FV86" s="73"/>
      <c r="FW86" s="73"/>
      <c r="FX86" s="73"/>
      <c r="FY86" s="73"/>
      <c r="FZ86" s="73"/>
      <c r="GA86" s="73"/>
      <c r="GB86" s="73"/>
      <c r="GC86" s="73"/>
      <c r="GD86" s="73"/>
      <c r="GE86" s="73"/>
      <c r="GF86" s="73"/>
      <c r="GG86" s="73"/>
      <c r="GH86" s="73"/>
      <c r="GI86" s="73"/>
      <c r="GJ86" s="73"/>
      <c r="GK86" s="73"/>
      <c r="GL86" s="73"/>
      <c r="GM86" s="73"/>
      <c r="GN86" s="73"/>
      <c r="GO86" s="73"/>
      <c r="GP86" s="73"/>
      <c r="GQ86" s="73"/>
      <c r="GR86" s="73"/>
      <c r="GS86" s="73"/>
      <c r="GT86" s="73"/>
      <c r="GU86" s="73"/>
      <c r="GV86" s="73"/>
      <c r="GW86" s="73"/>
      <c r="GX86" s="73"/>
      <c r="GY86" s="73"/>
      <c r="GZ86" s="73"/>
      <c r="HA86" s="73"/>
      <c r="HB86" s="73"/>
      <c r="HC86" s="73"/>
      <c r="HD86" s="73"/>
      <c r="HE86" s="73"/>
      <c r="HF86" s="73"/>
      <c r="HG86" s="73"/>
      <c r="HH86" s="73"/>
      <c r="HI86" s="73"/>
      <c r="HJ86" s="73"/>
      <c r="HK86" s="73"/>
      <c r="HL86" s="73"/>
      <c r="HM86" s="73"/>
      <c r="HN86" s="73"/>
      <c r="HO86" s="73"/>
      <c r="HP86" s="73"/>
      <c r="HQ86" s="73"/>
      <c r="HR86" s="73"/>
      <c r="HS86" s="73"/>
      <c r="HT86" s="73"/>
      <c r="HU86" s="73"/>
      <c r="HV86" s="73"/>
      <c r="HW86" s="73"/>
      <c r="HX86" s="73"/>
      <c r="HY86" s="73"/>
      <c r="HZ86" s="73"/>
      <c r="IA86" s="73"/>
      <c r="IB86" s="73"/>
      <c r="IC86" s="73"/>
      <c r="ID86" s="73"/>
      <c r="IE86" s="73"/>
      <c r="IF86" s="73"/>
      <c r="IG86" s="73"/>
      <c r="IH86" s="73"/>
      <c r="II86" s="73"/>
      <c r="IJ86" s="73"/>
      <c r="IK86" s="73"/>
      <c r="IL86" s="73"/>
      <c r="IM86" s="73"/>
      <c r="IN86" s="73"/>
      <c r="IO86" s="73"/>
      <c r="IP86" s="73"/>
      <c r="IQ86" s="73"/>
      <c r="IR86" s="73"/>
      <c r="IS86" s="73"/>
    </row>
    <row r="87" spans="1:253">
      <c r="A87" s="938" t="s">
        <v>149</v>
      </c>
      <c r="B87" s="1195">
        <v>3039081.7160149999</v>
      </c>
      <c r="C87" s="975">
        <v>262554.93800000002</v>
      </c>
      <c r="D87" s="975">
        <v>1970.123</v>
      </c>
      <c r="E87" s="975">
        <v>65067.343000000001</v>
      </c>
      <c r="F87" s="975">
        <v>22684.842000000001</v>
      </c>
      <c r="G87" s="975">
        <v>31718.700570000001</v>
      </c>
      <c r="H87" s="975">
        <v>3423077.662585</v>
      </c>
      <c r="I87" s="975">
        <v>8131464.2995849093</v>
      </c>
      <c r="J87" s="1201">
        <v>1233776.054</v>
      </c>
      <c r="K87" s="1200">
        <v>49159.256999999998</v>
      </c>
      <c r="L87" s="1194">
        <v>139658.255</v>
      </c>
      <c r="M87" s="975">
        <v>139231.04300000001</v>
      </c>
      <c r="N87" s="975">
        <v>849031.00428999995</v>
      </c>
      <c r="O87" s="975">
        <v>10542319.912874909</v>
      </c>
      <c r="P87" s="975">
        <v>13965397.575459909</v>
      </c>
      <c r="Q87" s="860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73"/>
      <c r="BK87" s="73"/>
      <c r="BL87" s="73"/>
      <c r="BM87" s="73"/>
      <c r="BN87" s="73"/>
      <c r="BO87" s="73"/>
      <c r="BP87" s="73"/>
      <c r="BQ87" s="73"/>
      <c r="BR87" s="73"/>
      <c r="BS87" s="73"/>
      <c r="BT87" s="73"/>
      <c r="BU87" s="73"/>
      <c r="BV87" s="73"/>
      <c r="BW87" s="73"/>
      <c r="BX87" s="73"/>
      <c r="BY87" s="73"/>
      <c r="BZ87" s="73"/>
      <c r="CA87" s="73"/>
      <c r="CB87" s="73"/>
      <c r="CC87" s="73"/>
      <c r="CD87" s="73"/>
      <c r="CE87" s="73"/>
      <c r="CF87" s="73"/>
      <c r="CG87" s="73"/>
      <c r="CH87" s="73"/>
      <c r="CI87" s="73"/>
      <c r="CJ87" s="73"/>
      <c r="CK87" s="73"/>
      <c r="CL87" s="73"/>
      <c r="CM87" s="73"/>
      <c r="CN87" s="73"/>
      <c r="CO87" s="73"/>
      <c r="CP87" s="73"/>
      <c r="CQ87" s="73"/>
      <c r="CR87" s="73"/>
      <c r="CS87" s="73"/>
      <c r="CT87" s="73"/>
      <c r="CU87" s="73"/>
      <c r="CV87" s="73"/>
      <c r="CW87" s="73"/>
      <c r="CX87" s="73"/>
      <c r="CY87" s="73"/>
      <c r="CZ87" s="73"/>
      <c r="DA87" s="73"/>
      <c r="DB87" s="73"/>
      <c r="DC87" s="73"/>
      <c r="DD87" s="73"/>
      <c r="DE87" s="73"/>
      <c r="DF87" s="73"/>
      <c r="DG87" s="73"/>
      <c r="DH87" s="73"/>
      <c r="DI87" s="73"/>
      <c r="DJ87" s="73"/>
      <c r="DK87" s="73"/>
      <c r="DL87" s="73"/>
      <c r="DM87" s="73"/>
      <c r="DN87" s="73"/>
      <c r="DO87" s="73"/>
      <c r="DP87" s="73"/>
      <c r="DQ87" s="73"/>
      <c r="DR87" s="73"/>
      <c r="DS87" s="73"/>
      <c r="DT87" s="73"/>
      <c r="DU87" s="73"/>
      <c r="DV87" s="73"/>
      <c r="DW87" s="73"/>
      <c r="DX87" s="73"/>
      <c r="DY87" s="73"/>
      <c r="DZ87" s="73"/>
      <c r="EA87" s="73"/>
      <c r="EB87" s="73"/>
      <c r="EC87" s="73"/>
      <c r="ED87" s="73"/>
      <c r="EE87" s="73"/>
      <c r="EF87" s="73"/>
      <c r="EG87" s="73"/>
      <c r="EH87" s="73"/>
      <c r="EI87" s="73"/>
      <c r="EJ87" s="73"/>
      <c r="EK87" s="73"/>
      <c r="EL87" s="73"/>
      <c r="EM87" s="73"/>
      <c r="EN87" s="73"/>
      <c r="EO87" s="73"/>
      <c r="EP87" s="73"/>
      <c r="EQ87" s="73"/>
      <c r="ER87" s="73"/>
      <c r="ES87" s="73"/>
      <c r="ET87" s="73"/>
      <c r="EU87" s="73"/>
      <c r="EV87" s="73"/>
      <c r="EW87" s="73"/>
      <c r="EX87" s="73"/>
      <c r="EY87" s="73"/>
      <c r="EZ87" s="73"/>
      <c r="FA87" s="73"/>
      <c r="FB87" s="73"/>
      <c r="FC87" s="73"/>
      <c r="FD87" s="73"/>
      <c r="FE87" s="73"/>
      <c r="FF87" s="73"/>
      <c r="FG87" s="73"/>
      <c r="FH87" s="73"/>
      <c r="FI87" s="73"/>
      <c r="FJ87" s="73"/>
      <c r="FK87" s="73"/>
      <c r="FL87" s="73"/>
      <c r="FM87" s="73"/>
      <c r="FN87" s="73"/>
      <c r="FO87" s="73"/>
      <c r="FP87" s="73"/>
      <c r="FQ87" s="73"/>
      <c r="FR87" s="73"/>
      <c r="FS87" s="73"/>
      <c r="FT87" s="73"/>
      <c r="FU87" s="73"/>
      <c r="FV87" s="73"/>
      <c r="FW87" s="73"/>
      <c r="FX87" s="73"/>
      <c r="FY87" s="73"/>
      <c r="FZ87" s="73"/>
      <c r="GA87" s="73"/>
      <c r="GB87" s="73"/>
      <c r="GC87" s="73"/>
      <c r="GD87" s="73"/>
      <c r="GE87" s="73"/>
      <c r="GF87" s="73"/>
      <c r="GG87" s="73"/>
      <c r="GH87" s="73"/>
      <c r="GI87" s="73"/>
      <c r="GJ87" s="73"/>
      <c r="GK87" s="73"/>
      <c r="GL87" s="73"/>
      <c r="GM87" s="73"/>
      <c r="GN87" s="73"/>
      <c r="GO87" s="73"/>
      <c r="GP87" s="73"/>
      <c r="GQ87" s="73"/>
      <c r="GR87" s="73"/>
      <c r="GS87" s="73"/>
      <c r="GT87" s="73"/>
      <c r="GU87" s="73"/>
      <c r="GV87" s="73"/>
      <c r="GW87" s="73"/>
      <c r="GX87" s="73"/>
      <c r="GY87" s="73"/>
      <c r="GZ87" s="73"/>
      <c r="HA87" s="73"/>
      <c r="HB87" s="73"/>
      <c r="HC87" s="73"/>
      <c r="HD87" s="73"/>
      <c r="HE87" s="73"/>
      <c r="HF87" s="73"/>
      <c r="HG87" s="73"/>
      <c r="HH87" s="73"/>
      <c r="HI87" s="73"/>
      <c r="HJ87" s="73"/>
      <c r="HK87" s="73"/>
      <c r="HL87" s="73"/>
      <c r="HM87" s="73"/>
      <c r="HN87" s="73"/>
      <c r="HO87" s="73"/>
      <c r="HP87" s="73"/>
      <c r="HQ87" s="73"/>
      <c r="HR87" s="73"/>
      <c r="HS87" s="73"/>
      <c r="HT87" s="73"/>
      <c r="HU87" s="73"/>
      <c r="HV87" s="73"/>
      <c r="HW87" s="73"/>
      <c r="HX87" s="73"/>
      <c r="HY87" s="73"/>
      <c r="HZ87" s="73"/>
      <c r="IA87" s="73"/>
      <c r="IB87" s="73"/>
      <c r="IC87" s="73"/>
      <c r="ID87" s="73"/>
      <c r="IE87" s="73"/>
      <c r="IF87" s="73"/>
      <c r="IG87" s="73"/>
      <c r="IH87" s="73"/>
      <c r="II87" s="73"/>
      <c r="IJ87" s="73"/>
      <c r="IK87" s="73"/>
      <c r="IL87" s="73"/>
      <c r="IM87" s="73"/>
      <c r="IN87" s="73"/>
      <c r="IO87" s="73"/>
      <c r="IP87" s="73"/>
      <c r="IQ87" s="73"/>
      <c r="IR87" s="73"/>
      <c r="IS87" s="73"/>
    </row>
    <row r="88" spans="1:253">
      <c r="A88" s="938" t="s">
        <v>150</v>
      </c>
      <c r="B88" s="1195">
        <v>3043393.0205680002</v>
      </c>
      <c r="C88" s="975">
        <v>266881.429</v>
      </c>
      <c r="D88" s="975">
        <v>1999.7</v>
      </c>
      <c r="E88" s="975">
        <v>65464.146999999997</v>
      </c>
      <c r="F88" s="975">
        <v>23458.420000000002</v>
      </c>
      <c r="G88" s="975">
        <v>31820.923340000001</v>
      </c>
      <c r="H88" s="975">
        <v>3433017.6399080004</v>
      </c>
      <c r="I88" s="975">
        <v>8211522.8299350003</v>
      </c>
      <c r="J88" s="1201">
        <v>1239662.7849999999</v>
      </c>
      <c r="K88" s="1200">
        <v>49257.68</v>
      </c>
      <c r="L88" s="1194">
        <v>142246.18</v>
      </c>
      <c r="M88" s="975">
        <v>139292.37700000001</v>
      </c>
      <c r="N88" s="975">
        <v>849787.13063000003</v>
      </c>
      <c r="O88" s="975">
        <v>10631768.982564999</v>
      </c>
      <c r="P88" s="975">
        <v>14064786.622473</v>
      </c>
      <c r="Q88" s="860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73"/>
      <c r="BK88" s="73"/>
      <c r="BL88" s="73"/>
      <c r="BM88" s="73"/>
      <c r="BN88" s="73"/>
      <c r="BO88" s="73"/>
      <c r="BP88" s="73"/>
      <c r="BQ88" s="73"/>
      <c r="BR88" s="73"/>
      <c r="BS88" s="73"/>
      <c r="BT88" s="73"/>
      <c r="BU88" s="73"/>
      <c r="BV88" s="73"/>
      <c r="BW88" s="73"/>
      <c r="BX88" s="73"/>
      <c r="BY88" s="73"/>
      <c r="BZ88" s="73"/>
      <c r="CA88" s="73"/>
      <c r="CB88" s="73"/>
      <c r="CC88" s="73"/>
      <c r="CD88" s="73"/>
      <c r="CE88" s="73"/>
      <c r="CF88" s="73"/>
      <c r="CG88" s="73"/>
      <c r="CH88" s="73"/>
      <c r="CI88" s="73"/>
      <c r="CJ88" s="73"/>
      <c r="CK88" s="73"/>
      <c r="CL88" s="73"/>
      <c r="CM88" s="73"/>
      <c r="CN88" s="73"/>
      <c r="CO88" s="73"/>
      <c r="CP88" s="73"/>
      <c r="CQ88" s="73"/>
      <c r="CR88" s="73"/>
      <c r="CS88" s="73"/>
      <c r="CT88" s="73"/>
      <c r="CU88" s="73"/>
      <c r="CV88" s="73"/>
      <c r="CW88" s="73"/>
      <c r="CX88" s="73"/>
      <c r="CY88" s="73"/>
      <c r="CZ88" s="73"/>
      <c r="DA88" s="73"/>
      <c r="DB88" s="73"/>
      <c r="DC88" s="73"/>
      <c r="DD88" s="73"/>
      <c r="DE88" s="73"/>
      <c r="DF88" s="73"/>
      <c r="DG88" s="73"/>
      <c r="DH88" s="73"/>
      <c r="DI88" s="73"/>
      <c r="DJ88" s="73"/>
      <c r="DK88" s="73"/>
      <c r="DL88" s="73"/>
      <c r="DM88" s="73"/>
      <c r="DN88" s="73"/>
      <c r="DO88" s="73"/>
      <c r="DP88" s="73"/>
      <c r="DQ88" s="73"/>
      <c r="DR88" s="73"/>
      <c r="DS88" s="73"/>
      <c r="DT88" s="73"/>
      <c r="DU88" s="73"/>
      <c r="DV88" s="73"/>
      <c r="DW88" s="73"/>
      <c r="DX88" s="73"/>
      <c r="DY88" s="73"/>
      <c r="DZ88" s="73"/>
      <c r="EA88" s="73"/>
      <c r="EB88" s="73"/>
      <c r="EC88" s="73"/>
      <c r="ED88" s="73"/>
      <c r="EE88" s="73"/>
      <c r="EF88" s="73"/>
      <c r="EG88" s="73"/>
      <c r="EH88" s="73"/>
      <c r="EI88" s="73"/>
      <c r="EJ88" s="73"/>
      <c r="EK88" s="73"/>
      <c r="EL88" s="73"/>
      <c r="EM88" s="73"/>
      <c r="EN88" s="73"/>
      <c r="EO88" s="73"/>
      <c r="EP88" s="73"/>
      <c r="EQ88" s="73"/>
      <c r="ER88" s="73"/>
      <c r="ES88" s="73"/>
      <c r="ET88" s="73"/>
      <c r="EU88" s="73"/>
      <c r="EV88" s="73"/>
      <c r="EW88" s="73"/>
      <c r="EX88" s="73"/>
      <c r="EY88" s="73"/>
      <c r="EZ88" s="73"/>
      <c r="FA88" s="73"/>
      <c r="FB88" s="73"/>
      <c r="FC88" s="73"/>
      <c r="FD88" s="73"/>
      <c r="FE88" s="73"/>
      <c r="FF88" s="73"/>
      <c r="FG88" s="73"/>
      <c r="FH88" s="73"/>
      <c r="FI88" s="73"/>
      <c r="FJ88" s="73"/>
      <c r="FK88" s="73"/>
      <c r="FL88" s="73"/>
      <c r="FM88" s="73"/>
      <c r="FN88" s="73"/>
      <c r="FO88" s="73"/>
      <c r="FP88" s="73"/>
      <c r="FQ88" s="73"/>
      <c r="FR88" s="73"/>
      <c r="FS88" s="73"/>
      <c r="FT88" s="73"/>
      <c r="FU88" s="73"/>
      <c r="FV88" s="73"/>
      <c r="FW88" s="73"/>
      <c r="FX88" s="73"/>
      <c r="FY88" s="73"/>
      <c r="FZ88" s="73"/>
      <c r="GA88" s="73"/>
      <c r="GB88" s="73"/>
      <c r="GC88" s="73"/>
      <c r="GD88" s="73"/>
      <c r="GE88" s="73"/>
      <c r="GF88" s="73"/>
      <c r="GG88" s="73"/>
      <c r="GH88" s="73"/>
      <c r="GI88" s="73"/>
      <c r="GJ88" s="73"/>
      <c r="GK88" s="73"/>
      <c r="GL88" s="73"/>
      <c r="GM88" s="73"/>
      <c r="GN88" s="73"/>
      <c r="GO88" s="73"/>
      <c r="GP88" s="73"/>
      <c r="GQ88" s="73"/>
      <c r="GR88" s="73"/>
      <c r="GS88" s="73"/>
      <c r="GT88" s="73"/>
      <c r="GU88" s="73"/>
      <c r="GV88" s="73"/>
      <c r="GW88" s="73"/>
      <c r="GX88" s="73"/>
      <c r="GY88" s="73"/>
      <c r="GZ88" s="73"/>
      <c r="HA88" s="73"/>
      <c r="HB88" s="73"/>
      <c r="HC88" s="73"/>
      <c r="HD88" s="73"/>
      <c r="HE88" s="73"/>
      <c r="HF88" s="73"/>
      <c r="HG88" s="73"/>
      <c r="HH88" s="73"/>
      <c r="HI88" s="73"/>
      <c r="HJ88" s="73"/>
      <c r="HK88" s="73"/>
      <c r="HL88" s="73"/>
      <c r="HM88" s="73"/>
      <c r="HN88" s="73"/>
      <c r="HO88" s="73"/>
      <c r="HP88" s="73"/>
      <c r="HQ88" s="73"/>
      <c r="HR88" s="73"/>
      <c r="HS88" s="73"/>
      <c r="HT88" s="73"/>
      <c r="HU88" s="73"/>
      <c r="HV88" s="73"/>
      <c r="HW88" s="73"/>
      <c r="HX88" s="73"/>
      <c r="HY88" s="73"/>
      <c r="HZ88" s="73"/>
      <c r="IA88" s="73"/>
      <c r="IB88" s="73"/>
      <c r="IC88" s="73"/>
      <c r="ID88" s="73"/>
      <c r="IE88" s="73"/>
      <c r="IF88" s="73"/>
      <c r="IG88" s="73"/>
      <c r="IH88" s="73"/>
      <c r="II88" s="73"/>
      <c r="IJ88" s="73"/>
      <c r="IK88" s="73"/>
      <c r="IL88" s="73"/>
      <c r="IM88" s="73"/>
      <c r="IN88" s="73"/>
      <c r="IO88" s="73"/>
      <c r="IP88" s="73"/>
      <c r="IQ88" s="73"/>
      <c r="IR88" s="73"/>
      <c r="IS88" s="73"/>
    </row>
    <row r="89" spans="1:253">
      <c r="A89" s="938" t="s">
        <v>151</v>
      </c>
      <c r="B89" s="1195">
        <v>3038140.8348289998</v>
      </c>
      <c r="C89" s="975">
        <v>262786.69099999999</v>
      </c>
      <c r="D89" s="975">
        <v>2060.3339999999998</v>
      </c>
      <c r="E89" s="975">
        <v>65769.960000000006</v>
      </c>
      <c r="F89" s="975">
        <v>23533.291000000001</v>
      </c>
      <c r="G89" s="975">
        <v>35350.72346999999</v>
      </c>
      <c r="H89" s="975">
        <v>3427641.834299</v>
      </c>
      <c r="I89" s="975">
        <v>8167461.3793879999</v>
      </c>
      <c r="J89" s="1201">
        <v>1221559.419</v>
      </c>
      <c r="K89" s="1200">
        <v>50894.732000000004</v>
      </c>
      <c r="L89" s="1194">
        <v>143126.26699999999</v>
      </c>
      <c r="M89" s="975">
        <v>139514.516</v>
      </c>
      <c r="N89" s="975">
        <v>830569.59349</v>
      </c>
      <c r="O89" s="975">
        <v>10553125.906878004</v>
      </c>
      <c r="P89" s="975">
        <v>13980767.741177004</v>
      </c>
      <c r="Q89" s="860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  <c r="AM89" s="73"/>
      <c r="AN89" s="73"/>
      <c r="AO89" s="73"/>
      <c r="AP89" s="73"/>
      <c r="AQ89" s="73"/>
      <c r="AR89" s="73"/>
      <c r="AS89" s="73"/>
      <c r="AT89" s="73"/>
      <c r="AU89" s="73"/>
      <c r="AV89" s="73"/>
      <c r="AW89" s="73"/>
      <c r="AX89" s="73"/>
      <c r="AY89" s="73"/>
      <c r="AZ89" s="73"/>
      <c r="BA89" s="73"/>
      <c r="BB89" s="73"/>
      <c r="BC89" s="73"/>
      <c r="BD89" s="73"/>
      <c r="BE89" s="73"/>
      <c r="BF89" s="73"/>
      <c r="BG89" s="73"/>
      <c r="BH89" s="73"/>
      <c r="BI89" s="73"/>
      <c r="BJ89" s="73"/>
      <c r="BK89" s="73"/>
      <c r="BL89" s="73"/>
      <c r="BM89" s="73"/>
      <c r="BN89" s="73"/>
      <c r="BO89" s="73"/>
      <c r="BP89" s="73"/>
      <c r="BQ89" s="73"/>
      <c r="BR89" s="73"/>
      <c r="BS89" s="73"/>
      <c r="BT89" s="73"/>
      <c r="BU89" s="73"/>
      <c r="BV89" s="73"/>
      <c r="BW89" s="73"/>
      <c r="BX89" s="73"/>
      <c r="BY89" s="73"/>
      <c r="BZ89" s="73"/>
      <c r="CA89" s="73"/>
      <c r="CB89" s="73"/>
      <c r="CC89" s="73"/>
      <c r="CD89" s="73"/>
      <c r="CE89" s="73"/>
      <c r="CF89" s="73"/>
      <c r="CG89" s="73"/>
      <c r="CH89" s="73"/>
      <c r="CI89" s="73"/>
      <c r="CJ89" s="73"/>
      <c r="CK89" s="73"/>
      <c r="CL89" s="73"/>
      <c r="CM89" s="73"/>
      <c r="CN89" s="73"/>
      <c r="CO89" s="73"/>
      <c r="CP89" s="73"/>
      <c r="CQ89" s="73"/>
      <c r="CR89" s="73"/>
      <c r="CS89" s="73"/>
      <c r="CT89" s="73"/>
      <c r="CU89" s="73"/>
      <c r="CV89" s="73"/>
      <c r="CW89" s="73"/>
      <c r="CX89" s="73"/>
      <c r="CY89" s="73"/>
      <c r="CZ89" s="73"/>
      <c r="DA89" s="73"/>
      <c r="DB89" s="73"/>
      <c r="DC89" s="73"/>
      <c r="DD89" s="73"/>
      <c r="DE89" s="73"/>
      <c r="DF89" s="73"/>
      <c r="DG89" s="73"/>
      <c r="DH89" s="73"/>
      <c r="DI89" s="73"/>
      <c r="DJ89" s="73"/>
      <c r="DK89" s="73"/>
      <c r="DL89" s="73"/>
      <c r="DM89" s="73"/>
      <c r="DN89" s="73"/>
      <c r="DO89" s="73"/>
      <c r="DP89" s="73"/>
      <c r="DQ89" s="73"/>
      <c r="DR89" s="73"/>
      <c r="DS89" s="73"/>
      <c r="DT89" s="73"/>
      <c r="DU89" s="73"/>
      <c r="DV89" s="73"/>
      <c r="DW89" s="73"/>
      <c r="DX89" s="73"/>
      <c r="DY89" s="73"/>
      <c r="DZ89" s="73"/>
      <c r="EA89" s="73"/>
      <c r="EB89" s="73"/>
      <c r="EC89" s="73"/>
      <c r="ED89" s="73"/>
      <c r="EE89" s="73"/>
      <c r="EF89" s="73"/>
      <c r="EG89" s="73"/>
      <c r="EH89" s="73"/>
      <c r="EI89" s="73"/>
      <c r="EJ89" s="73"/>
      <c r="EK89" s="73"/>
      <c r="EL89" s="73"/>
      <c r="EM89" s="73"/>
      <c r="EN89" s="73"/>
      <c r="EO89" s="73"/>
      <c r="EP89" s="73"/>
      <c r="EQ89" s="73"/>
      <c r="ER89" s="73"/>
      <c r="ES89" s="73"/>
      <c r="ET89" s="73"/>
      <c r="EU89" s="73"/>
      <c r="EV89" s="73"/>
      <c r="EW89" s="73"/>
      <c r="EX89" s="73"/>
      <c r="EY89" s="73"/>
      <c r="EZ89" s="73"/>
      <c r="FA89" s="73"/>
      <c r="FB89" s="73"/>
      <c r="FC89" s="73"/>
      <c r="FD89" s="73"/>
      <c r="FE89" s="73"/>
      <c r="FF89" s="73"/>
      <c r="FG89" s="73"/>
      <c r="FH89" s="73"/>
      <c r="FI89" s="73"/>
      <c r="FJ89" s="73"/>
      <c r="FK89" s="73"/>
      <c r="FL89" s="73"/>
      <c r="FM89" s="73"/>
      <c r="FN89" s="73"/>
      <c r="FO89" s="73"/>
      <c r="FP89" s="73"/>
      <c r="FQ89" s="73"/>
      <c r="FR89" s="73"/>
      <c r="FS89" s="73"/>
      <c r="FT89" s="73"/>
      <c r="FU89" s="73"/>
      <c r="FV89" s="73"/>
      <c r="FW89" s="73"/>
      <c r="FX89" s="73"/>
      <c r="FY89" s="73"/>
      <c r="FZ89" s="73"/>
      <c r="GA89" s="73"/>
      <c r="GB89" s="73"/>
      <c r="GC89" s="73"/>
      <c r="GD89" s="73"/>
      <c r="GE89" s="73"/>
      <c r="GF89" s="73"/>
      <c r="GG89" s="73"/>
      <c r="GH89" s="73"/>
      <c r="GI89" s="73"/>
      <c r="GJ89" s="73"/>
      <c r="GK89" s="73"/>
      <c r="GL89" s="73"/>
      <c r="GM89" s="73"/>
      <c r="GN89" s="73"/>
      <c r="GO89" s="73"/>
      <c r="GP89" s="73"/>
      <c r="GQ89" s="73"/>
      <c r="GR89" s="73"/>
      <c r="GS89" s="73"/>
      <c r="GT89" s="73"/>
      <c r="GU89" s="73"/>
      <c r="GV89" s="73"/>
      <c r="GW89" s="73"/>
      <c r="GX89" s="73"/>
      <c r="GY89" s="73"/>
      <c r="GZ89" s="73"/>
      <c r="HA89" s="73"/>
      <c r="HB89" s="73"/>
      <c r="HC89" s="73"/>
      <c r="HD89" s="73"/>
      <c r="HE89" s="73"/>
      <c r="HF89" s="73"/>
      <c r="HG89" s="73"/>
      <c r="HH89" s="73"/>
      <c r="HI89" s="73"/>
      <c r="HJ89" s="73"/>
      <c r="HK89" s="73"/>
      <c r="HL89" s="73"/>
      <c r="HM89" s="73"/>
      <c r="HN89" s="73"/>
      <c r="HO89" s="73"/>
      <c r="HP89" s="73"/>
      <c r="HQ89" s="73"/>
      <c r="HR89" s="73"/>
      <c r="HS89" s="73"/>
      <c r="HT89" s="73"/>
      <c r="HU89" s="73"/>
      <c r="HV89" s="73"/>
      <c r="HW89" s="73"/>
      <c r="HX89" s="73"/>
      <c r="HY89" s="73"/>
      <c r="HZ89" s="73"/>
      <c r="IA89" s="73"/>
      <c r="IB89" s="73"/>
      <c r="IC89" s="73"/>
      <c r="ID89" s="73"/>
      <c r="IE89" s="73"/>
      <c r="IF89" s="73"/>
      <c r="IG89" s="73"/>
      <c r="IH89" s="73"/>
      <c r="II89" s="73"/>
      <c r="IJ89" s="73"/>
      <c r="IK89" s="73"/>
      <c r="IL89" s="73"/>
      <c r="IM89" s="73"/>
      <c r="IN89" s="73"/>
      <c r="IO89" s="73"/>
      <c r="IP89" s="73"/>
      <c r="IQ89" s="73"/>
      <c r="IR89" s="73"/>
      <c r="IS89" s="73"/>
    </row>
    <row r="90" spans="1:253">
      <c r="A90" s="938" t="s">
        <v>152</v>
      </c>
      <c r="B90" s="1195">
        <v>3104702.4780469998</v>
      </c>
      <c r="C90" s="975">
        <v>264067.65399999998</v>
      </c>
      <c r="D90" s="975">
        <v>1992.9369999999999</v>
      </c>
      <c r="E90" s="975">
        <v>66114.92</v>
      </c>
      <c r="F90" s="975">
        <v>23279.011999999999</v>
      </c>
      <c r="G90" s="975">
        <v>32237.069889999999</v>
      </c>
      <c r="H90" s="975">
        <v>3492394.0709369997</v>
      </c>
      <c r="I90" s="975">
        <v>8330376.4274580004</v>
      </c>
      <c r="J90" s="1201">
        <v>1206593.8589999999</v>
      </c>
      <c r="K90" s="1200">
        <v>49312.870999999999</v>
      </c>
      <c r="L90" s="1194">
        <v>143748.383</v>
      </c>
      <c r="M90" s="975">
        <v>139227.87</v>
      </c>
      <c r="N90" s="975">
        <v>843034.95016999997</v>
      </c>
      <c r="O90" s="975">
        <v>10712294.360627998</v>
      </c>
      <c r="P90" s="975">
        <v>14204688.431564998</v>
      </c>
      <c r="Q90" s="860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3"/>
      <c r="AU90" s="73"/>
      <c r="AV90" s="73"/>
      <c r="AW90" s="73"/>
      <c r="AX90" s="73"/>
      <c r="AY90" s="73"/>
      <c r="AZ90" s="73"/>
      <c r="BA90" s="73"/>
      <c r="BB90" s="73"/>
      <c r="BC90" s="73"/>
      <c r="BD90" s="73"/>
      <c r="BE90" s="73"/>
      <c r="BF90" s="73"/>
      <c r="BG90" s="73"/>
      <c r="BH90" s="73"/>
      <c r="BI90" s="73"/>
      <c r="BJ90" s="73"/>
      <c r="BK90" s="73"/>
      <c r="BL90" s="73"/>
      <c r="BM90" s="73"/>
      <c r="BN90" s="73"/>
      <c r="BO90" s="73"/>
      <c r="BP90" s="73"/>
      <c r="BQ90" s="73"/>
      <c r="BR90" s="73"/>
      <c r="BS90" s="73"/>
      <c r="BT90" s="73"/>
      <c r="BU90" s="73"/>
      <c r="BV90" s="73"/>
      <c r="BW90" s="73"/>
      <c r="BX90" s="73"/>
      <c r="BY90" s="73"/>
      <c r="BZ90" s="73"/>
      <c r="CA90" s="73"/>
      <c r="CB90" s="73"/>
      <c r="CC90" s="73"/>
      <c r="CD90" s="73"/>
      <c r="CE90" s="73"/>
      <c r="CF90" s="73"/>
      <c r="CG90" s="73"/>
      <c r="CH90" s="73"/>
      <c r="CI90" s="73"/>
      <c r="CJ90" s="73"/>
      <c r="CK90" s="73"/>
      <c r="CL90" s="73"/>
      <c r="CM90" s="73"/>
      <c r="CN90" s="73"/>
      <c r="CO90" s="73"/>
      <c r="CP90" s="73"/>
      <c r="CQ90" s="73"/>
      <c r="CR90" s="73"/>
      <c r="CS90" s="73"/>
      <c r="CT90" s="73"/>
      <c r="CU90" s="73"/>
      <c r="CV90" s="73"/>
      <c r="CW90" s="73"/>
      <c r="CX90" s="73"/>
      <c r="CY90" s="73"/>
      <c r="CZ90" s="73"/>
      <c r="DA90" s="73"/>
      <c r="DB90" s="73"/>
      <c r="DC90" s="73"/>
      <c r="DD90" s="73"/>
      <c r="DE90" s="73"/>
      <c r="DF90" s="73"/>
      <c r="DG90" s="73"/>
      <c r="DH90" s="73"/>
      <c r="DI90" s="73"/>
      <c r="DJ90" s="73"/>
      <c r="DK90" s="73"/>
      <c r="DL90" s="73"/>
      <c r="DM90" s="73"/>
      <c r="DN90" s="73"/>
      <c r="DO90" s="73"/>
      <c r="DP90" s="73"/>
      <c r="DQ90" s="73"/>
      <c r="DR90" s="73"/>
      <c r="DS90" s="73"/>
      <c r="DT90" s="73"/>
      <c r="DU90" s="73"/>
      <c r="DV90" s="73"/>
      <c r="DW90" s="73"/>
      <c r="DX90" s="73"/>
      <c r="DY90" s="73"/>
      <c r="DZ90" s="73"/>
      <c r="EA90" s="73"/>
      <c r="EB90" s="73"/>
      <c r="EC90" s="73"/>
      <c r="ED90" s="73"/>
      <c r="EE90" s="73"/>
      <c r="EF90" s="73"/>
      <c r="EG90" s="73"/>
      <c r="EH90" s="73"/>
      <c r="EI90" s="73"/>
      <c r="EJ90" s="73"/>
      <c r="EK90" s="73"/>
      <c r="EL90" s="73"/>
      <c r="EM90" s="73"/>
      <c r="EN90" s="73"/>
      <c r="EO90" s="73"/>
      <c r="EP90" s="73"/>
      <c r="EQ90" s="73"/>
      <c r="ER90" s="73"/>
      <c r="ES90" s="73"/>
      <c r="ET90" s="73"/>
      <c r="EU90" s="73"/>
      <c r="EV90" s="73"/>
      <c r="EW90" s="73"/>
      <c r="EX90" s="73"/>
      <c r="EY90" s="73"/>
      <c r="EZ90" s="73"/>
      <c r="FA90" s="73"/>
      <c r="FB90" s="73"/>
      <c r="FC90" s="73"/>
      <c r="FD90" s="73"/>
      <c r="FE90" s="73"/>
      <c r="FF90" s="73"/>
      <c r="FG90" s="73"/>
      <c r="FH90" s="73"/>
      <c r="FI90" s="73"/>
      <c r="FJ90" s="73"/>
      <c r="FK90" s="73"/>
      <c r="FL90" s="73"/>
      <c r="FM90" s="73"/>
      <c r="FN90" s="73"/>
      <c r="FO90" s="73"/>
      <c r="FP90" s="73"/>
      <c r="FQ90" s="73"/>
      <c r="FR90" s="73"/>
      <c r="FS90" s="73"/>
      <c r="FT90" s="73"/>
      <c r="FU90" s="73"/>
      <c r="FV90" s="73"/>
      <c r="FW90" s="73"/>
      <c r="FX90" s="73"/>
      <c r="FY90" s="73"/>
      <c r="FZ90" s="73"/>
      <c r="GA90" s="73"/>
      <c r="GB90" s="73"/>
      <c r="GC90" s="73"/>
      <c r="GD90" s="73"/>
      <c r="GE90" s="73"/>
      <c r="GF90" s="73"/>
      <c r="GG90" s="73"/>
      <c r="GH90" s="73"/>
      <c r="GI90" s="73"/>
      <c r="GJ90" s="73"/>
      <c r="GK90" s="73"/>
      <c r="GL90" s="73"/>
      <c r="GM90" s="73"/>
      <c r="GN90" s="73"/>
      <c r="GO90" s="73"/>
      <c r="GP90" s="73"/>
      <c r="GQ90" s="73"/>
      <c r="GR90" s="73"/>
      <c r="GS90" s="73"/>
      <c r="GT90" s="73"/>
      <c r="GU90" s="73"/>
      <c r="GV90" s="73"/>
      <c r="GW90" s="73"/>
      <c r="GX90" s="73"/>
      <c r="GY90" s="73"/>
      <c r="GZ90" s="73"/>
      <c r="HA90" s="73"/>
      <c r="HB90" s="73"/>
      <c r="HC90" s="73"/>
      <c r="HD90" s="73"/>
      <c r="HE90" s="73"/>
      <c r="HF90" s="73"/>
      <c r="HG90" s="73"/>
      <c r="HH90" s="73"/>
      <c r="HI90" s="73"/>
      <c r="HJ90" s="73"/>
      <c r="HK90" s="73"/>
      <c r="HL90" s="73"/>
      <c r="HM90" s="73"/>
      <c r="HN90" s="73"/>
      <c r="HO90" s="73"/>
      <c r="HP90" s="73"/>
      <c r="HQ90" s="73"/>
      <c r="HR90" s="73"/>
      <c r="HS90" s="73"/>
      <c r="HT90" s="73"/>
      <c r="HU90" s="73"/>
      <c r="HV90" s="73"/>
      <c r="HW90" s="73"/>
      <c r="HX90" s="73"/>
      <c r="HY90" s="73"/>
      <c r="HZ90" s="73"/>
      <c r="IA90" s="73"/>
      <c r="IB90" s="73"/>
      <c r="IC90" s="73"/>
      <c r="ID90" s="73"/>
      <c r="IE90" s="73"/>
      <c r="IF90" s="73"/>
      <c r="IG90" s="73"/>
      <c r="IH90" s="73"/>
      <c r="II90" s="73"/>
      <c r="IJ90" s="73"/>
      <c r="IK90" s="73"/>
      <c r="IL90" s="73"/>
      <c r="IM90" s="73"/>
      <c r="IN90" s="73"/>
      <c r="IO90" s="73"/>
      <c r="IP90" s="73"/>
      <c r="IQ90" s="73"/>
      <c r="IR90" s="73"/>
      <c r="IS90" s="73"/>
    </row>
    <row r="91" spans="1:253">
      <c r="A91" s="938" t="s">
        <v>153</v>
      </c>
      <c r="B91" s="1195">
        <v>3164205.4986970001</v>
      </c>
      <c r="C91" s="975">
        <v>265436.576</v>
      </c>
      <c r="D91" s="975">
        <v>1966.915</v>
      </c>
      <c r="E91" s="975">
        <v>67039.229000000007</v>
      </c>
      <c r="F91" s="975">
        <v>24048.312999999998</v>
      </c>
      <c r="G91" s="975">
        <v>30766.218440000001</v>
      </c>
      <c r="H91" s="975">
        <v>3553462.7501369999</v>
      </c>
      <c r="I91" s="975">
        <v>8463458.3310699984</v>
      </c>
      <c r="J91" s="1201">
        <v>1216515.8389999999</v>
      </c>
      <c r="K91" s="1200">
        <v>49548.84</v>
      </c>
      <c r="L91" s="1194">
        <v>145163.122</v>
      </c>
      <c r="M91" s="975">
        <v>137356.08600000001</v>
      </c>
      <c r="N91" s="975">
        <v>858034.28053000011</v>
      </c>
      <c r="O91" s="975">
        <v>10870076.498599997</v>
      </c>
      <c r="P91" s="975">
        <v>14423539.248736996</v>
      </c>
      <c r="Q91" s="860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3"/>
      <c r="AU91" s="73"/>
      <c r="AV91" s="73"/>
      <c r="AW91" s="73"/>
      <c r="AX91" s="73"/>
      <c r="AY91" s="73"/>
      <c r="AZ91" s="73"/>
      <c r="BA91" s="73"/>
      <c r="BB91" s="73"/>
      <c r="BC91" s="73"/>
      <c r="BD91" s="73"/>
      <c r="BE91" s="73"/>
      <c r="BF91" s="73"/>
      <c r="BG91" s="73"/>
      <c r="BH91" s="73"/>
      <c r="BI91" s="73"/>
      <c r="BJ91" s="73"/>
      <c r="BK91" s="73"/>
      <c r="BL91" s="73"/>
      <c r="BM91" s="73"/>
      <c r="BN91" s="73"/>
      <c r="BO91" s="73"/>
      <c r="BP91" s="73"/>
      <c r="BQ91" s="73"/>
      <c r="BR91" s="73"/>
      <c r="BS91" s="73"/>
      <c r="BT91" s="73"/>
      <c r="BU91" s="73"/>
      <c r="BV91" s="73"/>
      <c r="BW91" s="73"/>
      <c r="BX91" s="73"/>
      <c r="BY91" s="73"/>
      <c r="BZ91" s="73"/>
      <c r="CA91" s="73"/>
      <c r="CB91" s="73"/>
      <c r="CC91" s="73"/>
      <c r="CD91" s="73"/>
      <c r="CE91" s="73"/>
      <c r="CF91" s="73"/>
      <c r="CG91" s="73"/>
      <c r="CH91" s="73"/>
      <c r="CI91" s="73"/>
      <c r="CJ91" s="73"/>
      <c r="CK91" s="73"/>
      <c r="CL91" s="73"/>
      <c r="CM91" s="73"/>
      <c r="CN91" s="73"/>
      <c r="CO91" s="73"/>
      <c r="CP91" s="73"/>
      <c r="CQ91" s="73"/>
      <c r="CR91" s="73"/>
      <c r="CS91" s="73"/>
      <c r="CT91" s="73"/>
      <c r="CU91" s="73"/>
      <c r="CV91" s="73"/>
      <c r="CW91" s="73"/>
      <c r="CX91" s="73"/>
      <c r="CY91" s="73"/>
      <c r="CZ91" s="73"/>
      <c r="DA91" s="73"/>
      <c r="DB91" s="73"/>
      <c r="DC91" s="73"/>
      <c r="DD91" s="73"/>
      <c r="DE91" s="73"/>
      <c r="DF91" s="73"/>
      <c r="DG91" s="73"/>
      <c r="DH91" s="73"/>
      <c r="DI91" s="73"/>
      <c r="DJ91" s="73"/>
      <c r="DK91" s="73"/>
      <c r="DL91" s="73"/>
      <c r="DM91" s="73"/>
      <c r="DN91" s="73"/>
      <c r="DO91" s="73"/>
      <c r="DP91" s="73"/>
      <c r="DQ91" s="73"/>
      <c r="DR91" s="73"/>
      <c r="DS91" s="73"/>
      <c r="DT91" s="73"/>
      <c r="DU91" s="73"/>
      <c r="DV91" s="73"/>
      <c r="DW91" s="73"/>
      <c r="DX91" s="73"/>
      <c r="DY91" s="73"/>
      <c r="DZ91" s="73"/>
      <c r="EA91" s="73"/>
      <c r="EB91" s="73"/>
      <c r="EC91" s="73"/>
      <c r="ED91" s="73"/>
      <c r="EE91" s="73"/>
      <c r="EF91" s="73"/>
      <c r="EG91" s="73"/>
      <c r="EH91" s="73"/>
      <c r="EI91" s="73"/>
      <c r="EJ91" s="73"/>
      <c r="EK91" s="73"/>
      <c r="EL91" s="73"/>
      <c r="EM91" s="73"/>
      <c r="EN91" s="73"/>
      <c r="EO91" s="73"/>
      <c r="EP91" s="73"/>
      <c r="EQ91" s="73"/>
      <c r="ER91" s="73"/>
      <c r="ES91" s="73"/>
      <c r="ET91" s="73"/>
      <c r="EU91" s="73"/>
      <c r="EV91" s="73"/>
      <c r="EW91" s="73"/>
      <c r="EX91" s="73"/>
      <c r="EY91" s="73"/>
      <c r="EZ91" s="73"/>
      <c r="FA91" s="73"/>
      <c r="FB91" s="73"/>
      <c r="FC91" s="73"/>
      <c r="FD91" s="73"/>
      <c r="FE91" s="73"/>
      <c r="FF91" s="73"/>
      <c r="FG91" s="73"/>
      <c r="FH91" s="73"/>
      <c r="FI91" s="73"/>
      <c r="FJ91" s="73"/>
      <c r="FK91" s="73"/>
      <c r="FL91" s="73"/>
      <c r="FM91" s="73"/>
      <c r="FN91" s="73"/>
      <c r="FO91" s="73"/>
      <c r="FP91" s="73"/>
      <c r="FQ91" s="73"/>
      <c r="FR91" s="73"/>
      <c r="FS91" s="73"/>
      <c r="FT91" s="73"/>
      <c r="FU91" s="73"/>
      <c r="FV91" s="73"/>
      <c r="FW91" s="73"/>
      <c r="FX91" s="73"/>
      <c r="FY91" s="73"/>
      <c r="FZ91" s="73"/>
      <c r="GA91" s="73"/>
      <c r="GB91" s="73"/>
      <c r="GC91" s="73"/>
      <c r="GD91" s="73"/>
      <c r="GE91" s="73"/>
      <c r="GF91" s="73"/>
      <c r="GG91" s="73"/>
      <c r="GH91" s="73"/>
      <c r="GI91" s="73"/>
      <c r="GJ91" s="73"/>
      <c r="GK91" s="73"/>
      <c r="GL91" s="73"/>
      <c r="GM91" s="73"/>
      <c r="GN91" s="73"/>
      <c r="GO91" s="73"/>
      <c r="GP91" s="73"/>
      <c r="GQ91" s="73"/>
      <c r="GR91" s="73"/>
      <c r="GS91" s="73"/>
      <c r="GT91" s="73"/>
      <c r="GU91" s="73"/>
      <c r="GV91" s="73"/>
      <c r="GW91" s="73"/>
      <c r="GX91" s="73"/>
      <c r="GY91" s="73"/>
      <c r="GZ91" s="73"/>
      <c r="HA91" s="73"/>
      <c r="HB91" s="73"/>
      <c r="HC91" s="73"/>
      <c r="HD91" s="73"/>
      <c r="HE91" s="73"/>
      <c r="HF91" s="73"/>
      <c r="HG91" s="73"/>
      <c r="HH91" s="73"/>
      <c r="HI91" s="73"/>
      <c r="HJ91" s="73"/>
      <c r="HK91" s="73"/>
      <c r="HL91" s="73"/>
      <c r="HM91" s="73"/>
      <c r="HN91" s="73"/>
      <c r="HO91" s="73"/>
      <c r="HP91" s="73"/>
      <c r="HQ91" s="73"/>
      <c r="HR91" s="73"/>
      <c r="HS91" s="73"/>
      <c r="HT91" s="73"/>
      <c r="HU91" s="73"/>
      <c r="HV91" s="73"/>
      <c r="HW91" s="73"/>
      <c r="HX91" s="73"/>
      <c r="HY91" s="73"/>
      <c r="HZ91" s="73"/>
      <c r="IA91" s="73"/>
      <c r="IB91" s="73"/>
      <c r="IC91" s="73"/>
      <c r="ID91" s="73"/>
      <c r="IE91" s="73"/>
      <c r="IF91" s="73"/>
      <c r="IG91" s="73"/>
      <c r="IH91" s="73"/>
      <c r="II91" s="73"/>
      <c r="IJ91" s="73"/>
      <c r="IK91" s="73"/>
      <c r="IL91" s="73"/>
      <c r="IM91" s="73"/>
      <c r="IN91" s="73"/>
      <c r="IO91" s="73"/>
      <c r="IP91" s="73"/>
      <c r="IQ91" s="73"/>
      <c r="IR91" s="73"/>
      <c r="IS91" s="73"/>
    </row>
    <row r="92" spans="1:253">
      <c r="A92" s="938" t="s">
        <v>154</v>
      </c>
      <c r="B92" s="1195">
        <v>3321460.2541009998</v>
      </c>
      <c r="C92" s="975">
        <v>267841.462</v>
      </c>
      <c r="D92" s="975">
        <v>2043.5219999999999</v>
      </c>
      <c r="E92" s="975">
        <v>67758.077000000005</v>
      </c>
      <c r="F92" s="975">
        <v>25175.882000000001</v>
      </c>
      <c r="G92" s="975">
        <v>31612.836030000002</v>
      </c>
      <c r="H92" s="975">
        <v>3715892.0331309997</v>
      </c>
      <c r="I92" s="975">
        <v>8421519.5808582492</v>
      </c>
      <c r="J92" s="1201">
        <v>1207702.527</v>
      </c>
      <c r="K92" s="1200">
        <v>49673.936999999998</v>
      </c>
      <c r="L92" s="1194">
        <v>145587.59</v>
      </c>
      <c r="M92" s="975">
        <v>136145.99600000001</v>
      </c>
      <c r="N92" s="975">
        <v>866726.69389999995</v>
      </c>
      <c r="O92" s="975">
        <v>10827356.32475825</v>
      </c>
      <c r="P92" s="975">
        <v>14543248.35788925</v>
      </c>
      <c r="Q92" s="860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73"/>
      <c r="BK92" s="73"/>
      <c r="BL92" s="73"/>
      <c r="BM92" s="73"/>
      <c r="BN92" s="73"/>
      <c r="BO92" s="73"/>
      <c r="BP92" s="73"/>
      <c r="BQ92" s="73"/>
      <c r="BR92" s="73"/>
      <c r="BS92" s="73"/>
      <c r="BT92" s="73"/>
      <c r="BU92" s="73"/>
      <c r="BV92" s="73"/>
      <c r="BW92" s="73"/>
      <c r="BX92" s="73"/>
      <c r="BY92" s="73"/>
      <c r="BZ92" s="73"/>
      <c r="CA92" s="73"/>
      <c r="CB92" s="73"/>
      <c r="CC92" s="73"/>
      <c r="CD92" s="73"/>
      <c r="CE92" s="73"/>
      <c r="CF92" s="73"/>
      <c r="CG92" s="73"/>
      <c r="CH92" s="73"/>
      <c r="CI92" s="73"/>
      <c r="CJ92" s="73"/>
      <c r="CK92" s="73"/>
      <c r="CL92" s="73"/>
      <c r="CM92" s="73"/>
      <c r="CN92" s="73"/>
      <c r="CO92" s="73"/>
      <c r="CP92" s="73"/>
      <c r="CQ92" s="73"/>
      <c r="CR92" s="73"/>
      <c r="CS92" s="73"/>
      <c r="CT92" s="73"/>
      <c r="CU92" s="73"/>
      <c r="CV92" s="73"/>
      <c r="CW92" s="73"/>
      <c r="CX92" s="73"/>
      <c r="CY92" s="73"/>
      <c r="CZ92" s="73"/>
      <c r="DA92" s="73"/>
      <c r="DB92" s="73"/>
      <c r="DC92" s="73"/>
      <c r="DD92" s="73"/>
      <c r="DE92" s="73"/>
      <c r="DF92" s="73"/>
      <c r="DG92" s="73"/>
      <c r="DH92" s="73"/>
      <c r="DI92" s="73"/>
      <c r="DJ92" s="73"/>
      <c r="DK92" s="73"/>
      <c r="DL92" s="73"/>
      <c r="DM92" s="73"/>
      <c r="DN92" s="73"/>
      <c r="DO92" s="73"/>
      <c r="DP92" s="73"/>
      <c r="DQ92" s="73"/>
      <c r="DR92" s="73"/>
      <c r="DS92" s="73"/>
      <c r="DT92" s="73"/>
      <c r="DU92" s="73"/>
      <c r="DV92" s="73"/>
      <c r="DW92" s="73"/>
      <c r="DX92" s="73"/>
      <c r="DY92" s="73"/>
      <c r="DZ92" s="73"/>
      <c r="EA92" s="73"/>
      <c r="EB92" s="73"/>
      <c r="EC92" s="73"/>
      <c r="ED92" s="73"/>
      <c r="EE92" s="73"/>
      <c r="EF92" s="73"/>
      <c r="EG92" s="73"/>
      <c r="EH92" s="73"/>
      <c r="EI92" s="73"/>
      <c r="EJ92" s="73"/>
      <c r="EK92" s="73"/>
      <c r="EL92" s="73"/>
      <c r="EM92" s="73"/>
      <c r="EN92" s="73"/>
      <c r="EO92" s="73"/>
      <c r="EP92" s="73"/>
      <c r="EQ92" s="73"/>
      <c r="ER92" s="73"/>
      <c r="ES92" s="73"/>
      <c r="ET92" s="73"/>
      <c r="EU92" s="73"/>
      <c r="EV92" s="73"/>
      <c r="EW92" s="73"/>
      <c r="EX92" s="73"/>
      <c r="EY92" s="73"/>
      <c r="EZ92" s="73"/>
      <c r="FA92" s="73"/>
      <c r="FB92" s="73"/>
      <c r="FC92" s="73"/>
      <c r="FD92" s="73"/>
      <c r="FE92" s="73"/>
      <c r="FF92" s="73"/>
      <c r="FG92" s="73"/>
      <c r="FH92" s="73"/>
      <c r="FI92" s="73"/>
      <c r="FJ92" s="73"/>
      <c r="FK92" s="73"/>
      <c r="FL92" s="73"/>
      <c r="FM92" s="73"/>
      <c r="FN92" s="73"/>
      <c r="FO92" s="73"/>
      <c r="FP92" s="73"/>
      <c r="FQ92" s="73"/>
      <c r="FR92" s="73"/>
      <c r="FS92" s="73"/>
      <c r="FT92" s="73"/>
      <c r="FU92" s="73"/>
      <c r="FV92" s="73"/>
      <c r="FW92" s="73"/>
      <c r="FX92" s="73"/>
      <c r="FY92" s="73"/>
      <c r="FZ92" s="73"/>
      <c r="GA92" s="73"/>
      <c r="GB92" s="73"/>
      <c r="GC92" s="73"/>
      <c r="GD92" s="73"/>
      <c r="GE92" s="73"/>
      <c r="GF92" s="73"/>
      <c r="GG92" s="73"/>
      <c r="GH92" s="73"/>
      <c r="GI92" s="73"/>
      <c r="GJ92" s="73"/>
      <c r="GK92" s="73"/>
      <c r="GL92" s="73"/>
      <c r="GM92" s="73"/>
      <c r="GN92" s="73"/>
      <c r="GO92" s="73"/>
      <c r="GP92" s="73"/>
      <c r="GQ92" s="73"/>
      <c r="GR92" s="73"/>
      <c r="GS92" s="73"/>
      <c r="GT92" s="73"/>
      <c r="GU92" s="73"/>
      <c r="GV92" s="73"/>
      <c r="GW92" s="73"/>
      <c r="GX92" s="73"/>
      <c r="GY92" s="73"/>
      <c r="GZ92" s="73"/>
      <c r="HA92" s="73"/>
      <c r="HB92" s="73"/>
      <c r="HC92" s="73"/>
      <c r="HD92" s="73"/>
      <c r="HE92" s="73"/>
      <c r="HF92" s="73"/>
      <c r="HG92" s="73"/>
      <c r="HH92" s="73"/>
      <c r="HI92" s="73"/>
      <c r="HJ92" s="73"/>
      <c r="HK92" s="73"/>
      <c r="HL92" s="73"/>
      <c r="HM92" s="73"/>
      <c r="HN92" s="73"/>
      <c r="HO92" s="73"/>
      <c r="HP92" s="73"/>
      <c r="HQ92" s="73"/>
      <c r="HR92" s="73"/>
      <c r="HS92" s="73"/>
      <c r="HT92" s="73"/>
      <c r="HU92" s="73"/>
      <c r="HV92" s="73"/>
      <c r="HW92" s="73"/>
      <c r="HX92" s="73"/>
      <c r="HY92" s="73"/>
      <c r="HZ92" s="73"/>
      <c r="IA92" s="73"/>
      <c r="IB92" s="73"/>
      <c r="IC92" s="73"/>
      <c r="ID92" s="73"/>
      <c r="IE92" s="73"/>
      <c r="IF92" s="73"/>
      <c r="IG92" s="73"/>
      <c r="IH92" s="73"/>
      <c r="II92" s="73"/>
      <c r="IJ92" s="73"/>
      <c r="IK92" s="73"/>
      <c r="IL92" s="73"/>
      <c r="IM92" s="73"/>
      <c r="IN92" s="73"/>
      <c r="IO92" s="73"/>
      <c r="IP92" s="73"/>
      <c r="IQ92" s="73"/>
      <c r="IR92" s="73"/>
      <c r="IS92" s="73"/>
    </row>
    <row r="93" spans="1:253">
      <c r="A93" s="938" t="s">
        <v>155</v>
      </c>
      <c r="B93" s="1195">
        <v>3456542.9374310002</v>
      </c>
      <c r="C93" s="975">
        <v>271629.54800000001</v>
      </c>
      <c r="D93" s="975">
        <v>2460.8270000000002</v>
      </c>
      <c r="E93" s="975">
        <v>68433.455000000002</v>
      </c>
      <c r="F93" s="975">
        <v>25448.813999999998</v>
      </c>
      <c r="G93" s="975">
        <v>32081.059010000001</v>
      </c>
      <c r="H93" s="975">
        <v>3856596.640441</v>
      </c>
      <c r="I93" s="975">
        <v>8483999.106112849</v>
      </c>
      <c r="J93" s="1201">
        <v>1202906.061</v>
      </c>
      <c r="K93" s="1200">
        <v>49766.337</v>
      </c>
      <c r="L93" s="1194">
        <v>145052.995</v>
      </c>
      <c r="M93" s="975">
        <v>135018.44</v>
      </c>
      <c r="N93" s="975">
        <v>875753.36890999996</v>
      </c>
      <c r="O93" s="975">
        <v>10892496.308022847</v>
      </c>
      <c r="P93" s="975">
        <v>14749092.948463848</v>
      </c>
      <c r="Q93" s="860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73"/>
      <c r="BK93" s="73"/>
      <c r="BL93" s="73"/>
      <c r="BM93" s="73"/>
      <c r="BN93" s="73"/>
      <c r="BO93" s="73"/>
      <c r="BP93" s="73"/>
      <c r="BQ93" s="73"/>
      <c r="BR93" s="73"/>
      <c r="BS93" s="73"/>
      <c r="BT93" s="73"/>
      <c r="BU93" s="73"/>
      <c r="BV93" s="73"/>
      <c r="BW93" s="73"/>
      <c r="BX93" s="73"/>
      <c r="BY93" s="73"/>
      <c r="BZ93" s="73"/>
      <c r="CA93" s="73"/>
      <c r="CB93" s="73"/>
      <c r="CC93" s="73"/>
      <c r="CD93" s="73"/>
      <c r="CE93" s="73"/>
      <c r="CF93" s="73"/>
      <c r="CG93" s="73"/>
      <c r="CH93" s="73"/>
      <c r="CI93" s="73"/>
      <c r="CJ93" s="73"/>
      <c r="CK93" s="73"/>
      <c r="CL93" s="73"/>
      <c r="CM93" s="73"/>
      <c r="CN93" s="73"/>
      <c r="CO93" s="73"/>
      <c r="CP93" s="73"/>
      <c r="CQ93" s="73"/>
      <c r="CR93" s="73"/>
      <c r="CS93" s="73"/>
      <c r="CT93" s="73"/>
      <c r="CU93" s="73"/>
      <c r="CV93" s="73"/>
      <c r="CW93" s="73"/>
      <c r="CX93" s="73"/>
      <c r="CY93" s="73"/>
      <c r="CZ93" s="73"/>
      <c r="DA93" s="73"/>
      <c r="DB93" s="73"/>
      <c r="DC93" s="73"/>
      <c r="DD93" s="73"/>
      <c r="DE93" s="73"/>
      <c r="DF93" s="73"/>
      <c r="DG93" s="73"/>
      <c r="DH93" s="73"/>
      <c r="DI93" s="73"/>
      <c r="DJ93" s="73"/>
      <c r="DK93" s="73"/>
      <c r="DL93" s="73"/>
      <c r="DM93" s="73"/>
      <c r="DN93" s="73"/>
      <c r="DO93" s="73"/>
      <c r="DP93" s="73"/>
      <c r="DQ93" s="73"/>
      <c r="DR93" s="73"/>
      <c r="DS93" s="73"/>
      <c r="DT93" s="73"/>
      <c r="DU93" s="73"/>
      <c r="DV93" s="73"/>
      <c r="DW93" s="73"/>
      <c r="DX93" s="73"/>
      <c r="DY93" s="73"/>
      <c r="DZ93" s="73"/>
      <c r="EA93" s="73"/>
      <c r="EB93" s="73"/>
      <c r="EC93" s="73"/>
      <c r="ED93" s="73"/>
      <c r="EE93" s="73"/>
      <c r="EF93" s="73"/>
      <c r="EG93" s="73"/>
      <c r="EH93" s="73"/>
      <c r="EI93" s="73"/>
      <c r="EJ93" s="73"/>
      <c r="EK93" s="73"/>
      <c r="EL93" s="73"/>
      <c r="EM93" s="73"/>
      <c r="EN93" s="73"/>
      <c r="EO93" s="73"/>
      <c r="EP93" s="73"/>
      <c r="EQ93" s="73"/>
      <c r="ER93" s="73"/>
      <c r="ES93" s="73"/>
      <c r="ET93" s="73"/>
      <c r="EU93" s="73"/>
      <c r="EV93" s="73"/>
      <c r="EW93" s="73"/>
      <c r="EX93" s="73"/>
      <c r="EY93" s="73"/>
      <c r="EZ93" s="73"/>
      <c r="FA93" s="73"/>
      <c r="FB93" s="73"/>
      <c r="FC93" s="73"/>
      <c r="FD93" s="73"/>
      <c r="FE93" s="73"/>
      <c r="FF93" s="73"/>
      <c r="FG93" s="73"/>
      <c r="FH93" s="73"/>
      <c r="FI93" s="73"/>
      <c r="FJ93" s="73"/>
      <c r="FK93" s="73"/>
      <c r="FL93" s="73"/>
      <c r="FM93" s="73"/>
      <c r="FN93" s="73"/>
      <c r="FO93" s="73"/>
      <c r="FP93" s="73"/>
      <c r="FQ93" s="73"/>
      <c r="FR93" s="73"/>
      <c r="FS93" s="73"/>
      <c r="FT93" s="73"/>
      <c r="FU93" s="73"/>
      <c r="FV93" s="73"/>
      <c r="FW93" s="73"/>
      <c r="FX93" s="73"/>
      <c r="FY93" s="73"/>
      <c r="FZ93" s="73"/>
      <c r="GA93" s="73"/>
      <c r="GB93" s="73"/>
      <c r="GC93" s="73"/>
      <c r="GD93" s="73"/>
      <c r="GE93" s="73"/>
      <c r="GF93" s="73"/>
      <c r="GG93" s="73"/>
      <c r="GH93" s="73"/>
      <c r="GI93" s="73"/>
      <c r="GJ93" s="73"/>
      <c r="GK93" s="73"/>
      <c r="GL93" s="73"/>
      <c r="GM93" s="73"/>
      <c r="GN93" s="73"/>
      <c r="GO93" s="73"/>
      <c r="GP93" s="73"/>
      <c r="GQ93" s="73"/>
      <c r="GR93" s="73"/>
      <c r="GS93" s="73"/>
      <c r="GT93" s="73"/>
      <c r="GU93" s="73"/>
      <c r="GV93" s="73"/>
      <c r="GW93" s="73"/>
      <c r="GX93" s="73"/>
      <c r="GY93" s="73"/>
      <c r="GZ93" s="73"/>
      <c r="HA93" s="73"/>
      <c r="HB93" s="73"/>
      <c r="HC93" s="73"/>
      <c r="HD93" s="73"/>
      <c r="HE93" s="73"/>
      <c r="HF93" s="73"/>
      <c r="HG93" s="73"/>
      <c r="HH93" s="73"/>
      <c r="HI93" s="73"/>
      <c r="HJ93" s="73"/>
      <c r="HK93" s="73"/>
      <c r="HL93" s="73"/>
      <c r="HM93" s="73"/>
      <c r="HN93" s="73"/>
      <c r="HO93" s="73"/>
      <c r="HP93" s="73"/>
      <c r="HQ93" s="73"/>
      <c r="HR93" s="73"/>
      <c r="HS93" s="73"/>
      <c r="HT93" s="73"/>
      <c r="HU93" s="73"/>
      <c r="HV93" s="73"/>
      <c r="HW93" s="73"/>
      <c r="HX93" s="73"/>
      <c r="HY93" s="73"/>
      <c r="HZ93" s="73"/>
      <c r="IA93" s="73"/>
      <c r="IB93" s="73"/>
      <c r="IC93" s="73"/>
      <c r="ID93" s="73"/>
      <c r="IE93" s="73"/>
      <c r="IF93" s="73"/>
      <c r="IG93" s="73"/>
      <c r="IH93" s="73"/>
      <c r="II93" s="73"/>
      <c r="IJ93" s="73"/>
      <c r="IK93" s="73"/>
      <c r="IL93" s="73"/>
      <c r="IM93" s="73"/>
      <c r="IN93" s="73"/>
      <c r="IO93" s="73"/>
      <c r="IP93" s="73"/>
      <c r="IQ93" s="73"/>
      <c r="IR93" s="73"/>
      <c r="IS93" s="73"/>
    </row>
    <row r="94" spans="1:253">
      <c r="A94" s="938" t="s">
        <v>156</v>
      </c>
      <c r="B94" s="1195">
        <v>3741119.2330669998</v>
      </c>
      <c r="C94" s="975">
        <v>275152.59899999999</v>
      </c>
      <c r="D94" s="975">
        <v>2051.0720000000001</v>
      </c>
      <c r="E94" s="975">
        <v>70160.297000000006</v>
      </c>
      <c r="F94" s="975">
        <v>25627.451999999997</v>
      </c>
      <c r="G94" s="975">
        <v>30940.716680000005</v>
      </c>
      <c r="H94" s="975">
        <v>4145051.3697469998</v>
      </c>
      <c r="I94" s="975">
        <v>8524696.57330589</v>
      </c>
      <c r="J94" s="1201">
        <v>1197505.1939999999</v>
      </c>
      <c r="K94" s="1200">
        <v>50230.167999999998</v>
      </c>
      <c r="L94" s="1194">
        <v>145465.52600000001</v>
      </c>
      <c r="M94" s="1201">
        <v>134712.337</v>
      </c>
      <c r="N94" s="975">
        <v>878983.73489999992</v>
      </c>
      <c r="O94" s="975">
        <v>10931593.533205889</v>
      </c>
      <c r="P94" s="975">
        <v>15076644.902952889</v>
      </c>
      <c r="Q94" s="860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  <c r="AM94" s="73"/>
      <c r="AN94" s="73"/>
      <c r="AO94" s="73"/>
      <c r="AP94" s="73"/>
      <c r="AQ94" s="73"/>
      <c r="AR94" s="73"/>
      <c r="AS94" s="73"/>
      <c r="AT94" s="73"/>
      <c r="AU94" s="73"/>
      <c r="AV94" s="73"/>
      <c r="AW94" s="73"/>
      <c r="AX94" s="73"/>
      <c r="AY94" s="73"/>
      <c r="AZ94" s="73"/>
      <c r="BA94" s="73"/>
      <c r="BB94" s="73"/>
      <c r="BC94" s="73"/>
      <c r="BD94" s="73"/>
      <c r="BE94" s="73"/>
      <c r="BF94" s="73"/>
      <c r="BG94" s="73"/>
      <c r="BH94" s="73"/>
      <c r="BI94" s="73"/>
      <c r="BJ94" s="73"/>
      <c r="BK94" s="73"/>
      <c r="BL94" s="73"/>
      <c r="BM94" s="73"/>
      <c r="BN94" s="73"/>
      <c r="BO94" s="73"/>
      <c r="BP94" s="73"/>
      <c r="BQ94" s="73"/>
      <c r="BR94" s="73"/>
      <c r="BS94" s="73"/>
      <c r="BT94" s="73"/>
      <c r="BU94" s="73"/>
      <c r="BV94" s="73"/>
      <c r="BW94" s="73"/>
      <c r="BX94" s="73"/>
      <c r="BY94" s="73"/>
      <c r="BZ94" s="73"/>
      <c r="CA94" s="73"/>
      <c r="CB94" s="73"/>
      <c r="CC94" s="73"/>
      <c r="CD94" s="73"/>
      <c r="CE94" s="73"/>
      <c r="CF94" s="73"/>
      <c r="CG94" s="73"/>
      <c r="CH94" s="73"/>
      <c r="CI94" s="73"/>
      <c r="CJ94" s="73"/>
      <c r="CK94" s="73"/>
      <c r="CL94" s="73"/>
      <c r="CM94" s="73"/>
      <c r="CN94" s="73"/>
      <c r="CO94" s="73"/>
      <c r="CP94" s="73"/>
      <c r="CQ94" s="73"/>
      <c r="CR94" s="73"/>
      <c r="CS94" s="73"/>
      <c r="CT94" s="73"/>
      <c r="CU94" s="73"/>
      <c r="CV94" s="73"/>
      <c r="CW94" s="73"/>
      <c r="CX94" s="73"/>
      <c r="CY94" s="73"/>
      <c r="CZ94" s="73"/>
      <c r="DA94" s="73"/>
      <c r="DB94" s="73"/>
      <c r="DC94" s="73"/>
      <c r="DD94" s="73"/>
      <c r="DE94" s="73"/>
      <c r="DF94" s="73"/>
      <c r="DG94" s="73"/>
      <c r="DH94" s="73"/>
      <c r="DI94" s="73"/>
      <c r="DJ94" s="73"/>
      <c r="DK94" s="73"/>
      <c r="DL94" s="73"/>
      <c r="DM94" s="73"/>
      <c r="DN94" s="73"/>
      <c r="DO94" s="73"/>
      <c r="DP94" s="73"/>
      <c r="DQ94" s="73"/>
      <c r="DR94" s="73"/>
      <c r="DS94" s="73"/>
      <c r="DT94" s="73"/>
      <c r="DU94" s="73"/>
      <c r="DV94" s="73"/>
      <c r="DW94" s="73"/>
      <c r="DX94" s="73"/>
      <c r="DY94" s="73"/>
      <c r="DZ94" s="73"/>
      <c r="EA94" s="73"/>
      <c r="EB94" s="73"/>
      <c r="EC94" s="73"/>
      <c r="ED94" s="73"/>
      <c r="EE94" s="73"/>
      <c r="EF94" s="73"/>
      <c r="EG94" s="73"/>
      <c r="EH94" s="73"/>
      <c r="EI94" s="73"/>
      <c r="EJ94" s="73"/>
      <c r="EK94" s="73"/>
      <c r="EL94" s="73"/>
      <c r="EM94" s="73"/>
      <c r="EN94" s="73"/>
      <c r="EO94" s="73"/>
      <c r="EP94" s="73"/>
      <c r="EQ94" s="73"/>
      <c r="ER94" s="73"/>
      <c r="ES94" s="73"/>
      <c r="ET94" s="73"/>
      <c r="EU94" s="73"/>
      <c r="EV94" s="73"/>
      <c r="EW94" s="73"/>
      <c r="EX94" s="73"/>
      <c r="EY94" s="73"/>
      <c r="EZ94" s="73"/>
      <c r="FA94" s="73"/>
      <c r="FB94" s="73"/>
      <c r="FC94" s="73"/>
      <c r="FD94" s="73"/>
      <c r="FE94" s="73"/>
      <c r="FF94" s="73"/>
      <c r="FG94" s="73"/>
      <c r="FH94" s="73"/>
      <c r="FI94" s="73"/>
      <c r="FJ94" s="73"/>
      <c r="FK94" s="73"/>
      <c r="FL94" s="73"/>
      <c r="FM94" s="73"/>
      <c r="FN94" s="73"/>
      <c r="FO94" s="73"/>
      <c r="FP94" s="73"/>
      <c r="FQ94" s="73"/>
      <c r="FR94" s="73"/>
      <c r="FS94" s="73"/>
      <c r="FT94" s="73"/>
      <c r="FU94" s="73"/>
      <c r="FV94" s="73"/>
      <c r="FW94" s="73"/>
      <c r="FX94" s="73"/>
      <c r="FY94" s="73"/>
      <c r="FZ94" s="73"/>
      <c r="GA94" s="73"/>
      <c r="GB94" s="73"/>
      <c r="GC94" s="73"/>
      <c r="GD94" s="73"/>
      <c r="GE94" s="73"/>
      <c r="GF94" s="73"/>
      <c r="GG94" s="73"/>
      <c r="GH94" s="73"/>
      <c r="GI94" s="73"/>
      <c r="GJ94" s="73"/>
      <c r="GK94" s="73"/>
      <c r="GL94" s="73"/>
      <c r="GM94" s="73"/>
      <c r="GN94" s="73"/>
      <c r="GO94" s="73"/>
      <c r="GP94" s="73"/>
      <c r="GQ94" s="73"/>
      <c r="GR94" s="73"/>
      <c r="GS94" s="73"/>
      <c r="GT94" s="73"/>
      <c r="GU94" s="73"/>
      <c r="GV94" s="73"/>
      <c r="GW94" s="73"/>
      <c r="GX94" s="73"/>
      <c r="GY94" s="73"/>
      <c r="GZ94" s="73"/>
      <c r="HA94" s="73"/>
      <c r="HB94" s="73"/>
      <c r="HC94" s="73"/>
      <c r="HD94" s="73"/>
      <c r="HE94" s="73"/>
      <c r="HF94" s="73"/>
      <c r="HG94" s="73"/>
      <c r="HH94" s="73"/>
      <c r="HI94" s="73"/>
      <c r="HJ94" s="73"/>
      <c r="HK94" s="73"/>
      <c r="HL94" s="73"/>
      <c r="HM94" s="73"/>
      <c r="HN94" s="73"/>
      <c r="HO94" s="73"/>
      <c r="HP94" s="73"/>
      <c r="HQ94" s="73"/>
      <c r="HR94" s="73"/>
      <c r="HS94" s="73"/>
      <c r="HT94" s="73"/>
      <c r="HU94" s="73"/>
      <c r="HV94" s="73"/>
      <c r="HW94" s="73"/>
      <c r="HX94" s="73"/>
      <c r="HY94" s="73"/>
      <c r="HZ94" s="73"/>
      <c r="IA94" s="73"/>
      <c r="IB94" s="73"/>
      <c r="IC94" s="73"/>
      <c r="ID94" s="73"/>
      <c r="IE94" s="73"/>
      <c r="IF94" s="73"/>
      <c r="IG94" s="73"/>
      <c r="IH94" s="73"/>
      <c r="II94" s="73"/>
      <c r="IJ94" s="73"/>
      <c r="IK94" s="73"/>
      <c r="IL94" s="73"/>
      <c r="IM94" s="73"/>
      <c r="IN94" s="73"/>
      <c r="IO94" s="73"/>
      <c r="IP94" s="73"/>
      <c r="IQ94" s="73"/>
      <c r="IR94" s="73"/>
      <c r="IS94" s="73"/>
    </row>
    <row r="95" spans="1:253">
      <c r="A95" s="938" t="s">
        <v>157</v>
      </c>
      <c r="B95" s="1195">
        <v>3722021.73744033</v>
      </c>
      <c r="C95" s="975">
        <v>278357.99200000003</v>
      </c>
      <c r="D95" s="975">
        <v>2172.0410000000002</v>
      </c>
      <c r="E95" s="975">
        <v>69661.164999999994</v>
      </c>
      <c r="F95" s="975">
        <v>25778.842000000001</v>
      </c>
      <c r="G95" s="975">
        <v>31493.289079999999</v>
      </c>
      <c r="H95" s="975">
        <v>4129485.0665203305</v>
      </c>
      <c r="I95" s="975">
        <v>8609065.3933891095</v>
      </c>
      <c r="J95" s="1201">
        <v>1192033.0519999999</v>
      </c>
      <c r="K95" s="1200">
        <v>49829.648000000001</v>
      </c>
      <c r="L95" s="1194">
        <v>146168.802</v>
      </c>
      <c r="M95" s="1201">
        <v>134780.88099999999</v>
      </c>
      <c r="N95" s="975">
        <v>877591.0993900001</v>
      </c>
      <c r="O95" s="975">
        <v>11009468.875779107</v>
      </c>
      <c r="P95" s="975">
        <v>15138953.942299437</v>
      </c>
      <c r="Q95" s="860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  <c r="AM95" s="73"/>
      <c r="AN95" s="73"/>
      <c r="AO95" s="73"/>
      <c r="AP95" s="73"/>
      <c r="AQ95" s="73"/>
      <c r="AR95" s="73"/>
      <c r="AS95" s="73"/>
      <c r="AT95" s="73"/>
      <c r="AU95" s="73"/>
      <c r="AV95" s="73"/>
      <c r="AW95" s="73"/>
      <c r="AX95" s="73"/>
      <c r="AY95" s="73"/>
      <c r="AZ95" s="73"/>
      <c r="BA95" s="73"/>
      <c r="BB95" s="73"/>
      <c r="BC95" s="73"/>
      <c r="BD95" s="73"/>
      <c r="BE95" s="73"/>
      <c r="BF95" s="73"/>
      <c r="BG95" s="73"/>
      <c r="BH95" s="73"/>
      <c r="BI95" s="73"/>
      <c r="BJ95" s="73"/>
      <c r="BK95" s="73"/>
      <c r="BL95" s="73"/>
      <c r="BM95" s="73"/>
      <c r="BN95" s="73"/>
      <c r="BO95" s="73"/>
      <c r="BP95" s="73"/>
      <c r="BQ95" s="73"/>
      <c r="BR95" s="73"/>
      <c r="BS95" s="73"/>
      <c r="BT95" s="73"/>
      <c r="BU95" s="73"/>
      <c r="BV95" s="73"/>
      <c r="BW95" s="73"/>
      <c r="BX95" s="73"/>
      <c r="BY95" s="73"/>
      <c r="BZ95" s="73"/>
      <c r="CA95" s="73"/>
      <c r="CB95" s="73"/>
      <c r="CC95" s="73"/>
      <c r="CD95" s="73"/>
      <c r="CE95" s="73"/>
      <c r="CF95" s="73"/>
      <c r="CG95" s="73"/>
      <c r="CH95" s="73"/>
      <c r="CI95" s="73"/>
      <c r="CJ95" s="73"/>
      <c r="CK95" s="73"/>
      <c r="CL95" s="73"/>
      <c r="CM95" s="73"/>
      <c r="CN95" s="73"/>
      <c r="CO95" s="73"/>
      <c r="CP95" s="73"/>
      <c r="CQ95" s="73"/>
      <c r="CR95" s="73"/>
      <c r="CS95" s="73"/>
      <c r="CT95" s="73"/>
      <c r="CU95" s="73"/>
      <c r="CV95" s="73"/>
      <c r="CW95" s="73"/>
      <c r="CX95" s="73"/>
      <c r="CY95" s="73"/>
      <c r="CZ95" s="73"/>
      <c r="DA95" s="73"/>
      <c r="DB95" s="73"/>
      <c r="DC95" s="73"/>
      <c r="DD95" s="73"/>
      <c r="DE95" s="73"/>
      <c r="DF95" s="73"/>
      <c r="DG95" s="73"/>
      <c r="DH95" s="73"/>
      <c r="DI95" s="73"/>
      <c r="DJ95" s="73"/>
      <c r="DK95" s="73"/>
      <c r="DL95" s="73"/>
      <c r="DM95" s="73"/>
      <c r="DN95" s="73"/>
      <c r="DO95" s="73"/>
      <c r="DP95" s="73"/>
      <c r="DQ95" s="73"/>
      <c r="DR95" s="73"/>
      <c r="DS95" s="73"/>
      <c r="DT95" s="73"/>
      <c r="DU95" s="73"/>
      <c r="DV95" s="73"/>
      <c r="DW95" s="73"/>
      <c r="DX95" s="73"/>
      <c r="DY95" s="73"/>
      <c r="DZ95" s="73"/>
      <c r="EA95" s="73"/>
      <c r="EB95" s="73"/>
      <c r="EC95" s="73"/>
      <c r="ED95" s="73"/>
      <c r="EE95" s="73"/>
      <c r="EF95" s="73"/>
      <c r="EG95" s="73"/>
      <c r="EH95" s="73"/>
      <c r="EI95" s="73"/>
      <c r="EJ95" s="73"/>
      <c r="EK95" s="73"/>
      <c r="EL95" s="73"/>
      <c r="EM95" s="73"/>
      <c r="EN95" s="73"/>
      <c r="EO95" s="73"/>
      <c r="EP95" s="73"/>
      <c r="EQ95" s="73"/>
      <c r="ER95" s="73"/>
      <c r="ES95" s="73"/>
      <c r="ET95" s="73"/>
      <c r="EU95" s="73"/>
      <c r="EV95" s="73"/>
      <c r="EW95" s="73"/>
      <c r="EX95" s="73"/>
      <c r="EY95" s="73"/>
      <c r="EZ95" s="73"/>
      <c r="FA95" s="73"/>
      <c r="FB95" s="73"/>
      <c r="FC95" s="73"/>
      <c r="FD95" s="73"/>
      <c r="FE95" s="73"/>
      <c r="FF95" s="73"/>
      <c r="FG95" s="73"/>
      <c r="FH95" s="73"/>
      <c r="FI95" s="73"/>
      <c r="FJ95" s="73"/>
      <c r="FK95" s="73"/>
      <c r="FL95" s="73"/>
      <c r="FM95" s="73"/>
      <c r="FN95" s="73"/>
      <c r="FO95" s="73"/>
      <c r="FP95" s="73"/>
      <c r="FQ95" s="73"/>
      <c r="FR95" s="73"/>
      <c r="FS95" s="73"/>
      <c r="FT95" s="73"/>
      <c r="FU95" s="73"/>
      <c r="FV95" s="73"/>
      <c r="FW95" s="73"/>
      <c r="FX95" s="73"/>
      <c r="FY95" s="73"/>
      <c r="FZ95" s="73"/>
      <c r="GA95" s="73"/>
      <c r="GB95" s="73"/>
      <c r="GC95" s="73"/>
      <c r="GD95" s="73"/>
      <c r="GE95" s="73"/>
      <c r="GF95" s="73"/>
      <c r="GG95" s="73"/>
      <c r="GH95" s="73"/>
      <c r="GI95" s="73"/>
      <c r="GJ95" s="73"/>
      <c r="GK95" s="73"/>
      <c r="GL95" s="73"/>
      <c r="GM95" s="73"/>
      <c r="GN95" s="73"/>
      <c r="GO95" s="73"/>
      <c r="GP95" s="73"/>
      <c r="GQ95" s="73"/>
      <c r="GR95" s="73"/>
      <c r="GS95" s="73"/>
      <c r="GT95" s="73"/>
      <c r="GU95" s="73"/>
      <c r="GV95" s="73"/>
      <c r="GW95" s="73"/>
      <c r="GX95" s="73"/>
      <c r="GY95" s="73"/>
      <c r="GZ95" s="73"/>
      <c r="HA95" s="73"/>
      <c r="HB95" s="73"/>
      <c r="HC95" s="73"/>
      <c r="HD95" s="73"/>
      <c r="HE95" s="73"/>
      <c r="HF95" s="73"/>
      <c r="HG95" s="73"/>
      <c r="HH95" s="73"/>
      <c r="HI95" s="73"/>
      <c r="HJ95" s="73"/>
      <c r="HK95" s="73"/>
      <c r="HL95" s="73"/>
      <c r="HM95" s="73"/>
      <c r="HN95" s="73"/>
      <c r="HO95" s="73"/>
      <c r="HP95" s="73"/>
      <c r="HQ95" s="73"/>
      <c r="HR95" s="73"/>
      <c r="HS95" s="73"/>
      <c r="HT95" s="73"/>
      <c r="HU95" s="73"/>
      <c r="HV95" s="73"/>
      <c r="HW95" s="73"/>
      <c r="HX95" s="73"/>
      <c r="HY95" s="73"/>
      <c r="HZ95" s="73"/>
      <c r="IA95" s="73"/>
      <c r="IB95" s="73"/>
      <c r="IC95" s="73"/>
      <c r="ID95" s="73"/>
      <c r="IE95" s="73"/>
      <c r="IF95" s="73"/>
      <c r="IG95" s="73"/>
      <c r="IH95" s="73"/>
      <c r="II95" s="73"/>
      <c r="IJ95" s="73"/>
      <c r="IK95" s="73"/>
      <c r="IL95" s="73"/>
      <c r="IM95" s="73"/>
      <c r="IN95" s="73"/>
      <c r="IO95" s="73"/>
      <c r="IP95" s="73"/>
      <c r="IQ95" s="73"/>
      <c r="IR95" s="73"/>
      <c r="IS95" s="73"/>
    </row>
    <row r="96" spans="1:253">
      <c r="A96" s="940" t="s">
        <v>158</v>
      </c>
      <c r="B96" s="1202">
        <v>3810084.4164823103</v>
      </c>
      <c r="C96" s="1203">
        <v>278205.28100000002</v>
      </c>
      <c r="D96" s="1203">
        <v>2196.8389999999999</v>
      </c>
      <c r="E96" s="1203">
        <v>70028.937999999995</v>
      </c>
      <c r="F96" s="1203">
        <v>25506.457999999999</v>
      </c>
      <c r="G96" s="1203">
        <v>32556.919890000001</v>
      </c>
      <c r="H96" s="1203">
        <v>4218578.8523723101</v>
      </c>
      <c r="I96" s="1203">
        <v>8596917.8561936188</v>
      </c>
      <c r="J96" s="1204">
        <v>1204327.3430000001</v>
      </c>
      <c r="K96" s="1205">
        <v>49936.269</v>
      </c>
      <c r="L96" s="1206">
        <v>147804.965</v>
      </c>
      <c r="M96" s="1203">
        <v>133957.38</v>
      </c>
      <c r="N96" s="1203">
        <v>856737.70344000007</v>
      </c>
      <c r="O96" s="1203">
        <v>10989681.516633619</v>
      </c>
      <c r="P96" s="1203">
        <v>15208260.36900593</v>
      </c>
      <c r="Q96" s="860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  <c r="AM96" s="73"/>
      <c r="AN96" s="73"/>
      <c r="AO96" s="73"/>
      <c r="AP96" s="73"/>
      <c r="AQ96" s="73"/>
      <c r="AR96" s="73"/>
      <c r="AS96" s="73"/>
      <c r="AT96" s="73"/>
      <c r="AU96" s="73"/>
      <c r="AV96" s="73"/>
      <c r="AW96" s="73"/>
      <c r="AX96" s="73"/>
      <c r="AY96" s="73"/>
      <c r="AZ96" s="73"/>
      <c r="BA96" s="73"/>
      <c r="BB96" s="73"/>
      <c r="BC96" s="73"/>
      <c r="BD96" s="73"/>
      <c r="BE96" s="73"/>
      <c r="BF96" s="73"/>
      <c r="BG96" s="73"/>
      <c r="BH96" s="73"/>
      <c r="BI96" s="73"/>
      <c r="BJ96" s="73"/>
      <c r="BK96" s="73"/>
      <c r="BL96" s="73"/>
      <c r="BM96" s="73"/>
      <c r="BN96" s="73"/>
      <c r="BO96" s="73"/>
      <c r="BP96" s="73"/>
      <c r="BQ96" s="73"/>
      <c r="BR96" s="73"/>
      <c r="BS96" s="73"/>
      <c r="BT96" s="73"/>
      <c r="BU96" s="73"/>
      <c r="BV96" s="73"/>
      <c r="BW96" s="73"/>
      <c r="BX96" s="73"/>
      <c r="BY96" s="73"/>
      <c r="BZ96" s="73"/>
      <c r="CA96" s="73"/>
      <c r="CB96" s="73"/>
      <c r="CC96" s="73"/>
      <c r="CD96" s="73"/>
      <c r="CE96" s="73"/>
      <c r="CF96" s="73"/>
      <c r="CG96" s="73"/>
      <c r="CH96" s="73"/>
      <c r="CI96" s="73"/>
      <c r="CJ96" s="73"/>
      <c r="CK96" s="73"/>
      <c r="CL96" s="73"/>
      <c r="CM96" s="73"/>
      <c r="CN96" s="73"/>
      <c r="CO96" s="73"/>
      <c r="CP96" s="73"/>
      <c r="CQ96" s="73"/>
      <c r="CR96" s="73"/>
      <c r="CS96" s="73"/>
      <c r="CT96" s="73"/>
      <c r="CU96" s="73"/>
      <c r="CV96" s="73"/>
      <c r="CW96" s="73"/>
      <c r="CX96" s="73"/>
      <c r="CY96" s="73"/>
      <c r="CZ96" s="73"/>
      <c r="DA96" s="73"/>
      <c r="DB96" s="73"/>
      <c r="DC96" s="73"/>
      <c r="DD96" s="73"/>
      <c r="DE96" s="73"/>
      <c r="DF96" s="73"/>
      <c r="DG96" s="73"/>
      <c r="DH96" s="73"/>
      <c r="DI96" s="73"/>
      <c r="DJ96" s="73"/>
      <c r="DK96" s="73"/>
      <c r="DL96" s="73"/>
      <c r="DM96" s="73"/>
      <c r="DN96" s="73"/>
      <c r="DO96" s="73"/>
      <c r="DP96" s="73"/>
      <c r="DQ96" s="73"/>
      <c r="DR96" s="73"/>
      <c r="DS96" s="73"/>
      <c r="DT96" s="73"/>
      <c r="DU96" s="73"/>
      <c r="DV96" s="73"/>
      <c r="DW96" s="73"/>
      <c r="DX96" s="73"/>
      <c r="DY96" s="73"/>
      <c r="DZ96" s="73"/>
      <c r="EA96" s="73"/>
      <c r="EB96" s="73"/>
      <c r="EC96" s="73"/>
      <c r="ED96" s="73"/>
      <c r="EE96" s="73"/>
      <c r="EF96" s="73"/>
      <c r="EG96" s="73"/>
      <c r="EH96" s="73"/>
      <c r="EI96" s="73"/>
      <c r="EJ96" s="73"/>
      <c r="EK96" s="73"/>
      <c r="EL96" s="73"/>
      <c r="EM96" s="73"/>
      <c r="EN96" s="73"/>
      <c r="EO96" s="73"/>
      <c r="EP96" s="73"/>
      <c r="EQ96" s="73"/>
      <c r="ER96" s="73"/>
      <c r="ES96" s="73"/>
      <c r="ET96" s="73"/>
      <c r="EU96" s="73"/>
      <c r="EV96" s="73"/>
      <c r="EW96" s="73"/>
      <c r="EX96" s="73"/>
      <c r="EY96" s="73"/>
      <c r="EZ96" s="73"/>
      <c r="FA96" s="73"/>
      <c r="FB96" s="73"/>
      <c r="FC96" s="73"/>
      <c r="FD96" s="73"/>
      <c r="FE96" s="73"/>
      <c r="FF96" s="73"/>
      <c r="FG96" s="73"/>
      <c r="FH96" s="73"/>
      <c r="FI96" s="73"/>
      <c r="FJ96" s="73"/>
      <c r="FK96" s="73"/>
      <c r="FL96" s="73"/>
      <c r="FM96" s="73"/>
      <c r="FN96" s="73"/>
      <c r="FO96" s="73"/>
      <c r="FP96" s="73"/>
      <c r="FQ96" s="73"/>
      <c r="FR96" s="73"/>
      <c r="FS96" s="73"/>
      <c r="FT96" s="73"/>
      <c r="FU96" s="73"/>
      <c r="FV96" s="73"/>
      <c r="FW96" s="73"/>
      <c r="FX96" s="73"/>
      <c r="FY96" s="73"/>
      <c r="FZ96" s="73"/>
      <c r="GA96" s="73"/>
      <c r="GB96" s="73"/>
      <c r="GC96" s="73"/>
      <c r="GD96" s="73"/>
      <c r="GE96" s="73"/>
      <c r="GF96" s="73"/>
      <c r="GG96" s="73"/>
      <c r="GH96" s="73"/>
      <c r="GI96" s="73"/>
      <c r="GJ96" s="73"/>
      <c r="GK96" s="73"/>
      <c r="GL96" s="73"/>
      <c r="GM96" s="73"/>
      <c r="GN96" s="73"/>
      <c r="GO96" s="73"/>
      <c r="GP96" s="73"/>
      <c r="GQ96" s="73"/>
      <c r="GR96" s="73"/>
      <c r="GS96" s="73"/>
      <c r="GT96" s="73"/>
      <c r="GU96" s="73"/>
      <c r="GV96" s="73"/>
      <c r="GW96" s="73"/>
      <c r="GX96" s="73"/>
      <c r="GY96" s="73"/>
      <c r="GZ96" s="73"/>
      <c r="HA96" s="73"/>
      <c r="HB96" s="73"/>
      <c r="HC96" s="73"/>
      <c r="HD96" s="73"/>
      <c r="HE96" s="73"/>
      <c r="HF96" s="73"/>
      <c r="HG96" s="73"/>
      <c r="HH96" s="73"/>
      <c r="HI96" s="73"/>
      <c r="HJ96" s="73"/>
      <c r="HK96" s="73"/>
      <c r="HL96" s="73"/>
      <c r="HM96" s="73"/>
      <c r="HN96" s="73"/>
      <c r="HO96" s="73"/>
      <c r="HP96" s="73"/>
      <c r="HQ96" s="73"/>
      <c r="HR96" s="73"/>
      <c r="HS96" s="73"/>
      <c r="HT96" s="73"/>
      <c r="HU96" s="73"/>
      <c r="HV96" s="73"/>
      <c r="HW96" s="73"/>
      <c r="HX96" s="73"/>
      <c r="HY96" s="73"/>
      <c r="HZ96" s="73"/>
      <c r="IA96" s="73"/>
      <c r="IB96" s="73"/>
      <c r="IC96" s="73"/>
      <c r="ID96" s="73"/>
      <c r="IE96" s="73"/>
      <c r="IF96" s="73"/>
      <c r="IG96" s="73"/>
      <c r="IH96" s="73"/>
      <c r="II96" s="73"/>
      <c r="IJ96" s="73"/>
      <c r="IK96" s="73"/>
      <c r="IL96" s="73"/>
      <c r="IM96" s="73"/>
      <c r="IN96" s="73"/>
      <c r="IO96" s="73"/>
      <c r="IP96" s="73"/>
      <c r="IQ96" s="73"/>
      <c r="IR96" s="73"/>
      <c r="IS96" s="73"/>
    </row>
    <row r="97" spans="1:253">
      <c r="A97" s="134"/>
      <c r="B97" s="861"/>
      <c r="C97" s="859"/>
      <c r="D97" s="859"/>
      <c r="E97" s="859"/>
      <c r="F97" s="859"/>
      <c r="G97" s="859"/>
      <c r="H97" s="859"/>
      <c r="I97" s="859"/>
      <c r="J97" s="859"/>
      <c r="K97" s="859"/>
      <c r="L97" s="859"/>
      <c r="M97" s="859"/>
      <c r="N97" s="862"/>
      <c r="O97" s="862"/>
      <c r="P97" s="1211" t="s">
        <v>1153</v>
      </c>
      <c r="Q97" s="863"/>
      <c r="R97" s="86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  <c r="AT97" s="73"/>
      <c r="AU97" s="73"/>
      <c r="AV97" s="73"/>
      <c r="AW97" s="73"/>
      <c r="AX97" s="73"/>
      <c r="AY97" s="73"/>
      <c r="AZ97" s="73"/>
      <c r="BA97" s="73"/>
      <c r="BB97" s="73"/>
      <c r="BC97" s="73"/>
      <c r="BD97" s="73"/>
      <c r="BE97" s="73"/>
      <c r="BF97" s="73"/>
      <c r="BG97" s="73"/>
      <c r="BH97" s="73"/>
      <c r="BI97" s="73"/>
      <c r="BJ97" s="73"/>
      <c r="BK97" s="73"/>
      <c r="BL97" s="73"/>
      <c r="BM97" s="73"/>
      <c r="BN97" s="73"/>
      <c r="BO97" s="73"/>
      <c r="BP97" s="73"/>
      <c r="BQ97" s="73"/>
      <c r="BR97" s="73"/>
      <c r="BS97" s="73"/>
      <c r="BT97" s="73"/>
      <c r="BU97" s="73"/>
      <c r="BV97" s="73"/>
      <c r="BW97" s="73"/>
      <c r="BX97" s="73"/>
      <c r="BY97" s="73"/>
      <c r="BZ97" s="73"/>
      <c r="CA97" s="73"/>
      <c r="CB97" s="73"/>
      <c r="CC97" s="73"/>
      <c r="CD97" s="73"/>
      <c r="CE97" s="73"/>
      <c r="CF97" s="73"/>
      <c r="CG97" s="73"/>
      <c r="CH97" s="73"/>
      <c r="CI97" s="73"/>
      <c r="CJ97" s="73"/>
      <c r="CK97" s="73"/>
      <c r="CL97" s="73"/>
      <c r="CM97" s="73"/>
      <c r="CN97" s="73"/>
      <c r="CO97" s="73"/>
      <c r="CP97" s="73"/>
      <c r="CQ97" s="73"/>
      <c r="CR97" s="73"/>
      <c r="CS97" s="73"/>
      <c r="CT97" s="73"/>
      <c r="CU97" s="73"/>
      <c r="CV97" s="73"/>
      <c r="CW97" s="73"/>
      <c r="CX97" s="73"/>
      <c r="CY97" s="73"/>
      <c r="CZ97" s="73"/>
      <c r="DA97" s="73"/>
      <c r="DB97" s="73"/>
      <c r="DC97" s="73"/>
      <c r="DD97" s="73"/>
      <c r="DE97" s="73"/>
      <c r="DF97" s="73"/>
      <c r="DG97" s="73"/>
      <c r="DH97" s="73"/>
      <c r="DI97" s="73"/>
      <c r="DJ97" s="73"/>
      <c r="DK97" s="73"/>
      <c r="DL97" s="73"/>
      <c r="DM97" s="73"/>
      <c r="DN97" s="73"/>
      <c r="DO97" s="73"/>
      <c r="DP97" s="73"/>
      <c r="DQ97" s="73"/>
      <c r="DR97" s="73"/>
      <c r="DS97" s="73"/>
      <c r="DT97" s="73"/>
      <c r="DU97" s="73"/>
      <c r="DV97" s="73"/>
      <c r="DW97" s="73"/>
      <c r="DX97" s="73"/>
      <c r="DY97" s="73"/>
      <c r="DZ97" s="73"/>
      <c r="EA97" s="73"/>
      <c r="EB97" s="73"/>
      <c r="EC97" s="73"/>
      <c r="ED97" s="73"/>
      <c r="EE97" s="73"/>
      <c r="EF97" s="73"/>
      <c r="EG97" s="73"/>
      <c r="EH97" s="73"/>
      <c r="EI97" s="73"/>
      <c r="EJ97" s="73"/>
      <c r="EK97" s="73"/>
      <c r="EL97" s="73"/>
      <c r="EM97" s="73"/>
      <c r="EN97" s="73"/>
      <c r="EO97" s="73"/>
      <c r="EP97" s="73"/>
      <c r="EQ97" s="73"/>
      <c r="ER97" s="73"/>
      <c r="ES97" s="73"/>
      <c r="ET97" s="73"/>
      <c r="EU97" s="73"/>
      <c r="EV97" s="73"/>
      <c r="EW97" s="73"/>
      <c r="EX97" s="73"/>
      <c r="EY97" s="73"/>
      <c r="EZ97" s="73"/>
      <c r="FA97" s="73"/>
      <c r="FB97" s="73"/>
      <c r="FC97" s="73"/>
      <c r="FD97" s="73"/>
      <c r="FE97" s="73"/>
      <c r="FF97" s="73"/>
      <c r="FG97" s="73"/>
      <c r="FH97" s="73"/>
      <c r="FI97" s="73"/>
      <c r="FJ97" s="73"/>
      <c r="FK97" s="73"/>
      <c r="FL97" s="73"/>
      <c r="FM97" s="73"/>
      <c r="FN97" s="73"/>
      <c r="FO97" s="73"/>
      <c r="FP97" s="73"/>
      <c r="FQ97" s="73"/>
      <c r="FR97" s="73"/>
      <c r="FS97" s="73"/>
      <c r="FT97" s="73"/>
      <c r="FU97" s="73"/>
      <c r="FV97" s="73"/>
      <c r="FW97" s="73"/>
      <c r="FX97" s="73"/>
      <c r="FY97" s="73"/>
      <c r="FZ97" s="73"/>
      <c r="GA97" s="73"/>
      <c r="GB97" s="73"/>
      <c r="GC97" s="73"/>
      <c r="GD97" s="73"/>
      <c r="GE97" s="73"/>
      <c r="GF97" s="73"/>
      <c r="GG97" s="73"/>
      <c r="GH97" s="73"/>
      <c r="GI97" s="73"/>
      <c r="GJ97" s="73"/>
      <c r="GK97" s="73"/>
      <c r="GL97" s="73"/>
      <c r="GM97" s="73"/>
      <c r="GN97" s="73"/>
      <c r="GO97" s="73"/>
      <c r="GP97" s="73"/>
      <c r="GQ97" s="73"/>
      <c r="GR97" s="73"/>
      <c r="GS97" s="73"/>
      <c r="GT97" s="73"/>
      <c r="GU97" s="73"/>
      <c r="GV97" s="73"/>
      <c r="GW97" s="73"/>
      <c r="GX97" s="73"/>
      <c r="GY97" s="73"/>
      <c r="GZ97" s="73"/>
      <c r="HA97" s="73"/>
      <c r="HB97" s="73"/>
      <c r="HC97" s="73"/>
      <c r="HD97" s="73"/>
      <c r="HE97" s="73"/>
      <c r="HF97" s="73"/>
      <c r="HG97" s="73"/>
      <c r="HH97" s="73"/>
      <c r="HI97" s="73"/>
      <c r="HJ97" s="73"/>
      <c r="HK97" s="73"/>
      <c r="HL97" s="73"/>
      <c r="HM97" s="73"/>
      <c r="HN97" s="73"/>
      <c r="HO97" s="73"/>
      <c r="HP97" s="73"/>
      <c r="HQ97" s="73"/>
      <c r="HR97" s="73"/>
      <c r="HS97" s="73"/>
      <c r="HT97" s="73"/>
      <c r="HU97" s="73"/>
      <c r="HV97" s="73"/>
      <c r="HW97" s="73"/>
      <c r="HX97" s="73"/>
      <c r="HY97" s="73"/>
      <c r="HZ97" s="73"/>
      <c r="IA97" s="73"/>
      <c r="IB97" s="73"/>
      <c r="IC97" s="73"/>
      <c r="ID97" s="73"/>
      <c r="IE97" s="73"/>
      <c r="IF97" s="73"/>
      <c r="IG97" s="73"/>
      <c r="IH97" s="73"/>
      <c r="II97" s="73"/>
      <c r="IJ97" s="73"/>
      <c r="IK97" s="73"/>
      <c r="IL97" s="73"/>
      <c r="IM97" s="73"/>
      <c r="IN97" s="73"/>
      <c r="IO97" s="73"/>
      <c r="IP97" s="73"/>
      <c r="IQ97" s="73"/>
      <c r="IR97" s="73"/>
      <c r="IS97" s="73"/>
    </row>
    <row r="98" spans="1:253" ht="16.5" customHeight="1">
      <c r="A98" s="992" t="s">
        <v>1080</v>
      </c>
      <c r="B98" s="1207"/>
      <c r="C98" s="1207"/>
      <c r="D98" s="1207"/>
      <c r="E98" s="1207"/>
      <c r="F98" s="1207"/>
      <c r="G98" s="1207"/>
      <c r="H98" s="1207"/>
      <c r="I98" s="1207"/>
      <c r="J98" s="1207"/>
      <c r="K98" s="1207"/>
      <c r="L98" s="1208"/>
      <c r="M98" s="1208"/>
      <c r="N98" s="134"/>
      <c r="O98" s="134"/>
      <c r="P98" s="134"/>
      <c r="Q98" s="860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  <c r="AT98" s="73"/>
      <c r="AU98" s="73"/>
      <c r="AV98" s="73"/>
      <c r="AW98" s="73"/>
      <c r="AX98" s="73"/>
      <c r="AY98" s="73"/>
      <c r="AZ98" s="73"/>
      <c r="BA98" s="73"/>
      <c r="BB98" s="73"/>
      <c r="BC98" s="73"/>
      <c r="BD98" s="73"/>
      <c r="BE98" s="73"/>
      <c r="BF98" s="73"/>
      <c r="BG98" s="73"/>
      <c r="BH98" s="73"/>
      <c r="BI98" s="73"/>
      <c r="BJ98" s="73"/>
      <c r="BK98" s="73"/>
      <c r="BL98" s="73"/>
      <c r="BM98" s="73"/>
      <c r="BN98" s="73"/>
      <c r="BO98" s="73"/>
      <c r="BP98" s="73"/>
      <c r="BQ98" s="73"/>
      <c r="BR98" s="73"/>
      <c r="BS98" s="73"/>
      <c r="BT98" s="73"/>
      <c r="BU98" s="73"/>
      <c r="BV98" s="73"/>
      <c r="BW98" s="73"/>
      <c r="BX98" s="73"/>
      <c r="BY98" s="73"/>
      <c r="BZ98" s="73"/>
      <c r="CA98" s="73"/>
      <c r="CB98" s="73"/>
      <c r="CC98" s="73"/>
      <c r="CD98" s="73"/>
      <c r="CE98" s="73"/>
      <c r="CF98" s="73"/>
      <c r="CG98" s="73"/>
      <c r="CH98" s="73"/>
      <c r="CI98" s="73"/>
      <c r="CJ98" s="73"/>
      <c r="CK98" s="73"/>
      <c r="CL98" s="73"/>
      <c r="CM98" s="73"/>
      <c r="CN98" s="73"/>
      <c r="CO98" s="73"/>
      <c r="CP98" s="73"/>
      <c r="CQ98" s="73"/>
      <c r="CR98" s="73"/>
      <c r="CS98" s="73"/>
      <c r="CT98" s="73"/>
      <c r="CU98" s="73"/>
      <c r="CV98" s="73"/>
      <c r="CW98" s="73"/>
      <c r="CX98" s="73"/>
      <c r="CY98" s="73"/>
      <c r="CZ98" s="73"/>
      <c r="DA98" s="73"/>
      <c r="DB98" s="73"/>
      <c r="DC98" s="73"/>
      <c r="DD98" s="73"/>
      <c r="DE98" s="73"/>
      <c r="DF98" s="73"/>
      <c r="DG98" s="73"/>
      <c r="DH98" s="73"/>
      <c r="DI98" s="73"/>
      <c r="DJ98" s="73"/>
      <c r="DK98" s="73"/>
      <c r="DL98" s="73"/>
      <c r="DM98" s="73"/>
      <c r="DN98" s="73"/>
      <c r="DO98" s="73"/>
      <c r="DP98" s="73"/>
      <c r="DQ98" s="73"/>
      <c r="DR98" s="73"/>
      <c r="DS98" s="73"/>
      <c r="DT98" s="73"/>
      <c r="DU98" s="73"/>
      <c r="DV98" s="73"/>
      <c r="DW98" s="73"/>
      <c r="DX98" s="73"/>
      <c r="DY98" s="73"/>
      <c r="DZ98" s="73"/>
      <c r="EA98" s="73"/>
      <c r="EB98" s="73"/>
      <c r="EC98" s="73"/>
      <c r="ED98" s="73"/>
      <c r="EE98" s="73"/>
      <c r="EF98" s="73"/>
      <c r="EG98" s="73"/>
      <c r="EH98" s="73"/>
      <c r="EI98" s="73"/>
      <c r="EJ98" s="73"/>
      <c r="EK98" s="73"/>
      <c r="EL98" s="73"/>
      <c r="EM98" s="73"/>
      <c r="EN98" s="73"/>
      <c r="EO98" s="73"/>
      <c r="EP98" s="73"/>
      <c r="EQ98" s="73"/>
      <c r="ER98" s="73"/>
      <c r="ES98" s="73"/>
      <c r="ET98" s="73"/>
      <c r="EU98" s="73"/>
      <c r="EV98" s="73"/>
      <c r="EW98" s="73"/>
      <c r="EX98" s="73"/>
      <c r="EY98" s="73"/>
      <c r="EZ98" s="73"/>
      <c r="FA98" s="73"/>
      <c r="FB98" s="73"/>
      <c r="FC98" s="73"/>
      <c r="FD98" s="73"/>
      <c r="FE98" s="73"/>
      <c r="FF98" s="73"/>
      <c r="FG98" s="73"/>
      <c r="FH98" s="73"/>
      <c r="FI98" s="73"/>
      <c r="FJ98" s="73"/>
      <c r="FK98" s="73"/>
      <c r="FL98" s="73"/>
      <c r="FM98" s="73"/>
      <c r="FN98" s="73"/>
      <c r="FO98" s="73"/>
      <c r="FP98" s="73"/>
      <c r="FQ98" s="73"/>
      <c r="FR98" s="73"/>
      <c r="FS98" s="73"/>
      <c r="FT98" s="73"/>
      <c r="FU98" s="73"/>
      <c r="FV98" s="73"/>
      <c r="FW98" s="73"/>
      <c r="FX98" s="73"/>
      <c r="FY98" s="73"/>
      <c r="FZ98" s="73"/>
      <c r="GA98" s="73"/>
      <c r="GB98" s="73"/>
      <c r="GC98" s="73"/>
      <c r="GD98" s="73"/>
      <c r="GE98" s="73"/>
      <c r="GF98" s="73"/>
      <c r="GG98" s="73"/>
      <c r="GH98" s="73"/>
      <c r="GI98" s="73"/>
      <c r="GJ98" s="73"/>
      <c r="GK98" s="73"/>
      <c r="GL98" s="73"/>
      <c r="GM98" s="73"/>
      <c r="GN98" s="73"/>
      <c r="GO98" s="73"/>
      <c r="GP98" s="73"/>
      <c r="GQ98" s="73"/>
      <c r="GR98" s="73"/>
      <c r="GS98" s="73"/>
      <c r="GT98" s="73"/>
      <c r="GU98" s="73"/>
      <c r="GV98" s="73"/>
      <c r="GW98" s="73"/>
      <c r="GX98" s="73"/>
      <c r="GY98" s="73"/>
      <c r="GZ98" s="73"/>
      <c r="HA98" s="73"/>
      <c r="HB98" s="73"/>
      <c r="HC98" s="73"/>
      <c r="HD98" s="73"/>
      <c r="HE98" s="73"/>
      <c r="HF98" s="73"/>
      <c r="HG98" s="73"/>
      <c r="HH98" s="73"/>
      <c r="HI98" s="73"/>
      <c r="HJ98" s="73"/>
      <c r="HK98" s="73"/>
      <c r="HL98" s="73"/>
      <c r="HM98" s="73"/>
      <c r="HN98" s="73"/>
      <c r="HO98" s="73"/>
      <c r="HP98" s="73"/>
      <c r="HQ98" s="73"/>
      <c r="HR98" s="73"/>
      <c r="HS98" s="73"/>
      <c r="HT98" s="73"/>
      <c r="HU98" s="73"/>
      <c r="HV98" s="73"/>
      <c r="HW98" s="73"/>
      <c r="HX98" s="73"/>
      <c r="HY98" s="73"/>
      <c r="HZ98" s="73"/>
      <c r="IA98" s="73"/>
      <c r="IB98" s="73"/>
      <c r="IC98" s="73"/>
      <c r="ID98" s="73"/>
      <c r="IE98" s="73"/>
      <c r="IF98" s="73"/>
      <c r="IG98" s="73"/>
      <c r="IH98" s="73"/>
      <c r="II98" s="73"/>
      <c r="IJ98" s="73"/>
      <c r="IK98" s="73"/>
      <c r="IL98" s="73"/>
      <c r="IM98" s="73"/>
      <c r="IN98" s="73"/>
      <c r="IO98" s="73"/>
      <c r="IP98" s="73"/>
      <c r="IQ98" s="73"/>
      <c r="IR98" s="73"/>
      <c r="IS98" s="73"/>
    </row>
    <row r="99" spans="1:253" ht="16.5" customHeight="1">
      <c r="A99" s="992" t="s">
        <v>1081</v>
      </c>
      <c r="B99" s="1209"/>
      <c r="C99" s="1208"/>
      <c r="D99" s="1208"/>
      <c r="E99" s="1208"/>
      <c r="F99" s="1208"/>
      <c r="G99" s="1208"/>
      <c r="H99" s="1208"/>
      <c r="I99" s="1208"/>
      <c r="J99" s="1208"/>
      <c r="K99" s="1208"/>
      <c r="L99" s="1208"/>
      <c r="M99" s="1208"/>
      <c r="N99" s="134"/>
      <c r="O99" s="134"/>
      <c r="P99" s="134"/>
      <c r="Q99" s="860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  <c r="AT99" s="73"/>
      <c r="AU99" s="73"/>
      <c r="AV99" s="73"/>
      <c r="AW99" s="73"/>
      <c r="AX99" s="73"/>
      <c r="AY99" s="73"/>
      <c r="AZ99" s="73"/>
      <c r="BA99" s="73"/>
      <c r="BB99" s="73"/>
      <c r="BC99" s="73"/>
      <c r="BD99" s="73"/>
      <c r="BE99" s="73"/>
      <c r="BF99" s="73"/>
      <c r="BG99" s="73"/>
      <c r="BH99" s="73"/>
      <c r="BI99" s="73"/>
      <c r="BJ99" s="73"/>
      <c r="BK99" s="73"/>
      <c r="BL99" s="73"/>
      <c r="BM99" s="73"/>
      <c r="BN99" s="73"/>
      <c r="BO99" s="73"/>
      <c r="BP99" s="73"/>
      <c r="BQ99" s="73"/>
      <c r="BR99" s="73"/>
      <c r="BS99" s="73"/>
      <c r="BT99" s="73"/>
      <c r="BU99" s="73"/>
      <c r="BV99" s="73"/>
      <c r="BW99" s="73"/>
      <c r="BX99" s="73"/>
      <c r="BY99" s="73"/>
      <c r="BZ99" s="73"/>
      <c r="CA99" s="73"/>
      <c r="CB99" s="73"/>
      <c r="CC99" s="73"/>
      <c r="CD99" s="73"/>
      <c r="CE99" s="73"/>
      <c r="CF99" s="73"/>
      <c r="CG99" s="73"/>
      <c r="CH99" s="73"/>
      <c r="CI99" s="73"/>
      <c r="CJ99" s="73"/>
      <c r="CK99" s="73"/>
      <c r="CL99" s="73"/>
      <c r="CM99" s="73"/>
      <c r="CN99" s="73"/>
      <c r="CO99" s="73"/>
      <c r="CP99" s="73"/>
      <c r="CQ99" s="73"/>
      <c r="CR99" s="73"/>
      <c r="CS99" s="73"/>
      <c r="CT99" s="73"/>
      <c r="CU99" s="73"/>
      <c r="CV99" s="73"/>
      <c r="CW99" s="73"/>
      <c r="CX99" s="73"/>
      <c r="CY99" s="73"/>
      <c r="CZ99" s="73"/>
      <c r="DA99" s="73"/>
      <c r="DB99" s="73"/>
      <c r="DC99" s="73"/>
      <c r="DD99" s="73"/>
      <c r="DE99" s="73"/>
      <c r="DF99" s="73"/>
      <c r="DG99" s="73"/>
      <c r="DH99" s="73"/>
      <c r="DI99" s="73"/>
      <c r="DJ99" s="73"/>
      <c r="DK99" s="73"/>
      <c r="DL99" s="73"/>
      <c r="DM99" s="73"/>
      <c r="DN99" s="73"/>
      <c r="DO99" s="73"/>
      <c r="DP99" s="73"/>
      <c r="DQ99" s="73"/>
      <c r="DR99" s="73"/>
      <c r="DS99" s="73"/>
      <c r="DT99" s="73"/>
      <c r="DU99" s="73"/>
      <c r="DV99" s="73"/>
      <c r="DW99" s="73"/>
      <c r="DX99" s="73"/>
      <c r="DY99" s="73"/>
      <c r="DZ99" s="73"/>
      <c r="EA99" s="73"/>
      <c r="EB99" s="73"/>
      <c r="EC99" s="73"/>
      <c r="ED99" s="73"/>
      <c r="EE99" s="73"/>
      <c r="EF99" s="73"/>
      <c r="EG99" s="73"/>
      <c r="EH99" s="73"/>
      <c r="EI99" s="73"/>
      <c r="EJ99" s="73"/>
      <c r="EK99" s="73"/>
      <c r="EL99" s="73"/>
      <c r="EM99" s="73"/>
      <c r="EN99" s="73"/>
      <c r="EO99" s="73"/>
      <c r="EP99" s="73"/>
      <c r="EQ99" s="73"/>
      <c r="ER99" s="73"/>
      <c r="ES99" s="73"/>
      <c r="ET99" s="73"/>
      <c r="EU99" s="73"/>
      <c r="EV99" s="73"/>
      <c r="EW99" s="73"/>
      <c r="EX99" s="73"/>
      <c r="EY99" s="73"/>
      <c r="EZ99" s="73"/>
      <c r="FA99" s="73"/>
      <c r="FB99" s="73"/>
      <c r="FC99" s="73"/>
      <c r="FD99" s="73"/>
      <c r="FE99" s="73"/>
      <c r="FF99" s="73"/>
      <c r="FG99" s="73"/>
      <c r="FH99" s="73"/>
      <c r="FI99" s="73"/>
      <c r="FJ99" s="73"/>
      <c r="FK99" s="73"/>
      <c r="FL99" s="73"/>
      <c r="FM99" s="73"/>
      <c r="FN99" s="73"/>
      <c r="FO99" s="73"/>
      <c r="FP99" s="73"/>
      <c r="FQ99" s="73"/>
      <c r="FR99" s="73"/>
      <c r="FS99" s="73"/>
      <c r="FT99" s="73"/>
      <c r="FU99" s="73"/>
      <c r="FV99" s="73"/>
      <c r="FW99" s="73"/>
      <c r="FX99" s="73"/>
      <c r="FY99" s="73"/>
      <c r="FZ99" s="73"/>
      <c r="GA99" s="73"/>
      <c r="GB99" s="73"/>
      <c r="GC99" s="73"/>
      <c r="GD99" s="73"/>
      <c r="GE99" s="73"/>
      <c r="GF99" s="73"/>
      <c r="GG99" s="73"/>
      <c r="GH99" s="73"/>
      <c r="GI99" s="73"/>
      <c r="GJ99" s="73"/>
      <c r="GK99" s="73"/>
      <c r="GL99" s="73"/>
      <c r="GM99" s="73"/>
      <c r="GN99" s="73"/>
      <c r="GO99" s="73"/>
      <c r="GP99" s="73"/>
      <c r="GQ99" s="73"/>
      <c r="GR99" s="73"/>
      <c r="GS99" s="73"/>
      <c r="GT99" s="73"/>
      <c r="GU99" s="73"/>
      <c r="GV99" s="73"/>
      <c r="GW99" s="73"/>
      <c r="GX99" s="73"/>
      <c r="GY99" s="73"/>
      <c r="GZ99" s="73"/>
      <c r="HA99" s="73"/>
      <c r="HB99" s="73"/>
      <c r="HC99" s="73"/>
      <c r="HD99" s="73"/>
      <c r="HE99" s="73"/>
      <c r="HF99" s="73"/>
      <c r="HG99" s="73"/>
      <c r="HH99" s="73"/>
      <c r="HI99" s="73"/>
      <c r="HJ99" s="73"/>
      <c r="HK99" s="73"/>
      <c r="HL99" s="73"/>
      <c r="HM99" s="73"/>
      <c r="HN99" s="73"/>
      <c r="HO99" s="73"/>
      <c r="HP99" s="73"/>
      <c r="HQ99" s="73"/>
      <c r="HR99" s="73"/>
      <c r="HS99" s="73"/>
      <c r="HT99" s="73"/>
      <c r="HU99" s="73"/>
      <c r="HV99" s="73"/>
      <c r="HW99" s="73"/>
      <c r="HX99" s="73"/>
      <c r="HY99" s="73"/>
      <c r="HZ99" s="73"/>
      <c r="IA99" s="73"/>
      <c r="IB99" s="73"/>
      <c r="IC99" s="73"/>
      <c r="ID99" s="73"/>
      <c r="IE99" s="73"/>
      <c r="IF99" s="73"/>
      <c r="IG99" s="73"/>
      <c r="IH99" s="73"/>
      <c r="II99" s="73"/>
      <c r="IJ99" s="73"/>
      <c r="IK99" s="73"/>
      <c r="IL99" s="73"/>
      <c r="IM99" s="73"/>
      <c r="IN99" s="73"/>
      <c r="IO99" s="73"/>
      <c r="IP99" s="73"/>
      <c r="IQ99" s="73"/>
      <c r="IR99" s="73"/>
      <c r="IS99" s="73"/>
    </row>
    <row r="100" spans="1:253" ht="40.5" customHeight="1">
      <c r="A100" s="1349" t="s">
        <v>1082</v>
      </c>
      <c r="B100" s="1349"/>
      <c r="C100" s="1349"/>
      <c r="D100" s="1349"/>
      <c r="E100" s="1349"/>
      <c r="F100" s="1349"/>
      <c r="G100" s="1349"/>
      <c r="H100" s="1349"/>
      <c r="I100" s="1349"/>
      <c r="J100" s="1349"/>
      <c r="K100" s="1349"/>
      <c r="L100" s="1349"/>
      <c r="M100" s="1349"/>
      <c r="N100" s="134"/>
      <c r="O100" s="134"/>
      <c r="P100" s="134"/>
      <c r="Q100" s="860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  <c r="AT100" s="73"/>
      <c r="AU100" s="73"/>
      <c r="AV100" s="73"/>
      <c r="AW100" s="73"/>
      <c r="AX100" s="73"/>
      <c r="AY100" s="73"/>
      <c r="AZ100" s="73"/>
      <c r="BA100" s="73"/>
      <c r="BB100" s="73"/>
      <c r="BC100" s="73"/>
      <c r="BD100" s="73"/>
      <c r="BE100" s="73"/>
      <c r="BF100" s="73"/>
      <c r="BG100" s="73"/>
      <c r="BH100" s="73"/>
      <c r="BI100" s="73"/>
      <c r="BJ100" s="73"/>
      <c r="BK100" s="73"/>
      <c r="BL100" s="73"/>
      <c r="BM100" s="73"/>
      <c r="BN100" s="73"/>
      <c r="BO100" s="73"/>
      <c r="BP100" s="73"/>
      <c r="BQ100" s="73"/>
      <c r="BR100" s="73"/>
      <c r="BS100" s="73"/>
      <c r="BT100" s="73"/>
      <c r="BU100" s="73"/>
      <c r="BV100" s="73"/>
      <c r="BW100" s="73"/>
      <c r="BX100" s="73"/>
      <c r="BY100" s="73"/>
      <c r="BZ100" s="73"/>
      <c r="CA100" s="73"/>
      <c r="CB100" s="73"/>
      <c r="CC100" s="73"/>
      <c r="CD100" s="73"/>
      <c r="CE100" s="73"/>
      <c r="CF100" s="73"/>
      <c r="CG100" s="73"/>
      <c r="CH100" s="73"/>
      <c r="CI100" s="73"/>
      <c r="CJ100" s="73"/>
      <c r="CK100" s="73"/>
      <c r="CL100" s="73"/>
      <c r="CM100" s="73"/>
      <c r="CN100" s="73"/>
      <c r="CO100" s="73"/>
      <c r="CP100" s="73"/>
      <c r="CQ100" s="73"/>
      <c r="CR100" s="73"/>
      <c r="CS100" s="73"/>
      <c r="CT100" s="73"/>
      <c r="CU100" s="73"/>
      <c r="CV100" s="73"/>
      <c r="CW100" s="73"/>
      <c r="CX100" s="73"/>
      <c r="CY100" s="73"/>
      <c r="CZ100" s="73"/>
      <c r="DA100" s="73"/>
      <c r="DB100" s="73"/>
      <c r="DC100" s="73"/>
      <c r="DD100" s="73"/>
      <c r="DE100" s="73"/>
      <c r="DF100" s="73"/>
      <c r="DG100" s="73"/>
      <c r="DH100" s="73"/>
      <c r="DI100" s="73"/>
      <c r="DJ100" s="73"/>
      <c r="DK100" s="73"/>
      <c r="DL100" s="73"/>
      <c r="DM100" s="73"/>
      <c r="DN100" s="73"/>
      <c r="DO100" s="73"/>
      <c r="DP100" s="73"/>
      <c r="DQ100" s="73"/>
      <c r="DR100" s="73"/>
      <c r="DS100" s="73"/>
      <c r="DT100" s="73"/>
      <c r="DU100" s="73"/>
      <c r="DV100" s="73"/>
      <c r="DW100" s="73"/>
      <c r="DX100" s="73"/>
      <c r="DY100" s="73"/>
      <c r="DZ100" s="73"/>
      <c r="EA100" s="73"/>
      <c r="EB100" s="73"/>
      <c r="EC100" s="73"/>
      <c r="ED100" s="73"/>
      <c r="EE100" s="73"/>
      <c r="EF100" s="73"/>
      <c r="EG100" s="73"/>
      <c r="EH100" s="73"/>
      <c r="EI100" s="73"/>
      <c r="EJ100" s="73"/>
      <c r="EK100" s="73"/>
      <c r="EL100" s="73"/>
      <c r="EM100" s="73"/>
      <c r="EN100" s="73"/>
      <c r="EO100" s="73"/>
      <c r="EP100" s="73"/>
      <c r="EQ100" s="73"/>
      <c r="ER100" s="73"/>
      <c r="ES100" s="73"/>
      <c r="ET100" s="73"/>
      <c r="EU100" s="73"/>
      <c r="EV100" s="73"/>
      <c r="EW100" s="73"/>
      <c r="EX100" s="73"/>
      <c r="EY100" s="73"/>
      <c r="EZ100" s="73"/>
      <c r="FA100" s="73"/>
      <c r="FB100" s="73"/>
      <c r="FC100" s="73"/>
      <c r="FD100" s="73"/>
      <c r="FE100" s="73"/>
      <c r="FF100" s="73"/>
      <c r="FG100" s="73"/>
      <c r="FH100" s="73"/>
      <c r="FI100" s="73"/>
      <c r="FJ100" s="73"/>
      <c r="FK100" s="73"/>
      <c r="FL100" s="73"/>
      <c r="FM100" s="73"/>
      <c r="FN100" s="73"/>
      <c r="FO100" s="73"/>
      <c r="FP100" s="73"/>
      <c r="FQ100" s="73"/>
      <c r="FR100" s="73"/>
      <c r="FS100" s="73"/>
      <c r="FT100" s="73"/>
      <c r="FU100" s="73"/>
      <c r="FV100" s="73"/>
      <c r="FW100" s="73"/>
      <c r="FX100" s="73"/>
      <c r="FY100" s="73"/>
      <c r="FZ100" s="73"/>
      <c r="GA100" s="73"/>
      <c r="GB100" s="73"/>
      <c r="GC100" s="73"/>
      <c r="GD100" s="73"/>
      <c r="GE100" s="73"/>
      <c r="GF100" s="73"/>
      <c r="GG100" s="73"/>
      <c r="GH100" s="73"/>
      <c r="GI100" s="73"/>
      <c r="GJ100" s="73"/>
      <c r="GK100" s="73"/>
      <c r="GL100" s="73"/>
      <c r="GM100" s="73"/>
      <c r="GN100" s="73"/>
      <c r="GO100" s="73"/>
      <c r="GP100" s="73"/>
      <c r="GQ100" s="73"/>
      <c r="GR100" s="73"/>
      <c r="GS100" s="73"/>
      <c r="GT100" s="73"/>
      <c r="GU100" s="73"/>
      <c r="GV100" s="73"/>
      <c r="GW100" s="73"/>
      <c r="GX100" s="73"/>
      <c r="GY100" s="73"/>
      <c r="GZ100" s="73"/>
      <c r="HA100" s="73"/>
      <c r="HB100" s="73"/>
      <c r="HC100" s="73"/>
      <c r="HD100" s="73"/>
      <c r="HE100" s="73"/>
      <c r="HF100" s="73"/>
      <c r="HG100" s="73"/>
      <c r="HH100" s="73"/>
      <c r="HI100" s="73"/>
      <c r="HJ100" s="73"/>
      <c r="HK100" s="73"/>
      <c r="HL100" s="73"/>
      <c r="HM100" s="73"/>
      <c r="HN100" s="73"/>
      <c r="HO100" s="73"/>
      <c r="HP100" s="73"/>
      <c r="HQ100" s="73"/>
      <c r="HR100" s="73"/>
      <c r="HS100" s="73"/>
      <c r="HT100" s="73"/>
      <c r="HU100" s="73"/>
      <c r="HV100" s="73"/>
      <c r="HW100" s="73"/>
      <c r="HX100" s="73"/>
      <c r="HY100" s="73"/>
      <c r="HZ100" s="73"/>
      <c r="IA100" s="73"/>
      <c r="IB100" s="73"/>
      <c r="IC100" s="73"/>
      <c r="ID100" s="73"/>
      <c r="IE100" s="73"/>
      <c r="IF100" s="73"/>
      <c r="IG100" s="73"/>
      <c r="IH100" s="73"/>
      <c r="II100" s="73"/>
      <c r="IJ100" s="73"/>
      <c r="IK100" s="73"/>
      <c r="IL100" s="73"/>
      <c r="IM100" s="73"/>
      <c r="IN100" s="73"/>
      <c r="IO100" s="73"/>
      <c r="IP100" s="73"/>
      <c r="IQ100" s="73"/>
      <c r="IR100" s="73"/>
      <c r="IS100" s="73"/>
    </row>
    <row r="101" spans="1:253" ht="13.5" customHeight="1">
      <c r="A101" s="1349" t="s">
        <v>1083</v>
      </c>
      <c r="B101" s="1349"/>
      <c r="C101" s="1349"/>
      <c r="D101" s="1349"/>
      <c r="E101" s="1349"/>
      <c r="F101" s="1349"/>
      <c r="G101" s="1349"/>
      <c r="H101" s="1349"/>
      <c r="I101" s="1349"/>
      <c r="J101" s="1349"/>
      <c r="K101" s="1349"/>
      <c r="L101" s="1349"/>
      <c r="M101" s="1349"/>
      <c r="N101" s="135"/>
      <c r="O101" s="135"/>
      <c r="P101" s="135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  <c r="AM101" s="73"/>
      <c r="AN101" s="73"/>
      <c r="AO101" s="73"/>
      <c r="AP101" s="73"/>
      <c r="AQ101" s="73"/>
      <c r="AR101" s="73"/>
      <c r="AS101" s="73"/>
      <c r="AT101" s="73"/>
      <c r="AU101" s="73"/>
      <c r="AV101" s="73"/>
      <c r="AW101" s="73"/>
      <c r="AX101" s="73"/>
      <c r="AY101" s="73"/>
      <c r="AZ101" s="73"/>
      <c r="BA101" s="73"/>
      <c r="BB101" s="73"/>
      <c r="BC101" s="73"/>
      <c r="BD101" s="73"/>
      <c r="BE101" s="73"/>
      <c r="BF101" s="73"/>
      <c r="BG101" s="73"/>
      <c r="BH101" s="73"/>
      <c r="BI101" s="73"/>
      <c r="BJ101" s="73"/>
      <c r="BK101" s="73"/>
      <c r="BL101" s="73"/>
      <c r="BM101" s="73"/>
      <c r="BN101" s="73"/>
      <c r="BO101" s="73"/>
      <c r="BP101" s="73"/>
      <c r="BQ101" s="73"/>
      <c r="BR101" s="73"/>
      <c r="BS101" s="73"/>
      <c r="BT101" s="73"/>
      <c r="BU101" s="73"/>
      <c r="BV101" s="73"/>
      <c r="BW101" s="73"/>
      <c r="BX101" s="73"/>
      <c r="BY101" s="73"/>
      <c r="BZ101" s="73"/>
      <c r="CA101" s="73"/>
      <c r="CB101" s="73"/>
      <c r="CC101" s="73"/>
      <c r="CD101" s="73"/>
      <c r="CE101" s="73"/>
      <c r="CF101" s="73"/>
      <c r="CG101" s="73"/>
      <c r="CH101" s="73"/>
      <c r="CI101" s="73"/>
      <c r="CJ101" s="73"/>
      <c r="CK101" s="73"/>
      <c r="CL101" s="73"/>
      <c r="CM101" s="73"/>
      <c r="CN101" s="73"/>
      <c r="CO101" s="73"/>
      <c r="CP101" s="73"/>
      <c r="CQ101" s="73"/>
      <c r="CR101" s="73"/>
      <c r="CS101" s="73"/>
      <c r="CT101" s="73"/>
      <c r="CU101" s="73"/>
      <c r="CV101" s="73"/>
      <c r="CW101" s="73"/>
      <c r="CX101" s="73"/>
      <c r="CY101" s="73"/>
      <c r="CZ101" s="73"/>
      <c r="DA101" s="73"/>
      <c r="DB101" s="73"/>
      <c r="DC101" s="73"/>
      <c r="DD101" s="73"/>
      <c r="DE101" s="73"/>
      <c r="DF101" s="73"/>
      <c r="DG101" s="73"/>
      <c r="DH101" s="73"/>
      <c r="DI101" s="73"/>
      <c r="DJ101" s="73"/>
      <c r="DK101" s="73"/>
      <c r="DL101" s="73"/>
      <c r="DM101" s="73"/>
      <c r="DN101" s="73"/>
      <c r="DO101" s="73"/>
      <c r="DP101" s="73"/>
      <c r="DQ101" s="73"/>
      <c r="DR101" s="73"/>
      <c r="DS101" s="73"/>
      <c r="DT101" s="73"/>
      <c r="DU101" s="73"/>
      <c r="DV101" s="73"/>
      <c r="DW101" s="73"/>
      <c r="DX101" s="73"/>
      <c r="DY101" s="73"/>
      <c r="DZ101" s="73"/>
      <c r="EA101" s="73"/>
      <c r="EB101" s="73"/>
      <c r="EC101" s="73"/>
      <c r="ED101" s="73"/>
      <c r="EE101" s="73"/>
      <c r="EF101" s="73"/>
      <c r="EG101" s="73"/>
      <c r="EH101" s="73"/>
      <c r="EI101" s="73"/>
      <c r="EJ101" s="73"/>
      <c r="EK101" s="73"/>
      <c r="EL101" s="73"/>
      <c r="EM101" s="73"/>
      <c r="EN101" s="73"/>
      <c r="EO101" s="73"/>
      <c r="EP101" s="73"/>
      <c r="EQ101" s="73"/>
      <c r="ER101" s="73"/>
      <c r="ES101" s="73"/>
      <c r="ET101" s="73"/>
      <c r="EU101" s="73"/>
      <c r="EV101" s="73"/>
      <c r="EW101" s="73"/>
      <c r="EX101" s="73"/>
      <c r="EY101" s="73"/>
      <c r="EZ101" s="73"/>
      <c r="FA101" s="73"/>
      <c r="FB101" s="73"/>
      <c r="FC101" s="73"/>
      <c r="FD101" s="73"/>
      <c r="FE101" s="73"/>
      <c r="FF101" s="73"/>
      <c r="FG101" s="73"/>
      <c r="FH101" s="73"/>
      <c r="FI101" s="73"/>
      <c r="FJ101" s="73"/>
      <c r="FK101" s="73"/>
      <c r="FL101" s="73"/>
      <c r="FM101" s="73"/>
      <c r="FN101" s="73"/>
      <c r="FO101" s="73"/>
      <c r="FP101" s="73"/>
      <c r="FQ101" s="73"/>
      <c r="FR101" s="73"/>
      <c r="FS101" s="73"/>
      <c r="FT101" s="73"/>
      <c r="FU101" s="73"/>
      <c r="FV101" s="73"/>
      <c r="FW101" s="73"/>
      <c r="FX101" s="73"/>
      <c r="FY101" s="73"/>
      <c r="FZ101" s="73"/>
      <c r="GA101" s="73"/>
      <c r="GB101" s="73"/>
      <c r="GC101" s="73"/>
      <c r="GD101" s="73"/>
      <c r="GE101" s="73"/>
      <c r="GF101" s="73"/>
      <c r="GG101" s="73"/>
      <c r="GH101" s="73"/>
      <c r="GI101" s="73"/>
      <c r="GJ101" s="73"/>
      <c r="GK101" s="73"/>
      <c r="GL101" s="73"/>
      <c r="GM101" s="73"/>
      <c r="GN101" s="73"/>
      <c r="GO101" s="73"/>
      <c r="GP101" s="73"/>
      <c r="GQ101" s="73"/>
      <c r="GR101" s="73"/>
      <c r="GS101" s="73"/>
      <c r="GT101" s="73"/>
      <c r="GU101" s="73"/>
      <c r="GV101" s="73"/>
      <c r="GW101" s="73"/>
      <c r="GX101" s="73"/>
      <c r="GY101" s="73"/>
      <c r="GZ101" s="73"/>
      <c r="HA101" s="73"/>
      <c r="HB101" s="73"/>
      <c r="HC101" s="73"/>
      <c r="HD101" s="73"/>
      <c r="HE101" s="73"/>
      <c r="HF101" s="73"/>
      <c r="HG101" s="73"/>
      <c r="HH101" s="73"/>
      <c r="HI101" s="73"/>
      <c r="HJ101" s="73"/>
      <c r="HK101" s="73"/>
      <c r="HL101" s="73"/>
      <c r="HM101" s="73"/>
      <c r="HN101" s="73"/>
      <c r="HO101" s="73"/>
      <c r="HP101" s="73"/>
      <c r="HQ101" s="73"/>
      <c r="HR101" s="73"/>
      <c r="HS101" s="73"/>
      <c r="HT101" s="73"/>
      <c r="HU101" s="73"/>
      <c r="HV101" s="73"/>
      <c r="HW101" s="73"/>
      <c r="HX101" s="73"/>
      <c r="HY101" s="73"/>
      <c r="HZ101" s="73"/>
      <c r="IA101" s="73"/>
      <c r="IB101" s="73"/>
      <c r="IC101" s="73"/>
      <c r="ID101" s="73"/>
      <c r="IE101" s="73"/>
      <c r="IF101" s="73"/>
      <c r="IG101" s="73"/>
      <c r="IH101" s="73"/>
      <c r="II101" s="73"/>
      <c r="IJ101" s="73"/>
      <c r="IK101" s="73"/>
      <c r="IL101" s="73"/>
      <c r="IM101" s="73"/>
      <c r="IN101" s="73"/>
      <c r="IO101" s="73"/>
      <c r="IP101" s="73"/>
      <c r="IQ101" s="73"/>
      <c r="IR101" s="73"/>
      <c r="IS101" s="73"/>
    </row>
    <row r="102" spans="1:253" ht="15" customHeight="1">
      <c r="A102" s="985" t="s">
        <v>1084</v>
      </c>
      <c r="B102" s="985"/>
      <c r="C102" s="1210"/>
      <c r="D102" s="1210"/>
      <c r="E102" s="1210"/>
      <c r="F102" s="1210"/>
      <c r="G102" s="1210"/>
      <c r="H102" s="1210"/>
      <c r="I102" s="1210"/>
      <c r="J102" s="1210"/>
      <c r="K102" s="1210"/>
      <c r="L102" s="1210"/>
      <c r="M102" s="1210"/>
      <c r="N102" s="135"/>
      <c r="O102" s="135"/>
      <c r="P102" s="135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147"/>
      <c r="AJ102" s="147"/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147"/>
      <c r="BF102" s="147"/>
      <c r="BG102" s="147"/>
      <c r="BH102" s="147"/>
      <c r="BI102" s="147"/>
      <c r="BJ102" s="147"/>
      <c r="BK102" s="147"/>
      <c r="BL102" s="147"/>
      <c r="BM102" s="147"/>
      <c r="BN102" s="147"/>
      <c r="BO102" s="147"/>
      <c r="BP102" s="147"/>
      <c r="BQ102" s="147"/>
      <c r="BR102" s="147"/>
      <c r="BS102" s="147"/>
      <c r="BT102" s="147"/>
      <c r="BU102" s="147"/>
      <c r="BV102" s="147"/>
      <c r="BW102" s="147"/>
      <c r="BX102" s="147"/>
      <c r="BY102" s="147"/>
      <c r="BZ102" s="147"/>
      <c r="CA102" s="147"/>
      <c r="CB102" s="147"/>
      <c r="CC102" s="147"/>
      <c r="CD102" s="147"/>
      <c r="CE102" s="147"/>
      <c r="CF102" s="147"/>
      <c r="CG102" s="147"/>
      <c r="CH102" s="147"/>
      <c r="CI102" s="147"/>
      <c r="CJ102" s="147"/>
      <c r="CK102" s="147"/>
      <c r="CL102" s="147"/>
      <c r="CM102" s="147"/>
      <c r="CN102" s="147"/>
      <c r="CO102" s="147"/>
      <c r="CP102" s="147"/>
      <c r="CQ102" s="147"/>
      <c r="CR102" s="147"/>
      <c r="CS102" s="147"/>
      <c r="CT102" s="147"/>
      <c r="CU102" s="147"/>
      <c r="CV102" s="147"/>
      <c r="CW102" s="147"/>
      <c r="CX102" s="147"/>
      <c r="CY102" s="147"/>
      <c r="CZ102" s="147"/>
      <c r="DA102" s="147"/>
      <c r="DB102" s="147"/>
      <c r="DC102" s="147"/>
      <c r="DD102" s="147"/>
      <c r="DE102" s="147"/>
      <c r="DF102" s="147"/>
      <c r="DG102" s="147"/>
      <c r="DH102" s="147"/>
      <c r="DI102" s="147"/>
      <c r="DJ102" s="147"/>
      <c r="DK102" s="147"/>
      <c r="DL102" s="147"/>
      <c r="DM102" s="147"/>
      <c r="DN102" s="147"/>
      <c r="DO102" s="147"/>
      <c r="DP102" s="147"/>
      <c r="DQ102" s="147"/>
      <c r="DR102" s="147"/>
      <c r="DS102" s="147"/>
      <c r="DT102" s="147"/>
      <c r="DU102" s="147"/>
      <c r="DV102" s="147"/>
      <c r="DW102" s="147"/>
      <c r="DX102" s="147"/>
      <c r="DY102" s="147"/>
      <c r="DZ102" s="147"/>
      <c r="EA102" s="147"/>
      <c r="EB102" s="147"/>
      <c r="EC102" s="147"/>
      <c r="ED102" s="147"/>
      <c r="EE102" s="147"/>
      <c r="EF102" s="147"/>
      <c r="EG102" s="147"/>
      <c r="EH102" s="147"/>
      <c r="EI102" s="147"/>
      <c r="EJ102" s="147"/>
      <c r="EK102" s="147"/>
      <c r="EL102" s="147"/>
      <c r="EM102" s="147"/>
      <c r="EN102" s="147"/>
      <c r="EO102" s="147"/>
      <c r="EP102" s="147"/>
      <c r="EQ102" s="147"/>
      <c r="ER102" s="147"/>
      <c r="ES102" s="147"/>
      <c r="ET102" s="147"/>
      <c r="EU102" s="147"/>
      <c r="EV102" s="147"/>
      <c r="EW102" s="147"/>
      <c r="EX102" s="147"/>
      <c r="EY102" s="147"/>
      <c r="EZ102" s="147"/>
      <c r="FA102" s="147"/>
      <c r="FB102" s="147"/>
      <c r="FC102" s="147"/>
      <c r="FD102" s="147"/>
      <c r="FE102" s="147"/>
      <c r="FF102" s="147"/>
      <c r="FG102" s="147"/>
      <c r="FH102" s="147"/>
      <c r="FI102" s="147"/>
      <c r="FJ102" s="147"/>
      <c r="FK102" s="147"/>
      <c r="FL102" s="147"/>
      <c r="FM102" s="147"/>
      <c r="FN102" s="147"/>
      <c r="FO102" s="147"/>
      <c r="FP102" s="147"/>
      <c r="FQ102" s="147"/>
      <c r="FR102" s="147"/>
      <c r="FS102" s="147"/>
      <c r="FT102" s="147"/>
      <c r="FU102" s="147"/>
      <c r="FV102" s="147"/>
      <c r="FW102" s="147"/>
      <c r="FX102" s="147"/>
      <c r="FY102" s="147"/>
      <c r="FZ102" s="147"/>
      <c r="GA102" s="147"/>
      <c r="GB102" s="147"/>
      <c r="GC102" s="147"/>
      <c r="GD102" s="147"/>
      <c r="GE102" s="147"/>
      <c r="GF102" s="147"/>
      <c r="GG102" s="147"/>
      <c r="GH102" s="147"/>
      <c r="GI102" s="147"/>
      <c r="GJ102" s="147"/>
      <c r="GK102" s="147"/>
      <c r="GL102" s="147"/>
      <c r="GM102" s="147"/>
      <c r="GN102" s="147"/>
      <c r="GO102" s="147"/>
      <c r="GP102" s="147"/>
      <c r="GQ102" s="147"/>
      <c r="GR102" s="147"/>
      <c r="GS102" s="147"/>
      <c r="GT102" s="147"/>
      <c r="GU102" s="147"/>
      <c r="GV102" s="147"/>
      <c r="GW102" s="147"/>
      <c r="GX102" s="147"/>
      <c r="GY102" s="147"/>
      <c r="GZ102" s="147"/>
      <c r="HA102" s="147"/>
      <c r="HB102" s="147"/>
      <c r="HC102" s="147"/>
      <c r="HD102" s="147"/>
      <c r="HE102" s="147"/>
      <c r="HF102" s="147"/>
      <c r="HG102" s="147"/>
      <c r="HH102" s="147"/>
      <c r="HI102" s="147"/>
      <c r="HJ102" s="147"/>
      <c r="HK102" s="147"/>
      <c r="HL102" s="147"/>
      <c r="HM102" s="147"/>
      <c r="HN102" s="147"/>
      <c r="HO102" s="147"/>
      <c r="HP102" s="147"/>
      <c r="HQ102" s="147"/>
      <c r="HR102" s="147"/>
      <c r="HS102" s="147"/>
      <c r="HT102" s="147"/>
      <c r="HU102" s="147"/>
      <c r="HV102" s="147"/>
      <c r="HW102" s="147"/>
      <c r="HX102" s="147"/>
      <c r="HY102" s="147"/>
      <c r="HZ102" s="147"/>
      <c r="IA102" s="147"/>
      <c r="IB102" s="147"/>
      <c r="IC102" s="147"/>
      <c r="ID102" s="147"/>
      <c r="IE102" s="147"/>
      <c r="IF102" s="147"/>
      <c r="IG102" s="147"/>
      <c r="IH102" s="147"/>
      <c r="II102" s="147"/>
      <c r="IJ102" s="147"/>
      <c r="IK102" s="147"/>
      <c r="IL102" s="147"/>
      <c r="IM102" s="147"/>
      <c r="IN102" s="147"/>
      <c r="IO102" s="147"/>
      <c r="IP102" s="147"/>
      <c r="IQ102" s="147"/>
      <c r="IR102" s="147"/>
      <c r="IS102" s="147"/>
    </row>
    <row r="103" spans="1:253">
      <c r="A103" s="134"/>
      <c r="B103" s="134"/>
      <c r="C103" s="135"/>
      <c r="D103" s="135"/>
      <c r="E103" s="135"/>
      <c r="F103" s="135"/>
      <c r="G103" s="135"/>
      <c r="H103" s="135"/>
      <c r="I103" s="135"/>
      <c r="J103" s="135"/>
      <c r="K103" s="135"/>
      <c r="L103" s="135"/>
      <c r="M103" s="135"/>
      <c r="N103" s="135"/>
      <c r="O103" s="135"/>
      <c r="P103" s="135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  <c r="AI103" s="147"/>
      <c r="AJ103" s="147"/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147"/>
      <c r="BC103" s="147"/>
      <c r="BD103" s="147"/>
      <c r="BE103" s="147"/>
      <c r="BF103" s="147"/>
      <c r="BG103" s="147"/>
      <c r="BH103" s="147"/>
      <c r="BI103" s="147"/>
      <c r="BJ103" s="147"/>
      <c r="BK103" s="147"/>
      <c r="BL103" s="147"/>
      <c r="BM103" s="147"/>
      <c r="BN103" s="147"/>
      <c r="BO103" s="147"/>
      <c r="BP103" s="147"/>
      <c r="BQ103" s="147"/>
      <c r="BR103" s="147"/>
      <c r="BS103" s="147"/>
      <c r="BT103" s="147"/>
      <c r="BU103" s="147"/>
      <c r="BV103" s="147"/>
      <c r="BW103" s="147"/>
      <c r="BX103" s="147"/>
      <c r="BY103" s="147"/>
      <c r="BZ103" s="147"/>
      <c r="CA103" s="147"/>
      <c r="CB103" s="147"/>
      <c r="CC103" s="147"/>
      <c r="CD103" s="147"/>
      <c r="CE103" s="147"/>
      <c r="CF103" s="147"/>
      <c r="CG103" s="147"/>
      <c r="CH103" s="147"/>
      <c r="CI103" s="147"/>
      <c r="CJ103" s="147"/>
      <c r="CK103" s="147"/>
      <c r="CL103" s="147"/>
      <c r="CM103" s="147"/>
      <c r="CN103" s="147"/>
      <c r="CO103" s="147"/>
      <c r="CP103" s="147"/>
      <c r="CQ103" s="147"/>
      <c r="CR103" s="147"/>
      <c r="CS103" s="147"/>
      <c r="CT103" s="147"/>
      <c r="CU103" s="147"/>
      <c r="CV103" s="147"/>
      <c r="CW103" s="147"/>
      <c r="CX103" s="147"/>
      <c r="CY103" s="147"/>
      <c r="CZ103" s="147"/>
      <c r="DA103" s="147"/>
      <c r="DB103" s="147"/>
      <c r="DC103" s="147"/>
      <c r="DD103" s="147"/>
      <c r="DE103" s="147"/>
      <c r="DF103" s="147"/>
      <c r="DG103" s="147"/>
      <c r="DH103" s="147"/>
      <c r="DI103" s="147"/>
      <c r="DJ103" s="147"/>
      <c r="DK103" s="147"/>
      <c r="DL103" s="147"/>
      <c r="DM103" s="147"/>
      <c r="DN103" s="147"/>
      <c r="DO103" s="147"/>
      <c r="DP103" s="147"/>
      <c r="DQ103" s="147"/>
      <c r="DR103" s="147"/>
      <c r="DS103" s="147"/>
      <c r="DT103" s="147"/>
      <c r="DU103" s="147"/>
      <c r="DV103" s="147"/>
      <c r="DW103" s="147"/>
      <c r="DX103" s="147"/>
      <c r="DY103" s="147"/>
      <c r="DZ103" s="147"/>
      <c r="EA103" s="147"/>
      <c r="EB103" s="147"/>
      <c r="EC103" s="147"/>
      <c r="ED103" s="147"/>
      <c r="EE103" s="147"/>
      <c r="EF103" s="147"/>
      <c r="EG103" s="147"/>
      <c r="EH103" s="147"/>
      <c r="EI103" s="147"/>
      <c r="EJ103" s="147"/>
      <c r="EK103" s="147"/>
      <c r="EL103" s="147"/>
      <c r="EM103" s="147"/>
      <c r="EN103" s="147"/>
      <c r="EO103" s="147"/>
      <c r="EP103" s="147"/>
      <c r="EQ103" s="147"/>
      <c r="ER103" s="147"/>
      <c r="ES103" s="147"/>
      <c r="ET103" s="147"/>
      <c r="EU103" s="147"/>
      <c r="EV103" s="147"/>
      <c r="EW103" s="147"/>
      <c r="EX103" s="147"/>
      <c r="EY103" s="147"/>
      <c r="EZ103" s="147"/>
      <c r="FA103" s="147"/>
      <c r="FB103" s="147"/>
      <c r="FC103" s="147"/>
      <c r="FD103" s="147"/>
      <c r="FE103" s="147"/>
      <c r="FF103" s="147"/>
      <c r="FG103" s="147"/>
      <c r="FH103" s="147"/>
      <c r="FI103" s="147"/>
      <c r="FJ103" s="147"/>
      <c r="FK103" s="147"/>
      <c r="FL103" s="147"/>
      <c r="FM103" s="147"/>
      <c r="FN103" s="147"/>
      <c r="FO103" s="147"/>
      <c r="FP103" s="147"/>
      <c r="FQ103" s="147"/>
      <c r="FR103" s="147"/>
      <c r="FS103" s="147"/>
      <c r="FT103" s="147"/>
      <c r="FU103" s="147"/>
      <c r="FV103" s="147"/>
      <c r="FW103" s="147"/>
      <c r="FX103" s="147"/>
      <c r="FY103" s="147"/>
      <c r="FZ103" s="147"/>
      <c r="GA103" s="147"/>
      <c r="GB103" s="147"/>
      <c r="GC103" s="147"/>
      <c r="GD103" s="147"/>
      <c r="GE103" s="147"/>
      <c r="GF103" s="147"/>
      <c r="GG103" s="147"/>
      <c r="GH103" s="147"/>
      <c r="GI103" s="147"/>
      <c r="GJ103" s="147"/>
      <c r="GK103" s="147"/>
      <c r="GL103" s="147"/>
      <c r="GM103" s="147"/>
      <c r="GN103" s="147"/>
      <c r="GO103" s="147"/>
      <c r="GP103" s="147"/>
      <c r="GQ103" s="147"/>
      <c r="GR103" s="147"/>
      <c r="GS103" s="147"/>
      <c r="GT103" s="147"/>
      <c r="GU103" s="147"/>
      <c r="GV103" s="147"/>
      <c r="GW103" s="147"/>
      <c r="GX103" s="147"/>
      <c r="GY103" s="147"/>
      <c r="GZ103" s="147"/>
      <c r="HA103" s="147"/>
      <c r="HB103" s="147"/>
      <c r="HC103" s="147"/>
      <c r="HD103" s="147"/>
      <c r="HE103" s="147"/>
      <c r="HF103" s="147"/>
      <c r="HG103" s="147"/>
      <c r="HH103" s="147"/>
      <c r="HI103" s="147"/>
      <c r="HJ103" s="147"/>
      <c r="HK103" s="147"/>
      <c r="HL103" s="147"/>
      <c r="HM103" s="147"/>
      <c r="HN103" s="147"/>
      <c r="HO103" s="147"/>
      <c r="HP103" s="147"/>
      <c r="HQ103" s="147"/>
      <c r="HR103" s="147"/>
      <c r="HS103" s="147"/>
      <c r="HT103" s="147"/>
      <c r="HU103" s="147"/>
      <c r="HV103" s="147"/>
      <c r="HW103" s="147"/>
      <c r="HX103" s="147"/>
      <c r="HY103" s="147"/>
      <c r="HZ103" s="147"/>
      <c r="IA103" s="147"/>
      <c r="IB103" s="147"/>
      <c r="IC103" s="147"/>
      <c r="ID103" s="147"/>
      <c r="IE103" s="147"/>
      <c r="IF103" s="147"/>
      <c r="IG103" s="147"/>
      <c r="IH103" s="147"/>
      <c r="II103" s="147"/>
      <c r="IJ103" s="147"/>
      <c r="IK103" s="147"/>
      <c r="IL103" s="147"/>
      <c r="IM103" s="147"/>
      <c r="IN103" s="147"/>
      <c r="IO103" s="147"/>
      <c r="IP103" s="147"/>
      <c r="IQ103" s="147"/>
      <c r="IR103" s="147"/>
      <c r="IS103" s="147"/>
    </row>
    <row r="104" spans="1:253" s="147" customFormat="1">
      <c r="A104" s="73"/>
      <c r="B104" s="73"/>
      <c r="C104" s="76"/>
      <c r="D104" s="76"/>
      <c r="E104" s="76"/>
      <c r="F104" s="76"/>
      <c r="G104" s="76"/>
      <c r="H104" s="76"/>
      <c r="I104" s="76"/>
      <c r="J104" s="76"/>
      <c r="K104" s="76"/>
      <c r="L104" s="76"/>
      <c r="M104" s="76"/>
      <c r="N104" s="76"/>
      <c r="O104" s="76"/>
      <c r="P104" s="76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</row>
    <row r="105" spans="1:253" s="147" customFormat="1"/>
    <row r="106" spans="1:253" s="147" customFormat="1"/>
    <row r="107" spans="1:253" s="147" customFormat="1">
      <c r="A107" s="864"/>
      <c r="B107" s="865"/>
      <c r="C107" s="865"/>
      <c r="D107" s="865"/>
      <c r="E107" s="865"/>
      <c r="F107" s="865"/>
      <c r="G107" s="865"/>
      <c r="H107" s="865"/>
      <c r="I107" s="865"/>
      <c r="J107" s="865"/>
      <c r="K107" s="865"/>
      <c r="L107" s="865"/>
      <c r="M107" s="865"/>
      <c r="N107" s="865"/>
      <c r="O107" s="865"/>
      <c r="P107" s="865"/>
    </row>
    <row r="108" spans="1:253">
      <c r="A108" s="864"/>
      <c r="B108" s="147"/>
    </row>
    <row r="109" spans="1:253">
      <c r="A109" s="866"/>
    </row>
    <row r="110" spans="1:253">
      <c r="B110" s="867"/>
      <c r="C110" s="867"/>
      <c r="D110" s="867"/>
      <c r="E110" s="867"/>
      <c r="F110" s="867"/>
      <c r="G110" s="867"/>
      <c r="H110" s="867"/>
      <c r="I110" s="867"/>
      <c r="J110" s="867"/>
      <c r="K110" s="867"/>
      <c r="L110" s="867"/>
      <c r="M110" s="867"/>
      <c r="N110" s="867"/>
      <c r="O110" s="867"/>
      <c r="P110" s="867"/>
    </row>
    <row r="117" spans="2:16">
      <c r="B117" s="867"/>
      <c r="C117" s="867"/>
      <c r="D117" s="867"/>
      <c r="E117" s="867"/>
      <c r="F117" s="867"/>
      <c r="G117" s="867"/>
      <c r="H117" s="867"/>
      <c r="I117" s="867"/>
      <c r="J117" s="867"/>
      <c r="K117" s="867"/>
      <c r="L117" s="867"/>
      <c r="M117" s="867"/>
      <c r="N117" s="867"/>
      <c r="O117" s="867"/>
      <c r="P117" s="867"/>
    </row>
    <row r="118" spans="2:16">
      <c r="B118" s="867"/>
      <c r="C118" s="867"/>
      <c r="D118" s="867"/>
      <c r="E118" s="867"/>
      <c r="F118" s="867"/>
      <c r="G118" s="867"/>
      <c r="H118" s="867"/>
      <c r="I118" s="867"/>
      <c r="J118" s="867"/>
      <c r="K118" s="867"/>
      <c r="L118" s="867"/>
      <c r="M118" s="867"/>
      <c r="N118" s="867"/>
      <c r="O118" s="867"/>
      <c r="P118" s="867"/>
    </row>
    <row r="119" spans="2:16">
      <c r="B119" s="867"/>
      <c r="C119" s="867"/>
      <c r="D119" s="867"/>
      <c r="E119" s="867"/>
      <c r="F119" s="867"/>
      <c r="G119" s="867"/>
      <c r="H119" s="867"/>
      <c r="I119" s="867"/>
      <c r="J119" s="867"/>
      <c r="K119" s="867"/>
      <c r="L119" s="867"/>
      <c r="M119" s="867"/>
      <c r="N119" s="867"/>
      <c r="O119" s="867"/>
      <c r="P119" s="867"/>
    </row>
    <row r="120" spans="2:16">
      <c r="B120" s="867"/>
      <c r="C120" s="867"/>
      <c r="D120" s="867"/>
      <c r="E120" s="867"/>
      <c r="F120" s="867"/>
      <c r="G120" s="867"/>
      <c r="H120" s="867"/>
      <c r="I120" s="867"/>
      <c r="J120" s="867"/>
      <c r="K120" s="867"/>
      <c r="L120" s="867"/>
      <c r="M120" s="867"/>
      <c r="N120" s="867"/>
      <c r="O120" s="867"/>
      <c r="P120" s="867"/>
    </row>
    <row r="121" spans="2:16">
      <c r="B121" s="867"/>
      <c r="C121" s="867"/>
      <c r="D121" s="867"/>
      <c r="E121" s="867"/>
      <c r="F121" s="867"/>
      <c r="G121" s="867"/>
      <c r="H121" s="867"/>
      <c r="I121" s="867"/>
      <c r="J121" s="867"/>
      <c r="K121" s="867"/>
      <c r="L121" s="867"/>
      <c r="M121" s="867"/>
      <c r="N121" s="867"/>
      <c r="O121" s="867"/>
      <c r="P121" s="867"/>
    </row>
    <row r="122" spans="2:16">
      <c r="B122" s="867"/>
      <c r="C122" s="867"/>
      <c r="D122" s="867"/>
      <c r="E122" s="867"/>
      <c r="F122" s="867"/>
      <c r="G122" s="867"/>
      <c r="H122" s="867"/>
      <c r="I122" s="867"/>
      <c r="J122" s="867"/>
      <c r="K122" s="867"/>
      <c r="L122" s="867"/>
      <c r="M122" s="867"/>
      <c r="N122" s="867"/>
      <c r="O122" s="867"/>
      <c r="P122" s="867"/>
    </row>
    <row r="123" spans="2:16">
      <c r="B123" s="867"/>
      <c r="C123" s="867"/>
      <c r="D123" s="867"/>
      <c r="E123" s="867"/>
      <c r="F123" s="867"/>
      <c r="G123" s="867"/>
      <c r="H123" s="867"/>
      <c r="I123" s="867"/>
      <c r="J123" s="867"/>
      <c r="K123" s="867"/>
      <c r="L123" s="867"/>
      <c r="M123" s="867"/>
      <c r="N123" s="867"/>
      <c r="O123" s="867"/>
      <c r="P123" s="867"/>
    </row>
    <row r="124" spans="2:16">
      <c r="B124" s="867"/>
      <c r="C124" s="867"/>
      <c r="D124" s="867"/>
      <c r="E124" s="867"/>
      <c r="F124" s="867"/>
      <c r="G124" s="867"/>
      <c r="H124" s="867"/>
      <c r="I124" s="867"/>
      <c r="J124" s="867"/>
      <c r="K124" s="867"/>
      <c r="L124" s="867"/>
      <c r="M124" s="867"/>
      <c r="N124" s="867"/>
      <c r="O124" s="867"/>
      <c r="P124" s="867"/>
    </row>
    <row r="125" spans="2:16">
      <c r="B125" s="867"/>
      <c r="C125" s="867"/>
      <c r="D125" s="867"/>
      <c r="E125" s="867"/>
      <c r="F125" s="867"/>
      <c r="G125" s="867"/>
      <c r="H125" s="867"/>
      <c r="I125" s="867"/>
      <c r="J125" s="867"/>
      <c r="K125" s="867"/>
      <c r="L125" s="867"/>
      <c r="M125" s="867"/>
      <c r="N125" s="867"/>
      <c r="O125" s="867"/>
      <c r="P125" s="867"/>
    </row>
    <row r="126" spans="2:16">
      <c r="B126" s="867"/>
      <c r="C126" s="867"/>
      <c r="D126" s="867"/>
      <c r="E126" s="867"/>
      <c r="F126" s="867"/>
      <c r="G126" s="867"/>
      <c r="H126" s="867"/>
      <c r="I126" s="867"/>
      <c r="J126" s="867"/>
      <c r="K126" s="867"/>
      <c r="L126" s="867"/>
      <c r="M126" s="867"/>
      <c r="N126" s="867"/>
      <c r="O126" s="867"/>
      <c r="P126" s="867"/>
    </row>
    <row r="127" spans="2:16">
      <c r="B127" s="867"/>
      <c r="C127" s="867"/>
      <c r="D127" s="867"/>
      <c r="E127" s="867"/>
      <c r="F127" s="867"/>
      <c r="G127" s="867"/>
      <c r="H127" s="867"/>
      <c r="I127" s="867"/>
      <c r="J127" s="867"/>
      <c r="K127" s="867"/>
      <c r="L127" s="867"/>
      <c r="M127" s="867"/>
      <c r="N127" s="867"/>
      <c r="O127" s="867"/>
      <c r="P127" s="867"/>
    </row>
    <row r="128" spans="2:16">
      <c r="B128" s="867"/>
      <c r="C128" s="867"/>
      <c r="D128" s="867"/>
      <c r="E128" s="867"/>
      <c r="F128" s="867"/>
      <c r="G128" s="867"/>
      <c r="H128" s="867"/>
      <c r="I128" s="867"/>
      <c r="J128" s="867"/>
      <c r="K128" s="867"/>
      <c r="L128" s="867"/>
      <c r="M128" s="867"/>
      <c r="N128" s="867"/>
      <c r="O128" s="867"/>
      <c r="P128" s="867"/>
    </row>
    <row r="129" spans="2:16">
      <c r="B129" s="867"/>
      <c r="C129" s="867"/>
      <c r="D129" s="867"/>
      <c r="E129" s="867"/>
      <c r="F129" s="867"/>
      <c r="G129" s="867"/>
      <c r="H129" s="867"/>
      <c r="I129" s="867"/>
      <c r="J129" s="867"/>
      <c r="K129" s="867"/>
      <c r="L129" s="867"/>
      <c r="M129" s="867"/>
      <c r="N129" s="867"/>
      <c r="O129" s="867"/>
      <c r="P129" s="867"/>
    </row>
    <row r="130" spans="2:16">
      <c r="B130" s="867"/>
    </row>
    <row r="131" spans="2:16">
      <c r="B131" s="867"/>
    </row>
    <row r="132" spans="2:16">
      <c r="B132" s="867"/>
    </row>
    <row r="133" spans="2:16">
      <c r="B133" s="867"/>
    </row>
    <row r="134" spans="2:16">
      <c r="B134" s="867"/>
    </row>
    <row r="135" spans="2:16">
      <c r="B135" s="867"/>
    </row>
  </sheetData>
  <mergeCells count="10">
    <mergeCell ref="O2:P2"/>
    <mergeCell ref="A100:M100"/>
    <mergeCell ref="A101:M101"/>
    <mergeCell ref="A3:P3"/>
    <mergeCell ref="B5:H6"/>
    <mergeCell ref="I5:O6"/>
    <mergeCell ref="P5:P11"/>
    <mergeCell ref="A6:A9"/>
    <mergeCell ref="H7:H11"/>
    <mergeCell ref="O7:O11"/>
  </mergeCells>
  <hyperlinks>
    <hyperlink ref="O2" location="Contents!A1" display="cs;slf;fj;jpw;F jpUk;Gtjw;F"/>
    <hyperlink ref="O2:P2" location="உள்ளடக்கம்!A1" display="cs;slf;fj;jpw;F jpUk;Gtjw;F"/>
  </hyperlinks>
  <printOptions horizontalCentered="1" verticalCentered="1"/>
  <pageMargins left="0.75" right="0.75" top="1" bottom="1" header="0.5" footer="0.5"/>
  <pageSetup paperSize="9" scale="49" orientation="landscape" r:id="rId1"/>
  <headerFooter alignWithMargins="0">
    <oddHeader>&amp;L&amp;"Calibri"&amp;10&amp;KA80000 [Confidential]&amp;1#_x000D_&amp;C&amp;G</oddHead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1"/>
  <sheetViews>
    <sheetView zoomScaleNormal="100" workbookViewId="0">
      <selection activeCell="E3" sqref="E3:F3"/>
    </sheetView>
  </sheetViews>
  <sheetFormatPr defaultColWidth="10.6640625" defaultRowHeight="12.75"/>
  <cols>
    <col min="1" max="1" width="120.1640625" style="444" customWidth="1"/>
    <col min="2" max="4" width="15.5" style="444" customWidth="1"/>
    <col min="5" max="5" width="16.6640625" style="444" bestFit="1" customWidth="1"/>
    <col min="6" max="6" width="14.83203125" style="444" customWidth="1"/>
    <col min="7" max="7" width="12.5" style="444" customWidth="1"/>
    <col min="8" max="16384" width="10.6640625" style="444"/>
  </cols>
  <sheetData>
    <row r="1" spans="1:7" ht="15.75">
      <c r="A1" s="443" t="s">
        <v>189</v>
      </c>
    </row>
    <row r="2" spans="1:7" ht="15.75">
      <c r="B2" s="445"/>
      <c r="C2" s="445"/>
      <c r="D2" s="445"/>
      <c r="F2" s="446" t="s">
        <v>666</v>
      </c>
    </row>
    <row r="3" spans="1:7">
      <c r="B3" s="445"/>
      <c r="C3" s="445"/>
      <c r="D3" s="445"/>
      <c r="E3" s="1772" t="s">
        <v>1200</v>
      </c>
      <c r="F3" s="1772"/>
    </row>
    <row r="4" spans="1:7" ht="14.25">
      <c r="A4" s="1664" t="s">
        <v>667</v>
      </c>
      <c r="B4" s="1664"/>
      <c r="C4" s="1664"/>
      <c r="D4" s="1664"/>
      <c r="E4" s="1664"/>
      <c r="F4" s="1664"/>
    </row>
    <row r="5" spans="1:7" ht="15" customHeight="1">
      <c r="E5" s="447"/>
      <c r="G5" s="447"/>
    </row>
    <row r="6" spans="1:7" s="449" customFormat="1">
      <c r="A6" s="448" t="s">
        <v>668</v>
      </c>
      <c r="B6" s="448" t="s">
        <v>669</v>
      </c>
      <c r="C6" s="448" t="s">
        <v>670</v>
      </c>
      <c r="D6" s="448" t="s">
        <v>671</v>
      </c>
      <c r="E6" s="448" t="s">
        <v>672</v>
      </c>
      <c r="F6" s="448" t="s">
        <v>673</v>
      </c>
    </row>
    <row r="7" spans="1:7">
      <c r="A7" s="450" t="s">
        <v>674</v>
      </c>
      <c r="B7" s="1212">
        <v>40884</v>
      </c>
      <c r="C7" s="1212">
        <v>43546</v>
      </c>
      <c r="D7" s="1212">
        <v>43696</v>
      </c>
      <c r="E7" s="1212">
        <f>15194+30074.456</f>
        <v>45268.455999999998</v>
      </c>
      <c r="F7" s="1212">
        <f>18414.843487+30074.456</f>
        <v>48489.299486999997</v>
      </c>
    </row>
    <row r="8" spans="1:7">
      <c r="A8" s="451"/>
      <c r="B8" s="1212"/>
      <c r="C8" s="1212"/>
      <c r="D8" s="1212"/>
      <c r="E8" s="1212"/>
      <c r="F8" s="1212"/>
    </row>
    <row r="9" spans="1:7">
      <c r="A9" s="450" t="s">
        <v>675</v>
      </c>
      <c r="B9" s="1212"/>
      <c r="C9" s="1212"/>
      <c r="D9" s="1212"/>
      <c r="E9" s="1212"/>
      <c r="F9" s="1212"/>
    </row>
    <row r="10" spans="1:7" ht="15.75" customHeight="1">
      <c r="A10" s="452" t="s">
        <v>676</v>
      </c>
      <c r="B10" s="1212">
        <v>306104</v>
      </c>
      <c r="C10" s="1212">
        <v>341857</v>
      </c>
      <c r="D10" s="1212">
        <v>397017</v>
      </c>
      <c r="E10" s="1212">
        <v>449505</v>
      </c>
      <c r="F10" s="1212">
        <v>483192</v>
      </c>
    </row>
    <row r="11" spans="1:7">
      <c r="A11" s="450" t="s">
        <v>677</v>
      </c>
      <c r="B11" s="1212"/>
      <c r="C11" s="1212"/>
      <c r="D11" s="1212"/>
      <c r="E11" s="1212"/>
      <c r="F11" s="1212"/>
    </row>
    <row r="12" spans="1:7">
      <c r="A12" s="453" t="s">
        <v>678</v>
      </c>
      <c r="B12" s="1212">
        <v>712</v>
      </c>
      <c r="C12" s="1212">
        <v>735</v>
      </c>
      <c r="D12" s="1212">
        <v>904.22400000000005</v>
      </c>
      <c r="E12" s="1212">
        <v>893</v>
      </c>
      <c r="F12" s="1212">
        <v>638</v>
      </c>
    </row>
    <row r="13" spans="1:7">
      <c r="A13" s="453" t="s">
        <v>679</v>
      </c>
      <c r="B13" s="1212">
        <v>804865</v>
      </c>
      <c r="C13" s="1212">
        <v>1036967</v>
      </c>
      <c r="D13" s="1212">
        <v>1525580.0692026801</v>
      </c>
      <c r="E13" s="1212">
        <f>1774308684.48029/1000</f>
        <v>1774308.6844802899</v>
      </c>
      <c r="F13" s="1212">
        <f>1469614002.14135/1000</f>
        <v>1469614.0021413499</v>
      </c>
    </row>
    <row r="14" spans="1:7">
      <c r="A14" s="453" t="s">
        <v>680</v>
      </c>
      <c r="B14" s="1212">
        <v>22368</v>
      </c>
      <c r="C14" s="1212">
        <v>24647</v>
      </c>
      <c r="D14" s="1212">
        <v>30774.407078306001</v>
      </c>
      <c r="E14" s="1212">
        <f>40182952.8915222/1000</f>
        <v>40182.952891522196</v>
      </c>
      <c r="F14" s="1212">
        <f>41862358.783248/1000</f>
        <v>41862.358783247997</v>
      </c>
    </row>
    <row r="15" spans="1:7">
      <c r="A15" s="450" t="s">
        <v>681</v>
      </c>
      <c r="B15" s="1212"/>
      <c r="C15" s="1212"/>
      <c r="D15" s="1212"/>
      <c r="E15" s="1212"/>
      <c r="F15" s="1212"/>
    </row>
    <row r="16" spans="1:7">
      <c r="A16" s="453" t="s">
        <v>682</v>
      </c>
      <c r="B16" s="1212">
        <v>3216</v>
      </c>
      <c r="C16" s="1212">
        <v>3383</v>
      </c>
      <c r="D16" s="1212">
        <v>4063.5680000000002</v>
      </c>
      <c r="E16" s="1212">
        <v>4318</v>
      </c>
      <c r="F16" s="1212">
        <v>4139</v>
      </c>
    </row>
    <row r="17" spans="1:6">
      <c r="A17" s="453" t="s">
        <v>683</v>
      </c>
      <c r="B17" s="1212">
        <v>2850115</v>
      </c>
      <c r="C17" s="1212">
        <v>3844753</v>
      </c>
      <c r="D17" s="1212">
        <v>4823159.77288575</v>
      </c>
      <c r="E17" s="1212">
        <v>6270175</v>
      </c>
      <c r="F17" s="1212">
        <v>7197378</v>
      </c>
    </row>
    <row r="18" spans="1:6">
      <c r="A18" s="453" t="s">
        <v>680</v>
      </c>
      <c r="B18" s="1212">
        <v>74624</v>
      </c>
      <c r="C18" s="1212">
        <v>84570</v>
      </c>
      <c r="D18" s="1212">
        <v>95828.383650315009</v>
      </c>
      <c r="E18" s="1212">
        <v>114417</v>
      </c>
      <c r="F18" s="1212">
        <v>122423</v>
      </c>
    </row>
    <row r="19" spans="1:6">
      <c r="A19" s="450" t="s">
        <v>684</v>
      </c>
      <c r="B19" s="1212"/>
      <c r="C19" s="1212"/>
      <c r="D19" s="1212"/>
      <c r="E19" s="1212"/>
      <c r="F19" s="1212"/>
    </row>
    <row r="20" spans="1:6">
      <c r="A20" s="453" t="s">
        <v>685</v>
      </c>
      <c r="B20" s="1212">
        <v>34337</v>
      </c>
      <c r="C20" s="1212">
        <f>SUM(C21:C24)</f>
        <v>35139</v>
      </c>
      <c r="D20" s="1212">
        <f t="shared" ref="D20:F20" si="0">SUM(D21:D24)</f>
        <v>37909.170051720001</v>
      </c>
      <c r="E20" s="1212">
        <f t="shared" si="0"/>
        <v>45968.908141994136</v>
      </c>
      <c r="F20" s="1212">
        <f t="shared" si="0"/>
        <v>61642</v>
      </c>
    </row>
    <row r="21" spans="1:6">
      <c r="A21" s="453" t="s">
        <v>686</v>
      </c>
      <c r="B21" s="1212">
        <v>18279</v>
      </c>
      <c r="C21" s="1212">
        <v>18485</v>
      </c>
      <c r="D21" s="1212">
        <v>21702.672511299999</v>
      </c>
      <c r="E21" s="1212">
        <f>22452063.77754/1000</f>
        <v>22452.063777539999</v>
      </c>
      <c r="F21" s="1212">
        <v>28897</v>
      </c>
    </row>
    <row r="22" spans="1:6">
      <c r="A22" s="453" t="s">
        <v>687</v>
      </c>
      <c r="B22" s="1212">
        <v>3766</v>
      </c>
      <c r="C22" s="1212">
        <v>3723</v>
      </c>
      <c r="D22" s="1212">
        <v>3352.7208181088276</v>
      </c>
      <c r="E22" s="1212">
        <f>6176844.36445414/1000+917</f>
        <v>7093.8443644541403</v>
      </c>
      <c r="F22" s="1212">
        <f>6653+974</f>
        <v>7627</v>
      </c>
    </row>
    <row r="23" spans="1:6">
      <c r="A23" s="453" t="s">
        <v>688</v>
      </c>
      <c r="B23" s="1212">
        <v>6995</v>
      </c>
      <c r="C23" s="1212">
        <v>7142</v>
      </c>
      <c r="D23" s="1212">
        <v>6951.5952835099997</v>
      </c>
      <c r="E23" s="1212">
        <v>8173</v>
      </c>
      <c r="F23" s="1212">
        <v>12357</v>
      </c>
    </row>
    <row r="24" spans="1:6">
      <c r="A24" s="453" t="s">
        <v>689</v>
      </c>
      <c r="B24" s="1212">
        <v>5297</v>
      </c>
      <c r="C24" s="1212">
        <v>5789</v>
      </c>
      <c r="D24" s="1212">
        <v>5902.1814388011726</v>
      </c>
      <c r="E24" s="1212">
        <v>8250</v>
      </c>
      <c r="F24" s="1212">
        <v>12761</v>
      </c>
    </row>
    <row r="25" spans="1:6">
      <c r="A25" s="451"/>
      <c r="B25" s="1212"/>
      <c r="C25" s="1212"/>
      <c r="D25" s="1212"/>
      <c r="E25" s="1212"/>
      <c r="F25" s="1212"/>
    </row>
    <row r="26" spans="1:6">
      <c r="A26" s="450" t="s">
        <v>690</v>
      </c>
      <c r="B26" s="1212"/>
      <c r="C26" s="1212"/>
      <c r="D26" s="1212"/>
      <c r="E26" s="1212"/>
      <c r="F26" s="1212"/>
    </row>
    <row r="27" spans="1:6">
      <c r="A27" s="453" t="s">
        <v>691</v>
      </c>
      <c r="B27" s="1213">
        <v>2693</v>
      </c>
      <c r="C27" s="1213">
        <v>2208</v>
      </c>
      <c r="D27" s="1213">
        <v>2278.3718400000007</v>
      </c>
      <c r="E27" s="1213">
        <v>2326.859046025932</v>
      </c>
      <c r="F27" s="1213">
        <v>4110.4764293698354</v>
      </c>
    </row>
    <row r="28" spans="1:6">
      <c r="A28" s="451" t="s">
        <v>692</v>
      </c>
      <c r="B28" s="1212">
        <v>1561</v>
      </c>
      <c r="C28" s="1212">
        <v>2546</v>
      </c>
      <c r="D28" s="1212">
        <v>2039.4844399999999</v>
      </c>
      <c r="E28" s="1212">
        <v>2429.0210391338101</v>
      </c>
      <c r="F28" s="1212">
        <v>2115.6433968015299</v>
      </c>
    </row>
    <row r="29" spans="1:6">
      <c r="A29" s="454" t="s">
        <v>693</v>
      </c>
      <c r="B29" s="1212">
        <v>4556</v>
      </c>
      <c r="C29" s="1212">
        <v>0</v>
      </c>
      <c r="D29" s="1212">
        <v>0</v>
      </c>
      <c r="E29" s="1212">
        <v>0</v>
      </c>
      <c r="F29" s="1212">
        <v>0</v>
      </c>
    </row>
    <row r="30" spans="1:6">
      <c r="A30" s="451"/>
      <c r="B30" s="1212"/>
      <c r="C30" s="1212"/>
      <c r="D30" s="1212"/>
      <c r="E30" s="1212"/>
      <c r="F30" s="1212"/>
    </row>
    <row r="31" spans="1:6">
      <c r="A31" s="450" t="s">
        <v>694</v>
      </c>
      <c r="B31" s="1212"/>
      <c r="C31" s="1212"/>
      <c r="D31" s="1212"/>
      <c r="E31" s="1212"/>
      <c r="F31" s="1212"/>
    </row>
    <row r="32" spans="1:6">
      <c r="A32" s="453" t="s">
        <v>691</v>
      </c>
      <c r="B32" s="1213">
        <v>16060</v>
      </c>
      <c r="C32" s="1213">
        <v>20742</v>
      </c>
      <c r="D32" s="1213">
        <v>20542.693760000002</v>
      </c>
      <c r="E32" s="1213">
        <v>21904.603999999999</v>
      </c>
      <c r="F32" s="1213">
        <v>22388.398000000001</v>
      </c>
    </row>
    <row r="33" spans="1:6">
      <c r="A33" s="451" t="s">
        <v>695</v>
      </c>
      <c r="B33" s="1212">
        <v>15758</v>
      </c>
      <c r="C33" s="1212">
        <v>19908</v>
      </c>
      <c r="D33" s="1212">
        <v>13325.759030000001</v>
      </c>
      <c r="E33" s="1212">
        <v>18768.53</v>
      </c>
      <c r="F33" s="1212">
        <v>22157.391</v>
      </c>
    </row>
    <row r="34" spans="1:6">
      <c r="A34" s="454" t="s">
        <v>693</v>
      </c>
      <c r="B34" s="1212">
        <v>5468</v>
      </c>
      <c r="C34" s="1212">
        <v>0</v>
      </c>
      <c r="D34" s="1212">
        <v>0</v>
      </c>
      <c r="E34" s="1212">
        <v>0</v>
      </c>
      <c r="F34" s="1212">
        <v>0</v>
      </c>
    </row>
    <row r="35" spans="1:6">
      <c r="A35" s="451"/>
      <c r="B35" s="1212"/>
      <c r="C35" s="1212"/>
      <c r="D35" s="1212"/>
      <c r="E35" s="1212"/>
      <c r="F35" s="1212"/>
    </row>
    <row r="36" spans="1:6">
      <c r="A36" s="450" t="s">
        <v>696</v>
      </c>
      <c r="B36" s="1212"/>
      <c r="C36" s="1212"/>
      <c r="D36" s="1212"/>
      <c r="E36" s="1212"/>
      <c r="F36" s="1212"/>
    </row>
    <row r="37" spans="1:6">
      <c r="A37" s="453" t="s">
        <v>691</v>
      </c>
      <c r="B37" s="1213">
        <v>1145</v>
      </c>
      <c r="C37" s="1213">
        <v>1161</v>
      </c>
      <c r="D37" s="1213">
        <v>923.79462000000012</v>
      </c>
      <c r="E37" s="1213">
        <v>1188.3157692854973</v>
      </c>
      <c r="F37" s="1213">
        <v>1273.190977191281</v>
      </c>
    </row>
    <row r="38" spans="1:6">
      <c r="A38" s="451" t="s">
        <v>697</v>
      </c>
      <c r="B38" s="1212">
        <v>419</v>
      </c>
      <c r="C38" s="1212">
        <v>501</v>
      </c>
      <c r="D38" s="1212">
        <v>277.37173999999999</v>
      </c>
      <c r="E38" s="1212">
        <v>519.18773589552495</v>
      </c>
      <c r="F38" s="1212">
        <v>410.59543768124604</v>
      </c>
    </row>
    <row r="39" spans="1:6">
      <c r="A39" s="454" t="s">
        <v>693</v>
      </c>
      <c r="B39" s="1212">
        <v>620</v>
      </c>
      <c r="C39" s="1212">
        <v>0</v>
      </c>
      <c r="D39" s="1212">
        <v>0</v>
      </c>
      <c r="E39" s="1212">
        <v>0</v>
      </c>
      <c r="F39" s="1212">
        <v>0</v>
      </c>
    </row>
    <row r="40" spans="1:6">
      <c r="A40" s="451"/>
      <c r="B40" s="1212"/>
      <c r="C40" s="1212"/>
      <c r="D40" s="1212"/>
      <c r="E40" s="1212"/>
      <c r="F40" s="1212"/>
    </row>
    <row r="41" spans="1:6">
      <c r="A41" s="450" t="s">
        <v>698</v>
      </c>
      <c r="B41" s="1212"/>
      <c r="C41" s="1212"/>
      <c r="D41" s="1212"/>
      <c r="E41" s="1212"/>
      <c r="F41" s="1212"/>
    </row>
    <row r="42" spans="1:6">
      <c r="A42" s="453" t="s">
        <v>691</v>
      </c>
      <c r="B42" s="1213">
        <v>58228</v>
      </c>
      <c r="C42" s="1213">
        <v>59456</v>
      </c>
      <c r="D42" s="1213">
        <v>56919.949500000002</v>
      </c>
      <c r="E42" s="1213">
        <v>56107.978000000003</v>
      </c>
      <c r="F42" s="1213">
        <v>62430.050999999999</v>
      </c>
    </row>
    <row r="43" spans="1:6">
      <c r="A43" s="451" t="s">
        <v>697</v>
      </c>
      <c r="B43" s="1212">
        <v>34652</v>
      </c>
      <c r="C43" s="1212">
        <v>34501</v>
      </c>
      <c r="D43" s="1212">
        <v>26891.271199999999</v>
      </c>
      <c r="E43" s="1212">
        <v>26521.935000000001</v>
      </c>
      <c r="F43" s="1212">
        <v>35488.326000000001</v>
      </c>
    </row>
    <row r="44" spans="1:6">
      <c r="A44" s="454" t="s">
        <v>693</v>
      </c>
      <c r="B44" s="1212">
        <v>9442</v>
      </c>
      <c r="C44" s="1212">
        <v>0</v>
      </c>
      <c r="D44" s="1212">
        <v>0</v>
      </c>
      <c r="E44" s="1212">
        <v>0</v>
      </c>
      <c r="F44" s="1212">
        <v>0</v>
      </c>
    </row>
    <row r="45" spans="1:6">
      <c r="A45" s="451"/>
      <c r="B45" s="1212"/>
      <c r="C45" s="1212"/>
      <c r="D45" s="1212"/>
      <c r="E45" s="1212"/>
      <c r="F45" s="1212"/>
    </row>
    <row r="46" spans="1:6">
      <c r="A46" s="450" t="s">
        <v>699</v>
      </c>
      <c r="B46" s="1212"/>
      <c r="C46" s="1212"/>
      <c r="D46" s="1212"/>
      <c r="E46" s="1212"/>
      <c r="F46" s="1212"/>
    </row>
    <row r="47" spans="1:6">
      <c r="A47" s="453" t="s">
        <v>691</v>
      </c>
      <c r="B47" s="1212">
        <v>78125</v>
      </c>
      <c r="C47" s="1212">
        <v>83567</v>
      </c>
      <c r="D47" s="1212">
        <v>80664.809720000005</v>
      </c>
      <c r="E47" s="1212">
        <f>E27+E32+E37+E42</f>
        <v>81527.756815311441</v>
      </c>
      <c r="F47" s="1212">
        <f>F27+F32+F37+F42</f>
        <v>90202.116406561108</v>
      </c>
    </row>
    <row r="48" spans="1:6">
      <c r="A48" s="451" t="s">
        <v>695</v>
      </c>
      <c r="B48" s="1212">
        <v>52390</v>
      </c>
      <c r="C48" s="1212">
        <v>57456</v>
      </c>
      <c r="D48" s="1212">
        <v>42533.886409999999</v>
      </c>
      <c r="E48" s="1212">
        <f>E28+E33+E38+E43</f>
        <v>48238.67377502934</v>
      </c>
      <c r="F48" s="1212">
        <f>F28+F33+F38+F43</f>
        <v>60171.955834482775</v>
      </c>
    </row>
    <row r="49" spans="1:6">
      <c r="A49" s="454" t="s">
        <v>693</v>
      </c>
      <c r="B49" s="1212">
        <v>20086</v>
      </c>
      <c r="C49" s="1212">
        <v>0</v>
      </c>
      <c r="D49" s="1212">
        <v>0</v>
      </c>
      <c r="E49" s="1212">
        <v>0</v>
      </c>
      <c r="F49" s="1212">
        <v>0</v>
      </c>
    </row>
    <row r="50" spans="1:6">
      <c r="A50" s="454" t="s">
        <v>700</v>
      </c>
      <c r="B50" s="1212">
        <v>7272</v>
      </c>
      <c r="C50" s="1212">
        <v>7079</v>
      </c>
      <c r="D50" s="1212">
        <v>17292</v>
      </c>
      <c r="E50" s="1212">
        <v>13598</v>
      </c>
      <c r="F50" s="1212">
        <v>20984</v>
      </c>
    </row>
    <row r="51" spans="1:6">
      <c r="A51" s="455"/>
      <c r="B51" s="1212"/>
      <c r="C51" s="1212"/>
      <c r="D51" s="1212"/>
      <c r="E51" s="1212"/>
      <c r="F51" s="1212"/>
    </row>
    <row r="52" spans="1:6">
      <c r="A52" s="450" t="s">
        <v>701</v>
      </c>
      <c r="B52" s="1212">
        <v>19437</v>
      </c>
      <c r="C52" s="1212">
        <v>19841</v>
      </c>
      <c r="D52" s="1212">
        <v>19571</v>
      </c>
      <c r="E52" s="1212">
        <v>20032</v>
      </c>
      <c r="F52" s="1212">
        <f>20057</f>
        <v>20057</v>
      </c>
    </row>
    <row r="53" spans="1:6">
      <c r="A53" s="450" t="s">
        <v>702</v>
      </c>
      <c r="B53" s="1212">
        <v>2147</v>
      </c>
      <c r="C53" s="1212">
        <v>2069</v>
      </c>
      <c r="D53" s="1212">
        <v>1953</v>
      </c>
      <c r="E53" s="1212">
        <v>1896</v>
      </c>
      <c r="F53" s="1212">
        <v>2046</v>
      </c>
    </row>
    <row r="54" spans="1:6">
      <c r="A54" s="456" t="s">
        <v>703</v>
      </c>
      <c r="B54" s="1214">
        <v>28</v>
      </c>
      <c r="C54" s="1214">
        <v>27</v>
      </c>
      <c r="D54" s="1214">
        <v>27</v>
      </c>
      <c r="E54" s="1214">
        <v>27</v>
      </c>
      <c r="F54" s="1214">
        <v>28</v>
      </c>
    </row>
    <row r="55" spans="1:6">
      <c r="D55" s="1216" t="s">
        <v>1182</v>
      </c>
      <c r="F55" s="457"/>
    </row>
    <row r="57" spans="1:6">
      <c r="A57" s="1215" t="s">
        <v>704</v>
      </c>
    </row>
    <row r="58" spans="1:6">
      <c r="A58" s="1139" t="s">
        <v>705</v>
      </c>
    </row>
    <row r="59" spans="1:6">
      <c r="A59" s="1139" t="s">
        <v>706</v>
      </c>
    </row>
    <row r="60" spans="1:6">
      <c r="A60" s="1139" t="s">
        <v>707</v>
      </c>
    </row>
    <row r="61" spans="1:6">
      <c r="A61" s="1139" t="s">
        <v>708</v>
      </c>
    </row>
  </sheetData>
  <mergeCells count="2">
    <mergeCell ref="A4:F4"/>
    <mergeCell ref="E3:F3"/>
  </mergeCells>
  <hyperlinks>
    <hyperlink ref="E3" location="Contents!A1" display="cs;slf;fj;jpw;F jpUk;Gtjw;F"/>
    <hyperlink ref="E3:F3" location="உள்ளடக்கம்!A1" display="cs;slf;fj;jpw;F jpUk;Gtjw;F"/>
  </hyperlinks>
  <printOptions horizontalCentered="1" verticalCentered="1"/>
  <pageMargins left="0.25" right="0.25" top="0.75" bottom="0.75" header="0.3" footer="0.3"/>
  <pageSetup paperSize="9" scale="57" orientation="portrait" r:id="rId1"/>
  <headerFooter>
    <oddHeader>&amp;L&amp;"Calibri"&amp;10&amp;K000000 [Limited Sharing]&amp;1#_x000D_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05"/>
  <sheetViews>
    <sheetView zoomScaleNormal="100" workbookViewId="0">
      <selection activeCell="L2" sqref="L2:M2"/>
    </sheetView>
  </sheetViews>
  <sheetFormatPr defaultColWidth="19.1640625" defaultRowHeight="15.75"/>
  <cols>
    <col min="1" max="1" width="7.6640625" style="74" customWidth="1"/>
    <col min="2" max="2" width="20.5" style="74" customWidth="1"/>
    <col min="3" max="3" width="16.33203125" style="74" customWidth="1"/>
    <col min="4" max="4" width="14.5" style="74" customWidth="1"/>
    <col min="5" max="5" width="15.1640625" style="74" customWidth="1"/>
    <col min="6" max="6" width="14.1640625" style="74" customWidth="1"/>
    <col min="7" max="7" width="16.6640625" style="74" customWidth="1"/>
    <col min="8" max="8" width="16.83203125" style="74" customWidth="1"/>
    <col min="9" max="9" width="15.5" style="74" customWidth="1"/>
    <col min="10" max="10" width="14.5" style="74" customWidth="1"/>
    <col min="11" max="11" width="14.6640625" style="74" customWidth="1"/>
    <col min="12" max="12" width="18.1640625" style="74" customWidth="1"/>
    <col min="13" max="13" width="19.6640625" style="74" customWidth="1"/>
    <col min="14" max="16384" width="19.1640625" style="73"/>
  </cols>
  <sheetData>
    <row r="1" spans="1:37" s="70" customFormat="1" ht="16.5">
      <c r="A1" s="129" t="s">
        <v>189</v>
      </c>
      <c r="F1" s="71"/>
      <c r="G1" s="71"/>
      <c r="H1" s="71"/>
      <c r="I1" s="71"/>
      <c r="J1" s="71"/>
      <c r="K1" s="71"/>
      <c r="L1" s="71"/>
      <c r="M1" s="130" t="s">
        <v>161</v>
      </c>
      <c r="N1" s="84"/>
      <c r="O1" s="71"/>
      <c r="P1" s="71"/>
      <c r="Q1" s="71"/>
      <c r="R1" s="71"/>
      <c r="S1" s="71"/>
      <c r="T1" s="71"/>
      <c r="U1" s="71"/>
      <c r="V1" s="71"/>
      <c r="AK1" s="72"/>
    </row>
    <row r="2" spans="1:37" s="70" customFormat="1" ht="16.5">
      <c r="A2" s="129"/>
      <c r="F2" s="71"/>
      <c r="G2" s="71"/>
      <c r="H2" s="71"/>
      <c r="I2" s="71"/>
      <c r="J2" s="71"/>
      <c r="K2" s="71"/>
      <c r="L2" s="1772" t="s">
        <v>1200</v>
      </c>
      <c r="M2" s="1772"/>
      <c r="N2" s="84"/>
      <c r="O2" s="71"/>
      <c r="P2" s="71"/>
      <c r="Q2" s="71"/>
      <c r="R2" s="71"/>
      <c r="S2" s="71"/>
      <c r="T2" s="71"/>
      <c r="U2" s="71"/>
      <c r="V2" s="71"/>
      <c r="AK2" s="72"/>
    </row>
    <row r="3" spans="1:37" ht="19.5">
      <c r="A3" s="75" t="s">
        <v>159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Q3" s="74"/>
      <c r="R3" s="74"/>
      <c r="S3" s="74"/>
    </row>
    <row r="4" spans="1:37">
      <c r="A4" s="73"/>
      <c r="B4" s="73"/>
      <c r="C4" s="73"/>
      <c r="D4" s="73"/>
      <c r="E4" s="73"/>
      <c r="F4" s="76"/>
      <c r="G4" s="73"/>
      <c r="H4" s="73"/>
      <c r="I4" s="73"/>
      <c r="J4" s="73"/>
      <c r="K4" s="73"/>
      <c r="L4" s="73"/>
      <c r="M4" s="465" t="s">
        <v>160</v>
      </c>
      <c r="Q4" s="74"/>
      <c r="R4" s="74"/>
      <c r="S4" s="74"/>
    </row>
    <row r="5" spans="1:37">
      <c r="A5" s="1346" t="s">
        <v>162</v>
      </c>
      <c r="B5" s="1347"/>
      <c r="C5" s="1339" t="s">
        <v>180</v>
      </c>
      <c r="D5" s="1340"/>
      <c r="E5" s="1340"/>
      <c r="F5" s="1341"/>
      <c r="G5" s="1339" t="s">
        <v>181</v>
      </c>
      <c r="H5" s="1340"/>
      <c r="I5" s="1340"/>
      <c r="J5" s="1341"/>
      <c r="K5" s="958"/>
      <c r="L5" s="958"/>
      <c r="M5" s="961"/>
      <c r="Q5" s="74"/>
      <c r="R5" s="74"/>
      <c r="S5" s="74"/>
    </row>
    <row r="6" spans="1:37">
      <c r="A6" s="1343"/>
      <c r="B6" s="1345"/>
      <c r="C6" s="1342"/>
      <c r="D6" s="1343"/>
      <c r="E6" s="1344"/>
      <c r="F6" s="1345"/>
      <c r="G6" s="1342"/>
      <c r="H6" s="1343"/>
      <c r="I6" s="1344"/>
      <c r="J6" s="1345"/>
      <c r="K6" s="962" t="s">
        <v>186</v>
      </c>
      <c r="L6" s="962" t="s">
        <v>167</v>
      </c>
      <c r="M6" s="963" t="s">
        <v>179</v>
      </c>
      <c r="Q6" s="74"/>
      <c r="R6" s="74"/>
      <c r="S6" s="74"/>
    </row>
    <row r="7" spans="1:37">
      <c r="A7" s="1343"/>
      <c r="B7" s="1345"/>
      <c r="C7" s="960"/>
      <c r="D7" s="958"/>
      <c r="E7" s="959"/>
      <c r="F7" s="958"/>
      <c r="G7" s="960"/>
      <c r="H7" s="958"/>
      <c r="I7" s="959"/>
      <c r="J7" s="958"/>
      <c r="K7" s="962" t="s">
        <v>173</v>
      </c>
      <c r="L7" s="962" t="s">
        <v>175</v>
      </c>
      <c r="M7" s="963" t="s">
        <v>187</v>
      </c>
      <c r="Q7" s="74"/>
      <c r="R7" s="74"/>
      <c r="S7" s="74"/>
    </row>
    <row r="8" spans="1:37">
      <c r="A8" s="1343"/>
      <c r="B8" s="1345"/>
      <c r="C8" s="964" t="s">
        <v>163</v>
      </c>
      <c r="D8" s="962" t="s">
        <v>166</v>
      </c>
      <c r="E8" s="965" t="s">
        <v>167</v>
      </c>
      <c r="F8" s="962" t="s">
        <v>169</v>
      </c>
      <c r="G8" s="964" t="s">
        <v>163</v>
      </c>
      <c r="H8" s="962" t="s">
        <v>166</v>
      </c>
      <c r="I8" s="965" t="s">
        <v>167</v>
      </c>
      <c r="J8" s="962" t="s">
        <v>169</v>
      </c>
      <c r="K8" s="962" t="s">
        <v>174</v>
      </c>
      <c r="L8" s="966" t="s">
        <v>176</v>
      </c>
      <c r="M8" s="967" t="s">
        <v>1141</v>
      </c>
      <c r="Q8" s="74"/>
      <c r="R8" s="74"/>
      <c r="S8" s="74"/>
    </row>
    <row r="9" spans="1:37">
      <c r="A9" s="1343"/>
      <c r="B9" s="1345"/>
      <c r="C9" s="964" t="s">
        <v>164</v>
      </c>
      <c r="D9" s="962" t="s">
        <v>164</v>
      </c>
      <c r="E9" s="965" t="s">
        <v>168</v>
      </c>
      <c r="F9" s="968" t="s">
        <v>1</v>
      </c>
      <c r="G9" s="964" t="s">
        <v>164</v>
      </c>
      <c r="H9" s="962" t="s">
        <v>164</v>
      </c>
      <c r="I9" s="965" t="s">
        <v>168</v>
      </c>
      <c r="J9" s="962" t="s">
        <v>172</v>
      </c>
      <c r="K9" s="962" t="s">
        <v>1142</v>
      </c>
      <c r="L9" s="962" t="s">
        <v>177</v>
      </c>
      <c r="M9" s="963" t="s">
        <v>188</v>
      </c>
      <c r="Q9" s="74"/>
      <c r="R9" s="74"/>
      <c r="S9" s="74"/>
    </row>
    <row r="10" spans="1:37">
      <c r="A10" s="1343"/>
      <c r="B10" s="1345"/>
      <c r="C10" s="964" t="s">
        <v>165</v>
      </c>
      <c r="D10" s="962"/>
      <c r="E10" s="965" t="s">
        <v>164</v>
      </c>
      <c r="F10" s="962"/>
      <c r="G10" s="964" t="s">
        <v>170</v>
      </c>
      <c r="H10" s="962" t="s">
        <v>171</v>
      </c>
      <c r="I10" s="965" t="s">
        <v>164</v>
      </c>
      <c r="J10" s="968" t="s">
        <v>2</v>
      </c>
      <c r="K10" s="968" t="s">
        <v>3</v>
      </c>
      <c r="L10" s="962" t="s">
        <v>178</v>
      </c>
      <c r="M10" s="967" t="s">
        <v>4</v>
      </c>
      <c r="Q10" s="74"/>
      <c r="R10" s="74"/>
      <c r="S10" s="74"/>
    </row>
    <row r="11" spans="1:37">
      <c r="A11" s="1344"/>
      <c r="B11" s="1345"/>
      <c r="C11" s="969">
        <v>-1</v>
      </c>
      <c r="D11" s="970">
        <v>-2</v>
      </c>
      <c r="E11" s="971">
        <v>-3</v>
      </c>
      <c r="F11" s="970">
        <v>-4</v>
      </c>
      <c r="G11" s="969">
        <v>-5</v>
      </c>
      <c r="H11" s="970">
        <v>-6</v>
      </c>
      <c r="I11" s="971">
        <v>-7</v>
      </c>
      <c r="J11" s="970">
        <v>-8</v>
      </c>
      <c r="K11" s="970" t="s">
        <v>5</v>
      </c>
      <c r="L11" s="970" t="s">
        <v>6</v>
      </c>
      <c r="M11" s="972" t="s">
        <v>7</v>
      </c>
      <c r="Q11" s="74"/>
      <c r="R11" s="74"/>
      <c r="S11" s="74"/>
    </row>
    <row r="12" spans="1:37">
      <c r="A12" s="131"/>
      <c r="B12" s="466"/>
      <c r="C12" s="133"/>
      <c r="D12" s="133"/>
      <c r="E12" s="131"/>
      <c r="F12" s="133"/>
      <c r="G12" s="132"/>
      <c r="H12" s="133"/>
      <c r="I12" s="131"/>
      <c r="J12" s="133"/>
      <c r="K12" s="133"/>
      <c r="L12" s="133"/>
      <c r="M12" s="973"/>
      <c r="Q12" s="74"/>
      <c r="R12" s="74"/>
      <c r="S12" s="74"/>
    </row>
    <row r="13" spans="1:37">
      <c r="A13" s="974">
        <v>2018</v>
      </c>
      <c r="B13" s="134"/>
      <c r="C13" s="975">
        <v>0</v>
      </c>
      <c r="D13" s="976">
        <v>167876.38204</v>
      </c>
      <c r="E13" s="976">
        <v>473066.12775599997</v>
      </c>
      <c r="F13" s="976">
        <v>640942.50979599997</v>
      </c>
      <c r="G13" s="976">
        <v>45596.573772650001</v>
      </c>
      <c r="H13" s="976">
        <v>808482.32467770984</v>
      </c>
      <c r="I13" s="976">
        <v>357727.12902639026</v>
      </c>
      <c r="J13" s="976">
        <v>1211806.0274767501</v>
      </c>
      <c r="K13" s="976">
        <v>830793.25678239018</v>
      </c>
      <c r="L13" s="976">
        <v>5596536.3281625109</v>
      </c>
      <c r="M13" s="975">
        <v>6427329.5849449011</v>
      </c>
      <c r="N13" s="77"/>
      <c r="O13" s="78"/>
      <c r="P13" s="80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</row>
    <row r="14" spans="1:37">
      <c r="A14" s="974">
        <v>2019</v>
      </c>
      <c r="B14" s="134"/>
      <c r="C14" s="975">
        <v>0</v>
      </c>
      <c r="D14" s="976">
        <v>183759.29248199999</v>
      </c>
      <c r="E14" s="976">
        <v>494207.85782400006</v>
      </c>
      <c r="F14" s="976">
        <v>677967.15030600003</v>
      </c>
      <c r="G14" s="976">
        <v>44320.390047410001</v>
      </c>
      <c r="H14" s="976">
        <v>720914.7277400801</v>
      </c>
      <c r="I14" s="976">
        <v>371259.1343883099</v>
      </c>
      <c r="J14" s="976">
        <v>1136494.2521758</v>
      </c>
      <c r="K14" s="976">
        <v>865466.99221230997</v>
      </c>
      <c r="L14" s="976">
        <v>6047242.921095999</v>
      </c>
      <c r="M14" s="975">
        <v>6912709.9133083094</v>
      </c>
      <c r="N14" s="77"/>
      <c r="O14" s="78"/>
      <c r="P14" s="80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</row>
    <row r="15" spans="1:37">
      <c r="A15" s="974">
        <v>2020</v>
      </c>
      <c r="B15" s="134"/>
      <c r="C15" s="975">
        <v>0</v>
      </c>
      <c r="D15" s="976">
        <v>193797.82260099999</v>
      </c>
      <c r="E15" s="976">
        <v>641010.03668900009</v>
      </c>
      <c r="F15" s="976">
        <v>834807.85929000005</v>
      </c>
      <c r="G15" s="976">
        <v>52075.34141506</v>
      </c>
      <c r="H15" s="976">
        <v>623850.24545951991</v>
      </c>
      <c r="I15" s="976">
        <v>536140.00277844013</v>
      </c>
      <c r="J15" s="976">
        <v>1212065.58965302</v>
      </c>
      <c r="K15" s="976">
        <v>1177150.0394674402</v>
      </c>
      <c r="L15" s="976">
        <v>7318638.2492957301</v>
      </c>
      <c r="M15" s="975">
        <v>8495788.2887631711</v>
      </c>
      <c r="N15" s="77"/>
      <c r="O15" s="78"/>
      <c r="P15" s="80"/>
      <c r="Q15" s="77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7"/>
    </row>
    <row r="16" spans="1:37">
      <c r="A16" s="974">
        <v>2021</v>
      </c>
      <c r="B16" s="134"/>
      <c r="C16" s="975">
        <v>0</v>
      </c>
      <c r="D16" s="976">
        <v>220649.41581899999</v>
      </c>
      <c r="E16" s="976">
        <v>784449.65038600005</v>
      </c>
      <c r="F16" s="976">
        <v>1005099.066205</v>
      </c>
      <c r="G16" s="976">
        <v>49093.119898380006</v>
      </c>
      <c r="H16" s="976">
        <v>1128851.7792782101</v>
      </c>
      <c r="I16" s="976">
        <v>675445.81418842007</v>
      </c>
      <c r="J16" s="976">
        <v>1853390.7133650102</v>
      </c>
      <c r="K16" s="976">
        <v>1459895.4645744201</v>
      </c>
      <c r="L16" s="976">
        <v>8179009.8938840004</v>
      </c>
      <c r="M16" s="975">
        <v>9638905.3584584203</v>
      </c>
      <c r="N16" s="77"/>
      <c r="O16" s="78"/>
      <c r="P16" s="80"/>
      <c r="Q16" s="77"/>
      <c r="R16" s="77"/>
      <c r="S16" s="77"/>
      <c r="T16" s="77"/>
      <c r="U16" s="77"/>
      <c r="V16" s="77"/>
      <c r="W16" s="77"/>
      <c r="X16" s="77"/>
      <c r="Y16" s="77"/>
      <c r="Z16" s="77"/>
      <c r="AA16" s="77"/>
      <c r="AB16" s="77"/>
    </row>
    <row r="17" spans="1:28">
      <c r="A17" s="974">
        <v>2022</v>
      </c>
      <c r="B17" s="134"/>
      <c r="C17" s="975">
        <v>0</v>
      </c>
      <c r="D17" s="976">
        <v>284525.46493199997</v>
      </c>
      <c r="E17" s="976">
        <v>742041.78758500004</v>
      </c>
      <c r="F17" s="976">
        <v>1026567.252517</v>
      </c>
      <c r="G17" s="976">
        <v>60971.375389339999</v>
      </c>
      <c r="H17" s="976">
        <v>2245438.9305799301</v>
      </c>
      <c r="I17" s="976">
        <v>711555.42385644</v>
      </c>
      <c r="J17" s="976">
        <v>3017965.7298257099</v>
      </c>
      <c r="K17" s="976">
        <v>1453597.21144144</v>
      </c>
      <c r="L17" s="976">
        <v>9043455.2148030009</v>
      </c>
      <c r="M17" s="975">
        <v>10497052.426244441</v>
      </c>
      <c r="N17" s="77"/>
      <c r="O17" s="78"/>
      <c r="P17" s="80"/>
      <c r="Q17" s="77"/>
      <c r="R17" s="77"/>
      <c r="S17" s="77"/>
      <c r="T17" s="77"/>
      <c r="U17" s="77"/>
      <c r="V17" s="77"/>
      <c r="W17" s="77"/>
      <c r="X17" s="77"/>
      <c r="Y17" s="77"/>
      <c r="Z17" s="77"/>
      <c r="AA17" s="77"/>
      <c r="AB17" s="77"/>
    </row>
    <row r="18" spans="1:28">
      <c r="A18" s="974">
        <v>2023</v>
      </c>
      <c r="B18" s="134"/>
      <c r="C18" s="975">
        <v>0</v>
      </c>
      <c r="D18" s="976">
        <v>286367.13881099998</v>
      </c>
      <c r="E18" s="976">
        <v>900136.04357900005</v>
      </c>
      <c r="F18" s="976">
        <v>1186503.18239</v>
      </c>
      <c r="G18" s="976">
        <v>81216.884671749998</v>
      </c>
      <c r="H18" s="976">
        <v>2131736.3449673103</v>
      </c>
      <c r="I18" s="976">
        <v>757906.49656973965</v>
      </c>
      <c r="J18" s="976">
        <v>2970859.7262088</v>
      </c>
      <c r="K18" s="976">
        <v>1658042.5401487397</v>
      </c>
      <c r="L18" s="976">
        <v>9827026.1951727588</v>
      </c>
      <c r="M18" s="975">
        <v>11485068.735321499</v>
      </c>
      <c r="N18" s="77"/>
      <c r="O18" s="78"/>
      <c r="P18" s="80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</row>
    <row r="19" spans="1:28">
      <c r="A19" s="974"/>
      <c r="B19" s="134"/>
      <c r="C19" s="975"/>
      <c r="D19" s="975"/>
      <c r="E19" s="975"/>
      <c r="F19" s="975"/>
      <c r="G19" s="975"/>
      <c r="H19" s="975"/>
      <c r="I19" s="975"/>
      <c r="J19" s="975"/>
      <c r="K19" s="975"/>
      <c r="L19" s="975"/>
      <c r="M19" s="975"/>
      <c r="N19" s="77"/>
      <c r="O19" s="78"/>
      <c r="P19" s="80"/>
      <c r="Q19" s="77"/>
      <c r="R19" s="77"/>
      <c r="S19" s="77"/>
      <c r="T19" s="77"/>
      <c r="U19" s="77"/>
      <c r="V19" s="77"/>
      <c r="W19" s="77"/>
      <c r="X19" s="77"/>
      <c r="Y19" s="77"/>
      <c r="Z19" s="77"/>
      <c r="AA19" s="77"/>
      <c r="AB19" s="77"/>
    </row>
    <row r="20" spans="1:28">
      <c r="A20" s="974">
        <v>2018</v>
      </c>
      <c r="B20" s="467" t="s">
        <v>147</v>
      </c>
      <c r="C20" s="975">
        <v>0</v>
      </c>
      <c r="D20" s="975">
        <v>156948.611649</v>
      </c>
      <c r="E20" s="140">
        <v>430984.75335900008</v>
      </c>
      <c r="F20" s="975">
        <v>587933.36500800005</v>
      </c>
      <c r="G20" s="976">
        <v>39643.711769499998</v>
      </c>
      <c r="H20" s="975">
        <v>635912.89239090006</v>
      </c>
      <c r="I20" s="140">
        <v>342430.88665740984</v>
      </c>
      <c r="J20" s="975">
        <v>1017987.4908178099</v>
      </c>
      <c r="K20" s="975">
        <v>773415.64001640992</v>
      </c>
      <c r="L20" s="975">
        <v>4965598.043118</v>
      </c>
      <c r="M20" s="977">
        <v>5739013.6831344096</v>
      </c>
      <c r="N20" s="77"/>
      <c r="O20" s="78"/>
      <c r="P20" s="80"/>
      <c r="Q20" s="77"/>
      <c r="R20" s="77"/>
      <c r="S20" s="77"/>
      <c r="T20" s="77"/>
      <c r="U20" s="77"/>
      <c r="V20" s="77"/>
      <c r="W20" s="77"/>
      <c r="X20" s="77"/>
      <c r="Y20" s="77"/>
      <c r="Z20" s="77"/>
      <c r="AA20" s="77"/>
      <c r="AB20" s="77"/>
    </row>
    <row r="21" spans="1:28">
      <c r="A21" s="974"/>
      <c r="B21" s="467" t="s">
        <v>148</v>
      </c>
      <c r="C21" s="975">
        <v>0</v>
      </c>
      <c r="D21" s="975">
        <v>153617.81453999999</v>
      </c>
      <c r="E21" s="140">
        <v>439363.92053299997</v>
      </c>
      <c r="F21" s="975">
        <v>592981.73507299996</v>
      </c>
      <c r="G21" s="976">
        <v>35803.467945700002</v>
      </c>
      <c r="H21" s="975">
        <v>678304.3618205199</v>
      </c>
      <c r="I21" s="140">
        <v>331481.46346513007</v>
      </c>
      <c r="J21" s="975">
        <v>1045589.29323135</v>
      </c>
      <c r="K21" s="975">
        <v>770845.38399812998</v>
      </c>
      <c r="L21" s="975">
        <v>5055850.8168810001</v>
      </c>
      <c r="M21" s="977">
        <v>5826696.2008791305</v>
      </c>
      <c r="N21" s="77"/>
      <c r="O21" s="78"/>
      <c r="P21" s="80"/>
      <c r="Q21" s="77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7"/>
    </row>
    <row r="22" spans="1:28">
      <c r="A22" s="974"/>
      <c r="B22" s="467" t="s">
        <v>149</v>
      </c>
      <c r="C22" s="975">
        <v>0</v>
      </c>
      <c r="D22" s="975">
        <v>175587.28735</v>
      </c>
      <c r="E22" s="140">
        <v>463844.88124100002</v>
      </c>
      <c r="F22" s="975">
        <v>639432.16859100002</v>
      </c>
      <c r="G22" s="976">
        <v>35971.574666699998</v>
      </c>
      <c r="H22" s="975">
        <v>617159.46760128008</v>
      </c>
      <c r="I22" s="140">
        <v>377335.12978302001</v>
      </c>
      <c r="J22" s="975">
        <v>1030466.1720510001</v>
      </c>
      <c r="K22" s="975">
        <v>841180.01102402003</v>
      </c>
      <c r="L22" s="975">
        <v>5154308.7290720008</v>
      </c>
      <c r="M22" s="977">
        <v>5995488.7400960205</v>
      </c>
      <c r="N22" s="77"/>
      <c r="O22" s="78"/>
      <c r="P22" s="80"/>
      <c r="Q22" s="77"/>
      <c r="R22" s="77"/>
      <c r="S22" s="77"/>
      <c r="T22" s="77"/>
      <c r="U22" s="77"/>
      <c r="V22" s="77"/>
      <c r="W22" s="77"/>
      <c r="X22" s="77"/>
      <c r="Y22" s="77"/>
      <c r="Z22" s="77"/>
      <c r="AA22" s="77"/>
      <c r="AB22" s="77"/>
    </row>
    <row r="23" spans="1:28">
      <c r="A23" s="974"/>
      <c r="B23" s="467" t="s">
        <v>150</v>
      </c>
      <c r="C23" s="975">
        <v>0</v>
      </c>
      <c r="D23" s="975">
        <v>173622.76088300001</v>
      </c>
      <c r="E23" s="140">
        <v>462215.86728900007</v>
      </c>
      <c r="F23" s="975">
        <v>635838.62817200006</v>
      </c>
      <c r="G23" s="976">
        <v>37432.117496700004</v>
      </c>
      <c r="H23" s="975">
        <v>1070705.34395289</v>
      </c>
      <c r="I23" s="140">
        <v>350332.56708588987</v>
      </c>
      <c r="J23" s="975">
        <v>1458470.0285354799</v>
      </c>
      <c r="K23" s="975">
        <v>812548.43437488994</v>
      </c>
      <c r="L23" s="975">
        <v>5231163.1157430001</v>
      </c>
      <c r="M23" s="977">
        <v>6043711.5501178904</v>
      </c>
      <c r="N23" s="77"/>
      <c r="O23" s="78"/>
      <c r="P23" s="80"/>
      <c r="Q23" s="77"/>
      <c r="R23" s="77"/>
      <c r="S23" s="77"/>
      <c r="T23" s="77"/>
      <c r="U23" s="77"/>
      <c r="V23" s="77"/>
      <c r="W23" s="77"/>
      <c r="X23" s="77"/>
      <c r="Y23" s="77"/>
      <c r="Z23" s="77"/>
      <c r="AA23" s="77"/>
      <c r="AB23" s="77"/>
    </row>
    <row r="24" spans="1:28">
      <c r="A24" s="974"/>
      <c r="B24" s="467" t="s">
        <v>151</v>
      </c>
      <c r="C24" s="975">
        <v>0</v>
      </c>
      <c r="D24" s="975">
        <v>162933.09038199999</v>
      </c>
      <c r="E24" s="140">
        <v>448516.45624600002</v>
      </c>
      <c r="F24" s="975">
        <v>611449.54662799998</v>
      </c>
      <c r="G24" s="976">
        <v>37484.309620940003</v>
      </c>
      <c r="H24" s="975">
        <v>913122.72041097016</v>
      </c>
      <c r="I24" s="140">
        <v>342450.30010414997</v>
      </c>
      <c r="J24" s="975">
        <v>1293057.33013606</v>
      </c>
      <c r="K24" s="975">
        <v>790966.75635014998</v>
      </c>
      <c r="L24" s="975">
        <v>5256757.9927420001</v>
      </c>
      <c r="M24" s="977">
        <v>6047724.7490921505</v>
      </c>
      <c r="N24" s="77"/>
      <c r="O24" s="78"/>
      <c r="P24" s="80"/>
      <c r="Q24" s="77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7"/>
    </row>
    <row r="25" spans="1:28">
      <c r="A25" s="974"/>
      <c r="B25" s="467" t="s">
        <v>152</v>
      </c>
      <c r="C25" s="975">
        <v>0</v>
      </c>
      <c r="D25" s="975">
        <v>167545.08117399999</v>
      </c>
      <c r="E25" s="140">
        <v>456692.44993000006</v>
      </c>
      <c r="F25" s="975">
        <v>624237.53110400005</v>
      </c>
      <c r="G25" s="976">
        <v>35183.125253940001</v>
      </c>
      <c r="H25" s="975">
        <v>989048.19048028986</v>
      </c>
      <c r="I25" s="140">
        <v>347819.06733835989</v>
      </c>
      <c r="J25" s="975">
        <v>1372050.3830725898</v>
      </c>
      <c r="K25" s="975">
        <v>804511.51726835989</v>
      </c>
      <c r="L25" s="975">
        <v>5316336.6259390004</v>
      </c>
      <c r="M25" s="977">
        <v>6120848.1432073601</v>
      </c>
      <c r="N25" s="77"/>
      <c r="O25" s="78"/>
      <c r="P25" s="80"/>
      <c r="Q25" s="77"/>
      <c r="R25" s="77"/>
      <c r="S25" s="77"/>
      <c r="T25" s="77"/>
      <c r="U25" s="77"/>
      <c r="V25" s="77"/>
      <c r="W25" s="77"/>
      <c r="X25" s="77"/>
      <c r="Y25" s="77"/>
      <c r="Z25" s="77"/>
      <c r="AA25" s="77"/>
      <c r="AB25" s="77"/>
    </row>
    <row r="26" spans="1:28">
      <c r="A26" s="974"/>
      <c r="B26" s="467" t="s">
        <v>153</v>
      </c>
      <c r="C26" s="975">
        <v>0</v>
      </c>
      <c r="D26" s="975">
        <v>166496.14595999999</v>
      </c>
      <c r="E26" s="140">
        <v>453084.18318499997</v>
      </c>
      <c r="F26" s="975">
        <v>619580.32914499997</v>
      </c>
      <c r="G26" s="976">
        <v>36610.477783349997</v>
      </c>
      <c r="H26" s="975">
        <v>798142.29651224986</v>
      </c>
      <c r="I26" s="140">
        <v>338686.51414810005</v>
      </c>
      <c r="J26" s="975">
        <v>1173439.2884436999</v>
      </c>
      <c r="K26" s="975">
        <v>791770.69733310002</v>
      </c>
      <c r="L26" s="975">
        <v>5368995.5053059999</v>
      </c>
      <c r="M26" s="977">
        <v>6160766.2026391001</v>
      </c>
      <c r="N26" s="77"/>
      <c r="O26" s="78"/>
      <c r="P26" s="80"/>
      <c r="Q26" s="77"/>
      <c r="R26" s="77"/>
      <c r="S26" s="77"/>
      <c r="T26" s="77"/>
      <c r="U26" s="77"/>
      <c r="V26" s="77"/>
      <c r="W26" s="77"/>
      <c r="X26" s="77"/>
      <c r="Y26" s="77"/>
      <c r="Z26" s="77"/>
      <c r="AA26" s="77"/>
      <c r="AB26" s="77"/>
    </row>
    <row r="27" spans="1:28">
      <c r="A27" s="974"/>
      <c r="B27" s="467" t="s">
        <v>154</v>
      </c>
      <c r="C27" s="975">
        <v>0</v>
      </c>
      <c r="D27" s="975">
        <v>157799.23452500001</v>
      </c>
      <c r="E27" s="140">
        <v>461788.27552999998</v>
      </c>
      <c r="F27" s="975">
        <v>619587.51005499996</v>
      </c>
      <c r="G27" s="976">
        <v>35663.455069229996</v>
      </c>
      <c r="H27" s="975">
        <v>838937.62867483986</v>
      </c>
      <c r="I27" s="140">
        <v>329765.66019699001</v>
      </c>
      <c r="J27" s="975">
        <v>1204366.7439410598</v>
      </c>
      <c r="K27" s="975">
        <v>791553.93572698999</v>
      </c>
      <c r="L27" s="975">
        <v>5452164.8362719994</v>
      </c>
      <c r="M27" s="977">
        <v>6243718.7719989894</v>
      </c>
      <c r="N27" s="77"/>
      <c r="O27" s="78"/>
      <c r="P27" s="80"/>
      <c r="Q27" s="77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7"/>
    </row>
    <row r="28" spans="1:28">
      <c r="A28" s="974"/>
      <c r="B28" s="467" t="s">
        <v>155</v>
      </c>
      <c r="C28" s="975">
        <v>0</v>
      </c>
      <c r="D28" s="975">
        <v>162518.22423200001</v>
      </c>
      <c r="E28" s="140">
        <v>461061.69344200002</v>
      </c>
      <c r="F28" s="975">
        <v>623579.91767400003</v>
      </c>
      <c r="G28" s="976">
        <v>34229.171150227005</v>
      </c>
      <c r="H28" s="975">
        <v>758956.33144091</v>
      </c>
      <c r="I28" s="140">
        <v>347926.26007124293</v>
      </c>
      <c r="J28" s="975">
        <v>1141111.76266238</v>
      </c>
      <c r="K28" s="975">
        <v>808987.953513243</v>
      </c>
      <c r="L28" s="975">
        <v>5475462.8409008598</v>
      </c>
      <c r="M28" s="977">
        <v>6284450.794414103</v>
      </c>
      <c r="N28" s="77"/>
      <c r="O28" s="78"/>
      <c r="P28" s="80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</row>
    <row r="29" spans="1:28">
      <c r="A29" s="974"/>
      <c r="B29" s="467" t="s">
        <v>156</v>
      </c>
      <c r="C29" s="975">
        <v>0</v>
      </c>
      <c r="D29" s="975">
        <v>166270.00253900001</v>
      </c>
      <c r="E29" s="140">
        <v>447320.20922199998</v>
      </c>
      <c r="F29" s="975">
        <v>613590.21176099998</v>
      </c>
      <c r="G29" s="976">
        <v>36340.659374159994</v>
      </c>
      <c r="H29" s="975">
        <v>948555.53956218995</v>
      </c>
      <c r="I29" s="140">
        <v>335338.82438394008</v>
      </c>
      <c r="J29" s="975">
        <v>1320235.02332029</v>
      </c>
      <c r="K29" s="975">
        <v>782659.03360594006</v>
      </c>
      <c r="L29" s="975">
        <v>5543310.6901759999</v>
      </c>
      <c r="M29" s="977">
        <v>6325969.7237819396</v>
      </c>
      <c r="N29" s="77"/>
      <c r="O29" s="78"/>
      <c r="P29" s="80"/>
      <c r="Q29" s="77"/>
      <c r="R29" s="77"/>
      <c r="S29" s="77"/>
      <c r="T29" s="77"/>
      <c r="U29" s="77"/>
      <c r="V29" s="77"/>
      <c r="W29" s="77"/>
      <c r="X29" s="77"/>
      <c r="Y29" s="77"/>
      <c r="Z29" s="77"/>
      <c r="AA29" s="77"/>
      <c r="AB29" s="77"/>
    </row>
    <row r="30" spans="1:28">
      <c r="A30" s="974"/>
      <c r="B30" s="467" t="s">
        <v>157</v>
      </c>
      <c r="C30" s="975">
        <v>0</v>
      </c>
      <c r="D30" s="975">
        <v>169056.23832</v>
      </c>
      <c r="E30" s="140">
        <v>451373.43045800005</v>
      </c>
      <c r="F30" s="975">
        <v>620429.66877800005</v>
      </c>
      <c r="G30" s="976">
        <v>38063.256153529997</v>
      </c>
      <c r="H30" s="975">
        <v>812821.71344984975</v>
      </c>
      <c r="I30" s="140">
        <v>337446.71328038001</v>
      </c>
      <c r="J30" s="975">
        <v>1188331.6828837597</v>
      </c>
      <c r="K30" s="975">
        <v>788820.14373838005</v>
      </c>
      <c r="L30" s="975">
        <v>5566497.1354770008</v>
      </c>
      <c r="M30" s="977">
        <v>6355317.2792153805</v>
      </c>
      <c r="N30" s="77"/>
      <c r="O30" s="78"/>
      <c r="P30" s="80"/>
      <c r="Q30" s="77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7"/>
    </row>
    <row r="31" spans="1:28">
      <c r="A31" s="974"/>
      <c r="B31" s="467" t="s">
        <v>158</v>
      </c>
      <c r="C31" s="975">
        <v>0</v>
      </c>
      <c r="D31" s="975">
        <v>167876.38204</v>
      </c>
      <c r="E31" s="140">
        <v>473066.12775599997</v>
      </c>
      <c r="F31" s="975">
        <v>640942.50979599997</v>
      </c>
      <c r="G31" s="976">
        <v>45596.573772650001</v>
      </c>
      <c r="H31" s="975">
        <v>808482.32467770984</v>
      </c>
      <c r="I31" s="140">
        <v>357727.12902639026</v>
      </c>
      <c r="J31" s="975">
        <v>1211806.0274767501</v>
      </c>
      <c r="K31" s="975">
        <v>830793.25678239018</v>
      </c>
      <c r="L31" s="975">
        <v>5596536.3281625109</v>
      </c>
      <c r="M31" s="977">
        <v>6427329.5849449011</v>
      </c>
      <c r="N31" s="77"/>
      <c r="O31" s="78"/>
      <c r="P31" s="80"/>
      <c r="Q31" s="77"/>
      <c r="R31" s="77"/>
      <c r="S31" s="77"/>
      <c r="T31" s="77"/>
      <c r="U31" s="77"/>
      <c r="V31" s="77"/>
      <c r="W31" s="77"/>
      <c r="X31" s="77"/>
      <c r="Y31" s="77"/>
      <c r="Z31" s="77"/>
      <c r="AA31" s="77"/>
      <c r="AB31" s="77"/>
    </row>
    <row r="32" spans="1:28">
      <c r="A32" s="974"/>
      <c r="B32" s="134"/>
      <c r="C32" s="975"/>
      <c r="D32" s="975"/>
      <c r="E32" s="140"/>
      <c r="F32" s="975"/>
      <c r="G32" s="976"/>
      <c r="H32" s="975"/>
      <c r="I32" s="140"/>
      <c r="J32" s="975"/>
      <c r="K32" s="975"/>
      <c r="L32" s="975"/>
      <c r="M32" s="977"/>
      <c r="N32" s="77"/>
      <c r="O32" s="78"/>
      <c r="P32" s="80"/>
      <c r="Q32" s="77"/>
      <c r="R32" s="77"/>
      <c r="S32" s="77"/>
      <c r="T32" s="77"/>
      <c r="U32" s="77"/>
      <c r="V32" s="77"/>
      <c r="W32" s="77"/>
      <c r="X32" s="77"/>
      <c r="Y32" s="77"/>
      <c r="Z32" s="77"/>
      <c r="AA32" s="77"/>
      <c r="AB32" s="77"/>
    </row>
    <row r="33" spans="1:28">
      <c r="A33" s="974">
        <v>2019</v>
      </c>
      <c r="B33" s="467" t="s">
        <v>147</v>
      </c>
      <c r="C33" s="975">
        <v>0</v>
      </c>
      <c r="D33" s="975">
        <v>167870.66291899999</v>
      </c>
      <c r="E33" s="140">
        <v>458292.47427200002</v>
      </c>
      <c r="F33" s="975">
        <v>626163.13719100005</v>
      </c>
      <c r="G33" s="976">
        <v>39256.216076979996</v>
      </c>
      <c r="H33" s="975">
        <v>722228.75344119989</v>
      </c>
      <c r="I33" s="140">
        <v>342198.42390427995</v>
      </c>
      <c r="J33" s="975">
        <v>1103683.39342246</v>
      </c>
      <c r="K33" s="975">
        <v>800490.89817627997</v>
      </c>
      <c r="L33" s="975">
        <v>5618644.4752310002</v>
      </c>
      <c r="M33" s="977">
        <v>6419135.3734072801</v>
      </c>
      <c r="N33" s="77"/>
      <c r="O33" s="78"/>
      <c r="P33" s="80"/>
      <c r="Q33" s="77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7"/>
    </row>
    <row r="34" spans="1:28">
      <c r="A34" s="974"/>
      <c r="B34" s="467" t="s">
        <v>148</v>
      </c>
      <c r="C34" s="975">
        <v>0</v>
      </c>
      <c r="D34" s="975">
        <v>170131.791452</v>
      </c>
      <c r="E34" s="140">
        <v>465890.76409299998</v>
      </c>
      <c r="F34" s="975">
        <v>636022.55554500001</v>
      </c>
      <c r="G34" s="976">
        <v>38190.169953979996</v>
      </c>
      <c r="H34" s="975">
        <v>689741.04197177989</v>
      </c>
      <c r="I34" s="140">
        <v>340223.87324737012</v>
      </c>
      <c r="J34" s="975">
        <v>1068155.08517313</v>
      </c>
      <c r="K34" s="975">
        <v>806114.6373403701</v>
      </c>
      <c r="L34" s="975">
        <v>5664414.4117270811</v>
      </c>
      <c r="M34" s="977">
        <v>6470529.0490674507</v>
      </c>
      <c r="N34" s="77"/>
      <c r="O34" s="78"/>
      <c r="P34" s="80"/>
      <c r="Q34" s="77"/>
      <c r="R34" s="77"/>
      <c r="S34" s="77"/>
      <c r="T34" s="77"/>
      <c r="U34" s="77"/>
      <c r="V34" s="77"/>
      <c r="W34" s="77"/>
      <c r="X34" s="77"/>
      <c r="Y34" s="77"/>
      <c r="Z34" s="77"/>
      <c r="AA34" s="77"/>
      <c r="AB34" s="77"/>
    </row>
    <row r="35" spans="1:28">
      <c r="A35" s="974"/>
      <c r="B35" s="467" t="s">
        <v>149</v>
      </c>
      <c r="C35" s="975">
        <v>0</v>
      </c>
      <c r="D35" s="975">
        <v>191580.39934199999</v>
      </c>
      <c r="E35" s="140">
        <v>496057.87390400004</v>
      </c>
      <c r="F35" s="975">
        <v>687638.27324600006</v>
      </c>
      <c r="G35" s="976">
        <v>34440.787136890001</v>
      </c>
      <c r="H35" s="975">
        <v>890331.06687206007</v>
      </c>
      <c r="I35" s="140">
        <v>357510.42014955985</v>
      </c>
      <c r="J35" s="975">
        <v>1282282.2741585099</v>
      </c>
      <c r="K35" s="975">
        <v>853568.29405355989</v>
      </c>
      <c r="L35" s="975">
        <v>5696473.8305093301</v>
      </c>
      <c r="M35" s="977">
        <v>6550042.1245628903</v>
      </c>
      <c r="N35" s="77"/>
      <c r="O35" s="78"/>
      <c r="P35" s="80"/>
      <c r="Q35" s="77"/>
      <c r="R35" s="77"/>
      <c r="S35" s="77"/>
      <c r="T35" s="77"/>
      <c r="U35" s="77"/>
      <c r="V35" s="77"/>
      <c r="W35" s="77"/>
      <c r="X35" s="77"/>
      <c r="Y35" s="77"/>
      <c r="Z35" s="77"/>
      <c r="AA35" s="77"/>
      <c r="AB35" s="77"/>
    </row>
    <row r="36" spans="1:28">
      <c r="A36" s="974"/>
      <c r="B36" s="467" t="s">
        <v>150</v>
      </c>
      <c r="C36" s="975">
        <v>0</v>
      </c>
      <c r="D36" s="975">
        <v>213573.43693</v>
      </c>
      <c r="E36" s="140">
        <v>463800.83987999998</v>
      </c>
      <c r="F36" s="975">
        <v>677374.27680999995</v>
      </c>
      <c r="G36" s="976">
        <v>36568.830226599996</v>
      </c>
      <c r="H36" s="975">
        <v>709596.26800838008</v>
      </c>
      <c r="I36" s="140">
        <v>364516.14369478973</v>
      </c>
      <c r="J36" s="975">
        <v>1110681.2419297697</v>
      </c>
      <c r="K36" s="975">
        <v>828316.98357478972</v>
      </c>
      <c r="L36" s="975">
        <v>5757201.9348849999</v>
      </c>
      <c r="M36" s="977">
        <v>6585518.9184597898</v>
      </c>
      <c r="N36" s="77"/>
      <c r="O36" s="78"/>
      <c r="P36" s="80"/>
      <c r="Q36" s="77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7"/>
    </row>
    <row r="37" spans="1:28">
      <c r="A37" s="974"/>
      <c r="B37" s="467" t="s">
        <v>151</v>
      </c>
      <c r="C37" s="975">
        <v>0</v>
      </c>
      <c r="D37" s="975">
        <v>170375.503115</v>
      </c>
      <c r="E37" s="140">
        <v>452378.11398800008</v>
      </c>
      <c r="F37" s="975">
        <v>622753.61710300006</v>
      </c>
      <c r="G37" s="976">
        <v>33986.82039149</v>
      </c>
      <c r="H37" s="975">
        <v>604041.18142988032</v>
      </c>
      <c r="I37" s="140">
        <v>349830.2642002597</v>
      </c>
      <c r="J37" s="975">
        <v>987858.26602163003</v>
      </c>
      <c r="K37" s="975">
        <v>802208.37818825978</v>
      </c>
      <c r="L37" s="975">
        <v>5819171.4139440004</v>
      </c>
      <c r="M37" s="977">
        <v>6621379.7921322603</v>
      </c>
      <c r="N37" s="77"/>
      <c r="O37" s="78"/>
      <c r="P37" s="80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</row>
    <row r="38" spans="1:28">
      <c r="A38" s="974"/>
      <c r="B38" s="467" t="s">
        <v>152</v>
      </c>
      <c r="C38" s="975">
        <v>0</v>
      </c>
      <c r="D38" s="975">
        <v>166880.636826</v>
      </c>
      <c r="E38" s="140">
        <v>454674.17576199997</v>
      </c>
      <c r="F38" s="975">
        <v>621554.81258799997</v>
      </c>
      <c r="G38" s="976">
        <v>33315.945496340006</v>
      </c>
      <c r="H38" s="975">
        <v>979174.80090199993</v>
      </c>
      <c r="I38" s="140">
        <v>348650.81200411986</v>
      </c>
      <c r="J38" s="975">
        <v>1361141.5584024598</v>
      </c>
      <c r="K38" s="975">
        <v>803324.98776611988</v>
      </c>
      <c r="L38" s="975">
        <v>5857906.060267509</v>
      </c>
      <c r="M38" s="977">
        <v>6661231.0480336286</v>
      </c>
      <c r="N38" s="77"/>
      <c r="O38" s="78"/>
      <c r="P38" s="80"/>
      <c r="Q38" s="77"/>
      <c r="R38" s="77"/>
      <c r="S38" s="77"/>
      <c r="T38" s="77"/>
      <c r="U38" s="77"/>
      <c r="V38" s="77"/>
      <c r="W38" s="77"/>
      <c r="X38" s="77"/>
      <c r="Y38" s="77"/>
      <c r="Z38" s="77"/>
      <c r="AA38" s="77"/>
      <c r="AB38" s="77"/>
    </row>
    <row r="39" spans="1:28">
      <c r="A39" s="974"/>
      <c r="B39" s="467" t="s">
        <v>153</v>
      </c>
      <c r="C39" s="975">
        <v>0</v>
      </c>
      <c r="D39" s="975">
        <v>173035.89394400001</v>
      </c>
      <c r="E39" s="140">
        <v>454037.18002199999</v>
      </c>
      <c r="F39" s="975">
        <v>627073.073966</v>
      </c>
      <c r="G39" s="976">
        <v>33590.244689879997</v>
      </c>
      <c r="H39" s="975">
        <v>875563.56070891989</v>
      </c>
      <c r="I39" s="140">
        <v>344708.4700979701</v>
      </c>
      <c r="J39" s="975">
        <v>1253862.2754967699</v>
      </c>
      <c r="K39" s="975">
        <v>798745.65011997009</v>
      </c>
      <c r="L39" s="975">
        <v>5898697.8149260003</v>
      </c>
      <c r="M39" s="977">
        <v>6697443.4650459699</v>
      </c>
      <c r="N39" s="77"/>
      <c r="O39" s="78"/>
      <c r="P39" s="80"/>
      <c r="Q39" s="77"/>
      <c r="R39" s="77"/>
      <c r="S39" s="77"/>
      <c r="T39" s="77"/>
      <c r="U39" s="77"/>
      <c r="V39" s="77"/>
      <c r="W39" s="77"/>
      <c r="X39" s="77"/>
      <c r="Y39" s="77"/>
      <c r="Z39" s="77"/>
      <c r="AA39" s="77"/>
      <c r="AB39" s="77"/>
    </row>
    <row r="40" spans="1:28">
      <c r="A40" s="974"/>
      <c r="B40" s="467" t="s">
        <v>154</v>
      </c>
      <c r="C40" s="975">
        <v>0</v>
      </c>
      <c r="D40" s="975">
        <v>175997.72812000001</v>
      </c>
      <c r="E40" s="140">
        <v>470147.98334999999</v>
      </c>
      <c r="F40" s="975">
        <v>646145.71146999998</v>
      </c>
      <c r="G40" s="976">
        <v>33017.577187249997</v>
      </c>
      <c r="H40" s="975">
        <v>931081.02353394998</v>
      </c>
      <c r="I40" s="140">
        <v>347980.21220660966</v>
      </c>
      <c r="J40" s="975">
        <v>1312078.8129278095</v>
      </c>
      <c r="K40" s="975">
        <v>818128.19555660966</v>
      </c>
      <c r="L40" s="975">
        <v>5915614.816687</v>
      </c>
      <c r="M40" s="977">
        <v>6733743.0122436099</v>
      </c>
      <c r="N40" s="77"/>
      <c r="O40" s="78"/>
      <c r="P40" s="80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</row>
    <row r="41" spans="1:28">
      <c r="A41" s="974"/>
      <c r="B41" s="467" t="s">
        <v>155</v>
      </c>
      <c r="C41" s="975">
        <v>0</v>
      </c>
      <c r="D41" s="975">
        <v>183170.584424</v>
      </c>
      <c r="E41" s="140">
        <v>466840.57075900002</v>
      </c>
      <c r="F41" s="975">
        <v>650011.15518300002</v>
      </c>
      <c r="G41" s="976">
        <v>33530.747738450002</v>
      </c>
      <c r="H41" s="975">
        <v>772377.40304090013</v>
      </c>
      <c r="I41" s="140">
        <v>376229.07705684006</v>
      </c>
      <c r="J41" s="975">
        <v>1182137.2278361903</v>
      </c>
      <c r="K41" s="975">
        <v>843069.64781584009</v>
      </c>
      <c r="L41" s="975">
        <v>5918192.81401149</v>
      </c>
      <c r="M41" s="977">
        <v>6761262.4618273303</v>
      </c>
      <c r="N41" s="77"/>
      <c r="O41" s="78"/>
      <c r="P41" s="80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</row>
    <row r="42" spans="1:28">
      <c r="A42" s="974"/>
      <c r="B42" s="467" t="s">
        <v>156</v>
      </c>
      <c r="C42" s="975">
        <v>0</v>
      </c>
      <c r="D42" s="975">
        <v>182718.483515</v>
      </c>
      <c r="E42" s="140">
        <v>466554.31158600003</v>
      </c>
      <c r="F42" s="975">
        <v>649272.795101</v>
      </c>
      <c r="G42" s="976">
        <v>35488.913908709997</v>
      </c>
      <c r="H42" s="975">
        <v>776904.1003675001</v>
      </c>
      <c r="I42" s="140">
        <v>344041.78451267991</v>
      </c>
      <c r="J42" s="975">
        <v>1156434.79878889</v>
      </c>
      <c r="K42" s="975">
        <v>810596.09609867993</v>
      </c>
      <c r="L42" s="975">
        <v>5933128.5344789298</v>
      </c>
      <c r="M42" s="977">
        <v>6743724.6305776099</v>
      </c>
      <c r="N42" s="77"/>
      <c r="O42" s="78"/>
      <c r="P42" s="80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</row>
    <row r="43" spans="1:28">
      <c r="A43" s="974"/>
      <c r="B43" s="467" t="s">
        <v>157</v>
      </c>
      <c r="C43" s="975">
        <v>0</v>
      </c>
      <c r="D43" s="975">
        <v>181945.14027</v>
      </c>
      <c r="E43" s="140">
        <v>475772.556064</v>
      </c>
      <c r="F43" s="975">
        <v>657717.69633399998</v>
      </c>
      <c r="G43" s="976">
        <v>35687.364229350002</v>
      </c>
      <c r="H43" s="975">
        <v>715158.99951859994</v>
      </c>
      <c r="I43" s="140">
        <v>341874.47242639994</v>
      </c>
      <c r="J43" s="975">
        <v>1092720.8361743498</v>
      </c>
      <c r="K43" s="975">
        <v>817647.02849039994</v>
      </c>
      <c r="L43" s="975">
        <v>5972746.3890353004</v>
      </c>
      <c r="M43" s="977">
        <v>6790393.4175257003</v>
      </c>
      <c r="N43" s="77"/>
      <c r="O43" s="78"/>
      <c r="P43" s="80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</row>
    <row r="44" spans="1:28">
      <c r="A44" s="974"/>
      <c r="B44" s="467" t="s">
        <v>158</v>
      </c>
      <c r="C44" s="975">
        <v>0</v>
      </c>
      <c r="D44" s="975">
        <v>183759.29248199999</v>
      </c>
      <c r="E44" s="140">
        <v>494207.85782400006</v>
      </c>
      <c r="F44" s="975">
        <v>677967.15030600003</v>
      </c>
      <c r="G44" s="976">
        <v>44320.390047410001</v>
      </c>
      <c r="H44" s="975">
        <v>720914.7277400801</v>
      </c>
      <c r="I44" s="140">
        <v>371259.1343883099</v>
      </c>
      <c r="J44" s="975">
        <v>1136494.2521758</v>
      </c>
      <c r="K44" s="975">
        <v>865466.99221230997</v>
      </c>
      <c r="L44" s="975">
        <v>6047242.921095999</v>
      </c>
      <c r="M44" s="977">
        <v>6912709.9133083094</v>
      </c>
      <c r="N44" s="77"/>
      <c r="O44" s="78"/>
      <c r="P44" s="80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</row>
    <row r="45" spans="1:28">
      <c r="A45" s="974"/>
      <c r="B45" s="134"/>
      <c r="C45" s="975"/>
      <c r="D45" s="975"/>
      <c r="E45" s="140"/>
      <c r="F45" s="975"/>
      <c r="G45" s="976"/>
      <c r="H45" s="975"/>
      <c r="I45" s="140"/>
      <c r="J45" s="975"/>
      <c r="K45" s="975"/>
      <c r="L45" s="975"/>
      <c r="M45" s="977"/>
      <c r="N45" s="77"/>
      <c r="O45" s="78"/>
      <c r="P45" s="80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</row>
    <row r="46" spans="1:28">
      <c r="A46" s="974">
        <v>2020</v>
      </c>
      <c r="B46" s="467" t="s">
        <v>147</v>
      </c>
      <c r="C46" s="975">
        <v>0</v>
      </c>
      <c r="D46" s="975">
        <v>176330.443505</v>
      </c>
      <c r="E46" s="140">
        <v>491711.96236500004</v>
      </c>
      <c r="F46" s="975">
        <v>668042.40587000002</v>
      </c>
      <c r="G46" s="976">
        <v>38365.345125810003</v>
      </c>
      <c r="H46" s="975">
        <v>680356.29635930993</v>
      </c>
      <c r="I46" s="140">
        <v>367319.9902582902</v>
      </c>
      <c r="J46" s="975">
        <v>1086041.6317434101</v>
      </c>
      <c r="K46" s="975">
        <v>859031.95262329024</v>
      </c>
      <c r="L46" s="975">
        <v>6142033.8389969999</v>
      </c>
      <c r="M46" s="977">
        <v>7001065.7916202899</v>
      </c>
      <c r="N46" s="77"/>
      <c r="O46" s="78"/>
      <c r="P46" s="80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</row>
    <row r="47" spans="1:28">
      <c r="A47" s="974"/>
      <c r="B47" s="467" t="s">
        <v>148</v>
      </c>
      <c r="C47" s="975">
        <v>0</v>
      </c>
      <c r="D47" s="975">
        <v>178978.24131099999</v>
      </c>
      <c r="E47" s="140">
        <v>504758.65635200008</v>
      </c>
      <c r="F47" s="975">
        <v>683736.89766300004</v>
      </c>
      <c r="G47" s="976">
        <v>33854.714246640004</v>
      </c>
      <c r="H47" s="975">
        <v>727217.52991299005</v>
      </c>
      <c r="I47" s="140">
        <v>361439.98113898002</v>
      </c>
      <c r="J47" s="975">
        <v>1122512.2252986101</v>
      </c>
      <c r="K47" s="975">
        <v>866198.63749098009</v>
      </c>
      <c r="L47" s="975">
        <v>6215412.0529549997</v>
      </c>
      <c r="M47" s="977">
        <v>7081610.6904459801</v>
      </c>
      <c r="N47" s="77"/>
      <c r="O47" s="78"/>
      <c r="P47" s="80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</row>
    <row r="48" spans="1:28">
      <c r="A48" s="974"/>
      <c r="B48" s="467" t="s">
        <v>149</v>
      </c>
      <c r="C48" s="975">
        <v>0</v>
      </c>
      <c r="D48" s="975">
        <v>237220.37693</v>
      </c>
      <c r="E48" s="140">
        <v>567969.97223099996</v>
      </c>
      <c r="F48" s="975">
        <v>805190.34916099999</v>
      </c>
      <c r="G48" s="976">
        <v>36717.184117640005</v>
      </c>
      <c r="H48" s="975">
        <v>658760.60349792999</v>
      </c>
      <c r="I48" s="140">
        <v>396785.98489191022</v>
      </c>
      <c r="J48" s="975">
        <v>1092263.7725074801</v>
      </c>
      <c r="K48" s="975">
        <v>964755.95712291019</v>
      </c>
      <c r="L48" s="975">
        <v>6371191.8139120303</v>
      </c>
      <c r="M48" s="977">
        <v>7335947.7710349401</v>
      </c>
      <c r="N48" s="77"/>
      <c r="O48" s="78"/>
      <c r="P48" s="80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</row>
    <row r="49" spans="1:28">
      <c r="A49" s="974"/>
      <c r="B49" s="467" t="s">
        <v>150</v>
      </c>
      <c r="C49" s="975">
        <v>0</v>
      </c>
      <c r="D49" s="975">
        <v>223201.485078</v>
      </c>
      <c r="E49" s="140">
        <v>597968.471701</v>
      </c>
      <c r="F49" s="975">
        <v>821169.956779</v>
      </c>
      <c r="G49" s="976">
        <v>35033.931463640001</v>
      </c>
      <c r="H49" s="975">
        <v>611835.85919598001</v>
      </c>
      <c r="I49" s="140">
        <v>394533.8366175401</v>
      </c>
      <c r="J49" s="975">
        <v>1041403.6272771601</v>
      </c>
      <c r="K49" s="975">
        <v>992502.3083185401</v>
      </c>
      <c r="L49" s="975">
        <v>6473595.4623863986</v>
      </c>
      <c r="M49" s="977">
        <v>7466097.770704939</v>
      </c>
      <c r="N49" s="77"/>
      <c r="O49" s="78"/>
      <c r="P49" s="80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</row>
    <row r="50" spans="1:28">
      <c r="A50" s="974"/>
      <c r="B50" s="467" t="s">
        <v>151</v>
      </c>
      <c r="C50" s="975">
        <v>0</v>
      </c>
      <c r="D50" s="975">
        <v>202825.002909</v>
      </c>
      <c r="E50" s="140">
        <v>598358.63959099993</v>
      </c>
      <c r="F50" s="975">
        <v>801183.64249999996</v>
      </c>
      <c r="G50" s="976">
        <v>33317.804341639996</v>
      </c>
      <c r="H50" s="975">
        <v>554866.35545716004</v>
      </c>
      <c r="I50" s="140">
        <v>393418.99295846012</v>
      </c>
      <c r="J50" s="975">
        <v>981603.15275726013</v>
      </c>
      <c r="K50" s="975">
        <v>991777.63254946005</v>
      </c>
      <c r="L50" s="975">
        <v>6532035.926080469</v>
      </c>
      <c r="M50" s="977">
        <v>7523813.5586299291</v>
      </c>
      <c r="N50" s="77"/>
      <c r="O50" s="78"/>
      <c r="P50" s="80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7"/>
    </row>
    <row r="51" spans="1:28">
      <c r="A51" s="974"/>
      <c r="B51" s="467" t="s">
        <v>152</v>
      </c>
      <c r="C51" s="975">
        <v>0</v>
      </c>
      <c r="D51" s="975">
        <v>189450.885025</v>
      </c>
      <c r="E51" s="140">
        <v>579490.14913600008</v>
      </c>
      <c r="F51" s="975">
        <v>768941.03416100005</v>
      </c>
      <c r="G51" s="976">
        <v>33742.532111280001</v>
      </c>
      <c r="H51" s="975">
        <v>488975.10502535</v>
      </c>
      <c r="I51" s="140">
        <v>422360.55623805989</v>
      </c>
      <c r="J51" s="975">
        <v>945078.1933746899</v>
      </c>
      <c r="K51" s="975">
        <v>1001850.70537406</v>
      </c>
      <c r="L51" s="975">
        <v>6602276.4983271388</v>
      </c>
      <c r="M51" s="977">
        <v>7604127.203701199</v>
      </c>
      <c r="N51" s="77"/>
      <c r="O51" s="78"/>
      <c r="P51" s="80"/>
      <c r="Q51" s="77"/>
      <c r="R51" s="77"/>
      <c r="S51" s="77"/>
      <c r="T51" s="77"/>
      <c r="U51" s="77"/>
      <c r="V51" s="77"/>
      <c r="W51" s="77"/>
      <c r="X51" s="77"/>
      <c r="Y51" s="77"/>
      <c r="Z51" s="77"/>
      <c r="AA51" s="77"/>
      <c r="AB51" s="77"/>
    </row>
    <row r="52" spans="1:28">
      <c r="A52" s="974"/>
      <c r="B52" s="467" t="s">
        <v>153</v>
      </c>
      <c r="C52" s="975">
        <v>0</v>
      </c>
      <c r="D52" s="975">
        <v>176000.0974</v>
      </c>
      <c r="E52" s="140">
        <v>592385.07968199998</v>
      </c>
      <c r="F52" s="975">
        <v>768385.17708199995</v>
      </c>
      <c r="G52" s="976">
        <v>32922.424714120003</v>
      </c>
      <c r="H52" s="975">
        <v>611573.26161381998</v>
      </c>
      <c r="I52" s="140">
        <v>432204.21919414995</v>
      </c>
      <c r="J52" s="975">
        <v>1076699.9055220899</v>
      </c>
      <c r="K52" s="975">
        <v>1024589.2988761499</v>
      </c>
      <c r="L52" s="975">
        <v>6693182.9481304856</v>
      </c>
      <c r="M52" s="977">
        <v>7717772.2470066352</v>
      </c>
      <c r="N52" s="77"/>
      <c r="O52" s="78"/>
      <c r="P52" s="80"/>
      <c r="Q52" s="77"/>
      <c r="R52" s="77"/>
      <c r="S52" s="77"/>
      <c r="T52" s="77"/>
      <c r="U52" s="77"/>
      <c r="V52" s="77"/>
      <c r="W52" s="77"/>
      <c r="X52" s="77"/>
      <c r="Y52" s="77"/>
      <c r="Z52" s="77"/>
      <c r="AA52" s="77"/>
      <c r="AB52" s="77"/>
    </row>
    <row r="53" spans="1:28">
      <c r="A53" s="974"/>
      <c r="B53" s="467" t="s">
        <v>154</v>
      </c>
      <c r="C53" s="975">
        <v>0</v>
      </c>
      <c r="D53" s="975">
        <v>171997.301782</v>
      </c>
      <c r="E53" s="140">
        <v>595993.46913400001</v>
      </c>
      <c r="F53" s="975">
        <v>767990.77091600001</v>
      </c>
      <c r="G53" s="976">
        <v>40668.358937179997</v>
      </c>
      <c r="H53" s="975">
        <v>647322.95098939002</v>
      </c>
      <c r="I53" s="140">
        <v>462467.87014220026</v>
      </c>
      <c r="J53" s="975">
        <v>1150459.1800687702</v>
      </c>
      <c r="K53" s="975">
        <v>1058461.3392762002</v>
      </c>
      <c r="L53" s="975">
        <v>6799974.5304379994</v>
      </c>
      <c r="M53" s="977">
        <v>7858435.8697141996</v>
      </c>
      <c r="N53" s="77"/>
      <c r="O53" s="78"/>
      <c r="P53" s="80"/>
      <c r="Q53" s="77"/>
      <c r="R53" s="77"/>
      <c r="S53" s="77"/>
      <c r="T53" s="77"/>
      <c r="U53" s="77"/>
      <c r="V53" s="77"/>
      <c r="W53" s="77"/>
      <c r="X53" s="77"/>
      <c r="Y53" s="77"/>
      <c r="Z53" s="77"/>
      <c r="AA53" s="77"/>
      <c r="AB53" s="77"/>
    </row>
    <row r="54" spans="1:28">
      <c r="A54" s="974"/>
      <c r="B54" s="467" t="s">
        <v>155</v>
      </c>
      <c r="C54" s="975">
        <v>0</v>
      </c>
      <c r="D54" s="975">
        <v>177382.819735</v>
      </c>
      <c r="E54" s="140">
        <v>597951.10942599992</v>
      </c>
      <c r="F54" s="975">
        <v>775333.92916099995</v>
      </c>
      <c r="G54" s="976">
        <v>35696.990425180004</v>
      </c>
      <c r="H54" s="975">
        <v>566001.69802470994</v>
      </c>
      <c r="I54" s="140">
        <v>459412.88701737043</v>
      </c>
      <c r="J54" s="975">
        <v>1061111.5754672603</v>
      </c>
      <c r="K54" s="975">
        <v>1057363.9964433704</v>
      </c>
      <c r="L54" s="975">
        <v>6969706.1896074107</v>
      </c>
      <c r="M54" s="977">
        <v>8027070.186050781</v>
      </c>
      <c r="N54" s="77"/>
      <c r="O54" s="78"/>
      <c r="P54" s="80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</row>
    <row r="55" spans="1:28">
      <c r="A55" s="974"/>
      <c r="B55" s="467" t="s">
        <v>156</v>
      </c>
      <c r="C55" s="975">
        <v>0</v>
      </c>
      <c r="D55" s="975">
        <v>195914.791038</v>
      </c>
      <c r="E55" s="140">
        <v>614831.47202300001</v>
      </c>
      <c r="F55" s="975">
        <v>810746.26306100003</v>
      </c>
      <c r="G55" s="976">
        <v>38356.088118970001</v>
      </c>
      <c r="H55" s="975">
        <v>591315.6005459599</v>
      </c>
      <c r="I55" s="140">
        <v>470902.82163187012</v>
      </c>
      <c r="J55" s="975">
        <v>1100574.5102967999</v>
      </c>
      <c r="K55" s="975">
        <v>1085734.2936548702</v>
      </c>
      <c r="L55" s="975">
        <v>7080726.6881154086</v>
      </c>
      <c r="M55" s="977">
        <v>8166460.9817702789</v>
      </c>
      <c r="N55" s="77"/>
      <c r="O55" s="78"/>
      <c r="P55" s="80"/>
      <c r="Q55" s="77"/>
      <c r="R55" s="77"/>
      <c r="S55" s="77"/>
      <c r="T55" s="77"/>
      <c r="U55" s="77"/>
      <c r="V55" s="77"/>
      <c r="W55" s="77"/>
      <c r="X55" s="77"/>
      <c r="Y55" s="77"/>
      <c r="Z55" s="77"/>
      <c r="AA55" s="77"/>
      <c r="AB55" s="77"/>
    </row>
    <row r="56" spans="1:28">
      <c r="A56" s="974"/>
      <c r="B56" s="467" t="s">
        <v>157</v>
      </c>
      <c r="C56" s="975">
        <v>0</v>
      </c>
      <c r="D56" s="975">
        <v>196860.14721900001</v>
      </c>
      <c r="E56" s="140">
        <v>618036.687363</v>
      </c>
      <c r="F56" s="975">
        <v>814896.83458200004</v>
      </c>
      <c r="G56" s="976">
        <v>38994.367610159999</v>
      </c>
      <c r="H56" s="975">
        <v>577561.88806510018</v>
      </c>
      <c r="I56" s="140">
        <v>476944.3284428101</v>
      </c>
      <c r="J56" s="975">
        <v>1093500.5841180703</v>
      </c>
      <c r="K56" s="975">
        <v>1094981.0158058102</v>
      </c>
      <c r="L56" s="975">
        <v>7169633.3175724102</v>
      </c>
      <c r="M56" s="977">
        <v>8264614.33337822</v>
      </c>
      <c r="N56" s="77"/>
      <c r="O56" s="78"/>
      <c r="P56" s="80"/>
      <c r="Q56" s="77"/>
      <c r="R56" s="77"/>
      <c r="S56" s="77"/>
      <c r="T56" s="77"/>
      <c r="U56" s="77"/>
      <c r="V56" s="77"/>
      <c r="W56" s="77"/>
      <c r="X56" s="77"/>
      <c r="Y56" s="77"/>
      <c r="Z56" s="77"/>
      <c r="AA56" s="77"/>
      <c r="AB56" s="77"/>
    </row>
    <row r="57" spans="1:28">
      <c r="A57" s="974"/>
      <c r="B57" s="467" t="s">
        <v>158</v>
      </c>
      <c r="C57" s="975">
        <v>0</v>
      </c>
      <c r="D57" s="975">
        <v>193797.82260099999</v>
      </c>
      <c r="E57" s="140">
        <v>641010.03668900009</v>
      </c>
      <c r="F57" s="975">
        <v>834807.85929000005</v>
      </c>
      <c r="G57" s="976">
        <v>52075.34141506</v>
      </c>
      <c r="H57" s="975">
        <v>623850.24545951991</v>
      </c>
      <c r="I57" s="140">
        <v>536140.00277844013</v>
      </c>
      <c r="J57" s="975">
        <v>1212065.58965302</v>
      </c>
      <c r="K57" s="975">
        <v>1177150.0394674402</v>
      </c>
      <c r="L57" s="975">
        <v>7318638.2492957301</v>
      </c>
      <c r="M57" s="977">
        <v>8495788.2887631711</v>
      </c>
      <c r="N57" s="77"/>
      <c r="O57" s="78"/>
      <c r="P57" s="80"/>
      <c r="Q57" s="77"/>
      <c r="R57" s="77"/>
      <c r="S57" s="77"/>
      <c r="T57" s="77"/>
      <c r="U57" s="77"/>
      <c r="V57" s="77"/>
      <c r="W57" s="77"/>
      <c r="X57" s="77"/>
      <c r="Y57" s="77"/>
      <c r="Z57" s="77"/>
      <c r="AA57" s="77"/>
      <c r="AB57" s="77"/>
    </row>
    <row r="58" spans="1:28">
      <c r="A58" s="974"/>
      <c r="B58" s="134"/>
      <c r="C58" s="975"/>
      <c r="D58" s="975"/>
      <c r="E58" s="140"/>
      <c r="F58" s="975"/>
      <c r="G58" s="976"/>
      <c r="H58" s="975"/>
      <c r="I58" s="140"/>
      <c r="J58" s="975"/>
      <c r="K58" s="975"/>
      <c r="L58" s="975"/>
      <c r="M58" s="977"/>
      <c r="N58" s="77"/>
      <c r="O58" s="78"/>
      <c r="P58" s="80"/>
      <c r="Q58" s="77"/>
      <c r="R58" s="77"/>
      <c r="S58" s="77"/>
      <c r="T58" s="77"/>
      <c r="U58" s="77"/>
      <c r="V58" s="77"/>
      <c r="W58" s="77"/>
      <c r="X58" s="77"/>
      <c r="Y58" s="77"/>
      <c r="Z58" s="77"/>
      <c r="AA58" s="77"/>
      <c r="AB58" s="77"/>
    </row>
    <row r="59" spans="1:28">
      <c r="A59" s="974">
        <v>2021</v>
      </c>
      <c r="B59" s="467" t="s">
        <v>147</v>
      </c>
      <c r="C59" s="975">
        <v>0</v>
      </c>
      <c r="D59" s="975">
        <v>198821.657783</v>
      </c>
      <c r="E59" s="140">
        <v>645946.12543799996</v>
      </c>
      <c r="F59" s="975">
        <v>844767.78322099999</v>
      </c>
      <c r="G59" s="976">
        <v>31139.578023729999</v>
      </c>
      <c r="H59" s="975">
        <v>613240.22898411984</v>
      </c>
      <c r="I59" s="140">
        <v>537187.58402582002</v>
      </c>
      <c r="J59" s="975">
        <v>1181567.3910336699</v>
      </c>
      <c r="K59" s="975">
        <v>1183133.7094638199</v>
      </c>
      <c r="L59" s="978">
        <v>7416884.8852049597</v>
      </c>
      <c r="M59" s="979">
        <v>8600018.5946687795</v>
      </c>
      <c r="N59" s="77"/>
      <c r="O59" s="78"/>
      <c r="P59" s="80"/>
      <c r="Q59" s="77"/>
      <c r="R59" s="77"/>
      <c r="S59" s="77"/>
      <c r="T59" s="77"/>
      <c r="U59" s="77"/>
      <c r="V59" s="77"/>
      <c r="W59" s="77"/>
      <c r="X59" s="77"/>
      <c r="Y59" s="77"/>
      <c r="Z59" s="77"/>
      <c r="AA59" s="77"/>
      <c r="AB59" s="77"/>
    </row>
    <row r="60" spans="1:28">
      <c r="A60" s="974"/>
      <c r="B60" s="467" t="s">
        <v>148</v>
      </c>
      <c r="C60" s="975">
        <v>0</v>
      </c>
      <c r="D60" s="975">
        <v>193725.492478</v>
      </c>
      <c r="E60" s="140">
        <v>659058.80811600003</v>
      </c>
      <c r="F60" s="975">
        <v>852784.30059400003</v>
      </c>
      <c r="G60" s="976">
        <v>31462.214434679998</v>
      </c>
      <c r="H60" s="975">
        <v>573875.56158104003</v>
      </c>
      <c r="I60" s="140">
        <v>540885.13891385985</v>
      </c>
      <c r="J60" s="975">
        <v>1146222.9149295799</v>
      </c>
      <c r="K60" s="975">
        <v>1199943.9470298598</v>
      </c>
      <c r="L60" s="978">
        <v>7506253.9209960001</v>
      </c>
      <c r="M60" s="979">
        <v>8706197.8680258598</v>
      </c>
      <c r="N60" s="77"/>
      <c r="O60" s="78"/>
      <c r="P60" s="80"/>
      <c r="Q60" s="77"/>
      <c r="R60" s="77"/>
      <c r="S60" s="77"/>
      <c r="T60" s="77"/>
      <c r="U60" s="77"/>
      <c r="V60" s="77"/>
      <c r="W60" s="77"/>
      <c r="X60" s="77"/>
      <c r="Y60" s="77"/>
      <c r="Z60" s="77"/>
      <c r="AA60" s="77"/>
      <c r="AB60" s="77"/>
    </row>
    <row r="61" spans="1:28">
      <c r="A61" s="974"/>
      <c r="B61" s="467" t="s">
        <v>149</v>
      </c>
      <c r="C61" s="975">
        <v>0</v>
      </c>
      <c r="D61" s="975">
        <v>227776.931751</v>
      </c>
      <c r="E61" s="140">
        <v>672841.48923299997</v>
      </c>
      <c r="F61" s="975">
        <v>900618.42098399997</v>
      </c>
      <c r="G61" s="976">
        <v>32067.968415789997</v>
      </c>
      <c r="H61" s="975">
        <v>545512.32068777259</v>
      </c>
      <c r="I61" s="140">
        <v>559972.68582923</v>
      </c>
      <c r="J61" s="975">
        <v>1137552.9749327926</v>
      </c>
      <c r="K61" s="975">
        <v>1232814.1750622299</v>
      </c>
      <c r="L61" s="978">
        <v>7627769.8867306104</v>
      </c>
      <c r="M61" s="979">
        <v>8860584.0617928393</v>
      </c>
      <c r="N61" s="77"/>
      <c r="O61" s="78"/>
      <c r="P61" s="80"/>
      <c r="Q61" s="77"/>
      <c r="R61" s="77"/>
      <c r="S61" s="77"/>
      <c r="T61" s="77"/>
      <c r="U61" s="77"/>
      <c r="V61" s="77"/>
      <c r="W61" s="77"/>
      <c r="X61" s="77"/>
      <c r="Y61" s="77"/>
      <c r="Z61" s="77"/>
      <c r="AA61" s="77"/>
      <c r="AB61" s="77"/>
    </row>
    <row r="62" spans="1:28">
      <c r="A62" s="974"/>
      <c r="B62" s="467" t="s">
        <v>150</v>
      </c>
      <c r="C62" s="975">
        <v>0</v>
      </c>
      <c r="D62" s="975">
        <v>226903.51186</v>
      </c>
      <c r="E62" s="140">
        <v>684178.64780999999</v>
      </c>
      <c r="F62" s="975">
        <v>911082.15966999996</v>
      </c>
      <c r="G62" s="976">
        <v>28962.492306460001</v>
      </c>
      <c r="H62" s="975">
        <v>623121.94761089014</v>
      </c>
      <c r="I62" s="140">
        <v>560020.89725550998</v>
      </c>
      <c r="J62" s="975">
        <v>1212105.33717286</v>
      </c>
      <c r="K62" s="975">
        <v>1244199.5450655101</v>
      </c>
      <c r="L62" s="978">
        <v>7700444.828011821</v>
      </c>
      <c r="M62" s="979">
        <v>8944644.3730773311</v>
      </c>
      <c r="N62" s="77"/>
      <c r="O62" s="78"/>
      <c r="P62" s="80"/>
      <c r="Q62" s="77"/>
      <c r="R62" s="77"/>
      <c r="S62" s="77"/>
      <c r="T62" s="77"/>
      <c r="U62" s="77"/>
      <c r="V62" s="77"/>
      <c r="W62" s="77"/>
      <c r="X62" s="77"/>
      <c r="Y62" s="77"/>
      <c r="Z62" s="77"/>
      <c r="AA62" s="77"/>
      <c r="AB62" s="77"/>
    </row>
    <row r="63" spans="1:28">
      <c r="A63" s="974"/>
      <c r="B63" s="467" t="s">
        <v>151</v>
      </c>
      <c r="C63" s="975">
        <v>0</v>
      </c>
      <c r="D63" s="975">
        <v>228303.67834700001</v>
      </c>
      <c r="E63" s="140">
        <v>692031.50510800001</v>
      </c>
      <c r="F63" s="975">
        <v>920335.18345500005</v>
      </c>
      <c r="G63" s="976">
        <v>28981.79244189</v>
      </c>
      <c r="H63" s="975">
        <v>521074.05530044006</v>
      </c>
      <c r="I63" s="140">
        <v>554519.4613850998</v>
      </c>
      <c r="J63" s="975">
        <v>1104575.30912743</v>
      </c>
      <c r="K63" s="975">
        <v>1246550.9664930999</v>
      </c>
      <c r="L63" s="978">
        <v>7770221.2432469996</v>
      </c>
      <c r="M63" s="979">
        <v>9016772.2097400986</v>
      </c>
      <c r="N63" s="77"/>
      <c r="O63" s="78"/>
      <c r="P63" s="80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7"/>
      <c r="AB63" s="77"/>
    </row>
    <row r="64" spans="1:28">
      <c r="A64" s="974"/>
      <c r="B64" s="467" t="s">
        <v>152</v>
      </c>
      <c r="C64" s="975">
        <v>0</v>
      </c>
      <c r="D64" s="975">
        <v>238213.55254999999</v>
      </c>
      <c r="E64" s="140">
        <v>711869.889937</v>
      </c>
      <c r="F64" s="975">
        <v>950083.44248700002</v>
      </c>
      <c r="G64" s="976">
        <v>31142.085923639999</v>
      </c>
      <c r="H64" s="975">
        <v>572862.60188693996</v>
      </c>
      <c r="I64" s="140">
        <v>581460.30633175978</v>
      </c>
      <c r="J64" s="975">
        <v>1185464.9941423398</v>
      </c>
      <c r="K64" s="975">
        <v>1293330.1962687597</v>
      </c>
      <c r="L64" s="978">
        <v>7842889.5264839996</v>
      </c>
      <c r="M64" s="979">
        <v>9136219.7227527592</v>
      </c>
      <c r="N64" s="77"/>
      <c r="O64" s="78"/>
      <c r="P64" s="80"/>
      <c r="Q64" s="77"/>
      <c r="R64" s="77"/>
      <c r="S64" s="77"/>
      <c r="T64" s="77"/>
      <c r="U64" s="77"/>
      <c r="V64" s="77"/>
      <c r="W64" s="77"/>
      <c r="X64" s="77"/>
      <c r="Y64" s="77"/>
      <c r="Z64" s="77"/>
      <c r="AA64" s="77"/>
      <c r="AB64" s="77"/>
    </row>
    <row r="65" spans="1:28">
      <c r="A65" s="974"/>
      <c r="B65" s="467" t="s">
        <v>153</v>
      </c>
      <c r="C65" s="975">
        <v>0</v>
      </c>
      <c r="D65" s="975">
        <v>219878.88066</v>
      </c>
      <c r="E65" s="140">
        <v>722925.17083099997</v>
      </c>
      <c r="F65" s="975">
        <v>942804.05149099999</v>
      </c>
      <c r="G65" s="976">
        <v>32581.54688786</v>
      </c>
      <c r="H65" s="975">
        <v>630180.93685984006</v>
      </c>
      <c r="I65" s="140">
        <v>594034.40212262003</v>
      </c>
      <c r="J65" s="975">
        <v>1256796.88587032</v>
      </c>
      <c r="K65" s="975">
        <v>1316959.57295362</v>
      </c>
      <c r="L65" s="978">
        <v>7952621.7680949997</v>
      </c>
      <c r="M65" s="979">
        <v>9269581.3410486206</v>
      </c>
      <c r="N65" s="77"/>
      <c r="O65" s="78"/>
      <c r="P65" s="80"/>
      <c r="Q65" s="77"/>
      <c r="R65" s="77"/>
      <c r="S65" s="77"/>
      <c r="T65" s="77"/>
      <c r="U65" s="77"/>
      <c r="V65" s="77"/>
      <c r="W65" s="77"/>
      <c r="X65" s="77"/>
      <c r="Y65" s="77"/>
      <c r="Z65" s="77"/>
      <c r="AA65" s="77"/>
      <c r="AB65" s="77"/>
    </row>
    <row r="66" spans="1:28">
      <c r="A66" s="974"/>
      <c r="B66" s="467" t="s">
        <v>154</v>
      </c>
      <c r="C66" s="975">
        <v>0</v>
      </c>
      <c r="D66" s="975">
        <v>216955.67501000001</v>
      </c>
      <c r="E66" s="140">
        <v>750195.67436599999</v>
      </c>
      <c r="F66" s="975">
        <v>967151.349376</v>
      </c>
      <c r="G66" s="976">
        <v>30488.067156860001</v>
      </c>
      <c r="H66" s="975">
        <v>741986.99962118012</v>
      </c>
      <c r="I66" s="140">
        <v>605000.81117579015</v>
      </c>
      <c r="J66" s="975">
        <v>1377475.8779538302</v>
      </c>
      <c r="K66" s="975">
        <v>1355196.4855417903</v>
      </c>
      <c r="L66" s="978">
        <v>8057204.138181583</v>
      </c>
      <c r="M66" s="979">
        <v>9412400.6237233728</v>
      </c>
      <c r="N66" s="77"/>
      <c r="O66" s="78"/>
      <c r="P66" s="80"/>
      <c r="Q66" s="77"/>
      <c r="R66" s="77"/>
      <c r="S66" s="77"/>
      <c r="T66" s="77"/>
      <c r="U66" s="77"/>
      <c r="V66" s="77"/>
      <c r="W66" s="77"/>
      <c r="X66" s="77"/>
      <c r="Y66" s="77"/>
      <c r="Z66" s="77"/>
      <c r="AA66" s="77"/>
      <c r="AB66" s="77"/>
    </row>
    <row r="67" spans="1:28">
      <c r="A67" s="974"/>
      <c r="B67" s="467" t="s">
        <v>155</v>
      </c>
      <c r="C67" s="975">
        <v>0</v>
      </c>
      <c r="D67" s="975">
        <v>234368.56995800001</v>
      </c>
      <c r="E67" s="140">
        <v>762011.28085600003</v>
      </c>
      <c r="F67" s="975">
        <v>996379.850814</v>
      </c>
      <c r="G67" s="976">
        <v>33302.68972586</v>
      </c>
      <c r="H67" s="975">
        <v>757546.18846917991</v>
      </c>
      <c r="I67" s="140">
        <v>556737.14397715032</v>
      </c>
      <c r="J67" s="975">
        <v>1347586.0221721902</v>
      </c>
      <c r="K67" s="975">
        <v>1318748.4248331503</v>
      </c>
      <c r="L67" s="978">
        <v>8130238.6314690001</v>
      </c>
      <c r="M67" s="979">
        <v>9448987.0563021507</v>
      </c>
      <c r="N67" s="77"/>
      <c r="O67" s="78"/>
      <c r="P67" s="80"/>
      <c r="Q67" s="77"/>
      <c r="R67" s="77"/>
      <c r="S67" s="77"/>
      <c r="T67" s="77"/>
      <c r="U67" s="77"/>
      <c r="V67" s="77"/>
      <c r="W67" s="77"/>
      <c r="X67" s="77"/>
      <c r="Y67" s="77"/>
      <c r="Z67" s="77"/>
      <c r="AA67" s="77"/>
      <c r="AB67" s="77"/>
    </row>
    <row r="68" spans="1:28">
      <c r="A68" s="974"/>
      <c r="B68" s="467" t="s">
        <v>156</v>
      </c>
      <c r="C68" s="975">
        <v>0</v>
      </c>
      <c r="D68" s="975">
        <v>233340.00414800001</v>
      </c>
      <c r="E68" s="140">
        <v>754233.30166</v>
      </c>
      <c r="F68" s="975">
        <v>987573.30580800003</v>
      </c>
      <c r="G68" s="976">
        <v>39092.95850475</v>
      </c>
      <c r="H68" s="975">
        <v>809623.11662892997</v>
      </c>
      <c r="I68" s="140">
        <v>618437.83725323016</v>
      </c>
      <c r="J68" s="975">
        <v>1467153.9123869101</v>
      </c>
      <c r="K68" s="975">
        <v>1372671.13891323</v>
      </c>
      <c r="L68" s="978">
        <v>8163279.0236940002</v>
      </c>
      <c r="M68" s="979">
        <v>9535950.1626072302</v>
      </c>
      <c r="N68" s="77"/>
      <c r="O68" s="78"/>
      <c r="P68" s="80"/>
      <c r="Q68" s="77"/>
      <c r="R68" s="77"/>
      <c r="S68" s="77"/>
      <c r="T68" s="77"/>
      <c r="U68" s="77"/>
      <c r="V68" s="77"/>
      <c r="W68" s="77"/>
      <c r="X68" s="77"/>
      <c r="Y68" s="77"/>
      <c r="Z68" s="77"/>
      <c r="AA68" s="77"/>
      <c r="AB68" s="77"/>
    </row>
    <row r="69" spans="1:28">
      <c r="A69" s="974"/>
      <c r="B69" s="467" t="s">
        <v>157</v>
      </c>
      <c r="C69" s="975">
        <v>0</v>
      </c>
      <c r="D69" s="975">
        <v>234387.810834</v>
      </c>
      <c r="E69" s="140">
        <v>735006.57870700001</v>
      </c>
      <c r="F69" s="975">
        <v>969394.38954100001</v>
      </c>
      <c r="G69" s="976">
        <v>38220.647861760001</v>
      </c>
      <c r="H69" s="975">
        <v>778370.36837312009</v>
      </c>
      <c r="I69" s="140">
        <v>620110.39605974976</v>
      </c>
      <c r="J69" s="975">
        <v>1436701.41229463</v>
      </c>
      <c r="K69" s="975">
        <v>1355116.9747667499</v>
      </c>
      <c r="L69" s="978">
        <v>8155538.161398001</v>
      </c>
      <c r="M69" s="979">
        <v>9510655.1361647509</v>
      </c>
      <c r="N69" s="77"/>
      <c r="O69" s="78"/>
      <c r="P69" s="80"/>
      <c r="Q69" s="77"/>
      <c r="R69" s="77"/>
      <c r="S69" s="77"/>
      <c r="T69" s="77"/>
      <c r="U69" s="77"/>
      <c r="V69" s="77"/>
      <c r="W69" s="77"/>
      <c r="X69" s="77"/>
      <c r="Y69" s="77"/>
      <c r="Z69" s="77"/>
      <c r="AA69" s="77"/>
      <c r="AB69" s="77"/>
    </row>
    <row r="70" spans="1:28">
      <c r="A70" s="974"/>
      <c r="B70" s="467" t="s">
        <v>158</v>
      </c>
      <c r="C70" s="975">
        <v>0</v>
      </c>
      <c r="D70" s="975">
        <v>220649.41581899999</v>
      </c>
      <c r="E70" s="140">
        <v>784449.65038600005</v>
      </c>
      <c r="F70" s="975">
        <v>1005099.066205</v>
      </c>
      <c r="G70" s="976">
        <v>49093.119898380006</v>
      </c>
      <c r="H70" s="975">
        <v>1128851.7792782101</v>
      </c>
      <c r="I70" s="140">
        <v>675445.81418842007</v>
      </c>
      <c r="J70" s="975">
        <v>1853390.7133650102</v>
      </c>
      <c r="K70" s="975">
        <v>1459895.4645744201</v>
      </c>
      <c r="L70" s="978">
        <v>8179009.8938840004</v>
      </c>
      <c r="M70" s="979">
        <v>9638905.3584584203</v>
      </c>
      <c r="N70" s="77"/>
      <c r="O70" s="78"/>
      <c r="P70" s="80"/>
      <c r="Q70" s="77"/>
      <c r="R70" s="77"/>
      <c r="S70" s="77"/>
      <c r="T70" s="77"/>
      <c r="U70" s="77"/>
      <c r="V70" s="77"/>
      <c r="W70" s="77"/>
      <c r="X70" s="77"/>
      <c r="Y70" s="77"/>
      <c r="Z70" s="77"/>
      <c r="AA70" s="77"/>
      <c r="AB70" s="77"/>
    </row>
    <row r="71" spans="1:28">
      <c r="A71" s="974"/>
      <c r="B71" s="134"/>
      <c r="C71" s="975"/>
      <c r="D71" s="975"/>
      <c r="E71" s="140"/>
      <c r="F71" s="975"/>
      <c r="G71" s="976"/>
      <c r="H71" s="975"/>
      <c r="I71" s="140"/>
      <c r="J71" s="975"/>
      <c r="K71" s="975"/>
      <c r="L71" s="975"/>
      <c r="M71" s="977"/>
      <c r="N71" s="77"/>
      <c r="O71" s="78"/>
      <c r="P71" s="80"/>
      <c r="Q71" s="77"/>
      <c r="R71" s="77"/>
      <c r="S71" s="77"/>
      <c r="T71" s="77"/>
      <c r="U71" s="77"/>
      <c r="V71" s="77"/>
      <c r="W71" s="77"/>
      <c r="X71" s="77"/>
      <c r="Y71" s="77"/>
      <c r="Z71" s="77"/>
      <c r="AA71" s="77"/>
      <c r="AB71" s="77"/>
    </row>
    <row r="72" spans="1:28">
      <c r="A72" s="974">
        <v>2022</v>
      </c>
      <c r="B72" s="467" t="s">
        <v>147</v>
      </c>
      <c r="C72" s="975">
        <v>0</v>
      </c>
      <c r="D72" s="975">
        <v>254671.91469500001</v>
      </c>
      <c r="E72" s="140">
        <v>770629.98152699997</v>
      </c>
      <c r="F72" s="975">
        <v>1025301.896222</v>
      </c>
      <c r="G72" s="976">
        <v>40506.726507379994</v>
      </c>
      <c r="H72" s="975">
        <v>1279477.2817866199</v>
      </c>
      <c r="I72" s="140">
        <v>729722.41280843038</v>
      </c>
      <c r="J72" s="975">
        <v>2049706.4211024302</v>
      </c>
      <c r="K72" s="975">
        <v>1500352.3943354303</v>
      </c>
      <c r="L72" s="978">
        <v>8150615.8967560008</v>
      </c>
      <c r="M72" s="979">
        <v>9650968.2910914309</v>
      </c>
      <c r="N72" s="76"/>
      <c r="O72" s="78"/>
      <c r="P72" s="79"/>
      <c r="Q72" s="77"/>
      <c r="R72" s="77"/>
      <c r="S72" s="77"/>
      <c r="T72" s="77"/>
      <c r="U72" s="77"/>
      <c r="V72" s="77"/>
      <c r="W72" s="77"/>
      <c r="X72" s="77"/>
      <c r="Y72" s="77"/>
      <c r="Z72" s="77"/>
      <c r="AA72" s="77"/>
      <c r="AB72" s="77"/>
    </row>
    <row r="73" spans="1:28">
      <c r="A73" s="974"/>
      <c r="B73" s="467" t="s">
        <v>148</v>
      </c>
      <c r="C73" s="975">
        <v>0</v>
      </c>
      <c r="D73" s="975">
        <v>247236.77535400001</v>
      </c>
      <c r="E73" s="140">
        <v>782436.49472299998</v>
      </c>
      <c r="F73" s="975">
        <v>1029673.270077</v>
      </c>
      <c r="G73" s="976">
        <v>36300.538570790006</v>
      </c>
      <c r="H73" s="975">
        <v>1296504.8394005699</v>
      </c>
      <c r="I73" s="140">
        <v>724658.83756088978</v>
      </c>
      <c r="J73" s="975">
        <v>2057464.2155322498</v>
      </c>
      <c r="K73" s="975">
        <v>1507095.3322838899</v>
      </c>
      <c r="L73" s="978">
        <v>8228722.6914987089</v>
      </c>
      <c r="M73" s="979">
        <v>9735818.0237825997</v>
      </c>
      <c r="N73" s="76"/>
      <c r="O73" s="78"/>
      <c r="P73" s="79"/>
      <c r="Q73" s="77"/>
      <c r="R73" s="77"/>
      <c r="S73" s="77"/>
      <c r="T73" s="77"/>
      <c r="U73" s="77"/>
      <c r="V73" s="77"/>
      <c r="W73" s="77"/>
      <c r="X73" s="77"/>
      <c r="Y73" s="77"/>
      <c r="Z73" s="77"/>
      <c r="AA73" s="77"/>
      <c r="AB73" s="77"/>
    </row>
    <row r="74" spans="1:28">
      <c r="A74" s="974"/>
      <c r="B74" s="467" t="s">
        <v>149</v>
      </c>
      <c r="C74" s="975">
        <v>0</v>
      </c>
      <c r="D74" s="975">
        <v>281791.40047746996</v>
      </c>
      <c r="E74" s="140">
        <v>817533.07081953017</v>
      </c>
      <c r="F74" s="975">
        <v>1099324.4712970001</v>
      </c>
      <c r="G74" s="976">
        <v>32702.42714177</v>
      </c>
      <c r="H74" s="975">
        <v>1826585.3149996097</v>
      </c>
      <c r="I74" s="140">
        <v>772080.66878154036</v>
      </c>
      <c r="J74" s="975">
        <v>2631368.4109229199</v>
      </c>
      <c r="K74" s="975">
        <v>1589613.7396010705</v>
      </c>
      <c r="L74" s="978">
        <v>8483778.4141839612</v>
      </c>
      <c r="M74" s="979">
        <v>10073392.153785031</v>
      </c>
      <c r="N74" s="76"/>
      <c r="O74" s="78"/>
      <c r="P74" s="79"/>
      <c r="Q74" s="77"/>
      <c r="R74" s="77"/>
      <c r="S74" s="77"/>
      <c r="T74" s="77"/>
      <c r="U74" s="77"/>
      <c r="V74" s="77"/>
      <c r="W74" s="77"/>
      <c r="X74" s="77"/>
      <c r="Y74" s="77"/>
      <c r="Z74" s="77"/>
      <c r="AA74" s="77"/>
      <c r="AB74" s="77"/>
    </row>
    <row r="75" spans="1:28">
      <c r="A75" s="974"/>
      <c r="B75" s="467" t="s">
        <v>150</v>
      </c>
      <c r="C75" s="975">
        <v>0</v>
      </c>
      <c r="D75" s="975">
        <v>295938.08568299998</v>
      </c>
      <c r="E75" s="140">
        <v>874739.00093399989</v>
      </c>
      <c r="F75" s="975">
        <v>1170677.0866169999</v>
      </c>
      <c r="G75" s="976">
        <v>32623.419529220002</v>
      </c>
      <c r="H75" s="975">
        <v>2128563.6191007304</v>
      </c>
      <c r="I75" s="140">
        <v>760393.75060932944</v>
      </c>
      <c r="J75" s="975">
        <v>2921580.7892392799</v>
      </c>
      <c r="K75" s="975">
        <v>1635132.7515433293</v>
      </c>
      <c r="L75" s="978">
        <v>8558292.8722219095</v>
      </c>
      <c r="M75" s="979">
        <v>10193425.623765239</v>
      </c>
      <c r="N75" s="76"/>
      <c r="O75" s="78"/>
      <c r="P75" s="79"/>
      <c r="Q75" s="77"/>
      <c r="R75" s="77"/>
      <c r="S75" s="77"/>
      <c r="T75" s="77"/>
      <c r="U75" s="77"/>
      <c r="V75" s="77"/>
      <c r="W75" s="77"/>
      <c r="X75" s="77"/>
      <c r="Y75" s="77"/>
      <c r="Z75" s="77"/>
      <c r="AA75" s="77"/>
      <c r="AB75" s="77"/>
    </row>
    <row r="76" spans="1:28">
      <c r="A76" s="974"/>
      <c r="B76" s="467" t="s">
        <v>151</v>
      </c>
      <c r="C76" s="975">
        <v>0</v>
      </c>
      <c r="D76" s="975">
        <v>337012.31997399998</v>
      </c>
      <c r="E76" s="140">
        <v>818699.11799800012</v>
      </c>
      <c r="F76" s="975">
        <v>1155711.4379720001</v>
      </c>
      <c r="G76" s="976">
        <v>32619.828772569999</v>
      </c>
      <c r="H76" s="975">
        <v>2203814.2897754596</v>
      </c>
      <c r="I76" s="140">
        <v>785217.21093366994</v>
      </c>
      <c r="J76" s="975">
        <v>3021651.3294816995</v>
      </c>
      <c r="K76" s="975">
        <v>1603916.3289316702</v>
      </c>
      <c r="L76" s="978">
        <v>8513581.1422460005</v>
      </c>
      <c r="M76" s="979">
        <v>10117497.471177671</v>
      </c>
      <c r="N76" s="76"/>
      <c r="O76" s="78"/>
      <c r="P76" s="79"/>
      <c r="Q76" s="77"/>
      <c r="R76" s="77"/>
      <c r="S76" s="77"/>
      <c r="T76" s="77"/>
      <c r="U76" s="77"/>
      <c r="V76" s="77"/>
      <c r="W76" s="77"/>
      <c r="X76" s="77"/>
      <c r="Y76" s="77"/>
      <c r="Z76" s="77"/>
      <c r="AA76" s="77"/>
      <c r="AB76" s="77"/>
    </row>
    <row r="77" spans="1:28">
      <c r="A77" s="974"/>
      <c r="B77" s="467" t="s">
        <v>152</v>
      </c>
      <c r="C77" s="975">
        <v>0</v>
      </c>
      <c r="D77" s="975">
        <v>317305.38072900003</v>
      </c>
      <c r="E77" s="140">
        <v>797471.10138699994</v>
      </c>
      <c r="F77" s="975">
        <v>1114776.482116</v>
      </c>
      <c r="G77" s="976">
        <v>32742.739564569998</v>
      </c>
      <c r="H77" s="975">
        <v>2344102.1999226701</v>
      </c>
      <c r="I77" s="140">
        <v>748003.58144814987</v>
      </c>
      <c r="J77" s="975">
        <v>3124848.5209353901</v>
      </c>
      <c r="K77" s="975">
        <v>1545474.6828351498</v>
      </c>
      <c r="L77" s="978">
        <v>8598151.649427969</v>
      </c>
      <c r="M77" s="979">
        <v>10143626.33226312</v>
      </c>
      <c r="N77" s="76"/>
      <c r="O77" s="78"/>
      <c r="P77" s="79"/>
      <c r="Q77" s="77"/>
      <c r="R77" s="77"/>
      <c r="S77" s="77"/>
      <c r="T77" s="77"/>
      <c r="U77" s="77"/>
      <c r="V77" s="77"/>
      <c r="W77" s="77"/>
      <c r="X77" s="77"/>
      <c r="Y77" s="77"/>
      <c r="Z77" s="77"/>
      <c r="AA77" s="77"/>
      <c r="AB77" s="77"/>
    </row>
    <row r="78" spans="1:28">
      <c r="A78" s="974"/>
      <c r="B78" s="467" t="s">
        <v>153</v>
      </c>
      <c r="C78" s="975">
        <v>0</v>
      </c>
      <c r="D78" s="975">
        <v>302657.87426100002</v>
      </c>
      <c r="E78" s="140">
        <v>821706.83334200014</v>
      </c>
      <c r="F78" s="975">
        <v>1124364.7076030001</v>
      </c>
      <c r="G78" s="976">
        <v>33797.253611570006</v>
      </c>
      <c r="H78" s="975">
        <v>2223058.7533916496</v>
      </c>
      <c r="I78" s="140">
        <v>743170.48410566058</v>
      </c>
      <c r="J78" s="975">
        <v>3000026.4911088804</v>
      </c>
      <c r="K78" s="975">
        <v>1564877.3174476607</v>
      </c>
      <c r="L78" s="978">
        <v>8688681.9774470013</v>
      </c>
      <c r="M78" s="979">
        <v>10253559.294894662</v>
      </c>
      <c r="N78" s="76"/>
      <c r="O78" s="78"/>
      <c r="P78" s="79"/>
      <c r="Q78" s="77"/>
      <c r="R78" s="77"/>
      <c r="S78" s="77"/>
      <c r="T78" s="77"/>
      <c r="U78" s="77"/>
      <c r="V78" s="77"/>
      <c r="W78" s="77"/>
      <c r="X78" s="77"/>
      <c r="Y78" s="77"/>
      <c r="Z78" s="77"/>
      <c r="AA78" s="77"/>
      <c r="AB78" s="77"/>
    </row>
    <row r="79" spans="1:28">
      <c r="A79" s="974"/>
      <c r="B79" s="467" t="s">
        <v>154</v>
      </c>
      <c r="C79" s="975">
        <v>0</v>
      </c>
      <c r="D79" s="975">
        <v>318755.74930299999</v>
      </c>
      <c r="E79" s="140">
        <v>760981.23028999986</v>
      </c>
      <c r="F79" s="975">
        <v>1079736.9795929999</v>
      </c>
      <c r="G79" s="976">
        <v>30978.936259730002</v>
      </c>
      <c r="H79" s="975">
        <v>2199109.7502141697</v>
      </c>
      <c r="I79" s="140">
        <v>773132.90382712008</v>
      </c>
      <c r="J79" s="975">
        <v>3003221.5903010196</v>
      </c>
      <c r="K79" s="975">
        <v>1534114.1341171199</v>
      </c>
      <c r="L79" s="978">
        <v>8751823.8890220001</v>
      </c>
      <c r="M79" s="979">
        <v>10285938.023139119</v>
      </c>
      <c r="N79" s="76"/>
      <c r="O79" s="78"/>
      <c r="P79" s="79"/>
      <c r="Q79" s="77"/>
      <c r="R79" s="77"/>
      <c r="S79" s="77"/>
      <c r="T79" s="77"/>
      <c r="U79" s="77"/>
      <c r="V79" s="77"/>
      <c r="W79" s="77"/>
      <c r="X79" s="77"/>
      <c r="Y79" s="77"/>
      <c r="Z79" s="77"/>
      <c r="AA79" s="77"/>
      <c r="AB79" s="77"/>
    </row>
    <row r="80" spans="1:28">
      <c r="A80" s="974"/>
      <c r="B80" s="467" t="s">
        <v>155</v>
      </c>
      <c r="C80" s="975">
        <v>0</v>
      </c>
      <c r="D80" s="975">
        <v>301794.56274700002</v>
      </c>
      <c r="E80" s="140">
        <v>742124.01182399993</v>
      </c>
      <c r="F80" s="975">
        <v>1043918.5745709999</v>
      </c>
      <c r="G80" s="976">
        <v>52203.136026969994</v>
      </c>
      <c r="H80" s="975">
        <v>2220781.11935675</v>
      </c>
      <c r="I80" s="140">
        <v>786470.93955060979</v>
      </c>
      <c r="J80" s="975">
        <v>3059455.1949343299</v>
      </c>
      <c r="K80" s="975">
        <v>1528594.9513746097</v>
      </c>
      <c r="L80" s="978">
        <v>8822848.5916161519</v>
      </c>
      <c r="M80" s="979">
        <v>10351443.542990761</v>
      </c>
      <c r="N80" s="76"/>
      <c r="O80" s="78"/>
      <c r="P80" s="79"/>
      <c r="Q80" s="77"/>
      <c r="R80" s="77"/>
      <c r="S80" s="77"/>
      <c r="T80" s="77"/>
      <c r="U80" s="77"/>
      <c r="V80" s="77"/>
      <c r="W80" s="77"/>
      <c r="X80" s="77"/>
      <c r="Y80" s="77"/>
      <c r="Z80" s="77"/>
      <c r="AA80" s="77"/>
      <c r="AB80" s="77"/>
    </row>
    <row r="81" spans="1:28">
      <c r="A81" s="974"/>
      <c r="B81" s="467" t="s">
        <v>156</v>
      </c>
      <c r="C81" s="975">
        <v>0</v>
      </c>
      <c r="D81" s="975">
        <v>335211.21150370996</v>
      </c>
      <c r="E81" s="140">
        <v>690820.64103428996</v>
      </c>
      <c r="F81" s="975">
        <v>1026031.852538</v>
      </c>
      <c r="G81" s="976">
        <v>28756.145872379999</v>
      </c>
      <c r="H81" s="975">
        <v>2216056.0231457795</v>
      </c>
      <c r="I81" s="140">
        <v>765867.61910333997</v>
      </c>
      <c r="J81" s="975">
        <v>3010679.7881214996</v>
      </c>
      <c r="K81" s="975">
        <v>1456688.2601376299</v>
      </c>
      <c r="L81" s="978">
        <v>8881695.7027031202</v>
      </c>
      <c r="M81" s="979">
        <v>10338383.962840751</v>
      </c>
      <c r="N81" s="76"/>
      <c r="O81" s="78"/>
      <c r="P81" s="79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</row>
    <row r="82" spans="1:28">
      <c r="A82" s="974"/>
      <c r="B82" s="467" t="s">
        <v>157</v>
      </c>
      <c r="C82" s="975">
        <v>0</v>
      </c>
      <c r="D82" s="975">
        <v>292024.70577</v>
      </c>
      <c r="E82" s="140">
        <v>713753.51770299999</v>
      </c>
      <c r="F82" s="975">
        <v>1005778.223473</v>
      </c>
      <c r="G82" s="976">
        <v>61689.282522069996</v>
      </c>
      <c r="H82" s="975">
        <v>2221046.0010896297</v>
      </c>
      <c r="I82" s="140">
        <v>744223.10749115935</v>
      </c>
      <c r="J82" s="975">
        <v>3026958.3911028593</v>
      </c>
      <c r="K82" s="975">
        <v>1457976.6251941593</v>
      </c>
      <c r="L82" s="978">
        <v>8958984.6098069996</v>
      </c>
      <c r="M82" s="979">
        <v>10416961.235001158</v>
      </c>
      <c r="N82" s="76"/>
      <c r="O82" s="78"/>
      <c r="P82" s="79"/>
      <c r="Q82" s="77"/>
      <c r="R82" s="77"/>
      <c r="S82" s="77"/>
      <c r="T82" s="77"/>
      <c r="U82" s="77"/>
      <c r="V82" s="77"/>
      <c r="W82" s="77"/>
      <c r="X82" s="77"/>
      <c r="Y82" s="77"/>
      <c r="Z82" s="77"/>
      <c r="AA82" s="77"/>
      <c r="AB82" s="77"/>
    </row>
    <row r="83" spans="1:28">
      <c r="A83" s="974"/>
      <c r="B83" s="467" t="s">
        <v>158</v>
      </c>
      <c r="C83" s="975">
        <v>0</v>
      </c>
      <c r="D83" s="975">
        <v>284525.46493199997</v>
      </c>
      <c r="E83" s="140">
        <v>742041.78758500004</v>
      </c>
      <c r="F83" s="975">
        <v>1026567.252517</v>
      </c>
      <c r="G83" s="976">
        <v>60971.375389339999</v>
      </c>
      <c r="H83" s="975">
        <v>2245438.9305799301</v>
      </c>
      <c r="I83" s="140">
        <v>711555.42385644</v>
      </c>
      <c r="J83" s="975">
        <v>3017965.7298257099</v>
      </c>
      <c r="K83" s="975">
        <v>1453597.21144144</v>
      </c>
      <c r="L83" s="978">
        <v>9043455.2148030009</v>
      </c>
      <c r="M83" s="979">
        <v>10497052.426244441</v>
      </c>
      <c r="N83" s="76"/>
      <c r="O83" s="78"/>
      <c r="P83" s="79"/>
      <c r="Q83" s="77"/>
      <c r="R83" s="77"/>
      <c r="S83" s="77"/>
      <c r="T83" s="77"/>
      <c r="U83" s="77"/>
      <c r="V83" s="77"/>
      <c r="W83" s="77"/>
      <c r="X83" s="77"/>
      <c r="Y83" s="77"/>
      <c r="Z83" s="77"/>
      <c r="AA83" s="77"/>
      <c r="AB83" s="77"/>
    </row>
    <row r="84" spans="1:28">
      <c r="A84" s="974"/>
      <c r="B84" s="980"/>
      <c r="C84" s="975"/>
      <c r="D84" s="975"/>
      <c r="E84" s="140"/>
      <c r="F84" s="975"/>
      <c r="G84" s="976"/>
      <c r="H84" s="975"/>
      <c r="I84" s="140"/>
      <c r="J84" s="975"/>
      <c r="K84" s="975"/>
      <c r="L84" s="978"/>
      <c r="M84" s="979"/>
      <c r="N84" s="76"/>
      <c r="O84" s="78"/>
      <c r="P84" s="79"/>
      <c r="Q84" s="77"/>
      <c r="R84" s="77"/>
      <c r="S84" s="77"/>
      <c r="T84" s="77"/>
      <c r="U84" s="77"/>
      <c r="V84" s="77"/>
      <c r="W84" s="77"/>
      <c r="X84" s="77"/>
      <c r="Y84" s="77"/>
      <c r="Z84" s="77"/>
      <c r="AA84" s="77"/>
      <c r="AB84" s="77"/>
    </row>
    <row r="85" spans="1:28">
      <c r="A85" s="974">
        <v>2023</v>
      </c>
      <c r="B85" s="467" t="s">
        <v>147</v>
      </c>
      <c r="C85" s="975">
        <v>0</v>
      </c>
      <c r="D85" s="975">
        <v>299567.457497</v>
      </c>
      <c r="E85" s="140">
        <v>730585.94669600006</v>
      </c>
      <c r="F85" s="975">
        <v>1030153.4041930001</v>
      </c>
      <c r="G85" s="976">
        <v>44942.904404000001</v>
      </c>
      <c r="H85" s="975">
        <v>2490248.3109157798</v>
      </c>
      <c r="I85" s="140">
        <v>680779.79086840013</v>
      </c>
      <c r="J85" s="975">
        <v>3215971.0061881798</v>
      </c>
      <c r="K85" s="975">
        <v>1411365.7375644003</v>
      </c>
      <c r="L85" s="978">
        <v>9106956.8550269995</v>
      </c>
      <c r="M85" s="979">
        <v>10518322.592591399</v>
      </c>
      <c r="N85" s="76"/>
      <c r="O85" s="78"/>
      <c r="P85" s="79"/>
      <c r="Q85" s="77"/>
      <c r="R85" s="77"/>
      <c r="S85" s="77"/>
      <c r="T85" s="77"/>
      <c r="U85" s="77"/>
      <c r="V85" s="77"/>
      <c r="W85" s="77"/>
      <c r="X85" s="77"/>
      <c r="Y85" s="77"/>
      <c r="Z85" s="77"/>
      <c r="AA85" s="77"/>
      <c r="AB85" s="77"/>
    </row>
    <row r="86" spans="1:28">
      <c r="A86" s="974"/>
      <c r="B86" s="467" t="s">
        <v>148</v>
      </c>
      <c r="C86" s="975">
        <v>0</v>
      </c>
      <c r="D86" s="975">
        <v>246961.10050500001</v>
      </c>
      <c r="E86" s="140">
        <v>779298.82472300006</v>
      </c>
      <c r="F86" s="975">
        <v>1026259.925228</v>
      </c>
      <c r="G86" s="976">
        <v>45734.845395960001</v>
      </c>
      <c r="H86" s="975">
        <v>2383922.8884770805</v>
      </c>
      <c r="I86" s="140">
        <v>660021.15873731999</v>
      </c>
      <c r="J86" s="975">
        <v>3089678.8926103604</v>
      </c>
      <c r="K86" s="975">
        <v>1439319.9834603202</v>
      </c>
      <c r="L86" s="978">
        <v>9110543.9646030013</v>
      </c>
      <c r="M86" s="979">
        <v>10549863.948063321</v>
      </c>
      <c r="N86" s="76"/>
      <c r="O86" s="78"/>
      <c r="P86" s="79"/>
      <c r="Q86" s="77"/>
      <c r="R86" s="77"/>
      <c r="S86" s="77"/>
      <c r="T86" s="77"/>
      <c r="U86" s="77"/>
      <c r="V86" s="77"/>
      <c r="W86" s="77"/>
      <c r="X86" s="77"/>
      <c r="Y86" s="77"/>
      <c r="Z86" s="77"/>
      <c r="AA86" s="77"/>
      <c r="AB86" s="77"/>
    </row>
    <row r="87" spans="1:28">
      <c r="A87" s="974"/>
      <c r="B87" s="467" t="s">
        <v>149</v>
      </c>
      <c r="C87" s="975">
        <v>0</v>
      </c>
      <c r="D87" s="975">
        <v>281366.97239200003</v>
      </c>
      <c r="E87" s="140">
        <v>828741.91360899992</v>
      </c>
      <c r="F87" s="975">
        <v>1110108.8860009999</v>
      </c>
      <c r="G87" s="976">
        <v>56248.708300260005</v>
      </c>
      <c r="H87" s="975">
        <v>2095499.8704452401</v>
      </c>
      <c r="I87" s="140">
        <v>649218.73002344021</v>
      </c>
      <c r="J87" s="975">
        <v>2800967.3087689402</v>
      </c>
      <c r="K87" s="975">
        <v>1477960.6436324401</v>
      </c>
      <c r="L87" s="978">
        <v>9181704.4140549097</v>
      </c>
      <c r="M87" s="979">
        <v>10659665.05768735</v>
      </c>
      <c r="N87" s="76"/>
      <c r="O87" s="78"/>
      <c r="P87" s="79"/>
      <c r="Q87" s="77"/>
      <c r="R87" s="77"/>
      <c r="S87" s="77"/>
      <c r="T87" s="77"/>
      <c r="U87" s="77"/>
      <c r="V87" s="77"/>
      <c r="W87" s="77"/>
      <c r="X87" s="77"/>
      <c r="Y87" s="77"/>
      <c r="Z87" s="77"/>
      <c r="AA87" s="77"/>
      <c r="AB87" s="77"/>
    </row>
    <row r="88" spans="1:28">
      <c r="A88" s="974"/>
      <c r="B88" s="467" t="s">
        <v>150</v>
      </c>
      <c r="C88" s="975">
        <v>0</v>
      </c>
      <c r="D88" s="975">
        <v>289523.57653199998</v>
      </c>
      <c r="E88" s="140">
        <v>814875.02281700005</v>
      </c>
      <c r="F88" s="975">
        <v>1104398.599349</v>
      </c>
      <c r="G88" s="976">
        <v>51394.834059810004</v>
      </c>
      <c r="H88" s="975">
        <v>2023148.2144660398</v>
      </c>
      <c r="I88" s="140">
        <v>684564.82082883012</v>
      </c>
      <c r="J88" s="975">
        <v>2759107.8693546797</v>
      </c>
      <c r="K88" s="975">
        <v>1499439.8436458302</v>
      </c>
      <c r="L88" s="978">
        <v>9279980.4855589997</v>
      </c>
      <c r="M88" s="979">
        <v>10779420.329204829</v>
      </c>
      <c r="N88" s="76"/>
      <c r="O88" s="78"/>
      <c r="P88" s="79"/>
      <c r="Q88" s="77"/>
      <c r="R88" s="77"/>
      <c r="S88" s="77"/>
      <c r="T88" s="77"/>
      <c r="U88" s="77"/>
      <c r="V88" s="77"/>
      <c r="W88" s="77"/>
      <c r="X88" s="77"/>
      <c r="Y88" s="77"/>
      <c r="Z88" s="77"/>
      <c r="AA88" s="77"/>
      <c r="AB88" s="77"/>
    </row>
    <row r="89" spans="1:28">
      <c r="A89" s="974"/>
      <c r="B89" s="467" t="s">
        <v>151</v>
      </c>
      <c r="C89" s="975">
        <v>0</v>
      </c>
      <c r="D89" s="975">
        <v>275896.93958599999</v>
      </c>
      <c r="E89" s="140">
        <v>796429.65218900004</v>
      </c>
      <c r="F89" s="975">
        <v>1072326.5917750001</v>
      </c>
      <c r="G89" s="976">
        <v>60555.017232120001</v>
      </c>
      <c r="H89" s="975">
        <v>2159158.2060168399</v>
      </c>
      <c r="I89" s="140">
        <v>700605.66323050996</v>
      </c>
      <c r="J89" s="975">
        <v>2920318.8864794699</v>
      </c>
      <c r="K89" s="975">
        <v>1497035.31541951</v>
      </c>
      <c r="L89" s="978">
        <v>9340857.7845530007</v>
      </c>
      <c r="M89" s="979">
        <v>10837893.099972511</v>
      </c>
      <c r="N89" s="76"/>
      <c r="O89" s="78"/>
      <c r="P89" s="79"/>
      <c r="Q89" s="77"/>
      <c r="R89" s="77"/>
      <c r="S89" s="77"/>
      <c r="T89" s="77"/>
      <c r="U89" s="77"/>
      <c r="V89" s="77"/>
      <c r="W89" s="77"/>
      <c r="X89" s="77"/>
      <c r="Y89" s="77"/>
      <c r="Z89" s="77"/>
      <c r="AA89" s="77"/>
      <c r="AB89" s="77"/>
    </row>
    <row r="90" spans="1:28">
      <c r="A90" s="974"/>
      <c r="B90" s="467" t="s">
        <v>152</v>
      </c>
      <c r="C90" s="975">
        <v>0</v>
      </c>
      <c r="D90" s="975">
        <v>278261.46918100002</v>
      </c>
      <c r="E90" s="140">
        <v>845055.25336099998</v>
      </c>
      <c r="F90" s="975">
        <v>1123316.722542</v>
      </c>
      <c r="G90" s="976">
        <v>43711.284098519995</v>
      </c>
      <c r="H90" s="975">
        <v>2077160.6163744796</v>
      </c>
      <c r="I90" s="140">
        <v>707319.86572107021</v>
      </c>
      <c r="J90" s="975">
        <v>2828191.7661940698</v>
      </c>
      <c r="K90" s="975">
        <v>1552375.1190820702</v>
      </c>
      <c r="L90" s="978">
        <v>9421578.2241619993</v>
      </c>
      <c r="M90" s="979">
        <v>10973953.34324407</v>
      </c>
      <c r="N90" s="76"/>
      <c r="O90" s="78"/>
      <c r="P90" s="79"/>
      <c r="Q90" s="77"/>
      <c r="R90" s="77"/>
      <c r="S90" s="77"/>
      <c r="T90" s="77"/>
      <c r="U90" s="77"/>
      <c r="V90" s="77"/>
      <c r="W90" s="77"/>
      <c r="X90" s="77"/>
      <c r="Y90" s="77"/>
      <c r="Z90" s="77"/>
      <c r="AA90" s="77"/>
      <c r="AB90" s="77"/>
    </row>
    <row r="91" spans="1:28">
      <c r="A91" s="974"/>
      <c r="B91" s="467" t="s">
        <v>153</v>
      </c>
      <c r="C91" s="975">
        <v>0</v>
      </c>
      <c r="D91" s="975">
        <v>272666.98492999998</v>
      </c>
      <c r="E91" s="140">
        <v>823350.81321000005</v>
      </c>
      <c r="F91" s="975">
        <v>1096017.7981400001</v>
      </c>
      <c r="G91" s="976">
        <v>40169.411848299998</v>
      </c>
      <c r="H91" s="975">
        <v>2254731.9846564298</v>
      </c>
      <c r="I91" s="140">
        <v>708100.24237570958</v>
      </c>
      <c r="J91" s="975">
        <v>3003001.6388804396</v>
      </c>
      <c r="K91" s="975">
        <v>1531451.0555857096</v>
      </c>
      <c r="L91" s="978">
        <v>9549367.7404299993</v>
      </c>
      <c r="M91" s="979">
        <v>11080818.79601571</v>
      </c>
      <c r="N91" s="76"/>
      <c r="O91" s="78"/>
      <c r="P91" s="79"/>
      <c r="Q91" s="77"/>
      <c r="R91" s="77"/>
      <c r="S91" s="77"/>
      <c r="T91" s="77"/>
      <c r="U91" s="77"/>
      <c r="V91" s="77"/>
      <c r="W91" s="77"/>
      <c r="X91" s="77"/>
      <c r="Y91" s="77"/>
      <c r="Z91" s="77"/>
      <c r="AA91" s="77"/>
      <c r="AB91" s="77"/>
    </row>
    <row r="92" spans="1:28">
      <c r="A92" s="974"/>
      <c r="B92" s="467" t="s">
        <v>154</v>
      </c>
      <c r="C92" s="975">
        <v>0</v>
      </c>
      <c r="D92" s="975">
        <v>284539.895242</v>
      </c>
      <c r="E92" s="140">
        <v>829219.35240700003</v>
      </c>
      <c r="F92" s="975">
        <v>1113759.247649</v>
      </c>
      <c r="G92" s="976">
        <v>45199.184472159999</v>
      </c>
      <c r="H92" s="975">
        <v>2161652.2899505701</v>
      </c>
      <c r="I92" s="140">
        <v>687209.03275359049</v>
      </c>
      <c r="J92" s="975">
        <v>2894060.5071763205</v>
      </c>
      <c r="K92" s="975">
        <v>1516428.3851605905</v>
      </c>
      <c r="L92" s="978">
        <v>9525014.6073759999</v>
      </c>
      <c r="M92" s="979">
        <v>11041442.99253659</v>
      </c>
      <c r="N92" s="76"/>
      <c r="O92" s="78"/>
      <c r="P92" s="79"/>
      <c r="Q92" s="77"/>
      <c r="R92" s="77"/>
      <c r="S92" s="77"/>
      <c r="T92" s="77"/>
      <c r="U92" s="77"/>
      <c r="V92" s="77"/>
      <c r="W92" s="77"/>
      <c r="X92" s="77"/>
      <c r="Y92" s="77"/>
      <c r="Z92" s="77"/>
      <c r="AA92" s="77"/>
      <c r="AB92" s="77"/>
    </row>
    <row r="93" spans="1:28">
      <c r="A93" s="974"/>
      <c r="B93" s="467" t="s">
        <v>155</v>
      </c>
      <c r="C93" s="975">
        <v>0</v>
      </c>
      <c r="D93" s="975">
        <v>276907.27865300002</v>
      </c>
      <c r="E93" s="140">
        <v>835485.8485379999</v>
      </c>
      <c r="F93" s="975">
        <v>1112393.1271909999</v>
      </c>
      <c r="G93" s="976">
        <v>49411.342806000001</v>
      </c>
      <c r="H93" s="975">
        <v>2006092.7560290801</v>
      </c>
      <c r="I93" s="140">
        <v>685640.52063496085</v>
      </c>
      <c r="J93" s="975">
        <v>2741144.6194700408</v>
      </c>
      <c r="K93" s="975">
        <v>1521126.3691729608</v>
      </c>
      <c r="L93" s="978">
        <v>9604053.6211159993</v>
      </c>
      <c r="M93" s="979">
        <v>11125179.99028896</v>
      </c>
      <c r="N93" s="76"/>
      <c r="O93" s="78"/>
      <c r="P93" s="79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7"/>
      <c r="AB93" s="77"/>
    </row>
    <row r="94" spans="1:28">
      <c r="A94" s="974"/>
      <c r="B94" s="467" t="s">
        <v>156</v>
      </c>
      <c r="C94" s="975">
        <v>0</v>
      </c>
      <c r="D94" s="975">
        <v>266706.29246700002</v>
      </c>
      <c r="E94" s="140">
        <v>814006.14624499995</v>
      </c>
      <c r="F94" s="975">
        <v>1080712.4387119999</v>
      </c>
      <c r="G94" s="976">
        <v>43995.847154000003</v>
      </c>
      <c r="H94" s="975">
        <v>2130477.0617666999</v>
      </c>
      <c r="I94" s="140">
        <v>683673.5192674608</v>
      </c>
      <c r="J94" s="975">
        <v>2858146.4281881605</v>
      </c>
      <c r="K94" s="975">
        <v>1497679.6655124607</v>
      </c>
      <c r="L94" s="978">
        <v>9677542.8960840013</v>
      </c>
      <c r="M94" s="979">
        <v>11175222.561596463</v>
      </c>
      <c r="N94" s="76"/>
      <c r="O94" s="78"/>
      <c r="P94" s="79"/>
      <c r="Q94" s="77"/>
      <c r="R94" s="77"/>
      <c r="S94" s="77"/>
      <c r="T94" s="77"/>
      <c r="U94" s="77"/>
      <c r="V94" s="77"/>
      <c r="W94" s="77"/>
      <c r="X94" s="77"/>
      <c r="Y94" s="77"/>
      <c r="Z94" s="77"/>
      <c r="AA94" s="77"/>
      <c r="AB94" s="77"/>
    </row>
    <row r="95" spans="1:28">
      <c r="A95" s="974"/>
      <c r="B95" s="467" t="s">
        <v>157</v>
      </c>
      <c r="C95" s="975">
        <v>0</v>
      </c>
      <c r="D95" s="975">
        <v>273404.46980100003</v>
      </c>
      <c r="E95" s="140">
        <v>831405.883684</v>
      </c>
      <c r="F95" s="975">
        <v>1104810.3534850001</v>
      </c>
      <c r="G95" s="976">
        <v>51635.938081690001</v>
      </c>
      <c r="H95" s="975">
        <v>2114241.7028028001</v>
      </c>
      <c r="I95" s="140">
        <v>675629.9626970198</v>
      </c>
      <c r="J95" s="975">
        <v>2841507.60358151</v>
      </c>
      <c r="K95" s="975">
        <v>1507035.8463810198</v>
      </c>
      <c r="L95" s="978">
        <v>9736518.6004960015</v>
      </c>
      <c r="M95" s="979">
        <v>11243554.446877021</v>
      </c>
      <c r="N95" s="76"/>
      <c r="O95" s="78"/>
      <c r="P95" s="79"/>
      <c r="Q95" s="77"/>
      <c r="R95" s="77"/>
      <c r="S95" s="77"/>
      <c r="T95" s="77"/>
      <c r="U95" s="77"/>
      <c r="V95" s="77"/>
      <c r="W95" s="77"/>
      <c r="X95" s="77"/>
      <c r="Y95" s="77"/>
      <c r="Z95" s="77"/>
      <c r="AA95" s="77"/>
      <c r="AB95" s="77"/>
    </row>
    <row r="96" spans="1:28">
      <c r="A96" s="981"/>
      <c r="B96" s="982" t="s">
        <v>158</v>
      </c>
      <c r="C96" s="143">
        <v>0</v>
      </c>
      <c r="D96" s="143">
        <v>286367.13881099998</v>
      </c>
      <c r="E96" s="983">
        <v>900136.04357900005</v>
      </c>
      <c r="F96" s="143">
        <v>1186503.18239</v>
      </c>
      <c r="G96" s="144">
        <v>81216.884671749998</v>
      </c>
      <c r="H96" s="143">
        <v>2131736.3449673103</v>
      </c>
      <c r="I96" s="983">
        <v>757906.49656973965</v>
      </c>
      <c r="J96" s="143">
        <v>2970859.7262088</v>
      </c>
      <c r="K96" s="143">
        <v>1658042.5401487397</v>
      </c>
      <c r="L96" s="145">
        <v>9827026.1951727588</v>
      </c>
      <c r="M96" s="984">
        <v>11485068.735321499</v>
      </c>
      <c r="N96" s="76"/>
      <c r="O96" s="78"/>
      <c r="P96" s="79"/>
      <c r="Q96" s="77"/>
      <c r="R96" s="77"/>
      <c r="S96" s="77"/>
      <c r="T96" s="77"/>
      <c r="U96" s="77"/>
      <c r="V96" s="77"/>
      <c r="W96" s="77"/>
      <c r="X96" s="77"/>
      <c r="Y96" s="77"/>
      <c r="Z96" s="77"/>
      <c r="AA96" s="77"/>
      <c r="AB96" s="77"/>
    </row>
    <row r="97" spans="1:19" ht="16.5">
      <c r="A97" s="985" t="s">
        <v>184</v>
      </c>
      <c r="B97" s="985"/>
      <c r="C97" s="985"/>
      <c r="D97" s="986"/>
      <c r="E97" s="986"/>
      <c r="F97" s="986"/>
      <c r="G97" s="986"/>
      <c r="H97" s="987"/>
      <c r="I97" s="987"/>
      <c r="J97" s="986"/>
      <c r="K97" s="986"/>
      <c r="L97" s="990"/>
      <c r="M97" s="991" t="s">
        <v>1144</v>
      </c>
      <c r="O97" s="81"/>
      <c r="P97" s="74"/>
      <c r="Q97" s="77"/>
      <c r="R97" s="77"/>
      <c r="S97" s="74"/>
    </row>
    <row r="98" spans="1:19">
      <c r="A98" s="985" t="s">
        <v>183</v>
      </c>
      <c r="B98" s="985"/>
      <c r="C98" s="988"/>
      <c r="D98" s="986"/>
      <c r="E98" s="986"/>
      <c r="F98" s="986"/>
      <c r="G98" s="988"/>
      <c r="H98" s="988"/>
      <c r="I98" s="986"/>
      <c r="J98" s="986"/>
      <c r="K98" s="987"/>
      <c r="L98" s="136"/>
      <c r="M98" s="136"/>
      <c r="O98" s="82"/>
      <c r="Q98" s="77"/>
      <c r="R98" s="77"/>
      <c r="S98" s="74"/>
    </row>
    <row r="99" spans="1:19" ht="27.75" customHeight="1">
      <c r="A99" s="1349" t="s">
        <v>182</v>
      </c>
      <c r="B99" s="1349"/>
      <c r="C99" s="1349"/>
      <c r="D99" s="1349"/>
      <c r="E99" s="1349"/>
      <c r="F99" s="1349"/>
      <c r="G99" s="1349"/>
      <c r="H99" s="1349"/>
      <c r="I99" s="1349"/>
      <c r="J99" s="1349"/>
      <c r="K99" s="1349"/>
      <c r="L99" s="136"/>
      <c r="M99" s="136"/>
      <c r="O99" s="82"/>
      <c r="Q99" s="77"/>
      <c r="R99" s="77"/>
      <c r="S99" s="74"/>
    </row>
    <row r="100" spans="1:19">
      <c r="A100" s="1349" t="s">
        <v>185</v>
      </c>
      <c r="B100" s="1349"/>
      <c r="C100" s="1349"/>
      <c r="D100" s="1349"/>
      <c r="E100" s="1349"/>
      <c r="F100" s="1349"/>
      <c r="G100" s="1349"/>
      <c r="H100" s="1349"/>
      <c r="I100" s="1349"/>
      <c r="J100" s="989"/>
      <c r="K100" s="989"/>
      <c r="L100" s="136"/>
      <c r="M100" s="136"/>
      <c r="O100" s="82"/>
      <c r="Q100" s="77"/>
      <c r="R100" s="77"/>
      <c r="S100" s="74"/>
    </row>
    <row r="101" spans="1:19" ht="15.75" customHeight="1">
      <c r="A101" s="1006" t="s">
        <v>1143</v>
      </c>
      <c r="B101" s="1006"/>
      <c r="C101" s="1006"/>
      <c r="D101" s="1006"/>
      <c r="E101" s="1006"/>
      <c r="F101" s="1006"/>
      <c r="G101" s="1006"/>
      <c r="H101" s="1006"/>
      <c r="I101" s="1006"/>
      <c r="J101" s="1006"/>
      <c r="K101" s="1006"/>
      <c r="L101" s="136"/>
      <c r="M101" s="136"/>
      <c r="O101" s="82"/>
      <c r="Q101" s="77"/>
      <c r="R101" s="77"/>
      <c r="S101" s="74"/>
    </row>
    <row r="102" spans="1:19" ht="16.5" customHeight="1">
      <c r="A102" s="1006"/>
      <c r="B102" s="1006"/>
      <c r="C102" s="1006"/>
      <c r="D102" s="1006"/>
      <c r="E102" s="1006"/>
      <c r="F102" s="1006"/>
      <c r="G102" s="1006"/>
      <c r="H102" s="1006"/>
      <c r="I102" s="1006"/>
      <c r="J102" s="1006"/>
      <c r="K102" s="1006"/>
      <c r="L102" s="136"/>
      <c r="M102" s="136"/>
      <c r="O102" s="82"/>
      <c r="Q102" s="77"/>
      <c r="R102" s="77"/>
      <c r="S102" s="74"/>
    </row>
    <row r="103" spans="1:19">
      <c r="A103" s="1348"/>
      <c r="B103" s="1348"/>
      <c r="C103" s="1348"/>
      <c r="D103" s="1348"/>
      <c r="E103" s="1348"/>
      <c r="F103" s="1348"/>
      <c r="G103" s="1348"/>
      <c r="H103" s="1348"/>
      <c r="I103" s="1348"/>
      <c r="J103" s="1348"/>
      <c r="K103" s="1348"/>
      <c r="L103" s="1348"/>
      <c r="M103" s="1348"/>
      <c r="O103" s="83"/>
      <c r="Q103" s="74"/>
      <c r="R103" s="74"/>
      <c r="S103" s="74"/>
    </row>
    <row r="104" spans="1:19">
      <c r="A104" s="134"/>
      <c r="B104" s="134"/>
      <c r="C104" s="137"/>
      <c r="D104" s="136"/>
      <c r="E104" s="136"/>
      <c r="F104" s="136"/>
      <c r="G104" s="136"/>
      <c r="H104" s="136"/>
      <c r="I104" s="136"/>
      <c r="J104" s="136"/>
      <c r="K104" s="136"/>
      <c r="L104" s="136"/>
      <c r="M104" s="136"/>
      <c r="O104" s="83"/>
      <c r="Q104" s="74"/>
      <c r="R104" s="74"/>
      <c r="S104" s="74"/>
    </row>
    <row r="105" spans="1:19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  <c r="M105" s="136"/>
    </row>
  </sheetData>
  <mergeCells count="7">
    <mergeCell ref="L2:M2"/>
    <mergeCell ref="C5:F6"/>
    <mergeCell ref="G5:J6"/>
    <mergeCell ref="A5:B11"/>
    <mergeCell ref="A103:M103"/>
    <mergeCell ref="A99:K99"/>
    <mergeCell ref="A100:I100"/>
  </mergeCells>
  <phoneticPr fontId="0" type="noConversion"/>
  <hyperlinks>
    <hyperlink ref="L2" location="Contents!A1" display="cs;slf;fj;jpw;F jpUk;Gtjw;F"/>
    <hyperlink ref="L2:M2" location="உள்ளடக்கம்!A1" display="cs;slf;fj;jpw;F jpUk;Gtjw;F"/>
  </hyperlinks>
  <printOptions horizontalCentered="1" verticalCentered="1"/>
  <pageMargins left="0.5" right="0.5" top="0.5" bottom="0.5" header="0" footer="0"/>
  <pageSetup paperSize="9" scale="60" orientation="landscape" r:id="rId1"/>
  <headerFooter alignWithMargins="0">
    <oddHeader>&amp;L&amp;"Calibri"&amp;10&amp;KA80000 [Confidential]&amp;1#_x000D_&amp;C&amp;G</oddHeader>
  </headerFooter>
  <colBreaks count="1" manualBreakCount="1">
    <brk id="14" max="1048575" man="1"/>
  </colBreaks>
  <legacyDrawingHF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7"/>
  <sheetViews>
    <sheetView zoomScaleNormal="100" workbookViewId="0">
      <selection activeCell="J2" sqref="J2:K2"/>
    </sheetView>
  </sheetViews>
  <sheetFormatPr defaultRowHeight="15"/>
  <cols>
    <col min="1" max="1" width="41.6640625" style="593" bestFit="1" customWidth="1"/>
    <col min="2" max="6" width="11.1640625" style="593" customWidth="1"/>
    <col min="7" max="9" width="12" style="593" customWidth="1"/>
    <col min="10" max="10" width="13.1640625" style="593" bestFit="1" customWidth="1"/>
    <col min="11" max="11" width="13.83203125" style="593" bestFit="1" customWidth="1"/>
    <col min="12" max="16384" width="9.33203125" style="593"/>
  </cols>
  <sheetData>
    <row r="1" spans="1:11" ht="15.75">
      <c r="A1" s="800" t="s">
        <v>189</v>
      </c>
      <c r="I1" s="1666" t="s">
        <v>709</v>
      </c>
      <c r="J1" s="1666"/>
      <c r="K1" s="1666"/>
    </row>
    <row r="2" spans="1:11">
      <c r="A2" s="1667"/>
      <c r="B2" s="1667"/>
      <c r="C2" s="1667"/>
      <c r="D2" s="1667"/>
      <c r="E2" s="1667"/>
      <c r="F2" s="1667"/>
      <c r="J2" s="1772" t="s">
        <v>1200</v>
      </c>
      <c r="K2" s="1772"/>
    </row>
    <row r="3" spans="1:11" ht="15.75">
      <c r="A3" s="1668" t="s">
        <v>710</v>
      </c>
      <c r="B3" s="1668"/>
      <c r="C3" s="1668"/>
      <c r="D3" s="1668"/>
      <c r="E3" s="1668"/>
      <c r="F3" s="1668"/>
      <c r="G3" s="1668"/>
      <c r="H3" s="1668"/>
      <c r="I3" s="1668"/>
      <c r="J3" s="1668"/>
      <c r="K3" s="1668"/>
    </row>
    <row r="4" spans="1:11">
      <c r="A4" s="672"/>
      <c r="B4" s="672"/>
      <c r="C4" s="672"/>
      <c r="D4" s="672"/>
      <c r="E4" s="672"/>
      <c r="F4" s="672"/>
    </row>
    <row r="5" spans="1:11">
      <c r="A5" s="1669" t="s">
        <v>711</v>
      </c>
      <c r="B5" s="1669" t="s">
        <v>712</v>
      </c>
      <c r="C5" s="1669"/>
      <c r="D5" s="1669"/>
      <c r="E5" s="1669"/>
      <c r="F5" s="1669"/>
      <c r="G5" s="1670" t="s">
        <v>713</v>
      </c>
      <c r="H5" s="1671"/>
      <c r="I5" s="1671"/>
      <c r="J5" s="1671"/>
      <c r="K5" s="1672"/>
    </row>
    <row r="6" spans="1:11">
      <c r="A6" s="1669"/>
      <c r="B6" s="1669"/>
      <c r="C6" s="1669"/>
      <c r="D6" s="1669"/>
      <c r="E6" s="1669"/>
      <c r="F6" s="1669"/>
      <c r="G6" s="1673"/>
      <c r="H6" s="1674"/>
      <c r="I6" s="1674"/>
      <c r="J6" s="1674"/>
      <c r="K6" s="1675"/>
    </row>
    <row r="7" spans="1:11">
      <c r="A7" s="1669"/>
      <c r="B7" s="1219">
        <v>2019</v>
      </c>
      <c r="C7" s="1219">
        <v>2020</v>
      </c>
      <c r="D7" s="1219">
        <v>2021</v>
      </c>
      <c r="E7" s="1219">
        <v>2022</v>
      </c>
      <c r="F7" s="1219">
        <v>2023</v>
      </c>
      <c r="G7" s="1219">
        <v>2019</v>
      </c>
      <c r="H7" s="1219">
        <v>2020</v>
      </c>
      <c r="I7" s="1219">
        <v>2021</v>
      </c>
      <c r="J7" s="1219">
        <v>2022</v>
      </c>
      <c r="K7" s="1219">
        <v>2023</v>
      </c>
    </row>
    <row r="8" spans="1:11">
      <c r="A8" s="673" t="s">
        <v>714</v>
      </c>
      <c r="B8" s="458"/>
      <c r="C8" s="458"/>
      <c r="D8" s="458"/>
      <c r="E8" s="458"/>
      <c r="F8" s="458"/>
      <c r="G8" s="1220"/>
      <c r="H8" s="1220"/>
      <c r="I8" s="1220"/>
      <c r="J8" s="1220"/>
      <c r="K8" s="1220"/>
    </row>
    <row r="9" spans="1:11">
      <c r="A9" s="674" t="s">
        <v>715</v>
      </c>
      <c r="B9" s="1218">
        <v>4775.2</v>
      </c>
      <c r="C9" s="1218">
        <v>3234.306</v>
      </c>
      <c r="D9" s="1218">
        <v>7934.9</v>
      </c>
      <c r="E9" s="1218">
        <v>3746.0749999999998</v>
      </c>
      <c r="F9" s="1218">
        <v>2076.89</v>
      </c>
      <c r="G9" s="1221" t="s">
        <v>716</v>
      </c>
      <c r="H9" s="1221" t="s">
        <v>717</v>
      </c>
      <c r="I9" s="1221" t="s">
        <v>718</v>
      </c>
      <c r="J9" s="1221" t="s">
        <v>719</v>
      </c>
      <c r="K9" s="1221" t="s">
        <v>720</v>
      </c>
    </row>
    <row r="10" spans="1:11">
      <c r="A10" s="674" t="s">
        <v>721</v>
      </c>
      <c r="B10" s="1218">
        <v>3456.4</v>
      </c>
      <c r="C10" s="1218">
        <v>3151.25045</v>
      </c>
      <c r="D10" s="1218">
        <v>3532.5</v>
      </c>
      <c r="E10" s="1218">
        <v>1568</v>
      </c>
      <c r="F10" s="1218">
        <v>3522.67</v>
      </c>
      <c r="G10" s="1221" t="s">
        <v>722</v>
      </c>
      <c r="H10" s="1221" t="s">
        <v>723</v>
      </c>
      <c r="I10" s="1221" t="s">
        <v>724</v>
      </c>
      <c r="J10" s="1221" t="s">
        <v>725</v>
      </c>
      <c r="K10" s="1221" t="s">
        <v>726</v>
      </c>
    </row>
    <row r="11" spans="1:11">
      <c r="A11" s="675"/>
      <c r="B11" s="1218"/>
      <c r="C11" s="1218"/>
      <c r="D11" s="1218"/>
      <c r="E11" s="1218"/>
      <c r="F11" s="1218"/>
      <c r="G11" s="1221"/>
      <c r="H11" s="1221"/>
      <c r="I11" s="1221"/>
      <c r="J11" s="1221"/>
      <c r="K11" s="1221"/>
    </row>
    <row r="12" spans="1:11">
      <c r="A12" s="673" t="s">
        <v>727</v>
      </c>
      <c r="B12" s="1218"/>
      <c r="C12" s="1218"/>
      <c r="D12" s="1218"/>
      <c r="E12" s="1218"/>
      <c r="F12" s="1218"/>
      <c r="G12" s="1221"/>
      <c r="H12" s="1221"/>
      <c r="I12" s="1221"/>
      <c r="J12" s="1221"/>
      <c r="K12" s="1221"/>
    </row>
    <row r="13" spans="1:11">
      <c r="A13" s="676" t="s">
        <v>728</v>
      </c>
      <c r="B13" s="1218"/>
      <c r="C13" s="1218"/>
      <c r="D13" s="1218"/>
      <c r="E13" s="1218"/>
      <c r="F13" s="1218"/>
      <c r="G13" s="1221"/>
      <c r="H13" s="1221"/>
      <c r="I13" s="1221"/>
      <c r="J13" s="1221"/>
      <c r="K13" s="1221"/>
    </row>
    <row r="14" spans="1:11">
      <c r="A14" s="674" t="s">
        <v>729</v>
      </c>
      <c r="B14" s="1218">
        <v>661.1</v>
      </c>
      <c r="C14" s="1218">
        <v>319.95800000000003</v>
      </c>
      <c r="D14" s="1218">
        <v>1182.7</v>
      </c>
      <c r="E14" s="1218">
        <v>1533</v>
      </c>
      <c r="F14" s="1218">
        <v>0</v>
      </c>
      <c r="G14" s="1221" t="s">
        <v>730</v>
      </c>
      <c r="H14" s="1221" t="s">
        <v>731</v>
      </c>
      <c r="I14" s="1221" t="s">
        <v>732</v>
      </c>
      <c r="J14" s="1221" t="s">
        <v>733</v>
      </c>
      <c r="K14" s="1221" t="s">
        <v>734</v>
      </c>
    </row>
    <row r="15" spans="1:11">
      <c r="A15" s="674" t="s">
        <v>735</v>
      </c>
      <c r="B15" s="1218">
        <v>2042.8</v>
      </c>
      <c r="C15" s="1218">
        <v>175.4</v>
      </c>
      <c r="D15" s="1218">
        <v>0</v>
      </c>
      <c r="E15" s="1218" t="s">
        <v>734</v>
      </c>
      <c r="F15" s="1218">
        <v>7484.7110000000011</v>
      </c>
      <c r="G15" s="1221" t="s">
        <v>736</v>
      </c>
      <c r="H15" s="1221" t="s">
        <v>737</v>
      </c>
      <c r="I15" s="1221" t="s">
        <v>734</v>
      </c>
      <c r="J15" s="1221" t="s">
        <v>734</v>
      </c>
      <c r="K15" s="1221" t="s">
        <v>738</v>
      </c>
    </row>
    <row r="16" spans="1:11">
      <c r="A16" s="674" t="s">
        <v>739</v>
      </c>
      <c r="B16" s="1218">
        <v>23</v>
      </c>
      <c r="C16" s="1218">
        <v>17.844999999999999</v>
      </c>
      <c r="D16" s="1218">
        <v>0</v>
      </c>
      <c r="E16" s="1218" t="s">
        <v>734</v>
      </c>
      <c r="F16" s="1218">
        <v>0</v>
      </c>
      <c r="G16" s="1221" t="s">
        <v>740</v>
      </c>
      <c r="H16" s="1221" t="s">
        <v>741</v>
      </c>
      <c r="I16" s="1218">
        <v>0</v>
      </c>
      <c r="J16" s="1218" t="s">
        <v>734</v>
      </c>
      <c r="K16" s="1218" t="s">
        <v>734</v>
      </c>
    </row>
    <row r="17" spans="1:11">
      <c r="A17" s="676" t="s">
        <v>742</v>
      </c>
      <c r="B17" s="1218"/>
      <c r="C17" s="1218"/>
      <c r="D17" s="1218"/>
      <c r="E17" s="1218"/>
      <c r="F17" s="1218"/>
      <c r="G17" s="1221"/>
      <c r="H17" s="1221"/>
      <c r="I17" s="1221"/>
      <c r="J17" s="1221"/>
      <c r="K17" s="1221"/>
    </row>
    <row r="18" spans="1:11">
      <c r="A18" s="674" t="s">
        <v>729</v>
      </c>
      <c r="B18" s="1218">
        <v>327</v>
      </c>
      <c r="C18" s="1218">
        <v>31.25</v>
      </c>
      <c r="D18" s="1218">
        <v>423</v>
      </c>
      <c r="E18" s="1218">
        <v>22</v>
      </c>
      <c r="F18" s="1218">
        <v>0</v>
      </c>
      <c r="G18" s="1221" t="s">
        <v>743</v>
      </c>
      <c r="H18" s="1221" t="s">
        <v>744</v>
      </c>
      <c r="I18" s="1221" t="s">
        <v>745</v>
      </c>
      <c r="J18" s="1221" t="s">
        <v>746</v>
      </c>
      <c r="K18" s="1221" t="s">
        <v>734</v>
      </c>
    </row>
    <row r="19" spans="1:11">
      <c r="A19" s="674" t="s">
        <v>735</v>
      </c>
      <c r="B19" s="1218">
        <v>566</v>
      </c>
      <c r="C19" s="1218">
        <v>65.900000000000006</v>
      </c>
      <c r="D19" s="1218">
        <v>0</v>
      </c>
      <c r="E19" s="1218">
        <v>235</v>
      </c>
      <c r="F19" s="1218">
        <v>1450.25</v>
      </c>
      <c r="G19" s="1221" t="s">
        <v>747</v>
      </c>
      <c r="H19" s="1221" t="s">
        <v>748</v>
      </c>
      <c r="I19" s="1218">
        <v>0</v>
      </c>
      <c r="J19" s="1217">
        <v>7.5</v>
      </c>
      <c r="K19" s="1217" t="s">
        <v>749</v>
      </c>
    </row>
    <row r="20" spans="1:11">
      <c r="A20" s="674" t="s">
        <v>739</v>
      </c>
      <c r="B20" s="1218">
        <v>0</v>
      </c>
      <c r="C20" s="1218">
        <v>48.444000000000003</v>
      </c>
      <c r="D20" s="1218">
        <v>0</v>
      </c>
      <c r="E20" s="1218" t="s">
        <v>734</v>
      </c>
      <c r="F20" s="1218">
        <v>0</v>
      </c>
      <c r="G20" s="1222">
        <v>0</v>
      </c>
      <c r="H20" s="1221" t="s">
        <v>750</v>
      </c>
      <c r="I20" s="1218">
        <v>0</v>
      </c>
      <c r="J20" s="1218" t="s">
        <v>734</v>
      </c>
      <c r="K20" s="1218" t="s">
        <v>734</v>
      </c>
    </row>
    <row r="21" spans="1:11">
      <c r="A21" s="676" t="s">
        <v>751</v>
      </c>
      <c r="B21" s="1218"/>
      <c r="C21" s="1218"/>
      <c r="D21" s="1218"/>
      <c r="E21" s="1218"/>
      <c r="F21" s="1218"/>
      <c r="G21" s="1221"/>
      <c r="H21" s="1221"/>
      <c r="I21" s="1221"/>
      <c r="J21" s="1221"/>
      <c r="K21" s="1221"/>
    </row>
    <row r="22" spans="1:11">
      <c r="A22" s="674" t="s">
        <v>729</v>
      </c>
      <c r="B22" s="1218">
        <v>103</v>
      </c>
      <c r="C22" s="1218">
        <v>2.9</v>
      </c>
      <c r="D22" s="1218">
        <v>60</v>
      </c>
      <c r="E22" s="1218" t="s">
        <v>734</v>
      </c>
      <c r="F22" s="1218">
        <v>0</v>
      </c>
      <c r="G22" s="1221" t="s">
        <v>752</v>
      </c>
      <c r="H22" s="1221" t="s">
        <v>753</v>
      </c>
      <c r="I22" s="1221" t="s">
        <v>754</v>
      </c>
      <c r="J22" s="1221" t="s">
        <v>734</v>
      </c>
      <c r="K22" s="1221" t="s">
        <v>734</v>
      </c>
    </row>
    <row r="23" spans="1:11">
      <c r="A23" s="674" t="s">
        <v>735</v>
      </c>
      <c r="B23" s="1218">
        <v>397</v>
      </c>
      <c r="C23" s="1218">
        <v>298.75</v>
      </c>
      <c r="D23" s="1218">
        <v>203.5</v>
      </c>
      <c r="E23" s="1218">
        <v>954.5</v>
      </c>
      <c r="F23" s="1218">
        <v>1393.25</v>
      </c>
      <c r="G23" s="1221" t="s">
        <v>755</v>
      </c>
      <c r="H23" s="1221" t="s">
        <v>723</v>
      </c>
      <c r="I23" s="1221" t="s">
        <v>756</v>
      </c>
      <c r="J23" s="1221" t="s">
        <v>757</v>
      </c>
      <c r="K23" s="1221" t="s">
        <v>758</v>
      </c>
    </row>
    <row r="24" spans="1:11">
      <c r="A24" s="674" t="s">
        <v>739</v>
      </c>
      <c r="B24" s="1218">
        <v>0</v>
      </c>
      <c r="C24" s="1218">
        <v>85.927598579999994</v>
      </c>
      <c r="D24" s="1218">
        <v>0</v>
      </c>
      <c r="E24" s="1218" t="s">
        <v>734</v>
      </c>
      <c r="F24" s="1218">
        <v>0</v>
      </c>
      <c r="G24" s="1221" t="s">
        <v>734</v>
      </c>
      <c r="H24" s="1221" t="s">
        <v>759</v>
      </c>
      <c r="I24" s="1218">
        <v>0</v>
      </c>
      <c r="J24" s="1218" t="s">
        <v>734</v>
      </c>
      <c r="K24" s="1218" t="s">
        <v>734</v>
      </c>
    </row>
    <row r="25" spans="1:11">
      <c r="A25" s="676" t="s">
        <v>760</v>
      </c>
      <c r="B25" s="1218"/>
      <c r="C25" s="1218"/>
      <c r="D25" s="1218"/>
      <c r="E25" s="1218"/>
      <c r="F25" s="1218"/>
      <c r="G25" s="1221"/>
      <c r="H25" s="1221"/>
      <c r="I25" s="1221"/>
      <c r="J25" s="1221"/>
      <c r="K25" s="1221"/>
    </row>
    <row r="26" spans="1:11">
      <c r="A26" s="674" t="s">
        <v>761</v>
      </c>
      <c r="B26" s="1218">
        <v>42</v>
      </c>
      <c r="C26" s="1218" t="s">
        <v>734</v>
      </c>
      <c r="D26" s="1218">
        <v>0</v>
      </c>
      <c r="E26" s="1218" t="s">
        <v>734</v>
      </c>
      <c r="F26" s="1218">
        <v>0</v>
      </c>
      <c r="G26" s="1221" t="s">
        <v>762</v>
      </c>
      <c r="H26" s="1221" t="s">
        <v>734</v>
      </c>
      <c r="I26" s="1221" t="s">
        <v>734</v>
      </c>
      <c r="J26" s="1221" t="s">
        <v>734</v>
      </c>
      <c r="K26" s="1221" t="s">
        <v>734</v>
      </c>
    </row>
    <row r="27" spans="1:11">
      <c r="A27" s="674" t="s">
        <v>763</v>
      </c>
      <c r="B27" s="1218">
        <v>48</v>
      </c>
      <c r="C27" s="1218">
        <v>21.702999999999999</v>
      </c>
      <c r="D27" s="1218">
        <v>0</v>
      </c>
      <c r="E27" s="1218" t="s">
        <v>734</v>
      </c>
      <c r="F27" s="1218">
        <v>8.5</v>
      </c>
      <c r="G27" s="1221" t="s">
        <v>764</v>
      </c>
      <c r="H27" s="1221" t="s">
        <v>765</v>
      </c>
      <c r="I27" s="1221" t="s">
        <v>734</v>
      </c>
      <c r="J27" s="1221" t="s">
        <v>734</v>
      </c>
      <c r="K27" s="1221" t="s">
        <v>766</v>
      </c>
    </row>
    <row r="28" spans="1:11">
      <c r="A28" s="674" t="s">
        <v>767</v>
      </c>
      <c r="B28" s="1218">
        <v>0</v>
      </c>
      <c r="C28" s="1218" t="s">
        <v>734</v>
      </c>
      <c r="D28" s="1218">
        <v>14.35</v>
      </c>
      <c r="E28" s="1218">
        <v>23.53</v>
      </c>
      <c r="F28" s="1218">
        <v>0</v>
      </c>
      <c r="G28" s="1221" t="s">
        <v>734</v>
      </c>
      <c r="H28" s="1221" t="s">
        <v>734</v>
      </c>
      <c r="I28" s="1221" t="s">
        <v>768</v>
      </c>
      <c r="J28" s="1221" t="s">
        <v>769</v>
      </c>
      <c r="K28" s="1221" t="s">
        <v>734</v>
      </c>
    </row>
    <row r="29" spans="1:11">
      <c r="A29" s="674" t="s">
        <v>770</v>
      </c>
      <c r="B29" s="1218">
        <v>0</v>
      </c>
      <c r="C29" s="1218" t="s">
        <v>734</v>
      </c>
      <c r="D29" s="1218">
        <v>0</v>
      </c>
      <c r="E29" s="1218" t="s">
        <v>734</v>
      </c>
      <c r="F29" s="1218">
        <v>0</v>
      </c>
      <c r="G29" s="1221" t="s">
        <v>734</v>
      </c>
      <c r="H29" s="1221" t="s">
        <v>734</v>
      </c>
      <c r="I29" s="1221" t="s">
        <v>734</v>
      </c>
      <c r="J29" s="1221" t="s">
        <v>734</v>
      </c>
      <c r="K29" s="1221" t="s">
        <v>734</v>
      </c>
    </row>
    <row r="30" spans="1:11">
      <c r="A30" s="674"/>
      <c r="B30" s="1218"/>
      <c r="C30" s="1218"/>
      <c r="D30" s="1218"/>
      <c r="E30" s="1218"/>
      <c r="F30" s="1218"/>
      <c r="G30" s="1221"/>
      <c r="H30" s="1221"/>
      <c r="I30" s="1221"/>
      <c r="J30" s="1221"/>
      <c r="K30" s="1221"/>
    </row>
    <row r="31" spans="1:11">
      <c r="A31" s="673" t="s">
        <v>771</v>
      </c>
      <c r="B31" s="1218"/>
      <c r="C31" s="1218"/>
      <c r="D31" s="1218"/>
      <c r="E31" s="1218"/>
      <c r="F31" s="1218"/>
      <c r="G31" s="1221"/>
      <c r="H31" s="1221"/>
      <c r="I31" s="1221"/>
      <c r="J31" s="1221"/>
      <c r="K31" s="1221"/>
    </row>
    <row r="32" spans="1:11">
      <c r="A32" s="674" t="s">
        <v>772</v>
      </c>
      <c r="B32" s="1218">
        <v>7488.6</v>
      </c>
      <c r="C32" s="1218">
        <v>32809.42099999998</v>
      </c>
      <c r="D32" s="1218">
        <v>29450.3</v>
      </c>
      <c r="E32" s="1218">
        <v>54528</v>
      </c>
      <c r="F32" s="1218">
        <v>17991</v>
      </c>
      <c r="G32" s="1223" t="s">
        <v>773</v>
      </c>
      <c r="H32" s="1223" t="s">
        <v>774</v>
      </c>
      <c r="I32" s="1223" t="s">
        <v>775</v>
      </c>
      <c r="J32" s="1223" t="s">
        <v>1184</v>
      </c>
      <c r="K32" s="1223" t="s">
        <v>776</v>
      </c>
    </row>
    <row r="33" spans="1:11">
      <c r="A33" s="1225" t="s">
        <v>777</v>
      </c>
      <c r="B33" s="1226">
        <v>4793.6000000000004</v>
      </c>
      <c r="C33" s="1226">
        <v>714.67299999999977</v>
      </c>
      <c r="D33" s="1226">
        <v>30095.200000000001</v>
      </c>
      <c r="E33" s="1226">
        <v>163058</v>
      </c>
      <c r="F33" s="1226">
        <v>26015.3</v>
      </c>
      <c r="G33" s="1224" t="s">
        <v>778</v>
      </c>
      <c r="H33" s="1224" t="s">
        <v>779</v>
      </c>
      <c r="I33" s="1224" t="s">
        <v>780</v>
      </c>
      <c r="J33" s="1224" t="s">
        <v>1185</v>
      </c>
      <c r="K33" s="1224" t="s">
        <v>781</v>
      </c>
    </row>
    <row r="34" spans="1:11">
      <c r="A34" s="690" t="s">
        <v>782</v>
      </c>
      <c r="B34" s="678"/>
      <c r="C34" s="678"/>
      <c r="D34" s="678"/>
      <c r="E34" s="678"/>
      <c r="F34" s="678"/>
      <c r="H34" s="1665" t="s">
        <v>1183</v>
      </c>
      <c r="I34" s="1665"/>
      <c r="J34" s="1665"/>
      <c r="K34" s="1665"/>
    </row>
    <row r="37" spans="1:11">
      <c r="D37" s="679"/>
      <c r="E37" s="679"/>
      <c r="F37" s="680"/>
    </row>
  </sheetData>
  <mergeCells count="8">
    <mergeCell ref="H34:K34"/>
    <mergeCell ref="I1:K1"/>
    <mergeCell ref="A2:F2"/>
    <mergeCell ref="A3:K3"/>
    <mergeCell ref="A5:A7"/>
    <mergeCell ref="B5:F6"/>
    <mergeCell ref="G5:K6"/>
    <mergeCell ref="J2:K2"/>
  </mergeCells>
  <hyperlinks>
    <hyperlink ref="J2" location="Contents!A1" display="cs;slf;fj;jpw;F jpUk;Gtjw;F"/>
    <hyperlink ref="J2:K2" location="உள்ளடக்கம்!A1" display="cs;slf;fj;jpw;F jpUk;Gtjw;F"/>
  </hyperlinks>
  <pageMargins left="0.7" right="0.7" top="0.75" bottom="0.75" header="0.3" footer="0.3"/>
  <pageSetup paperSize="9" scale="97" orientation="landscape" r:id="rId1"/>
  <headerFooter>
    <oddHeader xml:space="preserve">&amp;L&amp;"Calibri"&amp;10 [Limited Sharing]&amp;1#_x000D_&amp;"Calibri"&amp;11 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106"/>
  <sheetViews>
    <sheetView topLeftCell="U1" zoomScaleNormal="100" zoomScaleSheetLayoutView="40" workbookViewId="0">
      <selection activeCell="AB2" sqref="AB2"/>
    </sheetView>
  </sheetViews>
  <sheetFormatPr defaultColWidth="9.33203125" defaultRowHeight="15.75"/>
  <cols>
    <col min="1" max="1" width="9.33203125" style="147"/>
    <col min="2" max="2" width="20" style="147" customWidth="1"/>
    <col min="3" max="3" width="14.83203125" style="147" customWidth="1"/>
    <col min="4" max="4" width="12.83203125" style="147" customWidth="1"/>
    <col min="5" max="5" width="15.6640625" style="147" bestFit="1" customWidth="1"/>
    <col min="6" max="6" width="13.83203125" style="147" bestFit="1" customWidth="1"/>
    <col min="7" max="7" width="19.5" style="147" customWidth="1"/>
    <col min="8" max="8" width="15.1640625" style="147" customWidth="1"/>
    <col min="9" max="9" width="17.5" style="147" customWidth="1"/>
    <col min="10" max="10" width="14.83203125" style="147" customWidth="1"/>
    <col min="11" max="11" width="13.1640625" style="147" customWidth="1"/>
    <col min="12" max="12" width="14.6640625" style="147" customWidth="1"/>
    <col min="13" max="13" width="13.33203125" style="147" customWidth="1"/>
    <col min="14" max="14" width="14.5" style="147" customWidth="1"/>
    <col min="15" max="15" width="12.6640625" style="147" customWidth="1"/>
    <col min="16" max="17" width="12.5" style="147" customWidth="1"/>
    <col min="18" max="18" width="13.5" style="147" customWidth="1"/>
    <col min="19" max="19" width="15.5" style="147" customWidth="1"/>
    <col min="20" max="20" width="14.6640625" style="147" customWidth="1"/>
    <col min="21" max="21" width="13.1640625" style="147" customWidth="1"/>
    <col min="22" max="22" width="13.5" style="147" customWidth="1"/>
    <col min="23" max="23" width="13.83203125" style="147" customWidth="1"/>
    <col min="24" max="24" width="11.83203125" style="147" customWidth="1"/>
    <col min="25" max="26" width="12.83203125" style="147" customWidth="1"/>
    <col min="27" max="27" width="14.1640625" style="147" customWidth="1"/>
    <col min="28" max="28" width="13.83203125" style="147" customWidth="1"/>
    <col min="29" max="29" width="12.6640625" style="147" customWidth="1"/>
    <col min="30" max="16384" width="9.33203125" style="147"/>
  </cols>
  <sheetData>
    <row r="1" spans="1:65">
      <c r="A1" s="146" t="s">
        <v>189</v>
      </c>
      <c r="B1" s="373"/>
      <c r="C1" s="373"/>
      <c r="D1" s="373"/>
      <c r="E1" s="373"/>
      <c r="F1" s="373"/>
      <c r="G1" s="373"/>
      <c r="H1" s="373"/>
      <c r="I1" s="374"/>
      <c r="J1" s="373"/>
      <c r="K1" s="373"/>
      <c r="L1" s="373"/>
      <c r="M1" s="373"/>
      <c r="N1" s="373"/>
      <c r="O1" s="373"/>
      <c r="P1" s="373"/>
      <c r="Q1" s="373"/>
      <c r="R1" s="373"/>
      <c r="S1" s="373"/>
      <c r="T1" s="373"/>
      <c r="U1" s="373"/>
      <c r="V1" s="373"/>
      <c r="W1" s="373"/>
      <c r="X1" s="373"/>
      <c r="Y1" s="373"/>
      <c r="Z1" s="373"/>
      <c r="AA1" s="1686" t="s">
        <v>1085</v>
      </c>
      <c r="AB1" s="1686"/>
      <c r="AC1" s="1686"/>
      <c r="AD1" s="373"/>
      <c r="AE1" s="373"/>
      <c r="AF1" s="373"/>
      <c r="AG1" s="373"/>
      <c r="AH1" s="373"/>
      <c r="AI1" s="373"/>
      <c r="AJ1" s="373"/>
      <c r="AK1" s="373"/>
      <c r="AL1" s="373"/>
      <c r="AM1" s="373"/>
      <c r="AN1" s="373"/>
      <c r="AO1" s="373"/>
      <c r="AP1" s="373"/>
      <c r="AQ1" s="373"/>
      <c r="AR1" s="373"/>
      <c r="AS1" s="373"/>
      <c r="AT1" s="373"/>
      <c r="AU1" s="373"/>
      <c r="AV1" s="373"/>
      <c r="AW1" s="373"/>
      <c r="AX1" s="373"/>
      <c r="AY1" s="373"/>
      <c r="AZ1" s="373"/>
      <c r="BA1" s="373"/>
      <c r="BB1" s="373"/>
      <c r="BC1" s="373"/>
      <c r="BD1" s="373"/>
      <c r="BE1" s="373"/>
      <c r="BF1" s="373"/>
      <c r="BG1" s="373"/>
      <c r="BH1" s="373"/>
      <c r="BI1" s="373"/>
      <c r="BJ1" s="373"/>
      <c r="BK1" s="373"/>
      <c r="BL1" s="373"/>
      <c r="BM1" s="373"/>
    </row>
    <row r="2" spans="1:65" ht="16.5">
      <c r="A2" s="84"/>
      <c r="B2" s="373"/>
      <c r="C2" s="373"/>
      <c r="D2" s="373"/>
      <c r="E2" s="373"/>
      <c r="F2" s="868"/>
      <c r="G2" s="373"/>
      <c r="H2" s="373"/>
      <c r="I2" s="375"/>
      <c r="J2" s="373"/>
      <c r="K2" s="373"/>
      <c r="L2" s="373"/>
      <c r="M2" s="373"/>
      <c r="N2" s="373"/>
      <c r="O2" s="373"/>
      <c r="P2" s="373"/>
      <c r="Q2" s="373"/>
      <c r="R2" s="373"/>
      <c r="S2" s="373"/>
      <c r="T2" s="373"/>
      <c r="U2" s="373"/>
      <c r="V2" s="373"/>
      <c r="W2" s="373"/>
      <c r="X2" s="373"/>
      <c r="Y2" s="373"/>
      <c r="Z2" s="373"/>
      <c r="AA2" s="376"/>
      <c r="AB2" s="1773" t="s">
        <v>1200</v>
      </c>
      <c r="AC2" s="1773"/>
      <c r="AD2" s="373"/>
      <c r="AE2" s="373"/>
      <c r="AF2" s="373"/>
      <c r="AG2" s="373"/>
      <c r="AH2" s="373"/>
      <c r="AI2" s="373"/>
      <c r="AJ2" s="373"/>
      <c r="AK2" s="373"/>
      <c r="AL2" s="373"/>
      <c r="AM2" s="373"/>
      <c r="AN2" s="373"/>
      <c r="AO2" s="373"/>
      <c r="AP2" s="373"/>
      <c r="AQ2" s="373"/>
      <c r="AR2" s="373"/>
      <c r="AS2" s="373"/>
      <c r="AT2" s="373"/>
      <c r="AU2" s="373"/>
      <c r="AV2" s="373"/>
      <c r="AW2" s="373"/>
      <c r="AX2" s="373"/>
      <c r="AY2" s="373"/>
      <c r="AZ2" s="373"/>
      <c r="BA2" s="373"/>
      <c r="BB2" s="373"/>
      <c r="BC2" s="373"/>
      <c r="BD2" s="373"/>
      <c r="BE2" s="373"/>
      <c r="BF2" s="373"/>
      <c r="BG2" s="373"/>
      <c r="BH2" s="373"/>
      <c r="BI2" s="373"/>
      <c r="BJ2" s="373"/>
      <c r="BK2" s="373"/>
      <c r="BL2" s="373"/>
      <c r="BM2" s="373"/>
    </row>
    <row r="3" spans="1:65">
      <c r="A3" s="1687" t="s">
        <v>1086</v>
      </c>
      <c r="B3" s="1687"/>
      <c r="C3" s="1687"/>
      <c r="D3" s="1687"/>
      <c r="E3" s="1687"/>
      <c r="F3" s="1687"/>
      <c r="G3" s="1687"/>
      <c r="H3" s="1687"/>
      <c r="I3" s="1687"/>
      <c r="J3" s="1687"/>
      <c r="K3" s="1687"/>
      <c r="L3" s="1687"/>
      <c r="M3" s="1687"/>
      <c r="N3" s="1687"/>
      <c r="O3" s="1687"/>
      <c r="P3" s="1687"/>
      <c r="Q3" s="1687"/>
      <c r="R3" s="1687"/>
      <c r="S3" s="1687"/>
      <c r="T3" s="1687"/>
      <c r="U3" s="1687"/>
      <c r="V3" s="1687"/>
      <c r="W3" s="1687"/>
      <c r="X3" s="1687"/>
      <c r="Y3" s="1687"/>
      <c r="Z3" s="1687"/>
      <c r="AA3" s="1687"/>
      <c r="AB3" s="1687"/>
      <c r="AC3" s="1687"/>
      <c r="AD3" s="373"/>
      <c r="AE3" s="373"/>
      <c r="AF3" s="373"/>
      <c r="AG3" s="373"/>
      <c r="AH3" s="373"/>
      <c r="AI3" s="373"/>
      <c r="AJ3" s="373"/>
      <c r="AK3" s="373"/>
      <c r="AL3" s="373"/>
      <c r="AM3" s="373"/>
      <c r="AN3" s="373"/>
      <c r="AO3" s="373"/>
      <c r="AP3" s="373"/>
      <c r="AQ3" s="373"/>
      <c r="AR3" s="373"/>
      <c r="AS3" s="373"/>
      <c r="AT3" s="373"/>
      <c r="AU3" s="373"/>
      <c r="AV3" s="373"/>
      <c r="AW3" s="373"/>
      <c r="AX3" s="373"/>
      <c r="AY3" s="373"/>
      <c r="AZ3" s="373"/>
      <c r="BA3" s="373"/>
      <c r="BB3" s="373"/>
      <c r="BC3" s="373"/>
      <c r="BD3" s="373"/>
      <c r="BE3" s="373"/>
      <c r="BF3" s="373"/>
      <c r="BG3" s="373"/>
      <c r="BH3" s="373"/>
      <c r="BI3" s="373"/>
      <c r="BJ3" s="373"/>
      <c r="BK3" s="373"/>
      <c r="BL3" s="373"/>
      <c r="BM3" s="373"/>
    </row>
    <row r="4" spans="1:65" ht="7.5" customHeight="1">
      <c r="A4" s="871"/>
      <c r="B4" s="871"/>
      <c r="C4" s="870"/>
      <c r="D4" s="870"/>
      <c r="E4" s="870"/>
      <c r="F4" s="870"/>
      <c r="G4" s="870"/>
      <c r="H4" s="869"/>
      <c r="I4" s="869"/>
      <c r="J4" s="871"/>
      <c r="K4" s="871"/>
      <c r="L4" s="871"/>
      <c r="M4" s="871"/>
      <c r="N4" s="871"/>
      <c r="O4" s="871"/>
      <c r="P4" s="871"/>
      <c r="Q4" s="871"/>
      <c r="R4" s="871"/>
      <c r="S4" s="871"/>
      <c r="T4" s="871"/>
      <c r="U4" s="871"/>
      <c r="V4" s="871"/>
      <c r="W4" s="871"/>
      <c r="X4" s="871"/>
      <c r="Y4" s="871"/>
      <c r="Z4" s="871"/>
      <c r="AA4" s="871"/>
      <c r="AB4" s="871"/>
      <c r="AC4" s="871"/>
      <c r="AD4" s="373"/>
      <c r="AE4" s="373"/>
      <c r="AF4" s="373"/>
      <c r="AG4" s="373"/>
      <c r="AH4" s="373"/>
      <c r="AI4" s="373"/>
      <c r="AJ4" s="373"/>
      <c r="AK4" s="373"/>
      <c r="AL4" s="373"/>
      <c r="AM4" s="373"/>
      <c r="AN4" s="373"/>
      <c r="AO4" s="373"/>
      <c r="AP4" s="373"/>
      <c r="AQ4" s="373"/>
      <c r="AR4" s="373"/>
      <c r="AS4" s="373"/>
      <c r="AT4" s="373"/>
      <c r="AU4" s="373"/>
      <c r="AV4" s="373"/>
      <c r="AW4" s="373"/>
      <c r="AX4" s="373"/>
      <c r="AY4" s="373"/>
      <c r="AZ4" s="373"/>
      <c r="BA4" s="373"/>
      <c r="BB4" s="373"/>
      <c r="BC4" s="373"/>
      <c r="BD4" s="373"/>
      <c r="BE4" s="373"/>
      <c r="BF4" s="373"/>
      <c r="BG4" s="373"/>
      <c r="BH4" s="373"/>
      <c r="BI4" s="373"/>
      <c r="BJ4" s="373"/>
      <c r="BK4" s="373"/>
      <c r="BL4" s="373"/>
      <c r="BM4" s="373"/>
    </row>
    <row r="5" spans="1:65" s="84" customFormat="1" ht="22.5" customHeight="1">
      <c r="A5" s="1688" t="s">
        <v>162</v>
      </c>
      <c r="B5" s="1689"/>
      <c r="C5" s="1694" t="s">
        <v>1087</v>
      </c>
      <c r="D5" s="1696" t="s">
        <v>1088</v>
      </c>
      <c r="E5" s="1698" t="s">
        <v>1089</v>
      </c>
      <c r="F5" s="1694"/>
      <c r="G5" s="1701" t="s">
        <v>1090</v>
      </c>
      <c r="H5" s="1703" t="s">
        <v>1187</v>
      </c>
      <c r="I5" s="1706" t="s">
        <v>1118</v>
      </c>
      <c r="J5" s="1709" t="s">
        <v>1117</v>
      </c>
      <c r="K5" s="1710"/>
      <c r="L5" s="1710"/>
      <c r="M5" s="1710"/>
      <c r="N5" s="1710"/>
      <c r="O5" s="1710"/>
      <c r="P5" s="1710"/>
      <c r="Q5" s="1710"/>
      <c r="R5" s="1710"/>
      <c r="S5" s="1710"/>
      <c r="T5" s="1710"/>
      <c r="U5" s="1710"/>
      <c r="V5" s="1710"/>
      <c r="W5" s="1710"/>
      <c r="X5" s="1710"/>
      <c r="Y5" s="1710"/>
      <c r="Z5" s="1710"/>
      <c r="AA5" s="1710"/>
      <c r="AB5" s="1710"/>
      <c r="AC5" s="1711"/>
      <c r="AD5" s="377"/>
      <c r="AE5" s="377"/>
      <c r="AF5" s="377"/>
      <c r="AG5" s="377"/>
      <c r="AH5" s="941"/>
      <c r="AI5" s="941"/>
      <c r="AJ5" s="941"/>
      <c r="AK5" s="941"/>
      <c r="AL5" s="941"/>
      <c r="AM5" s="941"/>
      <c r="AN5" s="941"/>
      <c r="AO5" s="941"/>
      <c r="AP5" s="941"/>
      <c r="AQ5" s="941"/>
      <c r="AR5" s="941"/>
      <c r="AS5" s="941"/>
      <c r="AT5" s="941"/>
      <c r="AU5" s="941"/>
      <c r="AV5" s="941"/>
      <c r="AW5" s="941"/>
      <c r="AX5" s="941"/>
      <c r="AY5" s="941"/>
      <c r="AZ5" s="941"/>
      <c r="BA5" s="941"/>
      <c r="BB5" s="941"/>
      <c r="BC5" s="941"/>
      <c r="BD5" s="941"/>
      <c r="BE5" s="941"/>
      <c r="BF5" s="941"/>
      <c r="BG5" s="941"/>
      <c r="BH5" s="941"/>
      <c r="BI5" s="941"/>
      <c r="BJ5" s="941"/>
      <c r="BK5" s="941"/>
      <c r="BL5" s="941"/>
      <c r="BM5" s="941"/>
    </row>
    <row r="6" spans="1:65" s="84" customFormat="1" ht="33" customHeight="1">
      <c r="A6" s="1690"/>
      <c r="B6" s="1691"/>
      <c r="C6" s="1695"/>
      <c r="D6" s="1697"/>
      <c r="E6" s="1699"/>
      <c r="F6" s="1700"/>
      <c r="G6" s="1702"/>
      <c r="H6" s="1704"/>
      <c r="I6" s="1707"/>
      <c r="J6" s="1683" t="s">
        <v>1091</v>
      </c>
      <c r="K6" s="1680" t="s">
        <v>326</v>
      </c>
      <c r="L6" s="1680" t="s">
        <v>1092</v>
      </c>
      <c r="M6" s="1680" t="s">
        <v>1093</v>
      </c>
      <c r="N6" s="1680" t="s">
        <v>1094</v>
      </c>
      <c r="O6" s="1680" t="s">
        <v>1095</v>
      </c>
      <c r="P6" s="1680" t="s">
        <v>1096</v>
      </c>
      <c r="Q6" s="1680" t="s">
        <v>1097</v>
      </c>
      <c r="R6" s="1680" t="s">
        <v>1098</v>
      </c>
      <c r="S6" s="1680" t="s">
        <v>1099</v>
      </c>
      <c r="T6" s="1680" t="s">
        <v>1100</v>
      </c>
      <c r="U6" s="1680" t="s">
        <v>1101</v>
      </c>
      <c r="V6" s="1680" t="s">
        <v>1102</v>
      </c>
      <c r="W6" s="1680" t="s">
        <v>1103</v>
      </c>
      <c r="X6" s="1680" t="s">
        <v>570</v>
      </c>
      <c r="Y6" s="1680" t="s">
        <v>1104</v>
      </c>
      <c r="Z6" s="1680" t="s">
        <v>1105</v>
      </c>
      <c r="AA6" s="1680" t="s">
        <v>1106</v>
      </c>
      <c r="AB6" s="1712" t="s">
        <v>454</v>
      </c>
      <c r="AC6" s="1676" t="s">
        <v>1107</v>
      </c>
      <c r="AD6" s="377"/>
      <c r="AE6" s="377"/>
      <c r="AF6" s="377"/>
      <c r="AG6" s="377"/>
      <c r="AH6" s="941"/>
      <c r="AI6" s="941"/>
      <c r="AJ6" s="941"/>
      <c r="AK6" s="941"/>
      <c r="AL6" s="941"/>
      <c r="AM6" s="941"/>
      <c r="AN6" s="941"/>
      <c r="AO6" s="941"/>
      <c r="AP6" s="941"/>
      <c r="AQ6" s="941"/>
      <c r="AR6" s="941"/>
      <c r="AS6" s="941"/>
      <c r="AT6" s="941"/>
      <c r="AU6" s="941"/>
      <c r="AV6" s="941"/>
      <c r="AW6" s="941"/>
      <c r="AX6" s="941"/>
      <c r="AY6" s="941"/>
      <c r="AZ6" s="941"/>
      <c r="BA6" s="941"/>
      <c r="BB6" s="941"/>
      <c r="BC6" s="941"/>
      <c r="BD6" s="941"/>
      <c r="BE6" s="941"/>
      <c r="BF6" s="941"/>
      <c r="BG6" s="941"/>
      <c r="BH6" s="941"/>
      <c r="BI6" s="941"/>
      <c r="BJ6" s="941"/>
      <c r="BK6" s="941"/>
      <c r="BL6" s="941"/>
      <c r="BM6" s="941"/>
    </row>
    <row r="7" spans="1:65" s="84" customFormat="1" ht="27" customHeight="1">
      <c r="A7" s="1690"/>
      <c r="B7" s="1691"/>
      <c r="C7" s="1695"/>
      <c r="D7" s="1697"/>
      <c r="E7" s="942" t="s">
        <v>1189</v>
      </c>
      <c r="F7" s="943" t="s">
        <v>1188</v>
      </c>
      <c r="G7" s="1702"/>
      <c r="H7" s="1704"/>
      <c r="I7" s="1707"/>
      <c r="J7" s="1684"/>
      <c r="K7" s="1681"/>
      <c r="L7" s="1681"/>
      <c r="M7" s="1681" t="s">
        <v>1108</v>
      </c>
      <c r="N7" s="1681" t="s">
        <v>1109</v>
      </c>
      <c r="O7" s="1681"/>
      <c r="P7" s="1681"/>
      <c r="Q7" s="1681"/>
      <c r="R7" s="1681"/>
      <c r="S7" s="1681" t="s">
        <v>1110</v>
      </c>
      <c r="T7" s="1681"/>
      <c r="U7" s="1681"/>
      <c r="V7" s="1681"/>
      <c r="W7" s="1681"/>
      <c r="X7" s="1681" t="s">
        <v>1111</v>
      </c>
      <c r="Y7" s="1681"/>
      <c r="Z7" s="1681"/>
      <c r="AA7" s="1681"/>
      <c r="AB7" s="1713"/>
      <c r="AC7" s="1677"/>
      <c r="AD7" s="377"/>
      <c r="AE7" s="377"/>
      <c r="AF7" s="377"/>
      <c r="AG7" s="377"/>
      <c r="AH7" s="941"/>
      <c r="AI7" s="941"/>
      <c r="AJ7" s="941"/>
      <c r="AK7" s="941"/>
      <c r="AL7" s="941"/>
      <c r="AM7" s="941"/>
      <c r="AN7" s="941"/>
      <c r="AO7" s="941"/>
      <c r="AP7" s="941"/>
      <c r="AQ7" s="941"/>
      <c r="AR7" s="941"/>
      <c r="AS7" s="941"/>
      <c r="AT7" s="941"/>
      <c r="AU7" s="941"/>
      <c r="AV7" s="941"/>
      <c r="AW7" s="941"/>
      <c r="AX7" s="941"/>
      <c r="AY7" s="941"/>
      <c r="AZ7" s="941"/>
      <c r="BA7" s="941"/>
      <c r="BB7" s="941"/>
      <c r="BC7" s="941"/>
      <c r="BD7" s="941"/>
      <c r="BE7" s="941"/>
      <c r="BF7" s="941"/>
      <c r="BG7" s="941"/>
      <c r="BH7" s="941"/>
      <c r="BI7" s="941"/>
      <c r="BJ7" s="941"/>
      <c r="BK7" s="941"/>
      <c r="BL7" s="941"/>
      <c r="BM7" s="941"/>
    </row>
    <row r="8" spans="1:65" s="84" customFormat="1" ht="64.5" customHeight="1">
      <c r="A8" s="1692"/>
      <c r="B8" s="1693"/>
      <c r="C8" s="1231" t="s">
        <v>1112</v>
      </c>
      <c r="D8" s="944" t="s">
        <v>1112</v>
      </c>
      <c r="E8" s="944" t="s">
        <v>1112</v>
      </c>
      <c r="F8" s="944" t="s">
        <v>1112</v>
      </c>
      <c r="G8" s="945" t="s">
        <v>1113</v>
      </c>
      <c r="H8" s="1705"/>
      <c r="I8" s="1708"/>
      <c r="J8" s="1685"/>
      <c r="K8" s="1682"/>
      <c r="L8" s="1682"/>
      <c r="M8" s="1682"/>
      <c r="N8" s="1682"/>
      <c r="O8" s="1682"/>
      <c r="P8" s="1682"/>
      <c r="Q8" s="1682"/>
      <c r="R8" s="1682"/>
      <c r="S8" s="1682"/>
      <c r="T8" s="1682"/>
      <c r="U8" s="1682"/>
      <c r="V8" s="1682"/>
      <c r="W8" s="1682"/>
      <c r="X8" s="1682"/>
      <c r="Y8" s="1682"/>
      <c r="Z8" s="1682"/>
      <c r="AA8" s="1682"/>
      <c r="AB8" s="1714"/>
      <c r="AC8" s="1678"/>
      <c r="AD8" s="377"/>
      <c r="AE8" s="377"/>
      <c r="AF8" s="377"/>
      <c r="AG8" s="377"/>
      <c r="AH8" s="941"/>
      <c r="AI8" s="941"/>
      <c r="AJ8" s="941"/>
      <c r="AK8" s="941"/>
      <c r="AL8" s="941"/>
      <c r="AM8" s="941"/>
      <c r="AN8" s="941"/>
      <c r="AO8" s="941"/>
      <c r="AP8" s="941"/>
      <c r="AQ8" s="941"/>
      <c r="AR8" s="941"/>
      <c r="AS8" s="941"/>
      <c r="AT8" s="941"/>
      <c r="AU8" s="941"/>
      <c r="AV8" s="941"/>
      <c r="AW8" s="941"/>
      <c r="AX8" s="941"/>
      <c r="AY8" s="941"/>
      <c r="AZ8" s="941"/>
      <c r="BA8" s="941"/>
      <c r="BB8" s="941"/>
      <c r="BC8" s="941"/>
      <c r="BD8" s="941"/>
      <c r="BE8" s="941"/>
      <c r="BF8" s="941"/>
      <c r="BG8" s="941"/>
      <c r="BH8" s="941"/>
      <c r="BI8" s="941"/>
      <c r="BJ8" s="941"/>
      <c r="BK8" s="941"/>
      <c r="BL8" s="941"/>
      <c r="BM8" s="941"/>
    </row>
    <row r="9" spans="1:65" ht="19.5" customHeight="1">
      <c r="A9" s="1233"/>
      <c r="B9" s="1234"/>
      <c r="C9" s="1232"/>
      <c r="D9" s="873"/>
      <c r="E9" s="872"/>
      <c r="F9" s="872"/>
      <c r="G9" s="874"/>
      <c r="H9" s="875"/>
      <c r="I9" s="1227"/>
      <c r="J9" s="1228"/>
      <c r="K9" s="1229"/>
      <c r="L9" s="1229"/>
      <c r="M9" s="1229"/>
      <c r="N9" s="1229"/>
      <c r="O9" s="1230"/>
      <c r="P9" s="1230"/>
      <c r="Q9" s="1229"/>
      <c r="R9" s="1229"/>
      <c r="S9" s="1230"/>
      <c r="T9" s="1230"/>
      <c r="U9" s="1229"/>
      <c r="V9" s="1229"/>
      <c r="W9" s="1229"/>
      <c r="X9" s="1230"/>
      <c r="Y9" s="1229"/>
      <c r="Z9" s="1229"/>
      <c r="AA9" s="1229"/>
      <c r="AB9" s="876"/>
      <c r="AC9" s="877"/>
      <c r="AD9" s="871"/>
      <c r="AE9" s="871"/>
      <c r="AF9" s="871"/>
      <c r="AG9" s="871"/>
      <c r="AH9" s="373"/>
      <c r="AI9" s="373"/>
      <c r="AJ9" s="373"/>
      <c r="AK9" s="373"/>
      <c r="AL9" s="373"/>
      <c r="AM9" s="373"/>
      <c r="AN9" s="373"/>
      <c r="AO9" s="373"/>
      <c r="AP9" s="373"/>
      <c r="AQ9" s="373"/>
      <c r="AR9" s="373"/>
      <c r="AS9" s="373"/>
      <c r="AT9" s="373"/>
      <c r="AU9" s="373"/>
      <c r="AV9" s="373"/>
      <c r="AW9" s="373"/>
      <c r="AX9" s="373"/>
      <c r="AY9" s="373"/>
      <c r="AZ9" s="373"/>
      <c r="BA9" s="373"/>
      <c r="BB9" s="373"/>
      <c r="BC9" s="373"/>
      <c r="BD9" s="373"/>
      <c r="BE9" s="373"/>
      <c r="BF9" s="373"/>
      <c r="BG9" s="373"/>
      <c r="BH9" s="373"/>
      <c r="BI9" s="373"/>
      <c r="BJ9" s="373"/>
      <c r="BK9" s="373"/>
      <c r="BL9" s="373"/>
      <c r="BM9" s="373"/>
    </row>
    <row r="10" spans="1:65">
      <c r="A10" s="1235">
        <v>2018</v>
      </c>
      <c r="B10" s="1236"/>
      <c r="C10" s="1251">
        <v>200069</v>
      </c>
      <c r="D10" s="1252">
        <v>834</v>
      </c>
      <c r="E10" s="1253">
        <v>77077</v>
      </c>
      <c r="F10" s="1252">
        <v>100316</v>
      </c>
      <c r="G10" s="1254">
        <v>2839.5</v>
      </c>
      <c r="H10" s="1254">
        <v>6052.4</v>
      </c>
      <c r="I10" s="1255">
        <v>3135.2</v>
      </c>
      <c r="J10" s="1256"/>
      <c r="K10" s="1257"/>
      <c r="L10" s="1257"/>
      <c r="M10" s="1257"/>
      <c r="N10" s="1257"/>
      <c r="O10" s="1257"/>
      <c r="P10" s="1257"/>
      <c r="Q10" s="1257"/>
      <c r="R10" s="1257"/>
      <c r="S10" s="1257"/>
      <c r="T10" s="1257"/>
      <c r="U10" s="1257"/>
      <c r="V10" s="1257"/>
      <c r="W10" s="1257"/>
      <c r="X10" s="1257"/>
      <c r="Y10" s="1257"/>
      <c r="Z10" s="1257"/>
      <c r="AA10" s="1257"/>
      <c r="AB10" s="1257"/>
      <c r="AC10" s="1258"/>
      <c r="AD10" s="373"/>
      <c r="AE10" s="373"/>
      <c r="AF10" s="373"/>
      <c r="AG10" s="373"/>
      <c r="AH10" s="373"/>
      <c r="AI10" s="373"/>
      <c r="AJ10" s="373"/>
      <c r="AK10" s="373"/>
      <c r="AL10" s="373"/>
      <c r="AM10" s="373"/>
      <c r="AN10" s="373"/>
      <c r="AO10" s="373"/>
      <c r="AP10" s="373"/>
      <c r="AQ10" s="373"/>
      <c r="AR10" s="373"/>
      <c r="AS10" s="373"/>
      <c r="AT10" s="373"/>
      <c r="AU10" s="373"/>
      <c r="AV10" s="373"/>
      <c r="AW10" s="373"/>
      <c r="AX10" s="373"/>
      <c r="AY10" s="373"/>
      <c r="AZ10" s="373"/>
      <c r="BA10" s="373"/>
      <c r="BB10" s="373"/>
      <c r="BC10" s="373"/>
      <c r="BD10" s="373"/>
      <c r="BE10" s="373"/>
      <c r="BF10" s="373"/>
      <c r="BG10" s="373"/>
      <c r="BH10" s="373"/>
      <c r="BI10" s="373"/>
      <c r="BJ10" s="373"/>
      <c r="BK10" s="373"/>
      <c r="BL10" s="373"/>
      <c r="BM10" s="373"/>
    </row>
    <row r="11" spans="1:65">
      <c r="A11" s="1235">
        <v>2019</v>
      </c>
      <c r="B11" s="1236"/>
      <c r="C11" s="1251">
        <v>171408</v>
      </c>
      <c r="D11" s="1252">
        <v>711</v>
      </c>
      <c r="E11" s="1253">
        <v>56538</v>
      </c>
      <c r="F11" s="1252">
        <v>68272</v>
      </c>
      <c r="G11" s="1254">
        <v>2851.3</v>
      </c>
      <c r="H11" s="1254">
        <v>6129.2</v>
      </c>
      <c r="I11" s="1255">
        <v>2937</v>
      </c>
      <c r="J11" s="1256"/>
      <c r="K11" s="1257"/>
      <c r="L11" s="1257"/>
      <c r="M11" s="1257"/>
      <c r="N11" s="1257"/>
      <c r="O11" s="1257"/>
      <c r="P11" s="1257"/>
      <c r="Q11" s="1257"/>
      <c r="R11" s="1257"/>
      <c r="S11" s="1257"/>
      <c r="T11" s="1257"/>
      <c r="U11" s="1257"/>
      <c r="V11" s="1257"/>
      <c r="W11" s="1257"/>
      <c r="X11" s="1257"/>
      <c r="Y11" s="1257"/>
      <c r="Z11" s="1257"/>
      <c r="AA11" s="1257"/>
      <c r="AB11" s="1257"/>
      <c r="AC11" s="1258"/>
      <c r="AD11" s="373"/>
      <c r="AE11" s="373"/>
      <c r="AF11" s="373"/>
      <c r="AG11" s="373"/>
      <c r="AH11" s="373"/>
      <c r="AI11" s="373"/>
      <c r="AJ11" s="373"/>
      <c r="AK11" s="373"/>
      <c r="AL11" s="373"/>
      <c r="AM11" s="373"/>
      <c r="AN11" s="373"/>
      <c r="AO11" s="373"/>
      <c r="AP11" s="373"/>
      <c r="AQ11" s="373"/>
      <c r="AR11" s="373"/>
      <c r="AS11" s="373"/>
      <c r="AT11" s="373"/>
      <c r="AU11" s="373"/>
      <c r="AV11" s="373"/>
      <c r="AW11" s="373"/>
      <c r="AX11" s="373"/>
      <c r="AY11" s="373"/>
      <c r="AZ11" s="373"/>
      <c r="BA11" s="373"/>
      <c r="BB11" s="373"/>
      <c r="BC11" s="373"/>
      <c r="BD11" s="373"/>
      <c r="BE11" s="373"/>
      <c r="BF11" s="373"/>
      <c r="BG11" s="373"/>
      <c r="BH11" s="373"/>
      <c r="BI11" s="373"/>
      <c r="BJ11" s="373"/>
      <c r="BK11" s="373"/>
      <c r="BL11" s="373"/>
      <c r="BM11" s="373"/>
    </row>
    <row r="12" spans="1:65">
      <c r="A12" s="1235">
        <v>2020</v>
      </c>
      <c r="B12" s="1236"/>
      <c r="C12" s="1251">
        <v>396882</v>
      </c>
      <c r="D12" s="1252">
        <v>1899</v>
      </c>
      <c r="E12" s="1253">
        <v>52889</v>
      </c>
      <c r="F12" s="1252">
        <v>104245</v>
      </c>
      <c r="G12" s="1254">
        <v>2960.7</v>
      </c>
      <c r="H12" s="1254">
        <v>6774.2</v>
      </c>
      <c r="I12" s="1255">
        <v>2638.1</v>
      </c>
      <c r="J12" s="1256">
        <v>1159.5</v>
      </c>
      <c r="K12" s="1257">
        <v>587.29999999999995</v>
      </c>
      <c r="L12" s="1257">
        <v>1023</v>
      </c>
      <c r="M12" s="1257">
        <v>832.2</v>
      </c>
      <c r="N12" s="1257">
        <v>1127.4000000000001</v>
      </c>
      <c r="O12" s="1257">
        <v>277</v>
      </c>
      <c r="P12" s="1257">
        <v>891.6</v>
      </c>
      <c r="Q12" s="1257">
        <v>745.4</v>
      </c>
      <c r="R12" s="1257">
        <v>1244.2</v>
      </c>
      <c r="S12" s="1257">
        <v>967.5</v>
      </c>
      <c r="T12" s="1257">
        <v>1303.5</v>
      </c>
      <c r="U12" s="1257">
        <v>1320.2</v>
      </c>
      <c r="V12" s="1257">
        <v>1416.1</v>
      </c>
      <c r="W12" s="1257">
        <v>1351.5</v>
      </c>
      <c r="X12" s="1257">
        <v>798</v>
      </c>
      <c r="Y12" s="1257">
        <v>1009.9</v>
      </c>
      <c r="Z12" s="1259" t="s">
        <v>734</v>
      </c>
      <c r="AA12" s="1257">
        <v>943.3</v>
      </c>
      <c r="AB12" s="1257">
        <v>4870.2</v>
      </c>
      <c r="AC12" s="1258">
        <v>1002.6</v>
      </c>
      <c r="AD12" s="373"/>
      <c r="AE12" s="373"/>
      <c r="AF12" s="373"/>
      <c r="AG12" s="373"/>
      <c r="AH12" s="373"/>
      <c r="AI12" s="373"/>
      <c r="AJ12" s="373"/>
      <c r="AK12" s="373"/>
      <c r="AL12" s="373"/>
      <c r="AM12" s="373"/>
      <c r="AN12" s="373"/>
      <c r="AO12" s="373"/>
      <c r="AP12" s="373"/>
      <c r="AQ12" s="373"/>
      <c r="AR12" s="373"/>
      <c r="AS12" s="373"/>
      <c r="AT12" s="373"/>
      <c r="AU12" s="373"/>
      <c r="AV12" s="373"/>
      <c r="AW12" s="373"/>
      <c r="AX12" s="373"/>
      <c r="AY12" s="373"/>
      <c r="AZ12" s="373"/>
      <c r="BA12" s="373"/>
      <c r="BB12" s="373"/>
      <c r="BC12" s="373"/>
      <c r="BD12" s="373"/>
      <c r="BE12" s="373"/>
      <c r="BF12" s="373"/>
      <c r="BG12" s="373"/>
      <c r="BH12" s="373"/>
      <c r="BI12" s="373"/>
      <c r="BJ12" s="373"/>
      <c r="BK12" s="373"/>
      <c r="BL12" s="373"/>
      <c r="BM12" s="373"/>
    </row>
    <row r="13" spans="1:65">
      <c r="A13" s="1235">
        <v>2021</v>
      </c>
      <c r="B13" s="1236"/>
      <c r="C13" s="1251">
        <v>1173157</v>
      </c>
      <c r="D13" s="1252">
        <v>4888</v>
      </c>
      <c r="E13" s="1253">
        <v>34016</v>
      </c>
      <c r="F13" s="1252">
        <v>86665</v>
      </c>
      <c r="G13" s="1254">
        <v>5489.2</v>
      </c>
      <c r="H13" s="1254">
        <v>12226</v>
      </c>
      <c r="I13" s="1255">
        <v>4233.3</v>
      </c>
      <c r="J13" s="1256">
        <v>1321.7</v>
      </c>
      <c r="K13" s="1257">
        <v>609.1</v>
      </c>
      <c r="L13" s="1257">
        <v>1735.6</v>
      </c>
      <c r="M13" s="1257">
        <v>1152.8</v>
      </c>
      <c r="N13" s="1257">
        <v>1984.3</v>
      </c>
      <c r="O13" s="1257">
        <v>381.8</v>
      </c>
      <c r="P13" s="1257">
        <v>3447.3</v>
      </c>
      <c r="Q13" s="1257">
        <v>1566.6</v>
      </c>
      <c r="R13" s="1257">
        <v>1293.7</v>
      </c>
      <c r="S13" s="1257">
        <v>1218.4000000000001</v>
      </c>
      <c r="T13" s="1257">
        <v>1423.3</v>
      </c>
      <c r="U13" s="1257">
        <v>1907.2</v>
      </c>
      <c r="V13" s="1257">
        <v>1676.9</v>
      </c>
      <c r="W13" s="1257">
        <v>1772.7</v>
      </c>
      <c r="X13" s="1257">
        <v>878</v>
      </c>
      <c r="Y13" s="1257">
        <v>1167.2</v>
      </c>
      <c r="Z13" s="1257">
        <v>1395.9</v>
      </c>
      <c r="AA13" s="1257">
        <v>922.8</v>
      </c>
      <c r="AB13" s="1257">
        <v>62493.3</v>
      </c>
      <c r="AC13" s="1258">
        <v>1027.9000000000001</v>
      </c>
      <c r="AD13" s="373"/>
      <c r="AE13" s="373"/>
      <c r="AF13" s="373"/>
      <c r="AG13" s="373"/>
      <c r="AH13" s="373"/>
      <c r="AI13" s="373"/>
      <c r="AJ13" s="373"/>
      <c r="AK13" s="373"/>
      <c r="AL13" s="373"/>
      <c r="AM13" s="373"/>
      <c r="AN13" s="373"/>
      <c r="AO13" s="373"/>
      <c r="AP13" s="373"/>
      <c r="AQ13" s="373"/>
      <c r="AR13" s="373"/>
      <c r="AS13" s="373"/>
      <c r="AT13" s="373"/>
      <c r="AU13" s="373"/>
      <c r="AV13" s="373"/>
      <c r="AW13" s="373"/>
      <c r="AX13" s="373"/>
      <c r="AY13" s="373"/>
      <c r="AZ13" s="373"/>
      <c r="BA13" s="373"/>
      <c r="BB13" s="373"/>
      <c r="BC13" s="373"/>
      <c r="BD13" s="373"/>
      <c r="BE13" s="373"/>
      <c r="BF13" s="373"/>
      <c r="BG13" s="373"/>
      <c r="BH13" s="373"/>
      <c r="BI13" s="373"/>
      <c r="BJ13" s="373"/>
      <c r="BK13" s="373"/>
      <c r="BL13" s="373"/>
      <c r="BM13" s="373"/>
    </row>
    <row r="14" spans="1:65">
      <c r="A14" s="1235">
        <v>2022</v>
      </c>
      <c r="B14" s="1236"/>
      <c r="C14" s="1251">
        <v>686602</v>
      </c>
      <c r="D14" s="1252">
        <v>2972</v>
      </c>
      <c r="E14" s="1253">
        <v>67488</v>
      </c>
      <c r="F14" s="1252">
        <v>36863</v>
      </c>
      <c r="G14" s="1254">
        <v>3847.2</v>
      </c>
      <c r="H14" s="1254">
        <v>8489.7000000000007</v>
      </c>
      <c r="I14" s="1255">
        <v>2635.6</v>
      </c>
      <c r="J14" s="1256">
        <v>777.5</v>
      </c>
      <c r="K14" s="1257">
        <v>383.4</v>
      </c>
      <c r="L14" s="1257">
        <v>1224.5999999999999</v>
      </c>
      <c r="M14" s="1257">
        <v>1319.5</v>
      </c>
      <c r="N14" s="1257">
        <v>1295.9000000000001</v>
      </c>
      <c r="O14" s="1257">
        <v>353.9</v>
      </c>
      <c r="P14" s="1257">
        <v>1670.5</v>
      </c>
      <c r="Q14" s="1257">
        <v>3523.8</v>
      </c>
      <c r="R14" s="1257">
        <v>1372</v>
      </c>
      <c r="S14" s="1257">
        <v>880.9</v>
      </c>
      <c r="T14" s="1257">
        <v>1249.9000000000001</v>
      </c>
      <c r="U14" s="1257">
        <v>1633</v>
      </c>
      <c r="V14" s="1257">
        <v>1548.5</v>
      </c>
      <c r="W14" s="1257">
        <v>1323.7</v>
      </c>
      <c r="X14" s="1257">
        <v>560.79999999999995</v>
      </c>
      <c r="Y14" s="1257">
        <v>826.7</v>
      </c>
      <c r="Z14" s="1257">
        <v>705.4</v>
      </c>
      <c r="AA14" s="1257">
        <v>914.1</v>
      </c>
      <c r="AB14" s="1257">
        <v>30378.2</v>
      </c>
      <c r="AC14" s="1258">
        <v>758.9</v>
      </c>
      <c r="AD14" s="373"/>
      <c r="AE14" s="373"/>
      <c r="AF14" s="373"/>
      <c r="AG14" s="373"/>
      <c r="AH14" s="373"/>
      <c r="AI14" s="373"/>
      <c r="AJ14" s="373"/>
      <c r="AK14" s="373"/>
      <c r="AL14" s="373"/>
      <c r="AM14" s="373"/>
      <c r="AN14" s="373"/>
      <c r="AO14" s="373"/>
      <c r="AP14" s="373"/>
      <c r="AQ14" s="373"/>
      <c r="AR14" s="373"/>
      <c r="AS14" s="373"/>
      <c r="AT14" s="373"/>
      <c r="AU14" s="373"/>
      <c r="AV14" s="373"/>
      <c r="AW14" s="373"/>
      <c r="AX14" s="373"/>
      <c r="AY14" s="373"/>
      <c r="AZ14" s="373"/>
      <c r="BA14" s="373"/>
      <c r="BB14" s="373"/>
      <c r="BC14" s="373"/>
      <c r="BD14" s="373"/>
      <c r="BE14" s="373"/>
      <c r="BF14" s="373"/>
      <c r="BG14" s="373"/>
      <c r="BH14" s="373"/>
      <c r="BI14" s="373"/>
      <c r="BJ14" s="373"/>
      <c r="BK14" s="373"/>
      <c r="BL14" s="373"/>
      <c r="BM14" s="373"/>
    </row>
    <row r="15" spans="1:65">
      <c r="A15" s="1235">
        <v>2023</v>
      </c>
      <c r="B15" s="1236"/>
      <c r="C15" s="1251">
        <v>410629</v>
      </c>
      <c r="D15" s="1252">
        <v>1697</v>
      </c>
      <c r="E15" s="1253">
        <v>41451</v>
      </c>
      <c r="F15" s="1252">
        <v>37088</v>
      </c>
      <c r="G15" s="1254">
        <v>4248.8999999999996</v>
      </c>
      <c r="H15" s="1254">
        <v>10654.2</v>
      </c>
      <c r="I15" s="1255">
        <v>3068.4</v>
      </c>
      <c r="J15" s="1256">
        <v>851.2</v>
      </c>
      <c r="K15" s="1257">
        <v>796.7</v>
      </c>
      <c r="L15" s="1257">
        <v>1482.7</v>
      </c>
      <c r="M15" s="1257">
        <v>1132.3</v>
      </c>
      <c r="N15" s="1257">
        <v>1512.9</v>
      </c>
      <c r="O15" s="1257">
        <v>405</v>
      </c>
      <c r="P15" s="1257">
        <v>1878.2</v>
      </c>
      <c r="Q15" s="1257">
        <v>2145.1999999999998</v>
      </c>
      <c r="R15" s="1257">
        <v>2073.6</v>
      </c>
      <c r="S15" s="1257">
        <v>1084.3</v>
      </c>
      <c r="T15" s="1257">
        <v>1222.0999999999999</v>
      </c>
      <c r="U15" s="1257">
        <v>1441.2</v>
      </c>
      <c r="V15" s="1257">
        <v>1555.6</v>
      </c>
      <c r="W15" s="1257">
        <v>1377.4</v>
      </c>
      <c r="X15" s="1257">
        <v>909.5</v>
      </c>
      <c r="Y15" s="1257">
        <v>781.1</v>
      </c>
      <c r="Z15" s="1257">
        <v>489.7</v>
      </c>
      <c r="AA15" s="1257">
        <v>1075.5</v>
      </c>
      <c r="AB15" s="1257">
        <v>23880.9</v>
      </c>
      <c r="AC15" s="1258">
        <v>891.3</v>
      </c>
      <c r="AD15" s="373"/>
      <c r="AE15" s="373"/>
      <c r="AF15" s="373"/>
      <c r="AG15" s="373"/>
      <c r="AH15" s="373"/>
      <c r="AI15" s="373"/>
      <c r="AJ15" s="373"/>
      <c r="AK15" s="373"/>
      <c r="AL15" s="373"/>
      <c r="AM15" s="373"/>
      <c r="AN15" s="373"/>
      <c r="AO15" s="373"/>
      <c r="AP15" s="373"/>
      <c r="AQ15" s="373"/>
      <c r="AR15" s="373"/>
      <c r="AS15" s="373"/>
      <c r="AT15" s="373"/>
      <c r="AU15" s="373"/>
      <c r="AV15" s="373"/>
      <c r="AW15" s="373"/>
      <c r="AX15" s="373"/>
      <c r="AY15" s="373"/>
      <c r="AZ15" s="373"/>
      <c r="BA15" s="373"/>
      <c r="BB15" s="373"/>
      <c r="BC15" s="373"/>
      <c r="BD15" s="373"/>
      <c r="BE15" s="373"/>
      <c r="BF15" s="373"/>
      <c r="BG15" s="373"/>
      <c r="BH15" s="373"/>
      <c r="BI15" s="373"/>
      <c r="BJ15" s="373"/>
      <c r="BK15" s="373"/>
      <c r="BL15" s="373"/>
      <c r="BM15" s="373"/>
    </row>
    <row r="16" spans="1:65">
      <c r="A16" s="1235"/>
      <c r="B16" s="1236"/>
      <c r="C16" s="1251"/>
      <c r="D16" s="1252"/>
      <c r="E16" s="1253"/>
      <c r="F16" s="1252"/>
      <c r="G16" s="1254"/>
      <c r="H16" s="1254"/>
      <c r="I16" s="1255"/>
      <c r="J16" s="1256"/>
      <c r="K16" s="1257"/>
      <c r="L16" s="1257"/>
      <c r="M16" s="1257"/>
      <c r="N16" s="1257"/>
      <c r="O16" s="1257"/>
      <c r="P16" s="1257"/>
      <c r="Q16" s="1257"/>
      <c r="R16" s="1257"/>
      <c r="S16" s="1257"/>
      <c r="T16" s="1257"/>
      <c r="U16" s="1257"/>
      <c r="V16" s="1257"/>
      <c r="W16" s="1257"/>
      <c r="X16" s="1257"/>
      <c r="Y16" s="1257"/>
      <c r="Z16" s="1257"/>
      <c r="AA16" s="1257"/>
      <c r="AB16" s="1257"/>
      <c r="AC16" s="1258"/>
      <c r="AD16" s="373"/>
      <c r="AE16" s="373"/>
      <c r="AF16" s="373"/>
      <c r="AG16" s="373"/>
      <c r="AH16" s="373"/>
      <c r="AI16" s="373"/>
      <c r="AJ16" s="373"/>
      <c r="AK16" s="373"/>
      <c r="AL16" s="373"/>
      <c r="AM16" s="373"/>
      <c r="AN16" s="373"/>
      <c r="AO16" s="373"/>
      <c r="AP16" s="373"/>
      <c r="AQ16" s="373"/>
      <c r="AR16" s="373"/>
      <c r="AS16" s="373"/>
      <c r="AT16" s="373"/>
      <c r="AU16" s="373"/>
      <c r="AV16" s="373"/>
      <c r="AW16" s="373"/>
      <c r="AX16" s="373"/>
      <c r="AY16" s="373"/>
      <c r="AZ16" s="373"/>
      <c r="BA16" s="373"/>
      <c r="BB16" s="373"/>
      <c r="BC16" s="373"/>
      <c r="BD16" s="373"/>
      <c r="BE16" s="373"/>
      <c r="BF16" s="373"/>
      <c r="BG16" s="373"/>
      <c r="BH16" s="373"/>
      <c r="BI16" s="373"/>
      <c r="BJ16" s="373"/>
      <c r="BK16" s="373"/>
      <c r="BL16" s="373"/>
      <c r="BM16" s="373"/>
    </row>
    <row r="17" spans="1:65">
      <c r="A17" s="1235">
        <v>2018</v>
      </c>
      <c r="B17" s="471" t="s">
        <v>147</v>
      </c>
      <c r="C17" s="1260">
        <v>17458</v>
      </c>
      <c r="D17" s="1261">
        <v>873</v>
      </c>
      <c r="E17" s="1261">
        <v>10702</v>
      </c>
      <c r="F17" s="1262">
        <v>6661</v>
      </c>
      <c r="G17" s="1263">
        <v>2961.5</v>
      </c>
      <c r="H17" s="1263">
        <v>6476.4</v>
      </c>
      <c r="I17" s="1264">
        <v>3747.3</v>
      </c>
      <c r="J17" s="1263"/>
      <c r="K17" s="1263"/>
      <c r="L17" s="1263"/>
      <c r="M17" s="1263"/>
      <c r="N17" s="1263"/>
      <c r="O17" s="1263"/>
      <c r="P17" s="1263"/>
      <c r="Q17" s="1263"/>
      <c r="R17" s="1263"/>
      <c r="S17" s="1263"/>
      <c r="T17" s="1263"/>
      <c r="U17" s="1263"/>
      <c r="V17" s="1263"/>
      <c r="W17" s="1263"/>
      <c r="X17" s="1263"/>
      <c r="Y17" s="1263"/>
      <c r="Z17" s="1265"/>
      <c r="AA17" s="1263"/>
      <c r="AB17" s="1263"/>
      <c r="AC17" s="1263"/>
      <c r="AD17" s="373"/>
      <c r="AE17" s="373"/>
      <c r="AF17" s="373"/>
      <c r="AG17" s="373"/>
      <c r="AH17" s="373"/>
      <c r="AI17" s="373"/>
      <c r="AJ17" s="373"/>
      <c r="AK17" s="373"/>
      <c r="AL17" s="373"/>
      <c r="AM17" s="373"/>
      <c r="AN17" s="373"/>
      <c r="AO17" s="373"/>
      <c r="AP17" s="373"/>
      <c r="AQ17" s="373"/>
      <c r="AR17" s="373"/>
      <c r="AS17" s="373"/>
      <c r="AT17" s="373"/>
      <c r="AU17" s="373"/>
      <c r="AV17" s="373"/>
      <c r="AW17" s="373"/>
      <c r="AX17" s="373"/>
      <c r="AY17" s="373"/>
      <c r="AZ17" s="373"/>
      <c r="BA17" s="373"/>
      <c r="BB17" s="373"/>
      <c r="BC17" s="373"/>
      <c r="BD17" s="373"/>
      <c r="BE17" s="373"/>
      <c r="BF17" s="373"/>
      <c r="BG17" s="373"/>
      <c r="BH17" s="373"/>
      <c r="BI17" s="373"/>
      <c r="BJ17" s="373"/>
      <c r="BK17" s="373"/>
      <c r="BL17" s="373"/>
      <c r="BM17" s="373"/>
    </row>
    <row r="18" spans="1:65">
      <c r="A18" s="1235"/>
      <c r="B18" s="471" t="s">
        <v>148</v>
      </c>
      <c r="C18" s="1260">
        <v>19513</v>
      </c>
      <c r="D18" s="1261">
        <v>1084</v>
      </c>
      <c r="E18" s="1261">
        <v>8710</v>
      </c>
      <c r="F18" s="1262">
        <v>6688</v>
      </c>
      <c r="G18" s="1263">
        <v>3046.4</v>
      </c>
      <c r="H18" s="1263">
        <v>6551.8</v>
      </c>
      <c r="I18" s="1264">
        <v>3710.1</v>
      </c>
      <c r="J18" s="1263"/>
      <c r="K18" s="1263"/>
      <c r="L18" s="1263"/>
      <c r="M18" s="1263"/>
      <c r="N18" s="1263"/>
      <c r="O18" s="1263"/>
      <c r="P18" s="1263"/>
      <c r="Q18" s="1263"/>
      <c r="R18" s="1263"/>
      <c r="S18" s="1263"/>
      <c r="T18" s="1263"/>
      <c r="U18" s="1263"/>
      <c r="V18" s="1263"/>
      <c r="W18" s="1263"/>
      <c r="X18" s="1263"/>
      <c r="Y18" s="1263"/>
      <c r="Z18" s="1265"/>
      <c r="AA18" s="1263"/>
      <c r="AB18" s="1263"/>
      <c r="AC18" s="1263"/>
      <c r="AD18" s="373"/>
      <c r="AE18" s="373"/>
      <c r="AF18" s="373"/>
      <c r="AG18" s="373"/>
      <c r="AH18" s="373"/>
      <c r="AI18" s="373"/>
      <c r="AJ18" s="373"/>
      <c r="AK18" s="373"/>
      <c r="AL18" s="373"/>
      <c r="AM18" s="373"/>
      <c r="AN18" s="373"/>
      <c r="AO18" s="373"/>
      <c r="AP18" s="373"/>
      <c r="AQ18" s="373"/>
      <c r="AR18" s="373"/>
      <c r="AS18" s="373"/>
      <c r="AT18" s="373"/>
      <c r="AU18" s="373"/>
      <c r="AV18" s="373"/>
      <c r="AW18" s="373"/>
      <c r="AX18" s="373"/>
      <c r="AY18" s="373"/>
      <c r="AZ18" s="373"/>
      <c r="BA18" s="373"/>
      <c r="BB18" s="373"/>
      <c r="BC18" s="373"/>
      <c r="BD18" s="373"/>
      <c r="BE18" s="373"/>
      <c r="BF18" s="373"/>
      <c r="BG18" s="373"/>
      <c r="BH18" s="373"/>
      <c r="BI18" s="373"/>
      <c r="BJ18" s="373"/>
      <c r="BK18" s="373"/>
      <c r="BL18" s="373"/>
      <c r="BM18" s="373"/>
    </row>
    <row r="19" spans="1:65">
      <c r="A19" s="1235"/>
      <c r="B19" s="471" t="s">
        <v>149</v>
      </c>
      <c r="C19" s="1260">
        <v>33434</v>
      </c>
      <c r="D19" s="1261">
        <v>1672</v>
      </c>
      <c r="E19" s="1261">
        <v>10492</v>
      </c>
      <c r="F19" s="1262">
        <v>19185</v>
      </c>
      <c r="G19" s="1263">
        <v>3032.7</v>
      </c>
      <c r="H19" s="1263">
        <v>6476.8</v>
      </c>
      <c r="I19" s="1264">
        <v>3650.1</v>
      </c>
      <c r="J19" s="1263"/>
      <c r="K19" s="1263"/>
      <c r="L19" s="1263"/>
      <c r="M19" s="1263"/>
      <c r="N19" s="1263"/>
      <c r="O19" s="1263"/>
      <c r="P19" s="1263"/>
      <c r="Q19" s="1263"/>
      <c r="R19" s="1263"/>
      <c r="S19" s="1263"/>
      <c r="T19" s="1263"/>
      <c r="U19" s="1263"/>
      <c r="V19" s="1263"/>
      <c r="W19" s="1263"/>
      <c r="X19" s="1263"/>
      <c r="Y19" s="1263"/>
      <c r="Z19" s="1265"/>
      <c r="AA19" s="1263"/>
      <c r="AB19" s="1263"/>
      <c r="AC19" s="1263"/>
      <c r="AD19" s="373"/>
      <c r="AE19" s="373"/>
      <c r="AF19" s="373"/>
      <c r="AG19" s="373"/>
      <c r="AH19" s="373"/>
      <c r="AI19" s="373"/>
      <c r="AJ19" s="373"/>
      <c r="AK19" s="373"/>
      <c r="AL19" s="373"/>
      <c r="AM19" s="373"/>
      <c r="AN19" s="373"/>
      <c r="AO19" s="373"/>
      <c r="AP19" s="373"/>
      <c r="AQ19" s="373"/>
      <c r="AR19" s="373"/>
      <c r="AS19" s="373"/>
      <c r="AT19" s="373"/>
      <c r="AU19" s="373"/>
      <c r="AV19" s="373"/>
      <c r="AW19" s="373"/>
      <c r="AX19" s="373"/>
      <c r="AY19" s="373"/>
      <c r="AZ19" s="373"/>
      <c r="BA19" s="373"/>
      <c r="BB19" s="373"/>
      <c r="BC19" s="373"/>
      <c r="BD19" s="373"/>
      <c r="BE19" s="373"/>
      <c r="BF19" s="373"/>
      <c r="BG19" s="373"/>
      <c r="BH19" s="373"/>
      <c r="BI19" s="373"/>
      <c r="BJ19" s="373"/>
      <c r="BK19" s="373"/>
      <c r="BL19" s="373"/>
      <c r="BM19" s="373"/>
    </row>
    <row r="20" spans="1:65">
      <c r="A20" s="1235"/>
      <c r="B20" s="471" t="s">
        <v>150</v>
      </c>
      <c r="C20" s="1266">
        <v>11661</v>
      </c>
      <c r="D20" s="1267">
        <v>614</v>
      </c>
      <c r="E20" s="1267">
        <v>6219</v>
      </c>
      <c r="F20" s="1267">
        <v>4538</v>
      </c>
      <c r="G20" s="1268">
        <v>3049.3</v>
      </c>
      <c r="H20" s="1268">
        <v>6531.1</v>
      </c>
      <c r="I20" s="1264">
        <v>3660.1</v>
      </c>
      <c r="J20" s="1268"/>
      <c r="K20" s="1268"/>
      <c r="L20" s="1268"/>
      <c r="M20" s="1268"/>
      <c r="N20" s="1268"/>
      <c r="O20" s="1268"/>
      <c r="P20" s="1268"/>
      <c r="Q20" s="1268"/>
      <c r="R20" s="1268"/>
      <c r="S20" s="1268"/>
      <c r="T20" s="1268"/>
      <c r="U20" s="1268"/>
      <c r="V20" s="1268"/>
      <c r="W20" s="1268"/>
      <c r="X20" s="1268"/>
      <c r="Y20" s="1268"/>
      <c r="Z20" s="1265"/>
      <c r="AA20" s="1268"/>
      <c r="AB20" s="1268"/>
      <c r="AC20" s="1268"/>
      <c r="AD20" s="373"/>
      <c r="AE20" s="373"/>
      <c r="AF20" s="373"/>
      <c r="AG20" s="373"/>
      <c r="AH20" s="373"/>
      <c r="AI20" s="373"/>
      <c r="AJ20" s="373"/>
      <c r="AK20" s="373"/>
      <c r="AL20" s="373"/>
      <c r="AM20" s="373"/>
      <c r="AN20" s="373"/>
      <c r="AO20" s="373"/>
      <c r="AP20" s="373"/>
      <c r="AQ20" s="373"/>
      <c r="AR20" s="373"/>
      <c r="AS20" s="373"/>
      <c r="AT20" s="373"/>
      <c r="AU20" s="373"/>
      <c r="AV20" s="373"/>
      <c r="AW20" s="373"/>
      <c r="AX20" s="373"/>
      <c r="AY20" s="373"/>
      <c r="AZ20" s="373"/>
      <c r="BA20" s="373"/>
      <c r="BB20" s="373"/>
      <c r="BC20" s="373"/>
      <c r="BD20" s="373"/>
      <c r="BE20" s="373"/>
      <c r="BF20" s="373"/>
      <c r="BG20" s="373"/>
      <c r="BH20" s="373"/>
      <c r="BI20" s="373"/>
      <c r="BJ20" s="373"/>
      <c r="BK20" s="373"/>
      <c r="BL20" s="373"/>
      <c r="BM20" s="373"/>
    </row>
    <row r="21" spans="1:65">
      <c r="A21" s="1235"/>
      <c r="B21" s="471" t="s">
        <v>151</v>
      </c>
      <c r="C21" s="1260">
        <v>15742</v>
      </c>
      <c r="D21" s="1261">
        <v>750</v>
      </c>
      <c r="E21" s="1261">
        <v>6977</v>
      </c>
      <c r="F21" s="1262">
        <v>7609</v>
      </c>
      <c r="G21" s="1263">
        <v>2989</v>
      </c>
      <c r="H21" s="1263">
        <v>6398.4</v>
      </c>
      <c r="I21" s="1264">
        <v>3567</v>
      </c>
      <c r="J21" s="1263"/>
      <c r="K21" s="1263"/>
      <c r="L21" s="1263"/>
      <c r="M21" s="1263"/>
      <c r="N21" s="1263"/>
      <c r="O21" s="1263"/>
      <c r="P21" s="1263"/>
      <c r="Q21" s="1263"/>
      <c r="R21" s="1263"/>
      <c r="S21" s="1263"/>
      <c r="T21" s="1263"/>
      <c r="U21" s="1263"/>
      <c r="V21" s="1263"/>
      <c r="W21" s="1263"/>
      <c r="X21" s="1263"/>
      <c r="Y21" s="1263"/>
      <c r="Z21" s="1265"/>
      <c r="AA21" s="1263"/>
      <c r="AB21" s="1263"/>
      <c r="AC21" s="1263"/>
      <c r="AD21" s="373"/>
      <c r="AE21" s="373"/>
      <c r="AF21" s="373"/>
      <c r="AG21" s="373"/>
      <c r="AH21" s="373"/>
      <c r="AI21" s="373"/>
      <c r="AJ21" s="373"/>
      <c r="AK21" s="373"/>
      <c r="AL21" s="373"/>
      <c r="AM21" s="373"/>
      <c r="AN21" s="373"/>
      <c r="AO21" s="373"/>
      <c r="AP21" s="373"/>
      <c r="AQ21" s="373"/>
      <c r="AR21" s="373"/>
      <c r="AS21" s="373"/>
      <c r="AT21" s="373"/>
      <c r="AU21" s="373"/>
      <c r="AV21" s="373"/>
      <c r="AW21" s="373"/>
      <c r="AX21" s="373"/>
      <c r="AY21" s="373"/>
      <c r="AZ21" s="373"/>
      <c r="BA21" s="373"/>
      <c r="BB21" s="373"/>
      <c r="BC21" s="373"/>
      <c r="BD21" s="373"/>
      <c r="BE21" s="373"/>
      <c r="BF21" s="373"/>
      <c r="BG21" s="373"/>
      <c r="BH21" s="373"/>
      <c r="BI21" s="373"/>
      <c r="BJ21" s="373"/>
      <c r="BK21" s="373"/>
      <c r="BL21" s="373"/>
      <c r="BM21" s="373"/>
    </row>
    <row r="22" spans="1:65">
      <c r="A22" s="1235"/>
      <c r="B22" s="471" t="s">
        <v>152</v>
      </c>
      <c r="C22" s="1260">
        <v>11587</v>
      </c>
      <c r="D22" s="1261">
        <v>610</v>
      </c>
      <c r="E22" s="1261">
        <v>5983</v>
      </c>
      <c r="F22" s="1262">
        <v>5973</v>
      </c>
      <c r="G22" s="1263">
        <v>2893.8</v>
      </c>
      <c r="H22" s="1263">
        <v>6194.6</v>
      </c>
      <c r="I22" s="1264">
        <v>3388.9</v>
      </c>
      <c r="J22" s="1263"/>
      <c r="K22" s="1263"/>
      <c r="L22" s="1263"/>
      <c r="M22" s="1263"/>
      <c r="N22" s="1263"/>
      <c r="O22" s="1263"/>
      <c r="P22" s="1263"/>
      <c r="Q22" s="1263"/>
      <c r="R22" s="1263"/>
      <c r="S22" s="1263"/>
      <c r="T22" s="1263"/>
      <c r="U22" s="1263"/>
      <c r="V22" s="1263"/>
      <c r="W22" s="1263"/>
      <c r="X22" s="1263"/>
      <c r="Y22" s="1263"/>
      <c r="Z22" s="1265"/>
      <c r="AA22" s="1263"/>
      <c r="AB22" s="1263"/>
      <c r="AC22" s="1263"/>
      <c r="AD22" s="373"/>
      <c r="AE22" s="373"/>
      <c r="AF22" s="373"/>
      <c r="AG22" s="373"/>
      <c r="AH22" s="373"/>
      <c r="AI22" s="373"/>
      <c r="AJ22" s="373"/>
      <c r="AK22" s="373"/>
      <c r="AL22" s="373"/>
      <c r="AM22" s="373"/>
      <c r="AN22" s="373"/>
      <c r="AO22" s="373"/>
      <c r="AP22" s="373"/>
      <c r="AQ22" s="373"/>
      <c r="AR22" s="373"/>
      <c r="AS22" s="373"/>
      <c r="AT22" s="373"/>
      <c r="AU22" s="373"/>
      <c r="AV22" s="373"/>
      <c r="AW22" s="373"/>
      <c r="AX22" s="373"/>
      <c r="AY22" s="373"/>
      <c r="AZ22" s="373"/>
      <c r="BA22" s="373"/>
      <c r="BB22" s="373"/>
      <c r="BC22" s="373"/>
      <c r="BD22" s="373"/>
      <c r="BE22" s="373"/>
      <c r="BF22" s="373"/>
      <c r="BG22" s="373"/>
      <c r="BH22" s="373"/>
      <c r="BI22" s="373"/>
      <c r="BJ22" s="373"/>
      <c r="BK22" s="373"/>
      <c r="BL22" s="373"/>
      <c r="BM22" s="373"/>
    </row>
    <row r="23" spans="1:65">
      <c r="A23" s="1235"/>
      <c r="B23" s="471" t="s">
        <v>153</v>
      </c>
      <c r="C23" s="1260">
        <v>8649</v>
      </c>
      <c r="D23" s="1261">
        <v>412</v>
      </c>
      <c r="E23" s="1261">
        <v>3051</v>
      </c>
      <c r="F23" s="1262">
        <v>4255</v>
      </c>
      <c r="G23" s="1263">
        <v>2878.6</v>
      </c>
      <c r="H23" s="1263">
        <v>6147.3</v>
      </c>
      <c r="I23" s="1264">
        <v>3333.4</v>
      </c>
      <c r="J23" s="1263"/>
      <c r="K23" s="1263"/>
      <c r="L23" s="1263"/>
      <c r="M23" s="1263"/>
      <c r="N23" s="1263"/>
      <c r="O23" s="1263"/>
      <c r="P23" s="1263"/>
      <c r="Q23" s="1263"/>
      <c r="R23" s="1263"/>
      <c r="S23" s="1263"/>
      <c r="T23" s="1263"/>
      <c r="U23" s="1263"/>
      <c r="V23" s="1263"/>
      <c r="W23" s="1263"/>
      <c r="X23" s="1263"/>
      <c r="Y23" s="1263"/>
      <c r="Z23" s="1265"/>
      <c r="AA23" s="1263"/>
      <c r="AB23" s="1263"/>
      <c r="AC23" s="1263"/>
      <c r="AD23" s="373"/>
      <c r="AE23" s="373"/>
      <c r="AF23" s="373"/>
      <c r="AG23" s="373"/>
      <c r="AH23" s="373"/>
      <c r="AI23" s="373"/>
      <c r="AJ23" s="373"/>
      <c r="AK23" s="373"/>
      <c r="AL23" s="373"/>
      <c r="AM23" s="373"/>
      <c r="AN23" s="373"/>
      <c r="AO23" s="373"/>
      <c r="AP23" s="373"/>
      <c r="AQ23" s="373"/>
      <c r="AR23" s="373"/>
      <c r="AS23" s="373"/>
      <c r="AT23" s="373"/>
      <c r="AU23" s="373"/>
      <c r="AV23" s="373"/>
      <c r="AW23" s="373"/>
      <c r="AX23" s="373"/>
      <c r="AY23" s="373"/>
      <c r="AZ23" s="373"/>
      <c r="BA23" s="373"/>
      <c r="BB23" s="373"/>
      <c r="BC23" s="373"/>
      <c r="BD23" s="373"/>
      <c r="BE23" s="373"/>
      <c r="BF23" s="373"/>
      <c r="BG23" s="373"/>
      <c r="BH23" s="373"/>
      <c r="BI23" s="373"/>
      <c r="BJ23" s="373"/>
      <c r="BK23" s="373"/>
      <c r="BL23" s="373"/>
      <c r="BM23" s="373"/>
    </row>
    <row r="24" spans="1:65">
      <c r="A24" s="1235"/>
      <c r="B24" s="471" t="s">
        <v>154</v>
      </c>
      <c r="C24" s="1260">
        <v>12027</v>
      </c>
      <c r="D24" s="1261">
        <v>547</v>
      </c>
      <c r="E24" s="1261">
        <v>4839</v>
      </c>
      <c r="F24" s="1262">
        <v>6497</v>
      </c>
      <c r="G24" s="1263">
        <v>2848.5</v>
      </c>
      <c r="H24" s="1263">
        <v>6080.3</v>
      </c>
      <c r="I24" s="1264">
        <v>3229.2</v>
      </c>
      <c r="J24" s="1263"/>
      <c r="K24" s="1263"/>
      <c r="L24" s="1263"/>
      <c r="M24" s="1263"/>
      <c r="N24" s="1263"/>
      <c r="O24" s="1263"/>
      <c r="P24" s="1263"/>
      <c r="Q24" s="1263"/>
      <c r="R24" s="1263"/>
      <c r="S24" s="1263"/>
      <c r="T24" s="1263"/>
      <c r="U24" s="1263"/>
      <c r="V24" s="1263"/>
      <c r="W24" s="1263"/>
      <c r="X24" s="1263"/>
      <c r="Y24" s="1263"/>
      <c r="Z24" s="1265"/>
      <c r="AA24" s="1263"/>
      <c r="AB24" s="1263"/>
      <c r="AC24" s="1263"/>
      <c r="AD24" s="373"/>
      <c r="AE24" s="373"/>
      <c r="AF24" s="373"/>
      <c r="AG24" s="373"/>
      <c r="AH24" s="373"/>
      <c r="AI24" s="373"/>
      <c r="AJ24" s="373"/>
      <c r="AK24" s="373"/>
      <c r="AL24" s="373"/>
      <c r="AM24" s="373"/>
      <c r="AN24" s="373"/>
      <c r="AO24" s="373"/>
      <c r="AP24" s="373"/>
      <c r="AQ24" s="373"/>
      <c r="AR24" s="373"/>
      <c r="AS24" s="373"/>
      <c r="AT24" s="373"/>
      <c r="AU24" s="373"/>
      <c r="AV24" s="373"/>
      <c r="AW24" s="373"/>
      <c r="AX24" s="373"/>
      <c r="AY24" s="373"/>
      <c r="AZ24" s="373"/>
      <c r="BA24" s="373"/>
      <c r="BB24" s="373"/>
      <c r="BC24" s="373"/>
      <c r="BD24" s="373"/>
      <c r="BE24" s="373"/>
      <c r="BF24" s="373"/>
      <c r="BG24" s="373"/>
      <c r="BH24" s="373"/>
      <c r="BI24" s="373"/>
      <c r="BJ24" s="373"/>
    </row>
    <row r="25" spans="1:65">
      <c r="A25" s="1235"/>
      <c r="B25" s="471" t="s">
        <v>155</v>
      </c>
      <c r="C25" s="1260">
        <v>10916</v>
      </c>
      <c r="D25" s="1261">
        <v>575</v>
      </c>
      <c r="E25" s="1261">
        <v>3838</v>
      </c>
      <c r="F25" s="1262">
        <v>5499</v>
      </c>
      <c r="G25" s="1263">
        <v>2752.9</v>
      </c>
      <c r="H25" s="1263">
        <v>5862.2</v>
      </c>
      <c r="I25" s="1264">
        <v>3002</v>
      </c>
      <c r="J25" s="1263"/>
      <c r="K25" s="1263"/>
      <c r="L25" s="1263"/>
      <c r="M25" s="1263"/>
      <c r="N25" s="1263"/>
      <c r="O25" s="1263"/>
      <c r="P25" s="1263"/>
      <c r="Q25" s="1263"/>
      <c r="R25" s="1263"/>
      <c r="S25" s="1263"/>
      <c r="T25" s="1263"/>
      <c r="U25" s="1263"/>
      <c r="V25" s="1263"/>
      <c r="W25" s="1263"/>
      <c r="X25" s="1263"/>
      <c r="Y25" s="1263"/>
      <c r="Z25" s="1265"/>
      <c r="AA25" s="1263"/>
      <c r="AB25" s="1263"/>
      <c r="AC25" s="1263"/>
      <c r="AD25" s="373"/>
      <c r="AE25" s="373"/>
      <c r="AF25" s="373"/>
      <c r="AG25" s="373"/>
      <c r="AH25" s="373"/>
      <c r="AI25" s="373"/>
      <c r="AJ25" s="373"/>
      <c r="AK25" s="373"/>
      <c r="AL25" s="373"/>
      <c r="AM25" s="373"/>
      <c r="AN25" s="373"/>
      <c r="AO25" s="373"/>
      <c r="AP25" s="373"/>
      <c r="AQ25" s="373"/>
      <c r="AR25" s="373"/>
      <c r="AS25" s="373"/>
      <c r="AT25" s="373"/>
      <c r="AU25" s="373"/>
      <c r="AV25" s="373"/>
      <c r="AW25" s="373"/>
      <c r="AX25" s="373"/>
      <c r="AY25" s="373"/>
      <c r="AZ25" s="373"/>
      <c r="BA25" s="373"/>
      <c r="BB25" s="373"/>
      <c r="BC25" s="373"/>
      <c r="BD25" s="373"/>
      <c r="BE25" s="373"/>
      <c r="BF25" s="373"/>
      <c r="BG25" s="373"/>
      <c r="BH25" s="373"/>
      <c r="BI25" s="373"/>
      <c r="BJ25" s="373"/>
      <c r="BK25" s="373"/>
      <c r="BL25" s="373"/>
      <c r="BM25" s="373"/>
    </row>
    <row r="26" spans="1:65">
      <c r="A26" s="1235"/>
      <c r="B26" s="471" t="s">
        <v>156</v>
      </c>
      <c r="C26" s="1260">
        <v>17608</v>
      </c>
      <c r="D26" s="1261">
        <v>800</v>
      </c>
      <c r="E26" s="1261">
        <v>6157</v>
      </c>
      <c r="F26" s="1262">
        <v>13133</v>
      </c>
      <c r="G26" s="1263">
        <v>2793.1</v>
      </c>
      <c r="H26" s="1263">
        <v>5953.5</v>
      </c>
      <c r="I26" s="1264">
        <v>3084.1</v>
      </c>
      <c r="J26" s="1263"/>
      <c r="K26" s="1263"/>
      <c r="L26" s="1263"/>
      <c r="M26" s="1263"/>
      <c r="N26" s="1263"/>
      <c r="O26" s="1263"/>
      <c r="P26" s="1263"/>
      <c r="Q26" s="1263"/>
      <c r="R26" s="1263"/>
      <c r="S26" s="1263"/>
      <c r="T26" s="1263"/>
      <c r="U26" s="1263"/>
      <c r="V26" s="1263"/>
      <c r="W26" s="1263"/>
      <c r="X26" s="1263"/>
      <c r="Y26" s="1263"/>
      <c r="Z26" s="1265"/>
      <c r="AA26" s="1263"/>
      <c r="AB26" s="1263"/>
      <c r="AC26" s="1263"/>
      <c r="AD26" s="373"/>
      <c r="AE26" s="373"/>
      <c r="AF26" s="373"/>
      <c r="AG26" s="373"/>
      <c r="AH26" s="373"/>
      <c r="AI26" s="373"/>
      <c r="AJ26" s="373"/>
      <c r="AK26" s="373"/>
      <c r="AL26" s="373"/>
      <c r="AM26" s="373"/>
      <c r="AN26" s="373"/>
      <c r="AO26" s="373"/>
      <c r="AP26" s="373"/>
      <c r="AQ26" s="373"/>
      <c r="AR26" s="373"/>
      <c r="AS26" s="373"/>
      <c r="AT26" s="373"/>
      <c r="AU26" s="373"/>
      <c r="AV26" s="373"/>
      <c r="AW26" s="373"/>
      <c r="AX26" s="373"/>
      <c r="AY26" s="373"/>
      <c r="AZ26" s="373"/>
      <c r="BA26" s="373"/>
      <c r="BB26" s="373"/>
      <c r="BC26" s="373"/>
      <c r="BD26" s="373"/>
      <c r="BE26" s="373"/>
      <c r="BF26" s="373"/>
      <c r="BG26" s="373"/>
      <c r="BH26" s="373"/>
      <c r="BI26" s="373"/>
      <c r="BJ26" s="373"/>
      <c r="BK26" s="373"/>
      <c r="BL26" s="373"/>
      <c r="BM26" s="373"/>
    </row>
    <row r="27" spans="1:65">
      <c r="A27" s="1235"/>
      <c r="B27" s="471" t="s">
        <v>157</v>
      </c>
      <c r="C27" s="1260">
        <v>24788</v>
      </c>
      <c r="D27" s="1261">
        <v>1305</v>
      </c>
      <c r="E27" s="1261">
        <v>4572</v>
      </c>
      <c r="F27" s="1262">
        <v>9965</v>
      </c>
      <c r="G27" s="1263">
        <v>2824</v>
      </c>
      <c r="H27" s="1263">
        <v>6019.3</v>
      </c>
      <c r="I27" s="1264">
        <v>3178.5</v>
      </c>
      <c r="J27" s="1263"/>
      <c r="K27" s="1263"/>
      <c r="L27" s="1263"/>
      <c r="M27" s="1263"/>
      <c r="N27" s="1263"/>
      <c r="O27" s="1263"/>
      <c r="P27" s="1263"/>
      <c r="Q27" s="1263"/>
      <c r="R27" s="1263"/>
      <c r="S27" s="1263"/>
      <c r="T27" s="1263"/>
      <c r="U27" s="1263"/>
      <c r="V27" s="1263"/>
      <c r="W27" s="1263"/>
      <c r="X27" s="1263"/>
      <c r="Y27" s="1263"/>
      <c r="Z27" s="1265"/>
      <c r="AA27" s="1263"/>
      <c r="AB27" s="1263"/>
      <c r="AC27" s="1263"/>
      <c r="AD27" s="373"/>
      <c r="AE27" s="373"/>
      <c r="AF27" s="373"/>
      <c r="AG27" s="373"/>
      <c r="AH27" s="373"/>
      <c r="AI27" s="373"/>
      <c r="AJ27" s="373"/>
      <c r="AK27" s="373"/>
      <c r="AL27" s="373"/>
      <c r="AM27" s="373"/>
      <c r="AN27" s="373"/>
      <c r="AO27" s="373"/>
      <c r="AP27" s="373"/>
      <c r="AQ27" s="373"/>
      <c r="AR27" s="373"/>
      <c r="AS27" s="373"/>
      <c r="AT27" s="373"/>
      <c r="AU27" s="373"/>
      <c r="AV27" s="373"/>
      <c r="AW27" s="373"/>
      <c r="AX27" s="373"/>
      <c r="AY27" s="373"/>
      <c r="AZ27" s="373"/>
      <c r="BA27" s="373"/>
      <c r="BB27" s="373"/>
      <c r="BC27" s="373"/>
      <c r="BD27" s="373"/>
      <c r="BE27" s="373"/>
      <c r="BF27" s="373"/>
      <c r="BG27" s="373"/>
      <c r="BH27" s="373"/>
      <c r="BI27" s="373"/>
      <c r="BJ27" s="373"/>
      <c r="BK27" s="373"/>
      <c r="BL27" s="373"/>
      <c r="BM27" s="373"/>
    </row>
    <row r="28" spans="1:65">
      <c r="A28" s="1235"/>
      <c r="B28" s="471" t="s">
        <v>158</v>
      </c>
      <c r="C28" s="1260">
        <v>16685</v>
      </c>
      <c r="D28" s="1261">
        <v>834</v>
      </c>
      <c r="E28" s="1261">
        <v>5588</v>
      </c>
      <c r="F28" s="1262">
        <v>10312</v>
      </c>
      <c r="G28" s="1263">
        <v>2839.5</v>
      </c>
      <c r="H28" s="1263">
        <v>6052.4</v>
      </c>
      <c r="I28" s="1264">
        <v>3135.2</v>
      </c>
      <c r="J28" s="1263"/>
      <c r="K28" s="1263"/>
      <c r="L28" s="1263"/>
      <c r="M28" s="1263"/>
      <c r="N28" s="1263"/>
      <c r="O28" s="1263"/>
      <c r="P28" s="1263"/>
      <c r="Q28" s="1263"/>
      <c r="R28" s="1263"/>
      <c r="S28" s="1263"/>
      <c r="T28" s="1263"/>
      <c r="U28" s="1263"/>
      <c r="V28" s="1263"/>
      <c r="W28" s="1263"/>
      <c r="X28" s="1263"/>
      <c r="Y28" s="1263"/>
      <c r="Z28" s="1263"/>
      <c r="AA28" s="1263"/>
      <c r="AB28" s="1263"/>
      <c r="AC28" s="1263"/>
      <c r="AD28" s="373"/>
      <c r="AE28" s="373"/>
      <c r="AF28" s="373"/>
      <c r="AG28" s="373"/>
      <c r="AH28" s="373"/>
      <c r="AI28" s="373"/>
      <c r="AJ28" s="373"/>
      <c r="AK28" s="373"/>
      <c r="AL28" s="373"/>
      <c r="AM28" s="373"/>
      <c r="AN28" s="373"/>
      <c r="AO28" s="373"/>
      <c r="AP28" s="373"/>
      <c r="AQ28" s="373"/>
      <c r="AR28" s="373"/>
      <c r="AS28" s="373"/>
      <c r="AT28" s="373"/>
      <c r="AU28" s="373"/>
      <c r="AV28" s="373"/>
      <c r="AW28" s="373"/>
      <c r="AX28" s="373"/>
      <c r="AY28" s="373"/>
      <c r="AZ28" s="373"/>
      <c r="BA28" s="373"/>
      <c r="BB28" s="373"/>
      <c r="BC28" s="373"/>
      <c r="BD28" s="373"/>
      <c r="BE28" s="373"/>
      <c r="BF28" s="373"/>
      <c r="BG28" s="373"/>
      <c r="BH28" s="373"/>
      <c r="BI28" s="373"/>
      <c r="BJ28" s="373"/>
      <c r="BK28" s="373"/>
      <c r="BL28" s="373"/>
      <c r="BM28" s="373"/>
    </row>
    <row r="29" spans="1:65">
      <c r="A29" s="1235"/>
      <c r="B29" s="1236"/>
      <c r="C29" s="1260"/>
      <c r="D29" s="1261"/>
      <c r="E29" s="1261"/>
      <c r="F29" s="1262"/>
      <c r="G29" s="1263"/>
      <c r="H29" s="1263"/>
      <c r="I29" s="1264"/>
      <c r="J29" s="1263"/>
      <c r="K29" s="1263"/>
      <c r="L29" s="1263"/>
      <c r="M29" s="1263"/>
      <c r="N29" s="1263"/>
      <c r="O29" s="1263"/>
      <c r="P29" s="1263"/>
      <c r="Q29" s="1263"/>
      <c r="R29" s="1263"/>
      <c r="S29" s="1263"/>
      <c r="T29" s="1263"/>
      <c r="U29" s="1263"/>
      <c r="V29" s="1263"/>
      <c r="W29" s="1263"/>
      <c r="X29" s="1263"/>
      <c r="Y29" s="1263"/>
      <c r="Z29" s="1263"/>
      <c r="AA29" s="1263"/>
      <c r="AB29" s="1263"/>
      <c r="AC29" s="1263"/>
      <c r="AD29" s="373"/>
      <c r="AE29" s="373"/>
      <c r="AF29" s="373"/>
      <c r="AG29" s="373"/>
      <c r="AH29" s="373"/>
      <c r="AI29" s="373"/>
      <c r="AJ29" s="373"/>
      <c r="AK29" s="373"/>
      <c r="AL29" s="373"/>
      <c r="AM29" s="373"/>
      <c r="AN29" s="373"/>
      <c r="AO29" s="373"/>
      <c r="AP29" s="373"/>
      <c r="AQ29" s="373"/>
      <c r="AR29" s="373"/>
      <c r="AS29" s="373"/>
      <c r="AT29" s="373"/>
      <c r="AU29" s="373"/>
      <c r="AV29" s="373"/>
      <c r="AW29" s="373"/>
      <c r="AX29" s="373"/>
      <c r="AY29" s="373"/>
      <c r="AZ29" s="373"/>
      <c r="BA29" s="373"/>
      <c r="BB29" s="373"/>
      <c r="BC29" s="373"/>
      <c r="BD29" s="373"/>
      <c r="BE29" s="373"/>
      <c r="BF29" s="373"/>
      <c r="BG29" s="373"/>
      <c r="BH29" s="373"/>
      <c r="BI29" s="373"/>
      <c r="BJ29" s="373"/>
      <c r="BK29" s="373"/>
      <c r="BL29" s="373"/>
      <c r="BM29" s="373"/>
    </row>
    <row r="30" spans="1:65">
      <c r="A30" s="1235">
        <v>2019</v>
      </c>
      <c r="B30" s="471" t="s">
        <v>147</v>
      </c>
      <c r="C30" s="1260">
        <v>12157</v>
      </c>
      <c r="D30" s="1261">
        <v>579</v>
      </c>
      <c r="E30" s="1261">
        <v>4541</v>
      </c>
      <c r="F30" s="1262">
        <v>6804</v>
      </c>
      <c r="G30" s="1263">
        <v>2799.4</v>
      </c>
      <c r="H30" s="1263">
        <v>5989.9</v>
      </c>
      <c r="I30" s="1264">
        <v>3073.7</v>
      </c>
      <c r="J30" s="1263"/>
      <c r="K30" s="1263"/>
      <c r="L30" s="1263"/>
      <c r="M30" s="1263"/>
      <c r="N30" s="1263"/>
      <c r="O30" s="1263"/>
      <c r="P30" s="1263"/>
      <c r="Q30" s="1263"/>
      <c r="R30" s="1263"/>
      <c r="S30" s="1263"/>
      <c r="T30" s="1263"/>
      <c r="U30" s="1263"/>
      <c r="V30" s="1263"/>
      <c r="W30" s="1263"/>
      <c r="X30" s="1263"/>
      <c r="Y30" s="1263"/>
      <c r="Z30" s="1265"/>
      <c r="AA30" s="1263"/>
      <c r="AB30" s="1263"/>
      <c r="AC30" s="1263"/>
      <c r="AD30" s="373"/>
      <c r="AE30" s="373"/>
      <c r="AF30" s="373"/>
      <c r="AG30" s="373"/>
      <c r="AH30" s="373"/>
      <c r="AI30" s="373"/>
      <c r="AJ30" s="373"/>
      <c r="AK30" s="373"/>
      <c r="AL30" s="373"/>
      <c r="AM30" s="373"/>
      <c r="AN30" s="373"/>
      <c r="AO30" s="373"/>
      <c r="AP30" s="373"/>
      <c r="AQ30" s="373"/>
      <c r="AR30" s="373"/>
      <c r="AS30" s="373"/>
      <c r="AT30" s="373"/>
      <c r="AU30" s="373"/>
      <c r="AV30" s="373"/>
      <c r="AW30" s="373"/>
      <c r="AX30" s="373"/>
      <c r="AY30" s="373"/>
      <c r="AZ30" s="373"/>
      <c r="BA30" s="373"/>
      <c r="BB30" s="373"/>
      <c r="BC30" s="373"/>
      <c r="BD30" s="373"/>
      <c r="BE30" s="373"/>
      <c r="BF30" s="373"/>
      <c r="BG30" s="373"/>
      <c r="BH30" s="373"/>
      <c r="BI30" s="373"/>
      <c r="BJ30" s="373"/>
      <c r="BK30" s="373"/>
      <c r="BL30" s="373"/>
      <c r="BM30" s="373"/>
    </row>
    <row r="31" spans="1:65">
      <c r="A31" s="1235"/>
      <c r="B31" s="471" t="s">
        <v>148</v>
      </c>
      <c r="C31" s="1260">
        <v>14194</v>
      </c>
      <c r="D31" s="1261">
        <v>789</v>
      </c>
      <c r="E31" s="1261">
        <v>5505</v>
      </c>
      <c r="F31" s="1262">
        <v>8151</v>
      </c>
      <c r="G31" s="1263">
        <v>2718.6</v>
      </c>
      <c r="H31" s="1263">
        <v>5816.3</v>
      </c>
      <c r="I31" s="1264">
        <v>2978.9</v>
      </c>
      <c r="J31" s="1263"/>
      <c r="K31" s="1263"/>
      <c r="L31" s="1263"/>
      <c r="M31" s="1263"/>
      <c r="N31" s="1263"/>
      <c r="O31" s="1263"/>
      <c r="P31" s="1263"/>
      <c r="Q31" s="1263"/>
      <c r="R31" s="1263"/>
      <c r="S31" s="1263"/>
      <c r="T31" s="1263"/>
      <c r="U31" s="1263"/>
      <c r="V31" s="1263"/>
      <c r="W31" s="1263"/>
      <c r="X31" s="1263"/>
      <c r="Y31" s="1263"/>
      <c r="Z31" s="1265"/>
      <c r="AA31" s="1263"/>
      <c r="AB31" s="1263"/>
      <c r="AC31" s="1263"/>
      <c r="AD31" s="373"/>
      <c r="AE31" s="373"/>
      <c r="AF31" s="373"/>
      <c r="AG31" s="373"/>
      <c r="AH31" s="373"/>
      <c r="AI31" s="373"/>
      <c r="AJ31" s="373"/>
      <c r="AK31" s="373"/>
      <c r="AL31" s="373"/>
      <c r="AM31" s="373"/>
      <c r="AN31" s="373"/>
      <c r="AO31" s="373"/>
      <c r="AP31" s="373"/>
      <c r="AQ31" s="373"/>
      <c r="AR31" s="373"/>
      <c r="AS31" s="373"/>
      <c r="AT31" s="373"/>
      <c r="AU31" s="373"/>
      <c r="AV31" s="373"/>
      <c r="AW31" s="373"/>
      <c r="AX31" s="373"/>
      <c r="AY31" s="373"/>
      <c r="AZ31" s="373"/>
      <c r="BA31" s="373"/>
      <c r="BB31" s="373"/>
      <c r="BC31" s="373"/>
      <c r="BD31" s="373"/>
      <c r="BE31" s="373"/>
      <c r="BF31" s="373"/>
      <c r="BG31" s="373"/>
      <c r="BH31" s="373"/>
      <c r="BI31" s="373"/>
      <c r="BJ31" s="373"/>
      <c r="BK31" s="373"/>
      <c r="BL31" s="373"/>
      <c r="BM31" s="373"/>
    </row>
    <row r="32" spans="1:65">
      <c r="A32" s="1235"/>
      <c r="B32" s="471" t="s">
        <v>149</v>
      </c>
      <c r="C32" s="1260">
        <v>11404</v>
      </c>
      <c r="D32" s="1261">
        <v>600</v>
      </c>
      <c r="E32" s="1261">
        <v>5439</v>
      </c>
      <c r="F32" s="1262">
        <v>6627</v>
      </c>
      <c r="G32" s="1263">
        <v>2605.9</v>
      </c>
      <c r="H32" s="1263">
        <v>5557.2</v>
      </c>
      <c r="I32" s="1264">
        <v>2739</v>
      </c>
      <c r="J32" s="1263"/>
      <c r="K32" s="1263"/>
      <c r="L32" s="1263"/>
      <c r="M32" s="1263"/>
      <c r="N32" s="1263"/>
      <c r="O32" s="1263"/>
      <c r="P32" s="1263"/>
      <c r="Q32" s="1263"/>
      <c r="R32" s="1263"/>
      <c r="S32" s="1263"/>
      <c r="T32" s="1263"/>
      <c r="U32" s="1263"/>
      <c r="V32" s="1263"/>
      <c r="W32" s="1263"/>
      <c r="X32" s="1263"/>
      <c r="Y32" s="1263"/>
      <c r="Z32" s="1265"/>
      <c r="AA32" s="1263"/>
      <c r="AB32" s="1263"/>
      <c r="AC32" s="1263"/>
      <c r="AD32" s="373"/>
      <c r="AE32" s="373"/>
      <c r="AF32" s="373"/>
      <c r="AG32" s="373"/>
      <c r="AH32" s="373"/>
      <c r="AI32" s="373"/>
      <c r="AJ32" s="373"/>
      <c r="AK32" s="373"/>
      <c r="AL32" s="373"/>
      <c r="AM32" s="373"/>
      <c r="AN32" s="373"/>
      <c r="AO32" s="373"/>
      <c r="AP32" s="373"/>
      <c r="AQ32" s="373"/>
      <c r="AR32" s="373"/>
      <c r="AS32" s="373"/>
      <c r="AT32" s="373"/>
      <c r="AU32" s="373"/>
      <c r="AV32" s="373"/>
      <c r="AW32" s="373"/>
      <c r="AX32" s="373"/>
      <c r="AY32" s="373"/>
      <c r="AZ32" s="373"/>
      <c r="BA32" s="373"/>
      <c r="BB32" s="373"/>
      <c r="BC32" s="373"/>
      <c r="BD32" s="373"/>
      <c r="BE32" s="373"/>
      <c r="BF32" s="373"/>
      <c r="BG32" s="373"/>
      <c r="BH32" s="373"/>
      <c r="BI32" s="373"/>
      <c r="BJ32" s="373"/>
      <c r="BK32" s="373"/>
      <c r="BL32" s="373"/>
      <c r="BM32" s="373"/>
    </row>
    <row r="33" spans="1:65">
      <c r="A33" s="1235"/>
      <c r="B33" s="471" t="s">
        <v>150</v>
      </c>
      <c r="C33" s="1266">
        <v>7824</v>
      </c>
      <c r="D33" s="1267">
        <v>412</v>
      </c>
      <c r="E33" s="1267">
        <v>5065</v>
      </c>
      <c r="F33" s="1267">
        <v>3362</v>
      </c>
      <c r="G33" s="1268">
        <v>2572.5</v>
      </c>
      <c r="H33" s="1268">
        <v>5478.4</v>
      </c>
      <c r="I33" s="1264">
        <v>2627.5</v>
      </c>
      <c r="J33" s="1268"/>
      <c r="K33" s="1268"/>
      <c r="L33" s="1268"/>
      <c r="M33" s="1268"/>
      <c r="N33" s="1268"/>
      <c r="O33" s="1268"/>
      <c r="P33" s="1268"/>
      <c r="Q33" s="1268"/>
      <c r="R33" s="1268"/>
      <c r="S33" s="1268"/>
      <c r="T33" s="1268"/>
      <c r="U33" s="1268"/>
      <c r="V33" s="1268"/>
      <c r="W33" s="1268"/>
      <c r="X33" s="1268"/>
      <c r="Y33" s="1268"/>
      <c r="Z33" s="1265"/>
      <c r="AA33" s="1268"/>
      <c r="AB33" s="1268"/>
      <c r="AC33" s="1268"/>
      <c r="AD33" s="373"/>
      <c r="AE33" s="373"/>
      <c r="AF33" s="373"/>
      <c r="AG33" s="373"/>
      <c r="AH33" s="373"/>
      <c r="AI33" s="373"/>
      <c r="AJ33" s="373"/>
      <c r="AK33" s="373"/>
      <c r="AL33" s="373"/>
      <c r="AM33" s="373"/>
      <c r="AN33" s="373"/>
      <c r="AO33" s="373"/>
      <c r="AP33" s="373"/>
      <c r="AQ33" s="373"/>
      <c r="AR33" s="373"/>
      <c r="AS33" s="373"/>
      <c r="AT33" s="373"/>
      <c r="AU33" s="373"/>
      <c r="AV33" s="373"/>
      <c r="AW33" s="373"/>
      <c r="AX33" s="373"/>
      <c r="AY33" s="373"/>
      <c r="AZ33" s="373"/>
      <c r="BA33" s="373"/>
      <c r="BB33" s="373"/>
      <c r="BC33" s="373"/>
      <c r="BD33" s="373"/>
      <c r="BE33" s="373"/>
      <c r="BF33" s="373"/>
      <c r="BG33" s="373"/>
      <c r="BH33" s="373"/>
      <c r="BI33" s="373"/>
      <c r="BJ33" s="373"/>
      <c r="BK33" s="373"/>
      <c r="BL33" s="373"/>
      <c r="BM33" s="373"/>
    </row>
    <row r="34" spans="1:65">
      <c r="A34" s="1235"/>
      <c r="B34" s="471" t="s">
        <v>151</v>
      </c>
      <c r="C34" s="1260">
        <v>8376</v>
      </c>
      <c r="D34" s="1261">
        <v>399</v>
      </c>
      <c r="E34" s="1261">
        <v>1763</v>
      </c>
      <c r="F34" s="1262">
        <v>2955</v>
      </c>
      <c r="G34" s="1263">
        <v>2502.3000000000002</v>
      </c>
      <c r="H34" s="1263">
        <v>5311</v>
      </c>
      <c r="I34" s="1264">
        <v>2469.8000000000002</v>
      </c>
      <c r="J34" s="1263"/>
      <c r="K34" s="1263"/>
      <c r="L34" s="1263"/>
      <c r="M34" s="1263"/>
      <c r="N34" s="1263"/>
      <c r="O34" s="1263"/>
      <c r="P34" s="1263"/>
      <c r="Q34" s="1263"/>
      <c r="R34" s="1263"/>
      <c r="S34" s="1263"/>
      <c r="T34" s="1263"/>
      <c r="U34" s="1263"/>
      <c r="V34" s="1263"/>
      <c r="W34" s="1263"/>
      <c r="X34" s="1263"/>
      <c r="Y34" s="1263"/>
      <c r="Z34" s="1265"/>
      <c r="AA34" s="1263"/>
      <c r="AB34" s="1263"/>
      <c r="AC34" s="1263"/>
      <c r="AD34" s="373"/>
      <c r="AE34" s="373"/>
      <c r="AF34" s="373"/>
      <c r="AG34" s="373"/>
      <c r="AH34" s="373"/>
      <c r="AI34" s="373"/>
      <c r="AJ34" s="373"/>
      <c r="AK34" s="373"/>
      <c r="AL34" s="373"/>
      <c r="AM34" s="373"/>
      <c r="AN34" s="373"/>
      <c r="AO34" s="373"/>
      <c r="AP34" s="373"/>
      <c r="AQ34" s="373"/>
      <c r="AR34" s="373"/>
      <c r="AS34" s="373"/>
      <c r="AT34" s="373"/>
      <c r="AU34" s="373"/>
      <c r="AV34" s="373"/>
      <c r="AW34" s="373"/>
      <c r="AX34" s="373"/>
      <c r="AY34" s="373"/>
      <c r="AZ34" s="373"/>
      <c r="BA34" s="373"/>
      <c r="BB34" s="373"/>
      <c r="BC34" s="373"/>
      <c r="BD34" s="373"/>
      <c r="BE34" s="373"/>
      <c r="BF34" s="373"/>
      <c r="BG34" s="373"/>
      <c r="BH34" s="373"/>
      <c r="BI34" s="373"/>
      <c r="BJ34" s="373"/>
      <c r="BK34" s="373"/>
      <c r="BL34" s="373"/>
      <c r="BM34" s="373"/>
    </row>
    <row r="35" spans="1:65">
      <c r="A35" s="1235"/>
      <c r="B35" s="471" t="s">
        <v>152</v>
      </c>
      <c r="C35" s="1260">
        <v>9834</v>
      </c>
      <c r="D35" s="1261">
        <v>518</v>
      </c>
      <c r="E35" s="1261">
        <v>1265</v>
      </c>
      <c r="F35" s="1262">
        <v>2051</v>
      </c>
      <c r="G35" s="1263">
        <v>2523.4</v>
      </c>
      <c r="H35" s="1263">
        <v>5372.3</v>
      </c>
      <c r="I35" s="1264">
        <v>2496.6</v>
      </c>
      <c r="J35" s="1263"/>
      <c r="K35" s="1263"/>
      <c r="L35" s="1263"/>
      <c r="M35" s="1263"/>
      <c r="N35" s="1263"/>
      <c r="O35" s="1263"/>
      <c r="P35" s="1263"/>
      <c r="Q35" s="1263"/>
      <c r="R35" s="1263"/>
      <c r="S35" s="1263"/>
      <c r="T35" s="1263"/>
      <c r="U35" s="1263"/>
      <c r="V35" s="1263"/>
      <c r="W35" s="1263"/>
      <c r="X35" s="1263"/>
      <c r="Y35" s="1263"/>
      <c r="Z35" s="1265"/>
      <c r="AA35" s="1263"/>
      <c r="AB35" s="1263"/>
      <c r="AC35" s="1263"/>
      <c r="AD35" s="373"/>
      <c r="AE35" s="373"/>
      <c r="AF35" s="373"/>
      <c r="AG35" s="373"/>
      <c r="AH35" s="373"/>
      <c r="AI35" s="373"/>
      <c r="AJ35" s="373"/>
      <c r="AK35" s="373"/>
      <c r="AL35" s="373"/>
      <c r="AM35" s="373"/>
      <c r="AN35" s="373"/>
      <c r="AO35" s="373"/>
      <c r="AP35" s="373"/>
      <c r="AQ35" s="373"/>
      <c r="AR35" s="373"/>
      <c r="AS35" s="373"/>
      <c r="AT35" s="373"/>
      <c r="AU35" s="373"/>
      <c r="AV35" s="373"/>
      <c r="AW35" s="373"/>
      <c r="AX35" s="373"/>
      <c r="AY35" s="373"/>
      <c r="AZ35" s="373"/>
      <c r="BA35" s="373"/>
      <c r="BB35" s="373"/>
      <c r="BC35" s="373"/>
      <c r="BD35" s="373"/>
      <c r="BE35" s="373"/>
      <c r="BF35" s="373"/>
      <c r="BG35" s="373"/>
      <c r="BH35" s="373"/>
      <c r="BI35" s="373"/>
      <c r="BJ35" s="373"/>
      <c r="BK35" s="373"/>
      <c r="BL35" s="373"/>
      <c r="BM35" s="373"/>
    </row>
    <row r="36" spans="1:65">
      <c r="A36" s="1235"/>
      <c r="B36" s="471" t="s">
        <v>153</v>
      </c>
      <c r="C36" s="1260">
        <v>25026</v>
      </c>
      <c r="D36" s="1261">
        <v>1138</v>
      </c>
      <c r="E36" s="1261">
        <v>13118</v>
      </c>
      <c r="F36" s="1262">
        <v>5976</v>
      </c>
      <c r="G36" s="1263">
        <v>2797.9</v>
      </c>
      <c r="H36" s="1263">
        <v>5935.3</v>
      </c>
      <c r="I36" s="1264">
        <v>2983.5</v>
      </c>
      <c r="J36" s="1263"/>
      <c r="K36" s="1263"/>
      <c r="L36" s="1263"/>
      <c r="M36" s="1263"/>
      <c r="N36" s="1263"/>
      <c r="O36" s="1263"/>
      <c r="P36" s="1263"/>
      <c r="Q36" s="1263"/>
      <c r="R36" s="1263"/>
      <c r="S36" s="1263"/>
      <c r="T36" s="1263"/>
      <c r="U36" s="1263"/>
      <c r="V36" s="1263"/>
      <c r="W36" s="1263"/>
      <c r="X36" s="1263"/>
      <c r="Y36" s="1263"/>
      <c r="Z36" s="1265"/>
      <c r="AA36" s="1263"/>
      <c r="AB36" s="1263"/>
      <c r="AC36" s="1263"/>
      <c r="AD36" s="373"/>
      <c r="AE36" s="373"/>
      <c r="AF36" s="373"/>
      <c r="AG36" s="373"/>
      <c r="AH36" s="373"/>
      <c r="AI36" s="373"/>
      <c r="AJ36" s="373"/>
      <c r="AK36" s="373"/>
      <c r="AL36" s="373"/>
      <c r="AM36" s="373"/>
      <c r="AN36" s="373"/>
      <c r="AO36" s="373"/>
      <c r="AP36" s="373"/>
      <c r="AQ36" s="373"/>
      <c r="AR36" s="373"/>
      <c r="AS36" s="373"/>
      <c r="AT36" s="373"/>
      <c r="AU36" s="373"/>
      <c r="AV36" s="373"/>
      <c r="AW36" s="373"/>
      <c r="AX36" s="373"/>
      <c r="AY36" s="373"/>
      <c r="AZ36" s="373"/>
      <c r="BA36" s="373"/>
      <c r="BB36" s="373"/>
      <c r="BC36" s="373"/>
      <c r="BD36" s="373"/>
      <c r="BE36" s="373"/>
      <c r="BF36" s="373"/>
      <c r="BG36" s="373"/>
      <c r="BH36" s="373"/>
      <c r="BI36" s="373"/>
      <c r="BJ36" s="373"/>
      <c r="BK36" s="373"/>
      <c r="BL36" s="373"/>
      <c r="BM36" s="373"/>
    </row>
    <row r="37" spans="1:65">
      <c r="A37" s="1235"/>
      <c r="B37" s="471" t="s">
        <v>154</v>
      </c>
      <c r="C37" s="1260">
        <v>14681</v>
      </c>
      <c r="D37" s="1261">
        <v>734</v>
      </c>
      <c r="E37" s="1261">
        <v>2887</v>
      </c>
      <c r="F37" s="1262">
        <v>5008</v>
      </c>
      <c r="G37" s="1263">
        <v>2780.5</v>
      </c>
      <c r="H37" s="1263">
        <v>5889.9</v>
      </c>
      <c r="I37" s="1264">
        <v>2908.4</v>
      </c>
      <c r="J37" s="1263"/>
      <c r="K37" s="1263"/>
      <c r="L37" s="1263"/>
      <c r="M37" s="1263"/>
      <c r="N37" s="1263"/>
      <c r="O37" s="1263"/>
      <c r="P37" s="1263"/>
      <c r="Q37" s="1263"/>
      <c r="R37" s="1263"/>
      <c r="S37" s="1263"/>
      <c r="T37" s="1263"/>
      <c r="U37" s="1263"/>
      <c r="V37" s="1263"/>
      <c r="W37" s="1263"/>
      <c r="X37" s="1263"/>
      <c r="Y37" s="1263"/>
      <c r="Z37" s="1265"/>
      <c r="AA37" s="1263"/>
      <c r="AB37" s="1263"/>
      <c r="AC37" s="1263"/>
      <c r="AD37" s="373"/>
      <c r="AE37" s="373"/>
      <c r="AF37" s="373"/>
      <c r="AG37" s="373"/>
      <c r="AH37" s="373"/>
      <c r="AI37" s="373"/>
      <c r="AJ37" s="373"/>
      <c r="AK37" s="373"/>
      <c r="AL37" s="373"/>
      <c r="AM37" s="373"/>
      <c r="AN37" s="373"/>
      <c r="AO37" s="373"/>
      <c r="AP37" s="373"/>
      <c r="AQ37" s="373"/>
      <c r="AR37" s="373"/>
      <c r="AS37" s="373"/>
      <c r="AT37" s="373"/>
      <c r="AU37" s="373"/>
      <c r="AV37" s="373"/>
      <c r="AW37" s="373"/>
      <c r="AX37" s="373"/>
      <c r="AY37" s="373"/>
      <c r="AZ37" s="373"/>
      <c r="BA37" s="373"/>
      <c r="BB37" s="373"/>
      <c r="BC37" s="373"/>
      <c r="BD37" s="373"/>
      <c r="BE37" s="373"/>
      <c r="BF37" s="373"/>
      <c r="BG37" s="373"/>
      <c r="BH37" s="373"/>
      <c r="BI37" s="373"/>
      <c r="BJ37" s="373"/>
    </row>
    <row r="38" spans="1:65">
      <c r="A38" s="1235"/>
      <c r="B38" s="471" t="s">
        <v>155</v>
      </c>
      <c r="C38" s="1260">
        <v>14815</v>
      </c>
      <c r="D38" s="1261">
        <v>741</v>
      </c>
      <c r="E38" s="1261">
        <v>6544</v>
      </c>
      <c r="F38" s="1262">
        <v>7788</v>
      </c>
      <c r="G38" s="1263">
        <v>2709.2</v>
      </c>
      <c r="H38" s="1263">
        <v>5738.2</v>
      </c>
      <c r="I38" s="1264">
        <v>2759.7</v>
      </c>
      <c r="J38" s="1263"/>
      <c r="K38" s="1263"/>
      <c r="L38" s="1263"/>
      <c r="M38" s="1263"/>
      <c r="N38" s="1263"/>
      <c r="O38" s="1263"/>
      <c r="P38" s="1263"/>
      <c r="Q38" s="1263"/>
      <c r="R38" s="1263"/>
      <c r="S38" s="1263"/>
      <c r="T38" s="1263"/>
      <c r="U38" s="1263"/>
      <c r="V38" s="1263"/>
      <c r="W38" s="1263"/>
      <c r="X38" s="1263"/>
      <c r="Y38" s="1263"/>
      <c r="Z38" s="1265"/>
      <c r="AA38" s="1263"/>
      <c r="AB38" s="1263"/>
      <c r="AC38" s="1263"/>
      <c r="AD38" s="373"/>
      <c r="AE38" s="373"/>
      <c r="AF38" s="373"/>
      <c r="AG38" s="373"/>
      <c r="AH38" s="373"/>
      <c r="AI38" s="373"/>
      <c r="AJ38" s="373"/>
      <c r="AK38" s="373"/>
      <c r="AL38" s="373"/>
      <c r="AM38" s="373"/>
      <c r="AN38" s="373"/>
      <c r="AO38" s="373"/>
      <c r="AP38" s="373"/>
      <c r="AQ38" s="373"/>
      <c r="AR38" s="373"/>
      <c r="AS38" s="373"/>
      <c r="AT38" s="373"/>
      <c r="AU38" s="373"/>
      <c r="AV38" s="373"/>
      <c r="AW38" s="373"/>
      <c r="AX38" s="373"/>
      <c r="AY38" s="373"/>
      <c r="AZ38" s="373"/>
      <c r="BA38" s="373"/>
      <c r="BB38" s="373"/>
      <c r="BC38" s="373"/>
      <c r="BD38" s="373"/>
      <c r="BE38" s="373"/>
      <c r="BF38" s="373"/>
      <c r="BG38" s="373"/>
      <c r="BH38" s="373"/>
      <c r="BI38" s="373"/>
      <c r="BJ38" s="373"/>
      <c r="BK38" s="373"/>
      <c r="BL38" s="373"/>
      <c r="BM38" s="373"/>
    </row>
    <row r="39" spans="1:65">
      <c r="A39" s="1235"/>
      <c r="B39" s="471" t="s">
        <v>156</v>
      </c>
      <c r="C39" s="1260">
        <v>16548</v>
      </c>
      <c r="D39" s="1261">
        <v>719</v>
      </c>
      <c r="E39" s="1261">
        <v>5120</v>
      </c>
      <c r="F39" s="1262">
        <v>6863</v>
      </c>
      <c r="G39" s="1263">
        <v>2781.7</v>
      </c>
      <c r="H39" s="1263">
        <v>5990.2</v>
      </c>
      <c r="I39" s="1264">
        <v>2980.1</v>
      </c>
      <c r="J39" s="1263"/>
      <c r="K39" s="1263"/>
      <c r="L39" s="1263"/>
      <c r="M39" s="1263"/>
      <c r="N39" s="1263"/>
      <c r="O39" s="1263"/>
      <c r="P39" s="1263"/>
      <c r="Q39" s="1263"/>
      <c r="R39" s="1263"/>
      <c r="S39" s="1263"/>
      <c r="T39" s="1263"/>
      <c r="U39" s="1263"/>
      <c r="V39" s="1263"/>
      <c r="W39" s="1263"/>
      <c r="X39" s="1263"/>
      <c r="Y39" s="1263"/>
      <c r="Z39" s="1265"/>
      <c r="AA39" s="1263"/>
      <c r="AB39" s="1263"/>
      <c r="AC39" s="1263"/>
      <c r="AD39" s="373"/>
      <c r="AE39" s="373"/>
      <c r="AF39" s="373"/>
      <c r="AG39" s="373"/>
      <c r="AH39" s="373"/>
      <c r="AI39" s="373"/>
      <c r="AJ39" s="373"/>
      <c r="AK39" s="373"/>
      <c r="AL39" s="373"/>
      <c r="AM39" s="373"/>
      <c r="AN39" s="373"/>
      <c r="AO39" s="373"/>
      <c r="AP39" s="373"/>
      <c r="AQ39" s="373"/>
      <c r="AR39" s="373"/>
      <c r="AS39" s="373"/>
      <c r="AT39" s="373"/>
      <c r="AU39" s="373"/>
      <c r="AV39" s="373"/>
      <c r="AW39" s="373"/>
      <c r="AX39" s="373"/>
      <c r="AY39" s="373"/>
      <c r="AZ39" s="373"/>
      <c r="BA39" s="373"/>
      <c r="BB39" s="373"/>
      <c r="BC39" s="373"/>
      <c r="BD39" s="373"/>
      <c r="BE39" s="373"/>
      <c r="BF39" s="373"/>
      <c r="BG39" s="373"/>
      <c r="BH39" s="373"/>
      <c r="BI39" s="373"/>
      <c r="BJ39" s="373"/>
      <c r="BK39" s="373"/>
      <c r="BL39" s="373"/>
      <c r="BM39" s="373"/>
    </row>
    <row r="40" spans="1:65">
      <c r="A40" s="1235"/>
      <c r="B40" s="471" t="s">
        <v>157</v>
      </c>
      <c r="C40" s="1260">
        <v>25375</v>
      </c>
      <c r="D40" s="1261">
        <v>1336</v>
      </c>
      <c r="E40" s="1261">
        <v>3051</v>
      </c>
      <c r="F40" s="1262">
        <v>9472</v>
      </c>
      <c r="G40" s="1263">
        <v>2889.8</v>
      </c>
      <c r="H40" s="1263">
        <v>6212</v>
      </c>
      <c r="I40" s="1264">
        <v>3072.2</v>
      </c>
      <c r="J40" s="1263"/>
      <c r="K40" s="1263"/>
      <c r="L40" s="1263"/>
      <c r="M40" s="1263"/>
      <c r="N40" s="1263"/>
      <c r="O40" s="1263"/>
      <c r="P40" s="1263"/>
      <c r="Q40" s="1263"/>
      <c r="R40" s="1263"/>
      <c r="S40" s="1263"/>
      <c r="T40" s="1263"/>
      <c r="U40" s="1263"/>
      <c r="V40" s="1263"/>
      <c r="W40" s="1263"/>
      <c r="X40" s="1263"/>
      <c r="Y40" s="1263"/>
      <c r="Z40" s="1265"/>
      <c r="AA40" s="1263"/>
      <c r="AB40" s="1263"/>
      <c r="AC40" s="1263"/>
      <c r="AD40" s="373"/>
      <c r="AE40" s="373"/>
      <c r="AF40" s="373"/>
      <c r="AG40" s="373"/>
      <c r="AH40" s="373"/>
      <c r="AI40" s="373"/>
      <c r="AJ40" s="373"/>
      <c r="AK40" s="373"/>
      <c r="AL40" s="373"/>
      <c r="AM40" s="373"/>
      <c r="AN40" s="373"/>
      <c r="AO40" s="373"/>
      <c r="AP40" s="373"/>
      <c r="AQ40" s="373"/>
      <c r="AR40" s="373"/>
      <c r="AS40" s="373"/>
      <c r="AT40" s="373"/>
      <c r="AU40" s="373"/>
      <c r="AV40" s="373"/>
      <c r="AW40" s="373"/>
      <c r="AX40" s="373"/>
      <c r="AY40" s="373"/>
      <c r="AZ40" s="373"/>
      <c r="BA40" s="373"/>
      <c r="BB40" s="373"/>
      <c r="BC40" s="373"/>
      <c r="BD40" s="373"/>
      <c r="BE40" s="373"/>
      <c r="BF40" s="373"/>
      <c r="BG40" s="373"/>
      <c r="BH40" s="373"/>
      <c r="BI40" s="373"/>
      <c r="BJ40" s="373"/>
      <c r="BK40" s="373"/>
      <c r="BL40" s="373"/>
      <c r="BM40" s="373"/>
    </row>
    <row r="41" spans="1:65">
      <c r="A41" s="1235"/>
      <c r="B41" s="471" t="s">
        <v>158</v>
      </c>
      <c r="C41" s="1260">
        <v>11174</v>
      </c>
      <c r="D41" s="1261">
        <v>559</v>
      </c>
      <c r="E41" s="1261">
        <v>2238</v>
      </c>
      <c r="F41" s="1262">
        <v>3216</v>
      </c>
      <c r="G41" s="1263">
        <v>2851.3</v>
      </c>
      <c r="H41" s="1263">
        <v>6129.2</v>
      </c>
      <c r="I41" s="1264">
        <v>2937</v>
      </c>
      <c r="J41" s="1263"/>
      <c r="K41" s="1263"/>
      <c r="L41" s="1263"/>
      <c r="M41" s="1263"/>
      <c r="N41" s="1263"/>
      <c r="O41" s="1263"/>
      <c r="P41" s="1263"/>
      <c r="Q41" s="1263"/>
      <c r="R41" s="1263"/>
      <c r="S41" s="1263"/>
      <c r="T41" s="1263"/>
      <c r="U41" s="1263"/>
      <c r="V41" s="1263"/>
      <c r="W41" s="1263"/>
      <c r="X41" s="1263"/>
      <c r="Y41" s="1263"/>
      <c r="Z41" s="1263"/>
      <c r="AA41" s="1263"/>
      <c r="AB41" s="1263"/>
      <c r="AC41" s="1263"/>
      <c r="AD41" s="373"/>
      <c r="AE41" s="373"/>
      <c r="AF41" s="373"/>
      <c r="AG41" s="373"/>
      <c r="AH41" s="373"/>
      <c r="AI41" s="373"/>
      <c r="AJ41" s="373"/>
      <c r="AK41" s="373"/>
      <c r="AL41" s="373"/>
      <c r="AM41" s="373"/>
      <c r="AN41" s="373"/>
      <c r="AO41" s="373"/>
      <c r="AP41" s="373"/>
      <c r="AQ41" s="373"/>
      <c r="AR41" s="373"/>
      <c r="AS41" s="373"/>
      <c r="AT41" s="373"/>
      <c r="AU41" s="373"/>
      <c r="AV41" s="373"/>
      <c r="AW41" s="373"/>
      <c r="AX41" s="373"/>
      <c r="AY41" s="373"/>
      <c r="AZ41" s="373"/>
      <c r="BA41" s="373"/>
      <c r="BB41" s="373"/>
      <c r="BC41" s="373"/>
      <c r="BD41" s="373"/>
      <c r="BE41" s="373"/>
      <c r="BF41" s="373"/>
      <c r="BG41" s="373"/>
      <c r="BH41" s="373"/>
      <c r="BI41" s="373"/>
      <c r="BJ41" s="373"/>
      <c r="BK41" s="373"/>
      <c r="BL41" s="373"/>
      <c r="BM41" s="373"/>
    </row>
    <row r="42" spans="1:65">
      <c r="A42" s="1235"/>
      <c r="B42" s="1236"/>
      <c r="C42" s="1260"/>
      <c r="D42" s="1261"/>
      <c r="E42" s="1261"/>
      <c r="F42" s="1262"/>
      <c r="G42" s="1263"/>
      <c r="H42" s="1263"/>
      <c r="I42" s="1264"/>
      <c r="J42" s="1263"/>
      <c r="K42" s="1263"/>
      <c r="L42" s="1263"/>
      <c r="M42" s="1263"/>
      <c r="N42" s="1263"/>
      <c r="O42" s="1263"/>
      <c r="P42" s="1263"/>
      <c r="Q42" s="1263"/>
      <c r="R42" s="1263"/>
      <c r="S42" s="1263"/>
      <c r="T42" s="1263"/>
      <c r="U42" s="1263"/>
      <c r="V42" s="1263"/>
      <c r="W42" s="1263"/>
      <c r="X42" s="1263"/>
      <c r="Y42" s="1263"/>
      <c r="Z42" s="1263"/>
      <c r="AA42" s="1263"/>
      <c r="AB42" s="1263"/>
      <c r="AC42" s="1263"/>
      <c r="AD42" s="373"/>
      <c r="AE42" s="373"/>
      <c r="AF42" s="373"/>
      <c r="AG42" s="373"/>
      <c r="AH42" s="373"/>
      <c r="AI42" s="373"/>
      <c r="AJ42" s="373"/>
      <c r="AK42" s="373"/>
      <c r="AL42" s="373"/>
      <c r="AM42" s="373"/>
      <c r="AN42" s="373"/>
      <c r="AO42" s="373"/>
      <c r="AP42" s="373"/>
      <c r="AQ42" s="373"/>
      <c r="AR42" s="373"/>
      <c r="AS42" s="373"/>
      <c r="AT42" s="373"/>
      <c r="AU42" s="373"/>
      <c r="AV42" s="373"/>
      <c r="AW42" s="373"/>
      <c r="AX42" s="373"/>
      <c r="AY42" s="373"/>
      <c r="AZ42" s="373"/>
      <c r="BA42" s="373"/>
      <c r="BB42" s="373"/>
      <c r="BC42" s="373"/>
      <c r="BD42" s="373"/>
      <c r="BE42" s="373"/>
      <c r="BF42" s="373"/>
      <c r="BG42" s="373"/>
      <c r="BH42" s="373"/>
      <c r="BI42" s="373"/>
      <c r="BJ42" s="373"/>
      <c r="BK42" s="373"/>
      <c r="BL42" s="373"/>
      <c r="BM42" s="373"/>
    </row>
    <row r="43" spans="1:65">
      <c r="A43" s="1235">
        <v>2020</v>
      </c>
      <c r="B43" s="471" t="s">
        <v>147</v>
      </c>
      <c r="C43" s="1260">
        <v>37803</v>
      </c>
      <c r="D43" s="1261">
        <v>1890</v>
      </c>
      <c r="E43" s="1261">
        <v>27224</v>
      </c>
      <c r="F43" s="1262">
        <v>30201</v>
      </c>
      <c r="G43" s="1263">
        <v>2761.1</v>
      </c>
      <c r="H43" s="1263">
        <v>5929.8</v>
      </c>
      <c r="I43" s="1264">
        <v>2835</v>
      </c>
      <c r="J43" s="1263">
        <v>591.20000000000005</v>
      </c>
      <c r="K43" s="1263">
        <v>673.3</v>
      </c>
      <c r="L43" s="1263">
        <v>857.9</v>
      </c>
      <c r="M43" s="1263">
        <v>729.1</v>
      </c>
      <c r="N43" s="1263">
        <v>959.7</v>
      </c>
      <c r="O43" s="1263">
        <v>251.9</v>
      </c>
      <c r="P43" s="1263">
        <v>901.9</v>
      </c>
      <c r="Q43" s="1263">
        <v>541.20000000000005</v>
      </c>
      <c r="R43" s="1263">
        <v>1223.8</v>
      </c>
      <c r="S43" s="1263">
        <v>856.6</v>
      </c>
      <c r="T43" s="1263">
        <v>828.5</v>
      </c>
      <c r="U43" s="1263">
        <v>1042</v>
      </c>
      <c r="V43" s="1263">
        <v>1363.4</v>
      </c>
      <c r="W43" s="1263">
        <v>653.5</v>
      </c>
      <c r="X43" s="1263">
        <v>794.2</v>
      </c>
      <c r="Y43" s="1263">
        <v>714.9</v>
      </c>
      <c r="Z43" s="1265" t="s">
        <v>734</v>
      </c>
      <c r="AA43" s="1263">
        <v>916.4</v>
      </c>
      <c r="AB43" s="1263">
        <v>831.7</v>
      </c>
      <c r="AC43" s="1263">
        <v>720.9</v>
      </c>
      <c r="AD43" s="373"/>
      <c r="AE43" s="373"/>
      <c r="AF43" s="373"/>
      <c r="AG43" s="373"/>
      <c r="AH43" s="373"/>
      <c r="AI43" s="373"/>
      <c r="AJ43" s="373"/>
      <c r="AK43" s="373"/>
      <c r="AL43" s="373"/>
      <c r="AM43" s="373"/>
      <c r="AN43" s="373"/>
      <c r="AO43" s="373"/>
      <c r="AP43" s="373"/>
      <c r="AQ43" s="373"/>
      <c r="AR43" s="373"/>
      <c r="AS43" s="373"/>
      <c r="AT43" s="373"/>
      <c r="AU43" s="373"/>
      <c r="AV43" s="373"/>
      <c r="AW43" s="373"/>
      <c r="AX43" s="373"/>
      <c r="AY43" s="373"/>
      <c r="AZ43" s="373"/>
      <c r="BA43" s="373"/>
      <c r="BB43" s="373"/>
      <c r="BC43" s="373"/>
      <c r="BD43" s="373"/>
      <c r="BE43" s="373"/>
      <c r="BF43" s="373"/>
      <c r="BG43" s="373"/>
      <c r="BH43" s="373"/>
      <c r="BI43" s="373"/>
      <c r="BJ43" s="373"/>
      <c r="BK43" s="373"/>
      <c r="BL43" s="373"/>
      <c r="BM43" s="373"/>
    </row>
    <row r="44" spans="1:65">
      <c r="A44" s="1235"/>
      <c r="B44" s="471" t="s">
        <v>148</v>
      </c>
      <c r="C44" s="1260">
        <v>8397</v>
      </c>
      <c r="D44" s="1261">
        <v>466</v>
      </c>
      <c r="E44" s="1261">
        <v>1722</v>
      </c>
      <c r="F44" s="1262">
        <v>2930</v>
      </c>
      <c r="G44" s="1263">
        <v>2599.1999999999998</v>
      </c>
      <c r="H44" s="1263">
        <v>5592.9</v>
      </c>
      <c r="I44" s="1264">
        <v>2632</v>
      </c>
      <c r="J44" s="1263">
        <v>505.4</v>
      </c>
      <c r="K44" s="1263">
        <v>636</v>
      </c>
      <c r="L44" s="1263">
        <v>781.3</v>
      </c>
      <c r="M44" s="1263">
        <v>661.4</v>
      </c>
      <c r="N44" s="1263">
        <v>839.4</v>
      </c>
      <c r="O44" s="1263">
        <v>227</v>
      </c>
      <c r="P44" s="1263">
        <v>797.7</v>
      </c>
      <c r="Q44" s="1263">
        <v>483.4</v>
      </c>
      <c r="R44" s="1263">
        <v>1174.0999999999999</v>
      </c>
      <c r="S44" s="1263">
        <v>832.7</v>
      </c>
      <c r="T44" s="1263">
        <v>792.7</v>
      </c>
      <c r="U44" s="1263">
        <v>971.9</v>
      </c>
      <c r="V44" s="1263">
        <v>1371.3</v>
      </c>
      <c r="W44" s="1263">
        <v>587.29999999999995</v>
      </c>
      <c r="X44" s="1263">
        <v>735.1</v>
      </c>
      <c r="Y44" s="1263">
        <v>659.4</v>
      </c>
      <c r="Z44" s="1265" t="s">
        <v>734</v>
      </c>
      <c r="AA44" s="1263">
        <v>870.5</v>
      </c>
      <c r="AB44" s="1263">
        <v>647.1</v>
      </c>
      <c r="AC44" s="1263">
        <v>688.9</v>
      </c>
      <c r="AD44" s="373"/>
      <c r="AE44" s="373"/>
      <c r="AF44" s="373"/>
      <c r="AG44" s="373"/>
      <c r="AH44" s="373"/>
      <c r="AI44" s="373"/>
      <c r="AJ44" s="373"/>
      <c r="AK44" s="373"/>
      <c r="AL44" s="373"/>
      <c r="AM44" s="373"/>
      <c r="AN44" s="373"/>
      <c r="AO44" s="373"/>
      <c r="AP44" s="373"/>
      <c r="AQ44" s="373"/>
      <c r="AR44" s="373"/>
      <c r="AS44" s="373"/>
      <c r="AT44" s="373"/>
      <c r="AU44" s="373"/>
      <c r="AV44" s="373"/>
      <c r="AW44" s="373"/>
      <c r="AX44" s="373"/>
      <c r="AY44" s="373"/>
      <c r="AZ44" s="373"/>
      <c r="BA44" s="373"/>
      <c r="BB44" s="373"/>
      <c r="BC44" s="373"/>
      <c r="BD44" s="373"/>
      <c r="BE44" s="373"/>
      <c r="BF44" s="373"/>
      <c r="BG44" s="373"/>
      <c r="BH44" s="373"/>
      <c r="BI44" s="373"/>
      <c r="BJ44" s="373"/>
      <c r="BK44" s="373"/>
      <c r="BL44" s="373"/>
      <c r="BM44" s="373"/>
    </row>
    <row r="45" spans="1:65">
      <c r="A45" s="1235"/>
      <c r="B45" s="471" t="s">
        <v>149</v>
      </c>
      <c r="C45" s="1260">
        <v>6325</v>
      </c>
      <c r="D45" s="1261">
        <v>632</v>
      </c>
      <c r="E45" s="1261">
        <v>1473</v>
      </c>
      <c r="F45" s="1262">
        <v>2630</v>
      </c>
      <c r="G45" s="1263">
        <v>2128.3000000000002</v>
      </c>
      <c r="H45" s="1263">
        <v>4571.6000000000004</v>
      </c>
      <c r="I45" s="1264">
        <v>1947.4</v>
      </c>
      <c r="J45" s="1263">
        <v>443.7</v>
      </c>
      <c r="K45" s="1263">
        <v>470.1</v>
      </c>
      <c r="L45" s="1263">
        <v>610.1</v>
      </c>
      <c r="M45" s="1263">
        <v>594.29999999999995</v>
      </c>
      <c r="N45" s="1263">
        <v>591.29999999999995</v>
      </c>
      <c r="O45" s="1263">
        <v>187.7</v>
      </c>
      <c r="P45" s="1263">
        <v>639.20000000000005</v>
      </c>
      <c r="Q45" s="1263">
        <v>421.7</v>
      </c>
      <c r="R45" s="1263">
        <v>1099.3</v>
      </c>
      <c r="S45" s="1263">
        <v>697.7</v>
      </c>
      <c r="T45" s="1263">
        <v>667.1</v>
      </c>
      <c r="U45" s="1263">
        <v>799.5</v>
      </c>
      <c r="V45" s="1263">
        <v>1170.9000000000001</v>
      </c>
      <c r="W45" s="1263">
        <v>436.6</v>
      </c>
      <c r="X45" s="1263">
        <v>638.79999999999995</v>
      </c>
      <c r="Y45" s="1263">
        <v>531</v>
      </c>
      <c r="Z45" s="1265" t="s">
        <v>734</v>
      </c>
      <c r="AA45" s="1263">
        <v>636.4</v>
      </c>
      <c r="AB45" s="1263">
        <v>346</v>
      </c>
      <c r="AC45" s="1263">
        <v>545</v>
      </c>
      <c r="AD45" s="373"/>
      <c r="AE45" s="373"/>
      <c r="AF45" s="373"/>
      <c r="AG45" s="373"/>
      <c r="AH45" s="373"/>
      <c r="AI45" s="373"/>
      <c r="AJ45" s="373"/>
      <c r="AK45" s="373"/>
      <c r="AL45" s="373"/>
      <c r="AM45" s="373"/>
      <c r="AN45" s="373"/>
      <c r="AO45" s="373"/>
      <c r="AP45" s="373"/>
      <c r="AQ45" s="373"/>
      <c r="AR45" s="373"/>
      <c r="AS45" s="373"/>
      <c r="AT45" s="373"/>
      <c r="AU45" s="373"/>
      <c r="AV45" s="373"/>
      <c r="AW45" s="373"/>
      <c r="AX45" s="373"/>
      <c r="AY45" s="373"/>
      <c r="AZ45" s="373"/>
      <c r="BA45" s="373"/>
      <c r="BB45" s="373"/>
      <c r="BC45" s="373"/>
      <c r="BD45" s="373"/>
      <c r="BE45" s="373"/>
      <c r="BF45" s="373"/>
      <c r="BG45" s="373"/>
      <c r="BH45" s="373"/>
      <c r="BI45" s="373"/>
      <c r="BJ45" s="373"/>
      <c r="BK45" s="373"/>
      <c r="BL45" s="373"/>
      <c r="BM45" s="373"/>
    </row>
    <row r="46" spans="1:65">
      <c r="A46" s="1235"/>
      <c r="B46" s="471" t="s">
        <v>150</v>
      </c>
      <c r="C46" s="1266" t="s">
        <v>1114</v>
      </c>
      <c r="D46" s="1267" t="s">
        <v>1114</v>
      </c>
      <c r="E46" s="1267" t="s">
        <v>1114</v>
      </c>
      <c r="F46" s="1267" t="s">
        <v>1114</v>
      </c>
      <c r="G46" s="1268" t="s">
        <v>1114</v>
      </c>
      <c r="H46" s="1268" t="s">
        <v>1114</v>
      </c>
      <c r="I46" s="1264" t="s">
        <v>1114</v>
      </c>
      <c r="J46" s="1268" t="s">
        <v>1114</v>
      </c>
      <c r="K46" s="1268" t="s">
        <v>1114</v>
      </c>
      <c r="L46" s="1268" t="s">
        <v>1114</v>
      </c>
      <c r="M46" s="1268" t="s">
        <v>1114</v>
      </c>
      <c r="N46" s="1268" t="s">
        <v>1114</v>
      </c>
      <c r="O46" s="1268" t="s">
        <v>1114</v>
      </c>
      <c r="P46" s="1268" t="s">
        <v>1114</v>
      </c>
      <c r="Q46" s="1268" t="s">
        <v>1114</v>
      </c>
      <c r="R46" s="1268" t="s">
        <v>1114</v>
      </c>
      <c r="S46" s="1268" t="s">
        <v>1114</v>
      </c>
      <c r="T46" s="1268" t="s">
        <v>1114</v>
      </c>
      <c r="U46" s="1268" t="s">
        <v>1114</v>
      </c>
      <c r="V46" s="1268" t="s">
        <v>1114</v>
      </c>
      <c r="W46" s="1268" t="s">
        <v>1114</v>
      </c>
      <c r="X46" s="1268" t="s">
        <v>1114</v>
      </c>
      <c r="Y46" s="1268" t="s">
        <v>1114</v>
      </c>
      <c r="Z46" s="1265" t="s">
        <v>734</v>
      </c>
      <c r="AA46" s="1268" t="s">
        <v>1114</v>
      </c>
      <c r="AB46" s="1268" t="s">
        <v>1114</v>
      </c>
      <c r="AC46" s="1268" t="s">
        <v>1114</v>
      </c>
      <c r="AD46" s="373"/>
      <c r="AE46" s="373"/>
      <c r="AF46" s="373"/>
      <c r="AG46" s="373"/>
      <c r="AH46" s="373"/>
      <c r="AI46" s="373"/>
      <c r="AJ46" s="373"/>
      <c r="AK46" s="373"/>
      <c r="AL46" s="373"/>
      <c r="AM46" s="373"/>
      <c r="AN46" s="373"/>
      <c r="AO46" s="373"/>
      <c r="AP46" s="373"/>
      <c r="AQ46" s="373"/>
      <c r="AR46" s="373"/>
      <c r="AS46" s="373"/>
      <c r="AT46" s="373"/>
      <c r="AU46" s="373"/>
      <c r="AV46" s="373"/>
      <c r="AW46" s="373"/>
      <c r="AX46" s="373"/>
      <c r="AY46" s="373"/>
      <c r="AZ46" s="373"/>
      <c r="BA46" s="373"/>
      <c r="BB46" s="373"/>
      <c r="BC46" s="373"/>
      <c r="BD46" s="373"/>
      <c r="BE46" s="373"/>
      <c r="BF46" s="373"/>
      <c r="BG46" s="373"/>
      <c r="BH46" s="373"/>
      <c r="BI46" s="373"/>
      <c r="BJ46" s="373"/>
      <c r="BK46" s="373"/>
      <c r="BL46" s="373"/>
      <c r="BM46" s="373"/>
    </row>
    <row r="47" spans="1:65">
      <c r="A47" s="1235"/>
      <c r="B47" s="471" t="s">
        <v>151</v>
      </c>
      <c r="C47" s="1260">
        <v>22809</v>
      </c>
      <c r="D47" s="1261">
        <v>1629</v>
      </c>
      <c r="E47" s="1261">
        <v>3692</v>
      </c>
      <c r="F47" s="1262">
        <v>10620</v>
      </c>
      <c r="G47" s="1263">
        <v>2266</v>
      </c>
      <c r="H47" s="1263">
        <v>4846.8</v>
      </c>
      <c r="I47" s="1264">
        <v>2016.1</v>
      </c>
      <c r="J47" s="1263">
        <v>534.9</v>
      </c>
      <c r="K47" s="1263">
        <v>485.5</v>
      </c>
      <c r="L47" s="1263">
        <v>631.5</v>
      </c>
      <c r="M47" s="1263">
        <v>713.3</v>
      </c>
      <c r="N47" s="1263">
        <v>667.5</v>
      </c>
      <c r="O47" s="1263">
        <v>193.1</v>
      </c>
      <c r="P47" s="1263">
        <v>714.6</v>
      </c>
      <c r="Q47" s="1263">
        <v>445.6</v>
      </c>
      <c r="R47" s="1263">
        <v>1134.4000000000001</v>
      </c>
      <c r="S47" s="1263">
        <v>724.1</v>
      </c>
      <c r="T47" s="1263">
        <v>745.6</v>
      </c>
      <c r="U47" s="1263">
        <v>864.2</v>
      </c>
      <c r="V47" s="1263">
        <v>1210.0999999999999</v>
      </c>
      <c r="W47" s="1263">
        <v>525</v>
      </c>
      <c r="X47" s="1263">
        <v>674.7</v>
      </c>
      <c r="Y47" s="1263">
        <v>609.20000000000005</v>
      </c>
      <c r="Z47" s="1265" t="s">
        <v>734</v>
      </c>
      <c r="AA47" s="1263">
        <v>779.6</v>
      </c>
      <c r="AB47" s="1263">
        <v>446.4</v>
      </c>
      <c r="AC47" s="1263">
        <v>623.29999999999995</v>
      </c>
      <c r="AD47" s="373"/>
      <c r="AE47" s="373"/>
      <c r="AF47" s="373"/>
      <c r="AG47" s="373"/>
      <c r="AH47" s="373"/>
      <c r="AI47" s="373"/>
      <c r="AJ47" s="373"/>
      <c r="AK47" s="373"/>
      <c r="AL47" s="373"/>
      <c r="AM47" s="373"/>
      <c r="AN47" s="373"/>
      <c r="AO47" s="373"/>
      <c r="AP47" s="373"/>
      <c r="AQ47" s="373"/>
      <c r="AR47" s="373"/>
      <c r="AS47" s="373"/>
      <c r="AT47" s="373"/>
      <c r="AU47" s="373"/>
      <c r="AV47" s="373"/>
      <c r="AW47" s="373"/>
      <c r="AX47" s="373"/>
      <c r="AY47" s="373"/>
      <c r="AZ47" s="373"/>
      <c r="BA47" s="373"/>
      <c r="BB47" s="373"/>
      <c r="BC47" s="373"/>
      <c r="BD47" s="373"/>
      <c r="BE47" s="373"/>
      <c r="BF47" s="373"/>
      <c r="BG47" s="373"/>
      <c r="BH47" s="373"/>
      <c r="BI47" s="373"/>
      <c r="BJ47" s="373"/>
      <c r="BK47" s="373"/>
      <c r="BL47" s="373"/>
      <c r="BM47" s="373"/>
    </row>
    <row r="48" spans="1:65">
      <c r="A48" s="1235"/>
      <c r="B48" s="471" t="s">
        <v>152</v>
      </c>
      <c r="C48" s="1260">
        <v>29072</v>
      </c>
      <c r="D48" s="1261">
        <v>1384</v>
      </c>
      <c r="E48" s="1261">
        <v>3825</v>
      </c>
      <c r="F48" s="1262">
        <v>12428</v>
      </c>
      <c r="G48" s="1263">
        <v>2404.6999999999998</v>
      </c>
      <c r="H48" s="1263">
        <v>5149.6000000000004</v>
      </c>
      <c r="I48" s="1264">
        <v>2268.8000000000002</v>
      </c>
      <c r="J48" s="1263">
        <v>565.70000000000005</v>
      </c>
      <c r="K48" s="1263">
        <v>551.79999999999995</v>
      </c>
      <c r="L48" s="1263">
        <v>690.3</v>
      </c>
      <c r="M48" s="1263">
        <v>666.5</v>
      </c>
      <c r="N48" s="1263">
        <v>780.5</v>
      </c>
      <c r="O48" s="1263">
        <v>208.6</v>
      </c>
      <c r="P48" s="1263">
        <v>751.4</v>
      </c>
      <c r="Q48" s="1263">
        <v>533.6</v>
      </c>
      <c r="R48" s="1263">
        <v>1141.4000000000001</v>
      </c>
      <c r="S48" s="1263">
        <v>737.9</v>
      </c>
      <c r="T48" s="1263">
        <v>760</v>
      </c>
      <c r="U48" s="1263">
        <v>907.3</v>
      </c>
      <c r="V48" s="1263">
        <v>1348.4</v>
      </c>
      <c r="W48" s="1263">
        <v>602.29999999999995</v>
      </c>
      <c r="X48" s="1263">
        <v>704.1</v>
      </c>
      <c r="Y48" s="1263">
        <v>610.1</v>
      </c>
      <c r="Z48" s="1265" t="s">
        <v>734</v>
      </c>
      <c r="AA48" s="1263">
        <v>856.7</v>
      </c>
      <c r="AB48" s="1263">
        <v>546.70000000000005</v>
      </c>
      <c r="AC48" s="1263">
        <v>690.7</v>
      </c>
      <c r="AD48" s="373"/>
      <c r="AE48" s="373"/>
      <c r="AF48" s="373"/>
      <c r="AG48" s="373"/>
      <c r="AH48" s="373"/>
      <c r="AI48" s="373"/>
      <c r="AJ48" s="373"/>
      <c r="AK48" s="373"/>
      <c r="AL48" s="373"/>
      <c r="AM48" s="373"/>
      <c r="AN48" s="373"/>
      <c r="AO48" s="373"/>
      <c r="AP48" s="373"/>
      <c r="AQ48" s="373"/>
      <c r="AR48" s="373"/>
      <c r="AS48" s="373"/>
      <c r="AT48" s="373"/>
      <c r="AU48" s="373"/>
      <c r="AV48" s="373"/>
      <c r="AW48" s="373"/>
      <c r="AX48" s="373"/>
      <c r="AY48" s="373"/>
      <c r="AZ48" s="373"/>
      <c r="BA48" s="373"/>
      <c r="BB48" s="373"/>
      <c r="BC48" s="373"/>
      <c r="BD48" s="373"/>
      <c r="BE48" s="373"/>
      <c r="BF48" s="373"/>
      <c r="BG48" s="373"/>
      <c r="BH48" s="373"/>
      <c r="BI48" s="373"/>
      <c r="BJ48" s="373"/>
      <c r="BK48" s="373"/>
      <c r="BL48" s="373"/>
      <c r="BM48" s="373"/>
    </row>
    <row r="49" spans="1:65">
      <c r="A49" s="1235"/>
      <c r="B49" s="471" t="s">
        <v>153</v>
      </c>
      <c r="C49" s="1260">
        <v>26579</v>
      </c>
      <c r="D49" s="1261">
        <v>1156</v>
      </c>
      <c r="E49" s="1261">
        <v>4714</v>
      </c>
      <c r="F49" s="1262">
        <v>8070</v>
      </c>
      <c r="G49" s="1263">
        <v>2411.6999999999998</v>
      </c>
      <c r="H49" s="1263">
        <v>5124.3</v>
      </c>
      <c r="I49" s="1264">
        <v>2179.6999999999998</v>
      </c>
      <c r="J49" s="1263">
        <v>622</v>
      </c>
      <c r="K49" s="1263">
        <v>530</v>
      </c>
      <c r="L49" s="1263">
        <v>667.6</v>
      </c>
      <c r="M49" s="1263">
        <v>683.1</v>
      </c>
      <c r="N49" s="1263">
        <v>800.1</v>
      </c>
      <c r="O49" s="1263">
        <v>214</v>
      </c>
      <c r="P49" s="1263">
        <v>766.7</v>
      </c>
      <c r="Q49" s="1263">
        <v>498.3</v>
      </c>
      <c r="R49" s="1263">
        <v>1132.4000000000001</v>
      </c>
      <c r="S49" s="1263">
        <v>736.8</v>
      </c>
      <c r="T49" s="1263">
        <v>764.9</v>
      </c>
      <c r="U49" s="1263">
        <v>945</v>
      </c>
      <c r="V49" s="1263">
        <v>1265.4000000000001</v>
      </c>
      <c r="W49" s="1263">
        <v>675.7</v>
      </c>
      <c r="X49" s="1263">
        <v>737.4</v>
      </c>
      <c r="Y49" s="1263">
        <v>645.70000000000005</v>
      </c>
      <c r="Z49" s="1265" t="s">
        <v>734</v>
      </c>
      <c r="AA49" s="1263">
        <v>834</v>
      </c>
      <c r="AB49" s="1263">
        <v>647.1</v>
      </c>
      <c r="AC49" s="1263">
        <v>720.6</v>
      </c>
      <c r="AD49" s="373"/>
      <c r="AE49" s="373"/>
      <c r="AF49" s="373"/>
      <c r="AG49" s="373"/>
      <c r="AH49" s="373"/>
      <c r="AI49" s="373"/>
      <c r="AJ49" s="373"/>
      <c r="AK49" s="373"/>
      <c r="AL49" s="373"/>
      <c r="AM49" s="373"/>
      <c r="AN49" s="373"/>
      <c r="AO49" s="373"/>
      <c r="AP49" s="373"/>
      <c r="AQ49" s="373"/>
      <c r="AR49" s="373"/>
      <c r="AS49" s="373"/>
      <c r="AT49" s="373"/>
      <c r="AU49" s="373"/>
      <c r="AV49" s="373"/>
      <c r="AW49" s="373"/>
      <c r="AX49" s="373"/>
      <c r="AY49" s="373"/>
      <c r="AZ49" s="373"/>
      <c r="BA49" s="373"/>
      <c r="BB49" s="373"/>
      <c r="BC49" s="373"/>
      <c r="BD49" s="373"/>
      <c r="BE49" s="373"/>
      <c r="BF49" s="373"/>
      <c r="BG49" s="373"/>
      <c r="BH49" s="373"/>
      <c r="BI49" s="373"/>
      <c r="BJ49" s="373"/>
      <c r="BK49" s="373"/>
      <c r="BL49" s="373"/>
      <c r="BM49" s="373"/>
    </row>
    <row r="50" spans="1:65">
      <c r="A50" s="1235"/>
      <c r="B50" s="471" t="s">
        <v>154</v>
      </c>
      <c r="C50" s="1260">
        <v>36860</v>
      </c>
      <c r="D50" s="1261">
        <v>1843</v>
      </c>
      <c r="E50" s="1261">
        <v>1683</v>
      </c>
      <c r="F50" s="1262">
        <v>9752</v>
      </c>
      <c r="G50" s="1263">
        <v>2316.1999999999998</v>
      </c>
      <c r="H50" s="1263">
        <v>5329.3</v>
      </c>
      <c r="I50" s="1264">
        <v>2359.8000000000002</v>
      </c>
      <c r="J50" s="1263">
        <v>856.6</v>
      </c>
      <c r="K50" s="1263">
        <v>567.6</v>
      </c>
      <c r="L50" s="1263">
        <v>757.1</v>
      </c>
      <c r="M50" s="1263">
        <v>698.7</v>
      </c>
      <c r="N50" s="1263">
        <v>808.4</v>
      </c>
      <c r="O50" s="1263">
        <v>219.5</v>
      </c>
      <c r="P50" s="1263">
        <v>777.2</v>
      </c>
      <c r="Q50" s="1263">
        <v>523</v>
      </c>
      <c r="R50" s="1263">
        <v>1108.5999999999999</v>
      </c>
      <c r="S50" s="1263">
        <v>750.6</v>
      </c>
      <c r="T50" s="1263">
        <v>793.5</v>
      </c>
      <c r="U50" s="1263">
        <v>1015.1</v>
      </c>
      <c r="V50" s="1263">
        <v>1277.0999999999999</v>
      </c>
      <c r="W50" s="1263">
        <v>744.4</v>
      </c>
      <c r="X50" s="1263">
        <v>736.5</v>
      </c>
      <c r="Y50" s="1263">
        <v>652.9</v>
      </c>
      <c r="Z50" s="1265" t="s">
        <v>734</v>
      </c>
      <c r="AA50" s="1263">
        <v>839.8</v>
      </c>
      <c r="AB50" s="1263">
        <v>881.4</v>
      </c>
      <c r="AC50" s="1263">
        <v>763.1</v>
      </c>
      <c r="AD50" s="373"/>
      <c r="AE50" s="373"/>
      <c r="AF50" s="373"/>
      <c r="AG50" s="373"/>
      <c r="AH50" s="373"/>
      <c r="AI50" s="373"/>
      <c r="AJ50" s="373"/>
      <c r="AK50" s="373"/>
      <c r="AL50" s="373"/>
      <c r="AM50" s="373"/>
      <c r="AN50" s="373"/>
      <c r="AO50" s="373"/>
      <c r="AP50" s="373"/>
      <c r="AQ50" s="373"/>
      <c r="AR50" s="373"/>
      <c r="AS50" s="373"/>
      <c r="AT50" s="373"/>
      <c r="AU50" s="373"/>
      <c r="AV50" s="373"/>
      <c r="AW50" s="373"/>
      <c r="AX50" s="373"/>
      <c r="AY50" s="373"/>
      <c r="AZ50" s="373"/>
      <c r="BA50" s="373"/>
      <c r="BB50" s="373"/>
      <c r="BC50" s="373"/>
      <c r="BD50" s="373"/>
      <c r="BE50" s="373"/>
      <c r="BF50" s="373"/>
      <c r="BG50" s="373"/>
      <c r="BH50" s="373"/>
      <c r="BI50" s="373"/>
      <c r="BJ50" s="373"/>
    </row>
    <row r="51" spans="1:65">
      <c r="A51" s="1235"/>
      <c r="B51" s="471" t="s">
        <v>155</v>
      </c>
      <c r="C51" s="1260">
        <v>49956</v>
      </c>
      <c r="D51" s="1261">
        <v>2379</v>
      </c>
      <c r="E51" s="1261">
        <v>2572</v>
      </c>
      <c r="F51" s="1262">
        <v>10316</v>
      </c>
      <c r="G51" s="1263">
        <v>2595.8000000000002</v>
      </c>
      <c r="H51" s="1263">
        <v>5984.8</v>
      </c>
      <c r="I51" s="1264">
        <v>2463.3000000000002</v>
      </c>
      <c r="J51" s="1263">
        <v>1067</v>
      </c>
      <c r="K51" s="1263">
        <v>591</v>
      </c>
      <c r="L51" s="1263">
        <v>839.5</v>
      </c>
      <c r="M51" s="1263">
        <v>740.4</v>
      </c>
      <c r="N51" s="1263">
        <v>1030.5</v>
      </c>
      <c r="O51" s="1263">
        <v>234.4</v>
      </c>
      <c r="P51" s="1263">
        <v>873.2</v>
      </c>
      <c r="Q51" s="1263">
        <v>695.1</v>
      </c>
      <c r="R51" s="1263">
        <v>1183</v>
      </c>
      <c r="S51" s="1263">
        <v>874</v>
      </c>
      <c r="T51" s="1263">
        <v>873.5</v>
      </c>
      <c r="U51" s="1263">
        <v>1139</v>
      </c>
      <c r="V51" s="1263">
        <v>1350.6</v>
      </c>
      <c r="W51" s="1263">
        <v>899.6</v>
      </c>
      <c r="X51" s="1263">
        <v>802</v>
      </c>
      <c r="Y51" s="1263">
        <v>806.9</v>
      </c>
      <c r="Z51" s="1265" t="s">
        <v>734</v>
      </c>
      <c r="AA51" s="1263">
        <v>877.8</v>
      </c>
      <c r="AB51" s="1263">
        <v>1935.9</v>
      </c>
      <c r="AC51" s="1263">
        <v>905.4</v>
      </c>
      <c r="AD51" s="373"/>
      <c r="AE51" s="373"/>
      <c r="AF51" s="373"/>
      <c r="AG51" s="373"/>
      <c r="AH51" s="373"/>
      <c r="AI51" s="373"/>
      <c r="AJ51" s="373"/>
      <c r="AK51" s="373"/>
      <c r="AL51" s="373"/>
      <c r="AM51" s="373"/>
      <c r="AN51" s="373"/>
      <c r="AO51" s="373"/>
      <c r="AP51" s="373"/>
      <c r="AQ51" s="373"/>
      <c r="AR51" s="373"/>
      <c r="AS51" s="373"/>
      <c r="AT51" s="373"/>
      <c r="AU51" s="373"/>
      <c r="AV51" s="373"/>
      <c r="AW51" s="373"/>
      <c r="AX51" s="373"/>
      <c r="AY51" s="373"/>
      <c r="AZ51" s="373"/>
      <c r="BA51" s="373"/>
      <c r="BB51" s="373"/>
      <c r="BC51" s="373"/>
      <c r="BD51" s="373"/>
      <c r="BE51" s="373"/>
      <c r="BF51" s="373"/>
      <c r="BG51" s="373"/>
      <c r="BH51" s="373"/>
      <c r="BI51" s="373"/>
      <c r="BJ51" s="373"/>
      <c r="BK51" s="373"/>
      <c r="BL51" s="373"/>
      <c r="BM51" s="373"/>
    </row>
    <row r="52" spans="1:65">
      <c r="A52" s="1235"/>
      <c r="B52" s="471" t="s">
        <v>156</v>
      </c>
      <c r="C52" s="1260">
        <v>58171</v>
      </c>
      <c r="D52" s="1261">
        <v>2909</v>
      </c>
      <c r="E52" s="1261">
        <v>1927</v>
      </c>
      <c r="F52" s="1262">
        <v>7286</v>
      </c>
      <c r="G52" s="1263">
        <v>2494.3000000000002</v>
      </c>
      <c r="H52" s="1263">
        <v>5726.6</v>
      </c>
      <c r="I52" s="1264">
        <v>2282.1999999999998</v>
      </c>
      <c r="J52" s="1263">
        <v>1068.4000000000001</v>
      </c>
      <c r="K52" s="1263">
        <v>537.29999999999995</v>
      </c>
      <c r="L52" s="1263">
        <v>803.8</v>
      </c>
      <c r="M52" s="1263">
        <v>724.2</v>
      </c>
      <c r="N52" s="1263">
        <v>903.2</v>
      </c>
      <c r="O52" s="1263">
        <v>218</v>
      </c>
      <c r="P52" s="1263">
        <v>816.4</v>
      </c>
      <c r="Q52" s="1263">
        <v>626.4</v>
      </c>
      <c r="R52" s="1263">
        <v>1165.9000000000001</v>
      </c>
      <c r="S52" s="1263">
        <v>823.2</v>
      </c>
      <c r="T52" s="1263">
        <v>962.6</v>
      </c>
      <c r="U52" s="1263">
        <v>1063.5999999999999</v>
      </c>
      <c r="V52" s="1263">
        <v>1285</v>
      </c>
      <c r="W52" s="1263">
        <v>1046.0999999999999</v>
      </c>
      <c r="X52" s="1263">
        <v>725</v>
      </c>
      <c r="Y52" s="1263">
        <v>781</v>
      </c>
      <c r="Z52" s="1265" t="s">
        <v>734</v>
      </c>
      <c r="AA52" s="1263">
        <v>836.6</v>
      </c>
      <c r="AB52" s="1263">
        <v>3039.8</v>
      </c>
      <c r="AC52" s="1263">
        <v>890.8</v>
      </c>
      <c r="AD52" s="373"/>
      <c r="AE52" s="373"/>
      <c r="AF52" s="373"/>
      <c r="AG52" s="373"/>
      <c r="AH52" s="373"/>
      <c r="AI52" s="373"/>
      <c r="AJ52" s="373"/>
      <c r="AK52" s="373"/>
      <c r="AL52" s="373"/>
      <c r="AM52" s="373"/>
      <c r="AN52" s="373"/>
      <c r="AO52" s="373"/>
      <c r="AP52" s="373"/>
      <c r="AQ52" s="373"/>
      <c r="AR52" s="373"/>
      <c r="AS52" s="373"/>
      <c r="AT52" s="373"/>
      <c r="AU52" s="373"/>
      <c r="AV52" s="373"/>
      <c r="AW52" s="373"/>
      <c r="AX52" s="373"/>
      <c r="AY52" s="373"/>
      <c r="AZ52" s="373"/>
      <c r="BA52" s="373"/>
      <c r="BB52" s="373"/>
      <c r="BC52" s="373"/>
      <c r="BD52" s="373"/>
      <c r="BE52" s="373"/>
      <c r="BF52" s="373"/>
      <c r="BG52" s="373"/>
      <c r="BH52" s="373"/>
      <c r="BI52" s="373"/>
      <c r="BJ52" s="373"/>
      <c r="BK52" s="373"/>
      <c r="BL52" s="373"/>
      <c r="BM52" s="373"/>
    </row>
    <row r="53" spans="1:65">
      <c r="A53" s="1235"/>
      <c r="B53" s="471" t="s">
        <v>157</v>
      </c>
      <c r="C53" s="1260">
        <v>53350</v>
      </c>
      <c r="D53" s="1261">
        <v>2540</v>
      </c>
      <c r="E53" s="1261">
        <v>1733</v>
      </c>
      <c r="F53" s="1262">
        <v>4521</v>
      </c>
      <c r="G53" s="1263">
        <v>2728.1</v>
      </c>
      <c r="H53" s="1263">
        <v>6243.8</v>
      </c>
      <c r="I53" s="1264">
        <v>2453.9</v>
      </c>
      <c r="J53" s="1263">
        <v>1257.4000000000001</v>
      </c>
      <c r="K53" s="1263">
        <v>556.29999999999995</v>
      </c>
      <c r="L53" s="1263">
        <v>944</v>
      </c>
      <c r="M53" s="1263">
        <v>838</v>
      </c>
      <c r="N53" s="1263">
        <v>1051.8</v>
      </c>
      <c r="O53" s="1263">
        <v>242.5</v>
      </c>
      <c r="P53" s="1263">
        <v>846.5</v>
      </c>
      <c r="Q53" s="1263">
        <v>646.5</v>
      </c>
      <c r="R53" s="1263">
        <v>1174.7</v>
      </c>
      <c r="S53" s="1263">
        <v>879.9</v>
      </c>
      <c r="T53" s="1263">
        <v>1002.2</v>
      </c>
      <c r="U53" s="1263">
        <v>1133.5999999999999</v>
      </c>
      <c r="V53" s="1263">
        <v>1322.4</v>
      </c>
      <c r="W53" s="1263">
        <v>1219.7</v>
      </c>
      <c r="X53" s="1263">
        <v>751</v>
      </c>
      <c r="Y53" s="1263">
        <v>910.8</v>
      </c>
      <c r="Z53" s="1265" t="s">
        <v>734</v>
      </c>
      <c r="AA53" s="1263">
        <v>909</v>
      </c>
      <c r="AB53" s="1263">
        <v>4545.1000000000004</v>
      </c>
      <c r="AC53" s="1263">
        <v>973.6</v>
      </c>
      <c r="AD53" s="373"/>
      <c r="AE53" s="373"/>
      <c r="AF53" s="373"/>
      <c r="AG53" s="373"/>
      <c r="AH53" s="373"/>
      <c r="AI53" s="373"/>
      <c r="AJ53" s="373"/>
      <c r="AK53" s="373"/>
      <c r="AL53" s="373"/>
      <c r="AM53" s="373"/>
      <c r="AN53" s="373"/>
      <c r="AO53" s="373"/>
      <c r="AP53" s="373"/>
      <c r="AQ53" s="373"/>
      <c r="AR53" s="373"/>
      <c r="AS53" s="373"/>
      <c r="AT53" s="373"/>
      <c r="AU53" s="373"/>
      <c r="AV53" s="373"/>
      <c r="AW53" s="373"/>
      <c r="AX53" s="373"/>
      <c r="AY53" s="373"/>
      <c r="AZ53" s="373"/>
      <c r="BA53" s="373"/>
      <c r="BB53" s="373"/>
      <c r="BC53" s="373"/>
      <c r="BD53" s="373"/>
      <c r="BE53" s="373"/>
      <c r="BF53" s="373"/>
      <c r="BG53" s="373"/>
      <c r="BH53" s="373"/>
      <c r="BI53" s="373"/>
      <c r="BJ53" s="373"/>
      <c r="BK53" s="373"/>
      <c r="BL53" s="373"/>
      <c r="BM53" s="373"/>
    </row>
    <row r="54" spans="1:65">
      <c r="A54" s="1235"/>
      <c r="B54" s="471" t="s">
        <v>158</v>
      </c>
      <c r="C54" s="1260">
        <v>67561</v>
      </c>
      <c r="D54" s="1261">
        <v>3217</v>
      </c>
      <c r="E54" s="1261">
        <v>2324</v>
      </c>
      <c r="F54" s="1262">
        <v>5411</v>
      </c>
      <c r="G54" s="1263">
        <v>2960.7</v>
      </c>
      <c r="H54" s="1263">
        <v>6774.2</v>
      </c>
      <c r="I54" s="1264">
        <v>2638.1</v>
      </c>
      <c r="J54" s="1263">
        <v>1159.5</v>
      </c>
      <c r="K54" s="1263">
        <v>587.29999999999995</v>
      </c>
      <c r="L54" s="1263">
        <v>1023</v>
      </c>
      <c r="M54" s="1263">
        <v>832.2</v>
      </c>
      <c r="N54" s="1263">
        <v>1127.4000000000001</v>
      </c>
      <c r="O54" s="1263">
        <v>277</v>
      </c>
      <c r="P54" s="1263">
        <v>891.6</v>
      </c>
      <c r="Q54" s="1263">
        <v>745.4</v>
      </c>
      <c r="R54" s="1263">
        <v>1244.2</v>
      </c>
      <c r="S54" s="1263">
        <v>967.5</v>
      </c>
      <c r="T54" s="1263">
        <v>1303.5</v>
      </c>
      <c r="U54" s="1263">
        <v>1320.2</v>
      </c>
      <c r="V54" s="1263">
        <v>1416.1</v>
      </c>
      <c r="W54" s="1263">
        <v>1351.5</v>
      </c>
      <c r="X54" s="1263">
        <v>798</v>
      </c>
      <c r="Y54" s="1263">
        <v>1009.9</v>
      </c>
      <c r="Z54" s="1263" t="s">
        <v>734</v>
      </c>
      <c r="AA54" s="1263">
        <v>943.3</v>
      </c>
      <c r="AB54" s="1263">
        <v>4870.2</v>
      </c>
      <c r="AC54" s="1263">
        <v>1002.6</v>
      </c>
      <c r="AD54" s="373"/>
      <c r="AE54" s="373"/>
      <c r="AF54" s="373"/>
      <c r="AG54" s="373"/>
      <c r="AH54" s="373"/>
      <c r="AI54" s="373"/>
      <c r="AJ54" s="373"/>
      <c r="AK54" s="373"/>
      <c r="AL54" s="373"/>
      <c r="AM54" s="373"/>
      <c r="AN54" s="373"/>
      <c r="AO54" s="373"/>
      <c r="AP54" s="373"/>
      <c r="AQ54" s="373"/>
      <c r="AR54" s="373"/>
      <c r="AS54" s="373"/>
      <c r="AT54" s="373"/>
      <c r="AU54" s="373"/>
      <c r="AV54" s="373"/>
      <c r="AW54" s="373"/>
      <c r="AX54" s="373"/>
      <c r="AY54" s="373"/>
      <c r="AZ54" s="373"/>
      <c r="BA54" s="373"/>
      <c r="BB54" s="373"/>
      <c r="BC54" s="373"/>
      <c r="BD54" s="373"/>
      <c r="BE54" s="373"/>
      <c r="BF54" s="373"/>
      <c r="BG54" s="373"/>
      <c r="BH54" s="373"/>
      <c r="BI54" s="373"/>
      <c r="BJ54" s="373"/>
      <c r="BK54" s="373"/>
      <c r="BL54" s="373"/>
      <c r="BM54" s="373"/>
    </row>
    <row r="55" spans="1:65">
      <c r="A55" s="1235"/>
      <c r="B55" s="1236"/>
      <c r="C55" s="1260"/>
      <c r="D55" s="1261"/>
      <c r="E55" s="1261"/>
      <c r="F55" s="1262"/>
      <c r="G55" s="1263"/>
      <c r="H55" s="1263"/>
      <c r="I55" s="1264"/>
      <c r="J55" s="1263"/>
      <c r="K55" s="1263"/>
      <c r="L55" s="1263"/>
      <c r="M55" s="1263"/>
      <c r="N55" s="1263"/>
      <c r="O55" s="1263"/>
      <c r="P55" s="1263"/>
      <c r="Q55" s="1263"/>
      <c r="R55" s="1263"/>
      <c r="S55" s="1263"/>
      <c r="T55" s="1263"/>
      <c r="U55" s="1263"/>
      <c r="V55" s="1263"/>
      <c r="W55" s="1263"/>
      <c r="X55" s="1263"/>
      <c r="Y55" s="1263"/>
      <c r="Z55" s="1263"/>
      <c r="AA55" s="1263"/>
      <c r="AB55" s="1263"/>
      <c r="AC55" s="1263"/>
      <c r="AD55" s="373"/>
      <c r="AE55" s="373"/>
      <c r="AF55" s="373"/>
      <c r="AG55" s="373"/>
      <c r="AH55" s="373"/>
      <c r="AI55" s="373"/>
      <c r="AJ55" s="373"/>
      <c r="AK55" s="373"/>
      <c r="AL55" s="373"/>
      <c r="AM55" s="373"/>
      <c r="AN55" s="373"/>
      <c r="AO55" s="373"/>
      <c r="AP55" s="373"/>
      <c r="AQ55" s="373"/>
      <c r="AR55" s="373"/>
      <c r="AS55" s="373"/>
      <c r="AT55" s="373"/>
      <c r="AU55" s="373"/>
      <c r="AV55" s="373"/>
      <c r="AW55" s="373"/>
      <c r="AX55" s="373"/>
      <c r="AY55" s="373"/>
      <c r="AZ55" s="373"/>
      <c r="BA55" s="373"/>
      <c r="BB55" s="373"/>
      <c r="BC55" s="373"/>
      <c r="BD55" s="373"/>
      <c r="BE55" s="373"/>
      <c r="BF55" s="373"/>
      <c r="BG55" s="373"/>
      <c r="BH55" s="373"/>
      <c r="BI55" s="373"/>
      <c r="BJ55" s="373"/>
      <c r="BK55" s="373"/>
      <c r="BL55" s="373"/>
      <c r="BM55" s="373"/>
    </row>
    <row r="56" spans="1:65">
      <c r="A56" s="1235">
        <v>2021</v>
      </c>
      <c r="B56" s="471" t="s">
        <v>147</v>
      </c>
      <c r="C56" s="1260">
        <v>185770</v>
      </c>
      <c r="D56" s="1261">
        <v>10321</v>
      </c>
      <c r="E56" s="1261">
        <v>3447</v>
      </c>
      <c r="F56" s="1262">
        <v>11958</v>
      </c>
      <c r="G56" s="1263">
        <v>3789.2</v>
      </c>
      <c r="H56" s="1263">
        <v>8668.1</v>
      </c>
      <c r="I56" s="1264">
        <v>3514.2</v>
      </c>
      <c r="J56" s="1263">
        <v>1262.7</v>
      </c>
      <c r="K56" s="1263">
        <v>742.1</v>
      </c>
      <c r="L56" s="1263">
        <v>1436</v>
      </c>
      <c r="M56" s="1263">
        <v>856</v>
      </c>
      <c r="N56" s="1263">
        <v>1311</v>
      </c>
      <c r="O56" s="1263">
        <v>275.89999999999998</v>
      </c>
      <c r="P56" s="1263">
        <v>1700.1</v>
      </c>
      <c r="Q56" s="1263">
        <v>830.1</v>
      </c>
      <c r="R56" s="1263">
        <v>1434.4</v>
      </c>
      <c r="S56" s="1263">
        <v>1092.2</v>
      </c>
      <c r="T56" s="1263">
        <v>1155.5999999999999</v>
      </c>
      <c r="U56" s="1263">
        <v>1336.4</v>
      </c>
      <c r="V56" s="1263">
        <v>1468.2</v>
      </c>
      <c r="W56" s="1263">
        <v>1868.6</v>
      </c>
      <c r="X56" s="1263">
        <v>922</v>
      </c>
      <c r="Y56" s="1263">
        <v>1086.4000000000001</v>
      </c>
      <c r="Z56" s="1265" t="s">
        <v>734</v>
      </c>
      <c r="AA56" s="1263">
        <v>1015.5</v>
      </c>
      <c r="AB56" s="1263">
        <v>8468.9</v>
      </c>
      <c r="AC56" s="1263">
        <v>1012.3</v>
      </c>
      <c r="AD56" s="373"/>
      <c r="AE56" s="373"/>
      <c r="AF56" s="373"/>
      <c r="AG56" s="373"/>
      <c r="AH56" s="373"/>
      <c r="AI56" s="373"/>
      <c r="AJ56" s="373"/>
      <c r="AK56" s="373"/>
      <c r="AL56" s="373"/>
      <c r="AM56" s="373"/>
      <c r="AN56" s="373"/>
      <c r="AO56" s="373"/>
      <c r="AP56" s="373"/>
      <c r="AQ56" s="373"/>
      <c r="AR56" s="373"/>
      <c r="AS56" s="373"/>
      <c r="AT56" s="373"/>
      <c r="AU56" s="373"/>
      <c r="AV56" s="373"/>
      <c r="AW56" s="373"/>
      <c r="AX56" s="373"/>
      <c r="AY56" s="373"/>
      <c r="AZ56" s="373"/>
      <c r="BA56" s="373"/>
      <c r="BB56" s="373"/>
      <c r="BC56" s="373"/>
      <c r="BD56" s="373"/>
      <c r="BE56" s="373"/>
      <c r="BF56" s="373"/>
      <c r="BG56" s="373"/>
      <c r="BH56" s="373"/>
      <c r="BI56" s="373"/>
      <c r="BJ56" s="373"/>
      <c r="BK56" s="373"/>
      <c r="BL56" s="373"/>
      <c r="BM56" s="373"/>
    </row>
    <row r="57" spans="1:65">
      <c r="A57" s="1235"/>
      <c r="B57" s="471" t="s">
        <v>148</v>
      </c>
      <c r="C57" s="1260">
        <v>97740</v>
      </c>
      <c r="D57" s="1261">
        <v>5430</v>
      </c>
      <c r="E57" s="1261">
        <v>2572</v>
      </c>
      <c r="F57" s="1262">
        <v>7532</v>
      </c>
      <c r="G57" s="1263">
        <v>3269.4</v>
      </c>
      <c r="H57" s="1263">
        <v>7476.3</v>
      </c>
      <c r="I57" s="1264">
        <v>2966.6</v>
      </c>
      <c r="J57" s="1263">
        <v>1057.5999999999999</v>
      </c>
      <c r="K57" s="1263">
        <v>632.6</v>
      </c>
      <c r="L57" s="1263">
        <v>1184.4000000000001</v>
      </c>
      <c r="M57" s="1263">
        <v>766.9</v>
      </c>
      <c r="N57" s="1263">
        <v>1144.2</v>
      </c>
      <c r="O57" s="1263">
        <v>250.6</v>
      </c>
      <c r="P57" s="1263">
        <v>1331.6</v>
      </c>
      <c r="Q57" s="1263">
        <v>664.5</v>
      </c>
      <c r="R57" s="1263">
        <v>1379.9</v>
      </c>
      <c r="S57" s="1263">
        <v>977.7</v>
      </c>
      <c r="T57" s="1263">
        <v>1062.5</v>
      </c>
      <c r="U57" s="1263">
        <v>1239.4000000000001</v>
      </c>
      <c r="V57" s="1263">
        <v>1398.9</v>
      </c>
      <c r="W57" s="1263">
        <v>1591.7</v>
      </c>
      <c r="X57" s="1263">
        <v>800.8</v>
      </c>
      <c r="Y57" s="1263">
        <v>916.9</v>
      </c>
      <c r="Z57" s="1265" t="s">
        <v>734</v>
      </c>
      <c r="AA57" s="1263">
        <v>971.3</v>
      </c>
      <c r="AB57" s="1263">
        <v>7795</v>
      </c>
      <c r="AC57" s="1263">
        <v>915</v>
      </c>
      <c r="AD57" s="373"/>
      <c r="AE57" s="373"/>
      <c r="AF57" s="373"/>
      <c r="AG57" s="373"/>
      <c r="AH57" s="373"/>
      <c r="AI57" s="373"/>
      <c r="AJ57" s="373"/>
      <c r="AK57" s="373"/>
      <c r="AL57" s="373"/>
      <c r="AM57" s="373"/>
      <c r="AN57" s="373"/>
      <c r="AO57" s="373"/>
      <c r="AP57" s="373"/>
      <c r="AQ57" s="373"/>
      <c r="AR57" s="373"/>
      <c r="AS57" s="373"/>
      <c r="AT57" s="373"/>
      <c r="AU57" s="373"/>
      <c r="AV57" s="373"/>
      <c r="AW57" s="373"/>
      <c r="AX57" s="373"/>
      <c r="AY57" s="373"/>
      <c r="AZ57" s="373"/>
      <c r="BA57" s="373"/>
      <c r="BB57" s="373"/>
      <c r="BC57" s="373"/>
      <c r="BD57" s="373"/>
      <c r="BE57" s="373"/>
      <c r="BF57" s="373"/>
      <c r="BG57" s="373"/>
      <c r="BH57" s="373"/>
      <c r="BI57" s="373"/>
      <c r="BJ57" s="373"/>
      <c r="BK57" s="373"/>
      <c r="BL57" s="373"/>
      <c r="BM57" s="373"/>
    </row>
    <row r="58" spans="1:65">
      <c r="A58" s="1235"/>
      <c r="B58" s="471" t="s">
        <v>149</v>
      </c>
      <c r="C58" s="1260">
        <v>40945</v>
      </c>
      <c r="D58" s="1261">
        <v>1861</v>
      </c>
      <c r="E58" s="1261">
        <v>8906</v>
      </c>
      <c r="F58" s="1262">
        <v>13137</v>
      </c>
      <c r="G58" s="1263">
        <v>3111.3</v>
      </c>
      <c r="H58" s="1263">
        <v>7121.3</v>
      </c>
      <c r="I58" s="1264">
        <v>2850.1</v>
      </c>
      <c r="J58" s="1263">
        <v>1045.5999999999999</v>
      </c>
      <c r="K58" s="1263">
        <v>622.9</v>
      </c>
      <c r="L58" s="1263">
        <v>1120.7</v>
      </c>
      <c r="M58" s="1263">
        <v>684.1</v>
      </c>
      <c r="N58" s="1263">
        <v>1098.5999999999999</v>
      </c>
      <c r="O58" s="1263">
        <v>239.6</v>
      </c>
      <c r="P58" s="1263">
        <v>1167.8</v>
      </c>
      <c r="Q58" s="1263">
        <v>628.5</v>
      </c>
      <c r="R58" s="1263">
        <v>1369.3</v>
      </c>
      <c r="S58" s="1263">
        <v>938</v>
      </c>
      <c r="T58" s="1263">
        <v>1014.5</v>
      </c>
      <c r="U58" s="1263">
        <v>1207.0999999999999</v>
      </c>
      <c r="V58" s="1263">
        <v>1430.5</v>
      </c>
      <c r="W58" s="1263">
        <v>1476.8</v>
      </c>
      <c r="X58" s="1263">
        <v>792.7</v>
      </c>
      <c r="Y58" s="1263">
        <v>884.6</v>
      </c>
      <c r="Z58" s="1265" t="s">
        <v>734</v>
      </c>
      <c r="AA58" s="1263">
        <v>963.5</v>
      </c>
      <c r="AB58" s="1263">
        <v>7493.9</v>
      </c>
      <c r="AC58" s="1263">
        <v>919.9</v>
      </c>
      <c r="AD58" s="373"/>
      <c r="AE58" s="373"/>
      <c r="AF58" s="373"/>
      <c r="AG58" s="373"/>
      <c r="AH58" s="373"/>
      <c r="AI58" s="373"/>
      <c r="AJ58" s="373"/>
      <c r="AK58" s="373"/>
      <c r="AL58" s="373"/>
      <c r="AM58" s="373"/>
      <c r="AN58" s="373"/>
      <c r="AO58" s="373"/>
      <c r="AP58" s="373"/>
      <c r="AQ58" s="373"/>
      <c r="AR58" s="373"/>
      <c r="AS58" s="373"/>
      <c r="AT58" s="373"/>
      <c r="AU58" s="373"/>
      <c r="AV58" s="373"/>
      <c r="AW58" s="373"/>
      <c r="AX58" s="373"/>
      <c r="AY58" s="373"/>
      <c r="AZ58" s="373"/>
      <c r="BA58" s="373"/>
      <c r="BB58" s="373"/>
      <c r="BC58" s="373"/>
      <c r="BD58" s="373"/>
      <c r="BE58" s="373"/>
      <c r="BF58" s="373"/>
      <c r="BG58" s="373"/>
      <c r="BH58" s="373"/>
      <c r="BI58" s="373"/>
      <c r="BJ58" s="373"/>
      <c r="BK58" s="373"/>
      <c r="BL58" s="373"/>
      <c r="BM58" s="373"/>
    </row>
    <row r="59" spans="1:65">
      <c r="A59" s="1235"/>
      <c r="B59" s="471" t="s">
        <v>150</v>
      </c>
      <c r="C59" s="1266">
        <v>52996</v>
      </c>
      <c r="D59" s="1267">
        <v>2944</v>
      </c>
      <c r="E59" s="1267">
        <v>2082</v>
      </c>
      <c r="F59" s="1267">
        <v>5854</v>
      </c>
      <c r="G59" s="1268">
        <v>3178.8</v>
      </c>
      <c r="H59" s="1268">
        <v>7208.2</v>
      </c>
      <c r="I59" s="1264">
        <v>2869.3</v>
      </c>
      <c r="J59" s="1268">
        <v>1126</v>
      </c>
      <c r="K59" s="1268">
        <v>600.1</v>
      </c>
      <c r="L59" s="1268">
        <v>1175.8</v>
      </c>
      <c r="M59" s="1268">
        <v>680.6</v>
      </c>
      <c r="N59" s="1268">
        <v>1168.0999999999999</v>
      </c>
      <c r="O59" s="1268">
        <v>232.6</v>
      </c>
      <c r="P59" s="1268">
        <v>1211.5999999999999</v>
      </c>
      <c r="Q59" s="1268">
        <v>601.29999999999995</v>
      </c>
      <c r="R59" s="1268">
        <v>1351.5</v>
      </c>
      <c r="S59" s="1268">
        <v>931.7</v>
      </c>
      <c r="T59" s="1268">
        <v>1052.3</v>
      </c>
      <c r="U59" s="1268">
        <v>1287.9000000000001</v>
      </c>
      <c r="V59" s="1268">
        <v>1353.1</v>
      </c>
      <c r="W59" s="1268">
        <v>1593.7</v>
      </c>
      <c r="X59" s="1268">
        <v>766.5</v>
      </c>
      <c r="Y59" s="1268">
        <v>915.4</v>
      </c>
      <c r="Z59" s="1265" t="s">
        <v>734</v>
      </c>
      <c r="AA59" s="1268">
        <v>949.7</v>
      </c>
      <c r="AB59" s="1268">
        <v>7826.8</v>
      </c>
      <c r="AC59" s="1268">
        <v>909.5</v>
      </c>
      <c r="AD59" s="373"/>
      <c r="AE59" s="373"/>
      <c r="AF59" s="373"/>
      <c r="AG59" s="373"/>
      <c r="AH59" s="373"/>
      <c r="AI59" s="373"/>
      <c r="AJ59" s="373"/>
      <c r="AK59" s="373"/>
      <c r="AL59" s="373"/>
      <c r="AM59" s="373"/>
      <c r="AN59" s="373"/>
      <c r="AO59" s="373"/>
      <c r="AP59" s="373"/>
      <c r="AQ59" s="373"/>
      <c r="AR59" s="373"/>
      <c r="AS59" s="373"/>
      <c r="AT59" s="373"/>
      <c r="AU59" s="373"/>
      <c r="AV59" s="373"/>
      <c r="AW59" s="373"/>
      <c r="AX59" s="373"/>
      <c r="AY59" s="373"/>
      <c r="AZ59" s="373"/>
      <c r="BA59" s="373"/>
      <c r="BB59" s="373"/>
      <c r="BC59" s="373"/>
      <c r="BD59" s="373"/>
      <c r="BE59" s="373"/>
      <c r="BF59" s="373"/>
      <c r="BG59" s="373"/>
      <c r="BH59" s="373"/>
      <c r="BI59" s="373"/>
      <c r="BJ59" s="373"/>
      <c r="BK59" s="373"/>
      <c r="BL59" s="373"/>
      <c r="BM59" s="373"/>
    </row>
    <row r="60" spans="1:65">
      <c r="A60" s="1235"/>
      <c r="B60" s="471" t="s">
        <v>151</v>
      </c>
      <c r="C60" s="1260">
        <v>37024</v>
      </c>
      <c r="D60" s="1261">
        <v>2057</v>
      </c>
      <c r="E60" s="1261">
        <v>2521</v>
      </c>
      <c r="F60" s="1262">
        <v>6369</v>
      </c>
      <c r="G60" s="1263">
        <v>3268.3</v>
      </c>
      <c r="H60" s="1263">
        <v>7403.4</v>
      </c>
      <c r="I60" s="1264">
        <v>2978.8</v>
      </c>
      <c r="J60" s="1263">
        <v>1139.4000000000001</v>
      </c>
      <c r="K60" s="1263">
        <v>632.79999999999995</v>
      </c>
      <c r="L60" s="1263">
        <v>1200.0999999999999</v>
      </c>
      <c r="M60" s="1263">
        <v>690.5</v>
      </c>
      <c r="N60" s="1263">
        <v>1189.0999999999999</v>
      </c>
      <c r="O60" s="1263">
        <v>232.2</v>
      </c>
      <c r="P60" s="1263">
        <v>1288.5999999999999</v>
      </c>
      <c r="Q60" s="1263">
        <v>660.4</v>
      </c>
      <c r="R60" s="1263">
        <v>1395.7</v>
      </c>
      <c r="S60" s="1263">
        <v>938.2</v>
      </c>
      <c r="T60" s="1263">
        <v>1211.7</v>
      </c>
      <c r="U60" s="1263">
        <v>1282.5</v>
      </c>
      <c r="V60" s="1263">
        <v>1357.4</v>
      </c>
      <c r="W60" s="1263">
        <v>1576.1</v>
      </c>
      <c r="X60" s="1263">
        <v>767.8</v>
      </c>
      <c r="Y60" s="1263">
        <v>944.7</v>
      </c>
      <c r="Z60" s="1265" t="s">
        <v>734</v>
      </c>
      <c r="AA60" s="1263">
        <v>976.1</v>
      </c>
      <c r="AB60" s="1263">
        <v>7672.9</v>
      </c>
      <c r="AC60" s="1263">
        <v>968.5</v>
      </c>
      <c r="AD60" s="373"/>
      <c r="AE60" s="373"/>
      <c r="AF60" s="373"/>
      <c r="AG60" s="373"/>
      <c r="AH60" s="373"/>
      <c r="AI60" s="373"/>
      <c r="AJ60" s="373"/>
      <c r="AK60" s="373"/>
      <c r="AL60" s="373"/>
      <c r="AM60" s="373"/>
      <c r="AN60" s="373"/>
      <c r="AO60" s="373"/>
      <c r="AP60" s="373"/>
      <c r="AQ60" s="373"/>
      <c r="AR60" s="373"/>
      <c r="AS60" s="373"/>
      <c r="AT60" s="373"/>
      <c r="AU60" s="373"/>
      <c r="AV60" s="373"/>
      <c r="AW60" s="373"/>
      <c r="AX60" s="373"/>
      <c r="AY60" s="373"/>
      <c r="AZ60" s="373"/>
      <c r="BA60" s="373"/>
      <c r="BB60" s="373"/>
      <c r="BC60" s="373"/>
      <c r="BD60" s="373"/>
      <c r="BE60" s="373"/>
      <c r="BF60" s="373"/>
      <c r="BG60" s="373"/>
      <c r="BH60" s="373"/>
      <c r="BI60" s="373"/>
      <c r="BJ60" s="373"/>
      <c r="BK60" s="373"/>
      <c r="BL60" s="373"/>
      <c r="BM60" s="373"/>
    </row>
    <row r="61" spans="1:65">
      <c r="A61" s="1235"/>
      <c r="B61" s="471" t="s">
        <v>152</v>
      </c>
      <c r="C61" s="1260">
        <v>46473</v>
      </c>
      <c r="D61" s="1261">
        <v>2213</v>
      </c>
      <c r="E61" s="1261">
        <v>2510</v>
      </c>
      <c r="F61" s="1262">
        <v>3670</v>
      </c>
      <c r="G61" s="1263">
        <v>3470.2</v>
      </c>
      <c r="H61" s="1263">
        <v>7837.8</v>
      </c>
      <c r="I61" s="1264">
        <v>2968.3</v>
      </c>
      <c r="J61" s="1263">
        <v>1130</v>
      </c>
      <c r="K61" s="1263">
        <v>636.1</v>
      </c>
      <c r="L61" s="1263">
        <v>1164.5</v>
      </c>
      <c r="M61" s="1263">
        <v>747.9</v>
      </c>
      <c r="N61" s="1263">
        <v>1170.4000000000001</v>
      </c>
      <c r="O61" s="1263">
        <v>238.6</v>
      </c>
      <c r="P61" s="1263">
        <v>1800.4</v>
      </c>
      <c r="Q61" s="1263">
        <v>663.6</v>
      </c>
      <c r="R61" s="1263">
        <v>1416.7</v>
      </c>
      <c r="S61" s="1263">
        <v>961.8</v>
      </c>
      <c r="T61" s="1263">
        <v>1110.8</v>
      </c>
      <c r="U61" s="1263">
        <v>1403</v>
      </c>
      <c r="V61" s="1263">
        <v>1354.6</v>
      </c>
      <c r="W61" s="1263">
        <v>1585.5</v>
      </c>
      <c r="X61" s="1263">
        <v>800.3</v>
      </c>
      <c r="Y61" s="1263">
        <v>949.6</v>
      </c>
      <c r="Z61" s="1265" t="s">
        <v>734</v>
      </c>
      <c r="AA61" s="1263">
        <v>932.7</v>
      </c>
      <c r="AB61" s="1263">
        <v>8385.9</v>
      </c>
      <c r="AC61" s="1263">
        <v>960</v>
      </c>
      <c r="AD61" s="373"/>
      <c r="AE61" s="373"/>
      <c r="AF61" s="373"/>
      <c r="AG61" s="373"/>
      <c r="AH61" s="373"/>
      <c r="AI61" s="373"/>
      <c r="AJ61" s="373"/>
      <c r="AK61" s="373"/>
      <c r="AL61" s="373"/>
      <c r="AM61" s="373"/>
      <c r="AN61" s="373"/>
      <c r="AO61" s="373"/>
      <c r="AP61" s="373"/>
      <c r="AQ61" s="373"/>
      <c r="AR61" s="373"/>
      <c r="AS61" s="373"/>
      <c r="AT61" s="373"/>
      <c r="AU61" s="373"/>
      <c r="AV61" s="373"/>
      <c r="AW61" s="373"/>
      <c r="AX61" s="373"/>
      <c r="AY61" s="373"/>
      <c r="AZ61" s="373"/>
      <c r="BA61" s="373"/>
      <c r="BB61" s="373"/>
      <c r="BC61" s="373"/>
      <c r="BD61" s="373"/>
      <c r="BE61" s="373"/>
      <c r="BF61" s="373"/>
      <c r="BG61" s="373"/>
      <c r="BH61" s="373"/>
      <c r="BI61" s="373"/>
      <c r="BJ61" s="373"/>
      <c r="BK61" s="373"/>
      <c r="BL61" s="373"/>
      <c r="BM61" s="373"/>
    </row>
    <row r="62" spans="1:65">
      <c r="A62" s="1235"/>
      <c r="B62" s="471" t="s">
        <v>153</v>
      </c>
      <c r="C62" s="1260">
        <v>53813</v>
      </c>
      <c r="D62" s="1261">
        <v>2691</v>
      </c>
      <c r="E62" s="1261">
        <v>2051</v>
      </c>
      <c r="F62" s="1262">
        <v>10218</v>
      </c>
      <c r="G62" s="1263">
        <v>3598.6</v>
      </c>
      <c r="H62" s="1263">
        <v>8120.5</v>
      </c>
      <c r="I62" s="1264">
        <v>3062.2</v>
      </c>
      <c r="J62" s="1263">
        <v>1273.5</v>
      </c>
      <c r="K62" s="1263">
        <v>622.6</v>
      </c>
      <c r="L62" s="1263">
        <v>1226.9000000000001</v>
      </c>
      <c r="M62" s="1263">
        <v>935.1</v>
      </c>
      <c r="N62" s="1263">
        <v>1398.2</v>
      </c>
      <c r="O62" s="1263">
        <v>287.89999999999998</v>
      </c>
      <c r="P62" s="1263">
        <v>1783.6</v>
      </c>
      <c r="Q62" s="1263">
        <v>627.79999999999995</v>
      </c>
      <c r="R62" s="1263">
        <v>1442.2</v>
      </c>
      <c r="S62" s="1263">
        <v>987.9</v>
      </c>
      <c r="T62" s="1263">
        <v>1147.0999999999999</v>
      </c>
      <c r="U62" s="1263">
        <v>1532.3</v>
      </c>
      <c r="V62" s="1263">
        <v>1365.8</v>
      </c>
      <c r="W62" s="1263">
        <v>1705.6</v>
      </c>
      <c r="X62" s="1263">
        <v>807.3</v>
      </c>
      <c r="Y62" s="1263">
        <v>1005.6</v>
      </c>
      <c r="Z62" s="1265" t="s">
        <v>734</v>
      </c>
      <c r="AA62" s="1263">
        <v>911.4</v>
      </c>
      <c r="AB62" s="1263">
        <v>11199.1</v>
      </c>
      <c r="AC62" s="1263">
        <v>982.7</v>
      </c>
      <c r="AD62" s="373"/>
      <c r="AE62" s="373"/>
      <c r="AF62" s="373"/>
      <c r="AG62" s="373"/>
      <c r="AH62" s="373"/>
      <c r="AI62" s="373"/>
      <c r="AJ62" s="373"/>
      <c r="AK62" s="373"/>
      <c r="AL62" s="373"/>
      <c r="AM62" s="373"/>
      <c r="AN62" s="373"/>
      <c r="AO62" s="373"/>
      <c r="AP62" s="373"/>
      <c r="AQ62" s="373"/>
      <c r="AR62" s="373"/>
      <c r="AS62" s="373"/>
      <c r="AT62" s="373"/>
      <c r="AU62" s="373"/>
      <c r="AV62" s="373"/>
      <c r="AW62" s="373"/>
      <c r="AX62" s="373"/>
      <c r="AY62" s="373"/>
      <c r="AZ62" s="373"/>
      <c r="BA62" s="373"/>
      <c r="BB62" s="373"/>
      <c r="BC62" s="373"/>
      <c r="BD62" s="373"/>
      <c r="BE62" s="373"/>
      <c r="BF62" s="373"/>
      <c r="BG62" s="373"/>
      <c r="BH62" s="373"/>
      <c r="BI62" s="373"/>
      <c r="BJ62" s="373"/>
      <c r="BK62" s="373"/>
      <c r="BL62" s="373"/>
      <c r="BM62" s="373"/>
    </row>
    <row r="63" spans="1:65">
      <c r="A63" s="1235"/>
      <c r="B63" s="471" t="s">
        <v>154</v>
      </c>
      <c r="C63" s="1260">
        <v>143510</v>
      </c>
      <c r="D63" s="1261">
        <v>6523</v>
      </c>
      <c r="E63" s="1261">
        <v>2096</v>
      </c>
      <c r="F63" s="1262">
        <v>5447</v>
      </c>
      <c r="G63" s="1263">
        <v>4009.5</v>
      </c>
      <c r="H63" s="1263">
        <v>8997.6</v>
      </c>
      <c r="I63" s="1264">
        <v>3364.6</v>
      </c>
      <c r="J63" s="1263">
        <v>1118</v>
      </c>
      <c r="K63" s="1263">
        <v>633.5</v>
      </c>
      <c r="L63" s="1263">
        <v>1266.5999999999999</v>
      </c>
      <c r="M63" s="1263">
        <v>1043.3</v>
      </c>
      <c r="N63" s="1263">
        <v>1872.4</v>
      </c>
      <c r="O63" s="1263">
        <v>274.8</v>
      </c>
      <c r="P63" s="1263">
        <v>2215.1</v>
      </c>
      <c r="Q63" s="1263">
        <v>626.6</v>
      </c>
      <c r="R63" s="1263">
        <v>1390.7</v>
      </c>
      <c r="S63" s="1263">
        <v>1022.2</v>
      </c>
      <c r="T63" s="1263">
        <v>1181.7</v>
      </c>
      <c r="U63" s="1263">
        <v>1764.1</v>
      </c>
      <c r="V63" s="1263">
        <v>1290.7</v>
      </c>
      <c r="W63" s="1263">
        <v>1598.9</v>
      </c>
      <c r="X63" s="1263">
        <v>809.4</v>
      </c>
      <c r="Y63" s="1263">
        <v>917.1</v>
      </c>
      <c r="Z63" s="1265" t="s">
        <v>734</v>
      </c>
      <c r="AA63" s="1263">
        <v>860.2</v>
      </c>
      <c r="AB63" s="1263">
        <v>27986.2</v>
      </c>
      <c r="AC63" s="1263">
        <v>959.1</v>
      </c>
      <c r="AD63" s="373"/>
      <c r="AE63" s="373"/>
      <c r="AF63" s="373"/>
      <c r="AG63" s="373"/>
      <c r="AH63" s="373"/>
      <c r="AI63" s="373"/>
      <c r="AJ63" s="373"/>
      <c r="AK63" s="373"/>
      <c r="AL63" s="373"/>
      <c r="AM63" s="373"/>
      <c r="AN63" s="373"/>
      <c r="AO63" s="373"/>
      <c r="AP63" s="373"/>
      <c r="AQ63" s="373"/>
      <c r="AR63" s="373"/>
      <c r="AS63" s="373"/>
      <c r="AT63" s="373"/>
      <c r="AU63" s="373"/>
      <c r="AV63" s="373"/>
      <c r="AW63" s="373"/>
      <c r="AX63" s="373"/>
      <c r="AY63" s="373"/>
      <c r="AZ63" s="373"/>
      <c r="BA63" s="373"/>
      <c r="BB63" s="373"/>
      <c r="BC63" s="373"/>
      <c r="BD63" s="373"/>
      <c r="BE63" s="373"/>
      <c r="BF63" s="373"/>
      <c r="BG63" s="373"/>
      <c r="BH63" s="373"/>
      <c r="BI63" s="373"/>
      <c r="BJ63" s="373"/>
    </row>
    <row r="64" spans="1:65">
      <c r="A64" s="1235"/>
      <c r="B64" s="471" t="s">
        <v>155</v>
      </c>
      <c r="C64" s="1260">
        <v>134727</v>
      </c>
      <c r="D64" s="1261">
        <v>6416</v>
      </c>
      <c r="E64" s="1261">
        <v>2466</v>
      </c>
      <c r="F64" s="1262">
        <v>9370</v>
      </c>
      <c r="G64" s="1263">
        <v>4215.6000000000004</v>
      </c>
      <c r="H64" s="1263">
        <v>9459.9</v>
      </c>
      <c r="I64" s="1264">
        <v>3534.8</v>
      </c>
      <c r="J64" s="1263">
        <v>1139.4000000000001</v>
      </c>
      <c r="K64" s="1263">
        <v>631.4</v>
      </c>
      <c r="L64" s="1263">
        <v>1351.2</v>
      </c>
      <c r="M64" s="1263">
        <v>1032.2</v>
      </c>
      <c r="N64" s="1263">
        <v>1822</v>
      </c>
      <c r="O64" s="1263">
        <v>348.3</v>
      </c>
      <c r="P64" s="1263">
        <v>2357.6</v>
      </c>
      <c r="Q64" s="1263">
        <v>661</v>
      </c>
      <c r="R64" s="1263">
        <v>1394.1</v>
      </c>
      <c r="S64" s="1263">
        <v>1027.5999999999999</v>
      </c>
      <c r="T64" s="1263">
        <v>1295.3</v>
      </c>
      <c r="U64" s="1263">
        <v>1796.4</v>
      </c>
      <c r="V64" s="1263">
        <v>1328.2</v>
      </c>
      <c r="W64" s="1263">
        <v>1552.4</v>
      </c>
      <c r="X64" s="1263">
        <v>821.7</v>
      </c>
      <c r="Y64" s="1263">
        <v>936.4</v>
      </c>
      <c r="Z64" s="1265" t="s">
        <v>734</v>
      </c>
      <c r="AA64" s="1263">
        <v>903.7</v>
      </c>
      <c r="AB64" s="1263">
        <v>33228.800000000003</v>
      </c>
      <c r="AC64" s="1263">
        <v>982.8</v>
      </c>
      <c r="AD64" s="373"/>
      <c r="AE64" s="373"/>
      <c r="AF64" s="373"/>
      <c r="AG64" s="373"/>
      <c r="AH64" s="373"/>
      <c r="AI64" s="373"/>
      <c r="AJ64" s="373"/>
      <c r="AK64" s="373"/>
      <c r="AL64" s="373"/>
      <c r="AM64" s="373"/>
      <c r="AN64" s="373"/>
      <c r="AO64" s="373"/>
      <c r="AP64" s="373"/>
      <c r="AQ64" s="373"/>
      <c r="AR64" s="373"/>
      <c r="AS64" s="373"/>
      <c r="AT64" s="373"/>
      <c r="AU64" s="373"/>
      <c r="AV64" s="373"/>
      <c r="AW64" s="373"/>
      <c r="AX64" s="373"/>
      <c r="AY64" s="373"/>
      <c r="AZ64" s="373"/>
      <c r="BA64" s="373"/>
      <c r="BB64" s="373"/>
      <c r="BC64" s="373"/>
      <c r="BD64" s="373"/>
      <c r="BE64" s="373"/>
      <c r="BF64" s="373"/>
      <c r="BG64" s="373"/>
      <c r="BH64" s="373"/>
      <c r="BI64" s="373"/>
      <c r="BJ64" s="373"/>
      <c r="BK64" s="373"/>
      <c r="BL64" s="373"/>
      <c r="BM64" s="373"/>
    </row>
    <row r="65" spans="1:65">
      <c r="A65" s="1235"/>
      <c r="B65" s="471" t="s">
        <v>156</v>
      </c>
      <c r="C65" s="1260">
        <v>77677</v>
      </c>
      <c r="D65" s="1261">
        <v>4088</v>
      </c>
      <c r="E65" s="1261">
        <v>938</v>
      </c>
      <c r="F65" s="1262">
        <v>2362</v>
      </c>
      <c r="G65" s="1263">
        <v>4529.3</v>
      </c>
      <c r="H65" s="1263">
        <v>10162.9</v>
      </c>
      <c r="I65" s="1264">
        <v>3708.5</v>
      </c>
      <c r="J65" s="1263">
        <v>1205.0999999999999</v>
      </c>
      <c r="K65" s="1263">
        <v>683.3</v>
      </c>
      <c r="L65" s="1263">
        <v>1438.7</v>
      </c>
      <c r="M65" s="1263">
        <v>956.6</v>
      </c>
      <c r="N65" s="1263">
        <v>1843.4</v>
      </c>
      <c r="O65" s="1263">
        <v>381.5</v>
      </c>
      <c r="P65" s="1263">
        <v>2734.1</v>
      </c>
      <c r="Q65" s="1263">
        <v>782</v>
      </c>
      <c r="R65" s="1263">
        <v>1351.7</v>
      </c>
      <c r="S65" s="1263">
        <v>1066.0999999999999</v>
      </c>
      <c r="T65" s="1263">
        <v>1356.6</v>
      </c>
      <c r="U65" s="1263">
        <v>1745.3</v>
      </c>
      <c r="V65" s="1263">
        <v>1360.6</v>
      </c>
      <c r="W65" s="1263">
        <v>1640.8</v>
      </c>
      <c r="X65" s="1263">
        <v>848.5</v>
      </c>
      <c r="Y65" s="1263">
        <v>963</v>
      </c>
      <c r="Z65" s="1265" t="s">
        <v>734</v>
      </c>
      <c r="AA65" s="1263">
        <v>918</v>
      </c>
      <c r="AB65" s="1263">
        <v>36053.1</v>
      </c>
      <c r="AC65" s="1263">
        <v>984.7</v>
      </c>
      <c r="AD65" s="373"/>
      <c r="AE65" s="373"/>
      <c r="AF65" s="373"/>
      <c r="AG65" s="373"/>
      <c r="AH65" s="373"/>
      <c r="AI65" s="373"/>
      <c r="AJ65" s="373"/>
      <c r="AK65" s="373"/>
      <c r="AL65" s="373"/>
      <c r="AM65" s="373"/>
      <c r="AN65" s="373"/>
      <c r="AO65" s="373"/>
      <c r="AP65" s="373"/>
      <c r="AQ65" s="373"/>
      <c r="AR65" s="373"/>
      <c r="AS65" s="373"/>
      <c r="AT65" s="373"/>
      <c r="AU65" s="373"/>
      <c r="AV65" s="373"/>
      <c r="AW65" s="373"/>
      <c r="AX65" s="373"/>
      <c r="AY65" s="373"/>
      <c r="AZ65" s="373"/>
      <c r="BA65" s="373"/>
      <c r="BB65" s="373"/>
      <c r="BC65" s="373"/>
      <c r="BD65" s="373"/>
      <c r="BE65" s="373"/>
      <c r="BF65" s="373"/>
      <c r="BG65" s="373"/>
      <c r="BH65" s="373"/>
      <c r="BI65" s="373"/>
      <c r="BJ65" s="373"/>
      <c r="BK65" s="373"/>
      <c r="BL65" s="373"/>
      <c r="BM65" s="373"/>
    </row>
    <row r="66" spans="1:65">
      <c r="A66" s="1235"/>
      <c r="B66" s="471" t="s">
        <v>157</v>
      </c>
      <c r="C66" s="1260">
        <v>153391</v>
      </c>
      <c r="D66" s="1261">
        <v>7670</v>
      </c>
      <c r="E66" s="1261">
        <v>2126</v>
      </c>
      <c r="F66" s="1262">
        <v>6125</v>
      </c>
      <c r="G66" s="1263">
        <v>5105.7</v>
      </c>
      <c r="H66" s="1263">
        <v>11440.5</v>
      </c>
      <c r="I66" s="1264">
        <v>3876</v>
      </c>
      <c r="J66" s="1263">
        <v>1132.7</v>
      </c>
      <c r="K66" s="1263">
        <v>632</v>
      </c>
      <c r="L66" s="1263">
        <v>1521.3</v>
      </c>
      <c r="M66" s="1263">
        <v>1143.0999999999999</v>
      </c>
      <c r="N66" s="1263">
        <v>1925.1</v>
      </c>
      <c r="O66" s="1263">
        <v>342.4</v>
      </c>
      <c r="P66" s="1263">
        <v>3805.6</v>
      </c>
      <c r="Q66" s="1263">
        <v>771.6</v>
      </c>
      <c r="R66" s="1263">
        <v>1264.8</v>
      </c>
      <c r="S66" s="1263">
        <v>1123.4000000000001</v>
      </c>
      <c r="T66" s="1263">
        <v>1303.9000000000001</v>
      </c>
      <c r="U66" s="1263">
        <v>1583.6</v>
      </c>
      <c r="V66" s="1263">
        <v>1381</v>
      </c>
      <c r="W66" s="1263">
        <v>1688.1</v>
      </c>
      <c r="X66" s="1263">
        <v>833.9</v>
      </c>
      <c r="Y66" s="1263">
        <v>1049.3</v>
      </c>
      <c r="Z66" s="1265" t="s">
        <v>734</v>
      </c>
      <c r="AA66" s="1263">
        <v>917.5</v>
      </c>
      <c r="AB66" s="1263">
        <v>46906.5</v>
      </c>
      <c r="AC66" s="1263">
        <v>1024.0999999999999</v>
      </c>
      <c r="AD66" s="373"/>
      <c r="AE66" s="373"/>
      <c r="AF66" s="373"/>
      <c r="AG66" s="373"/>
      <c r="AH66" s="373"/>
      <c r="AI66" s="373"/>
      <c r="AJ66" s="373"/>
      <c r="AK66" s="373"/>
      <c r="AL66" s="373"/>
      <c r="AM66" s="373"/>
      <c r="AN66" s="373"/>
      <c r="AO66" s="373"/>
      <c r="AP66" s="373"/>
      <c r="AQ66" s="373"/>
      <c r="AR66" s="373"/>
      <c r="AS66" s="373"/>
      <c r="AT66" s="373"/>
      <c r="AU66" s="373"/>
      <c r="AV66" s="373"/>
      <c r="AW66" s="373"/>
      <c r="AX66" s="373"/>
      <c r="AY66" s="373"/>
      <c r="AZ66" s="373"/>
      <c r="BA66" s="373"/>
      <c r="BB66" s="373"/>
      <c r="BC66" s="373"/>
      <c r="BD66" s="373"/>
      <c r="BE66" s="373"/>
      <c r="BF66" s="373"/>
      <c r="BG66" s="373"/>
      <c r="BH66" s="373"/>
      <c r="BI66" s="373"/>
      <c r="BJ66" s="373"/>
      <c r="BK66" s="373"/>
      <c r="BL66" s="373"/>
      <c r="BM66" s="373"/>
    </row>
    <row r="67" spans="1:65">
      <c r="A67" s="1235"/>
      <c r="B67" s="471" t="s">
        <v>158</v>
      </c>
      <c r="C67" s="1260">
        <v>149092</v>
      </c>
      <c r="D67" s="1261">
        <v>6482</v>
      </c>
      <c r="E67" s="1261">
        <v>2304</v>
      </c>
      <c r="F67" s="1262">
        <v>4624</v>
      </c>
      <c r="G67" s="1263">
        <v>5489.2</v>
      </c>
      <c r="H67" s="1263">
        <v>12226</v>
      </c>
      <c r="I67" s="1264">
        <v>4233.3</v>
      </c>
      <c r="J67" s="1263">
        <v>1321.7</v>
      </c>
      <c r="K67" s="1263">
        <v>609.1</v>
      </c>
      <c r="L67" s="1263">
        <v>1735.6</v>
      </c>
      <c r="M67" s="1263">
        <v>1152.8</v>
      </c>
      <c r="N67" s="1263">
        <v>1984.3</v>
      </c>
      <c r="O67" s="1263">
        <v>381.8</v>
      </c>
      <c r="P67" s="1263">
        <v>3447.3</v>
      </c>
      <c r="Q67" s="1263">
        <v>1566.6</v>
      </c>
      <c r="R67" s="1263">
        <v>1293.7</v>
      </c>
      <c r="S67" s="1263">
        <v>1218.4000000000001</v>
      </c>
      <c r="T67" s="1263">
        <v>1423.3</v>
      </c>
      <c r="U67" s="1263">
        <v>1907.2</v>
      </c>
      <c r="V67" s="1263">
        <v>1676.9</v>
      </c>
      <c r="W67" s="1263">
        <v>1772.7</v>
      </c>
      <c r="X67" s="1263">
        <v>878</v>
      </c>
      <c r="Y67" s="1263">
        <v>1167.2</v>
      </c>
      <c r="Z67" s="1263">
        <v>1395.9</v>
      </c>
      <c r="AA67" s="1263">
        <v>922.8</v>
      </c>
      <c r="AB67" s="1263">
        <v>62493.3</v>
      </c>
      <c r="AC67" s="1263">
        <v>1027.9000000000001</v>
      </c>
      <c r="AD67" s="373"/>
      <c r="AE67" s="373"/>
      <c r="AF67" s="373"/>
      <c r="AG67" s="373"/>
      <c r="AH67" s="373"/>
      <c r="AI67" s="373"/>
      <c r="AJ67" s="373"/>
      <c r="AK67" s="373"/>
      <c r="AL67" s="373"/>
      <c r="AM67" s="373"/>
      <c r="AN67" s="373"/>
      <c r="AO67" s="373"/>
      <c r="AP67" s="373"/>
      <c r="AQ67" s="373"/>
      <c r="AR67" s="373"/>
      <c r="AS67" s="373"/>
      <c r="AT67" s="373"/>
      <c r="AU67" s="373"/>
      <c r="AV67" s="373"/>
      <c r="AW67" s="373"/>
      <c r="AX67" s="373"/>
      <c r="AY67" s="373"/>
      <c r="AZ67" s="373"/>
      <c r="BA67" s="373"/>
      <c r="BB67" s="373"/>
      <c r="BC67" s="373"/>
      <c r="BD67" s="373"/>
      <c r="BE67" s="373"/>
      <c r="BF67" s="373"/>
      <c r="BG67" s="373"/>
      <c r="BH67" s="373"/>
      <c r="BI67" s="373"/>
      <c r="BJ67" s="373"/>
      <c r="BK67" s="373"/>
      <c r="BL67" s="373"/>
      <c r="BM67" s="373"/>
    </row>
    <row r="68" spans="1:65">
      <c r="A68" s="1235"/>
      <c r="B68" s="1236"/>
      <c r="C68" s="1260"/>
      <c r="D68" s="1261"/>
      <c r="E68" s="1261"/>
      <c r="F68" s="1262"/>
      <c r="G68" s="1263"/>
      <c r="H68" s="1263"/>
      <c r="I68" s="1264"/>
      <c r="J68" s="1263"/>
      <c r="K68" s="1263"/>
      <c r="L68" s="1263"/>
      <c r="M68" s="1263"/>
      <c r="N68" s="1263"/>
      <c r="O68" s="1263"/>
      <c r="P68" s="1263"/>
      <c r="Q68" s="1263"/>
      <c r="R68" s="1263"/>
      <c r="S68" s="1263"/>
      <c r="T68" s="1263"/>
      <c r="U68" s="1263"/>
      <c r="V68" s="1263"/>
      <c r="W68" s="1263"/>
      <c r="X68" s="1263"/>
      <c r="Y68" s="1263"/>
      <c r="Z68" s="1263"/>
      <c r="AA68" s="1263"/>
      <c r="AB68" s="1263"/>
      <c r="AC68" s="1263"/>
      <c r="AD68" s="373"/>
      <c r="AE68" s="373"/>
      <c r="AF68" s="373"/>
      <c r="AG68" s="373"/>
      <c r="AH68" s="373"/>
      <c r="AI68" s="373"/>
      <c r="AJ68" s="373"/>
      <c r="AK68" s="373"/>
      <c r="AL68" s="373"/>
      <c r="AM68" s="373"/>
      <c r="AN68" s="373"/>
      <c r="AO68" s="373"/>
      <c r="AP68" s="373"/>
      <c r="AQ68" s="373"/>
      <c r="AR68" s="373"/>
      <c r="AS68" s="373"/>
      <c r="AT68" s="373"/>
      <c r="AU68" s="373"/>
      <c r="AV68" s="373"/>
      <c r="AW68" s="373"/>
      <c r="AX68" s="373"/>
      <c r="AY68" s="373"/>
      <c r="AZ68" s="373"/>
      <c r="BA68" s="373"/>
      <c r="BB68" s="373"/>
      <c r="BC68" s="373"/>
      <c r="BD68" s="373"/>
      <c r="BE68" s="373"/>
      <c r="BF68" s="373"/>
      <c r="BG68" s="373"/>
      <c r="BH68" s="373"/>
      <c r="BI68" s="373"/>
      <c r="BJ68" s="373"/>
      <c r="BK68" s="373"/>
      <c r="BL68" s="373"/>
      <c r="BM68" s="373"/>
    </row>
    <row r="69" spans="1:65">
      <c r="A69" s="1235">
        <v>2022</v>
      </c>
      <c r="B69" s="471" t="s">
        <v>147</v>
      </c>
      <c r="C69" s="1266">
        <v>164203</v>
      </c>
      <c r="D69" s="1267">
        <v>8642</v>
      </c>
      <c r="E69" s="1267">
        <v>15331</v>
      </c>
      <c r="F69" s="1267">
        <v>18061</v>
      </c>
      <c r="G69" s="1268">
        <v>5815.5</v>
      </c>
      <c r="H69" s="1268">
        <v>13009.5</v>
      </c>
      <c r="I69" s="1264">
        <v>4397.6000000000004</v>
      </c>
      <c r="J69" s="1268">
        <v>1394.1</v>
      </c>
      <c r="K69" s="1268">
        <v>628.1</v>
      </c>
      <c r="L69" s="1268">
        <v>1876.7</v>
      </c>
      <c r="M69" s="1268">
        <v>1166.5</v>
      </c>
      <c r="N69" s="1268">
        <v>2122.5</v>
      </c>
      <c r="O69" s="1268">
        <v>392.2</v>
      </c>
      <c r="P69" s="1268">
        <v>3664</v>
      </c>
      <c r="Q69" s="1268">
        <v>1411</v>
      </c>
      <c r="R69" s="1268">
        <v>1301.7</v>
      </c>
      <c r="S69" s="1268">
        <v>1275.5999999999999</v>
      </c>
      <c r="T69" s="1268">
        <v>1880.1</v>
      </c>
      <c r="U69" s="1268">
        <v>1828.2</v>
      </c>
      <c r="V69" s="1268">
        <v>1999.8</v>
      </c>
      <c r="W69" s="1268">
        <v>1821.3</v>
      </c>
      <c r="X69" s="1268">
        <v>905.3</v>
      </c>
      <c r="Y69" s="1268">
        <v>1574.9</v>
      </c>
      <c r="Z69" s="1265">
        <v>1180.7</v>
      </c>
      <c r="AA69" s="1268">
        <v>1041.3</v>
      </c>
      <c r="AB69" s="1268">
        <v>59195.8</v>
      </c>
      <c r="AC69" s="1269">
        <v>1106.7</v>
      </c>
      <c r="AD69" s="373"/>
      <c r="AE69" s="373"/>
      <c r="AF69" s="373"/>
      <c r="AG69" s="373"/>
      <c r="AH69" s="373"/>
      <c r="AI69" s="373"/>
      <c r="AJ69" s="373"/>
      <c r="AK69" s="373"/>
      <c r="AL69" s="373"/>
      <c r="AM69" s="373"/>
      <c r="AN69" s="373"/>
      <c r="AO69" s="373"/>
      <c r="AP69" s="373"/>
      <c r="AQ69" s="373"/>
      <c r="AR69" s="373"/>
      <c r="AS69" s="373"/>
      <c r="AT69" s="373"/>
      <c r="AU69" s="373"/>
      <c r="AV69" s="373"/>
      <c r="AW69" s="373"/>
      <c r="AX69" s="373"/>
      <c r="AY69" s="373"/>
      <c r="AZ69" s="373"/>
      <c r="BA69" s="373"/>
      <c r="BB69" s="373"/>
      <c r="BC69" s="373"/>
      <c r="BD69" s="373"/>
      <c r="BE69" s="373"/>
      <c r="BF69" s="373"/>
      <c r="BG69" s="373"/>
      <c r="BH69" s="373"/>
      <c r="BI69" s="373"/>
      <c r="BJ69" s="373"/>
      <c r="BK69" s="373"/>
      <c r="BL69" s="373"/>
      <c r="BM69" s="373"/>
    </row>
    <row r="70" spans="1:65">
      <c r="A70" s="1237"/>
      <c r="B70" s="471" t="s">
        <v>148</v>
      </c>
      <c r="C70" s="1266">
        <v>86582</v>
      </c>
      <c r="D70" s="1267">
        <v>4810</v>
      </c>
      <c r="E70" s="1267">
        <v>1834</v>
      </c>
      <c r="F70" s="1267">
        <v>2225</v>
      </c>
      <c r="G70" s="1268">
        <v>5251.8</v>
      </c>
      <c r="H70" s="1268">
        <v>11577.9</v>
      </c>
      <c r="I70" s="1264">
        <v>3936.8</v>
      </c>
      <c r="J70" s="1268">
        <v>1147.5</v>
      </c>
      <c r="K70" s="1268">
        <v>616.70000000000005</v>
      </c>
      <c r="L70" s="1268">
        <v>1632.3</v>
      </c>
      <c r="M70" s="1268">
        <v>1007.2</v>
      </c>
      <c r="N70" s="1268">
        <v>1805.6</v>
      </c>
      <c r="O70" s="1268">
        <v>363.1</v>
      </c>
      <c r="P70" s="1268">
        <v>3232.2</v>
      </c>
      <c r="Q70" s="1268">
        <v>1244.2</v>
      </c>
      <c r="R70" s="1268">
        <v>1229.0999999999999</v>
      </c>
      <c r="S70" s="1268">
        <v>1107.2</v>
      </c>
      <c r="T70" s="1268">
        <v>1817.6</v>
      </c>
      <c r="U70" s="1268">
        <v>1628.1</v>
      </c>
      <c r="V70" s="1268">
        <v>1720.1</v>
      </c>
      <c r="W70" s="1268">
        <v>1521.8</v>
      </c>
      <c r="X70" s="1268">
        <v>817.1</v>
      </c>
      <c r="Y70" s="1268">
        <v>1205.5999999999999</v>
      </c>
      <c r="Z70" s="1265">
        <v>937.6</v>
      </c>
      <c r="AA70" s="1268">
        <v>1019.2</v>
      </c>
      <c r="AB70" s="1268">
        <v>49314.3</v>
      </c>
      <c r="AC70" s="1269">
        <v>1004.2</v>
      </c>
      <c r="AD70" s="373"/>
      <c r="AE70" s="373"/>
      <c r="AF70" s="373"/>
      <c r="AG70" s="373"/>
      <c r="AH70" s="373"/>
      <c r="AI70" s="373"/>
      <c r="AJ70" s="373"/>
      <c r="AK70" s="373"/>
      <c r="AL70" s="373"/>
      <c r="AM70" s="373"/>
      <c r="AN70" s="373"/>
      <c r="AO70" s="373"/>
      <c r="AP70" s="373"/>
      <c r="AQ70" s="373"/>
      <c r="AR70" s="373"/>
      <c r="AS70" s="373"/>
      <c r="AT70" s="373"/>
      <c r="AU70" s="373"/>
      <c r="AV70" s="373"/>
      <c r="AW70" s="373"/>
      <c r="AX70" s="373"/>
      <c r="AY70" s="373"/>
      <c r="AZ70" s="373"/>
      <c r="BA70" s="373"/>
      <c r="BB70" s="373"/>
      <c r="BC70" s="373"/>
      <c r="BD70" s="373"/>
      <c r="BE70" s="373"/>
      <c r="BF70" s="373"/>
      <c r="BG70" s="373"/>
      <c r="BH70" s="373"/>
      <c r="BI70" s="373"/>
      <c r="BJ70" s="373"/>
      <c r="BK70" s="373"/>
      <c r="BL70" s="373"/>
      <c r="BM70" s="373"/>
    </row>
    <row r="71" spans="1:65">
      <c r="A71" s="1237"/>
      <c r="B71" s="471" t="s">
        <v>149</v>
      </c>
      <c r="C71" s="1266">
        <v>52141</v>
      </c>
      <c r="D71" s="1267">
        <v>2483</v>
      </c>
      <c r="E71" s="1267">
        <v>2669</v>
      </c>
      <c r="F71" s="1267">
        <v>1249</v>
      </c>
      <c r="G71" s="1268">
        <v>3826.5</v>
      </c>
      <c r="H71" s="1268">
        <v>8903.9</v>
      </c>
      <c r="I71" s="1264">
        <v>3031.2</v>
      </c>
      <c r="J71" s="1268">
        <v>776.1</v>
      </c>
      <c r="K71" s="1268">
        <v>505.2</v>
      </c>
      <c r="L71" s="1268">
        <v>1274.9000000000001</v>
      </c>
      <c r="M71" s="1268">
        <v>715.6</v>
      </c>
      <c r="N71" s="1268">
        <v>1582.5</v>
      </c>
      <c r="O71" s="1268">
        <v>294</v>
      </c>
      <c r="P71" s="1268">
        <v>2183.5</v>
      </c>
      <c r="Q71" s="1268">
        <v>781.9</v>
      </c>
      <c r="R71" s="1268">
        <v>1129.5999999999999</v>
      </c>
      <c r="S71" s="1268">
        <v>844.3</v>
      </c>
      <c r="T71" s="1268">
        <v>1388.7</v>
      </c>
      <c r="U71" s="1268">
        <v>1447</v>
      </c>
      <c r="V71" s="1268">
        <v>1504.5</v>
      </c>
      <c r="W71" s="1268">
        <v>1105.9000000000001</v>
      </c>
      <c r="X71" s="1268">
        <v>664.4</v>
      </c>
      <c r="Y71" s="1268">
        <v>784.6</v>
      </c>
      <c r="Z71" s="1265">
        <v>681.3</v>
      </c>
      <c r="AA71" s="1268">
        <v>843.1</v>
      </c>
      <c r="AB71" s="1268">
        <v>34629.699999999997</v>
      </c>
      <c r="AC71" s="1269">
        <v>867.3</v>
      </c>
      <c r="AD71" s="373"/>
      <c r="AE71" s="373"/>
      <c r="AF71" s="373"/>
      <c r="AG71" s="373"/>
      <c r="AH71" s="373"/>
      <c r="AI71" s="373"/>
      <c r="AJ71" s="373"/>
      <c r="AK71" s="373"/>
      <c r="AL71" s="373"/>
      <c r="AM71" s="373"/>
      <c r="AN71" s="373"/>
      <c r="AO71" s="373"/>
      <c r="AP71" s="373"/>
      <c r="AQ71" s="373"/>
      <c r="AR71" s="373"/>
      <c r="AS71" s="373"/>
      <c r="AT71" s="373"/>
      <c r="AU71" s="373"/>
      <c r="AV71" s="373"/>
      <c r="AW71" s="373"/>
      <c r="AX71" s="373"/>
      <c r="AY71" s="373"/>
      <c r="AZ71" s="373"/>
      <c r="BA71" s="373"/>
      <c r="BB71" s="373"/>
      <c r="BC71" s="373"/>
      <c r="BD71" s="373"/>
      <c r="BE71" s="373"/>
      <c r="BF71" s="373"/>
      <c r="BG71" s="373"/>
      <c r="BH71" s="373"/>
      <c r="BI71" s="373"/>
      <c r="BJ71" s="373"/>
      <c r="BK71" s="373"/>
      <c r="BL71" s="373"/>
      <c r="BM71" s="373"/>
    </row>
    <row r="72" spans="1:65">
      <c r="A72" s="1237"/>
      <c r="B72" s="471" t="s">
        <v>150</v>
      </c>
      <c r="C72" s="1266">
        <v>17740</v>
      </c>
      <c r="D72" s="1267">
        <v>1613</v>
      </c>
      <c r="E72" s="1267">
        <v>1341</v>
      </c>
      <c r="F72" s="1267">
        <v>957</v>
      </c>
      <c r="G72" s="1268">
        <v>3226.4</v>
      </c>
      <c r="H72" s="1268">
        <v>7624.3</v>
      </c>
      <c r="I72" s="1264">
        <v>2509.1999999999998</v>
      </c>
      <c r="J72" s="1268">
        <v>612.6</v>
      </c>
      <c r="K72" s="1268">
        <v>419.6</v>
      </c>
      <c r="L72" s="1268">
        <v>1071.7</v>
      </c>
      <c r="M72" s="1268">
        <v>694.8</v>
      </c>
      <c r="N72" s="1268">
        <v>1536.3</v>
      </c>
      <c r="O72" s="1268">
        <v>258.39999999999998</v>
      </c>
      <c r="P72" s="1268">
        <v>1675.5</v>
      </c>
      <c r="Q72" s="1268">
        <v>678.6</v>
      </c>
      <c r="R72" s="1268">
        <v>1014.9</v>
      </c>
      <c r="S72" s="1268">
        <v>768.4</v>
      </c>
      <c r="T72" s="1268">
        <v>1280.9000000000001</v>
      </c>
      <c r="U72" s="1268">
        <v>1296</v>
      </c>
      <c r="V72" s="1268">
        <v>1305.2</v>
      </c>
      <c r="W72" s="1268">
        <v>970</v>
      </c>
      <c r="X72" s="1268">
        <v>583.5</v>
      </c>
      <c r="Y72" s="1268">
        <v>695.3</v>
      </c>
      <c r="Z72" s="1265">
        <v>712.8</v>
      </c>
      <c r="AA72" s="1268">
        <v>795.8</v>
      </c>
      <c r="AB72" s="1268">
        <v>28260.400000000001</v>
      </c>
      <c r="AC72" s="1269">
        <v>810.7</v>
      </c>
      <c r="AD72" s="373"/>
      <c r="AE72" s="373"/>
      <c r="AF72" s="373"/>
      <c r="AG72" s="373"/>
      <c r="AH72" s="373"/>
      <c r="AI72" s="373"/>
      <c r="AJ72" s="373"/>
      <c r="AK72" s="373"/>
      <c r="AL72" s="373"/>
      <c r="AM72" s="373"/>
      <c r="AN72" s="373"/>
      <c r="AO72" s="373"/>
      <c r="AP72" s="373"/>
      <c r="AQ72" s="373"/>
      <c r="AR72" s="373"/>
      <c r="AS72" s="373"/>
      <c r="AT72" s="373"/>
      <c r="AU72" s="373"/>
      <c r="AV72" s="373"/>
      <c r="AW72" s="373"/>
      <c r="AX72" s="373"/>
      <c r="AY72" s="373"/>
      <c r="AZ72" s="373"/>
      <c r="BA72" s="373"/>
      <c r="BB72" s="373"/>
      <c r="BC72" s="373"/>
      <c r="BD72" s="373"/>
      <c r="BE72" s="373"/>
      <c r="BF72" s="373"/>
      <c r="BG72" s="373"/>
      <c r="BH72" s="373"/>
      <c r="BI72" s="373"/>
      <c r="BJ72" s="373"/>
      <c r="BK72" s="373"/>
      <c r="BL72" s="373"/>
      <c r="BM72" s="373"/>
    </row>
    <row r="73" spans="1:65">
      <c r="A73" s="1237"/>
      <c r="B73" s="471" t="s">
        <v>151</v>
      </c>
      <c r="C73" s="1266">
        <v>29956</v>
      </c>
      <c r="D73" s="1267">
        <v>1762</v>
      </c>
      <c r="E73" s="1267">
        <v>1402</v>
      </c>
      <c r="F73" s="1267">
        <v>1253</v>
      </c>
      <c r="G73" s="1268">
        <v>3611.2</v>
      </c>
      <c r="H73" s="1268">
        <v>8108.1</v>
      </c>
      <c r="I73" s="1264">
        <v>2679.3</v>
      </c>
      <c r="J73" s="1268">
        <v>683.7</v>
      </c>
      <c r="K73" s="1268">
        <v>401.5</v>
      </c>
      <c r="L73" s="1268">
        <v>1099.5</v>
      </c>
      <c r="M73" s="1268">
        <v>773.3</v>
      </c>
      <c r="N73" s="1268">
        <v>1581.8</v>
      </c>
      <c r="O73" s="1268">
        <v>263.5</v>
      </c>
      <c r="P73" s="1268">
        <v>1967.5</v>
      </c>
      <c r="Q73" s="1268">
        <v>1239.8</v>
      </c>
      <c r="R73" s="1268">
        <v>1087.7</v>
      </c>
      <c r="S73" s="1268">
        <v>867</v>
      </c>
      <c r="T73" s="1268">
        <v>1301.7</v>
      </c>
      <c r="U73" s="1268">
        <v>1429.6</v>
      </c>
      <c r="V73" s="1268">
        <v>1389.7</v>
      </c>
      <c r="W73" s="1268">
        <v>1011.8</v>
      </c>
      <c r="X73" s="1268">
        <v>597.6</v>
      </c>
      <c r="Y73" s="1268">
        <v>703.7</v>
      </c>
      <c r="Z73" s="1265">
        <v>735.5</v>
      </c>
      <c r="AA73" s="1268">
        <v>799.7</v>
      </c>
      <c r="AB73" s="1268">
        <v>36048.199999999997</v>
      </c>
      <c r="AC73" s="1269">
        <v>778.8</v>
      </c>
      <c r="AD73" s="373"/>
      <c r="AE73" s="373"/>
      <c r="AF73" s="373"/>
      <c r="AG73" s="373"/>
      <c r="AH73" s="373"/>
      <c r="AI73" s="373"/>
      <c r="AJ73" s="373"/>
      <c r="AK73" s="373"/>
      <c r="AL73" s="373"/>
      <c r="AM73" s="373"/>
      <c r="AN73" s="373"/>
      <c r="AO73" s="373"/>
      <c r="AP73" s="373"/>
      <c r="AQ73" s="373"/>
      <c r="AR73" s="373"/>
      <c r="AS73" s="373"/>
      <c r="AT73" s="373"/>
      <c r="AU73" s="373"/>
      <c r="AV73" s="373"/>
      <c r="AW73" s="373"/>
      <c r="AX73" s="373"/>
      <c r="AY73" s="373"/>
      <c r="AZ73" s="373"/>
      <c r="BA73" s="373"/>
      <c r="BB73" s="373"/>
      <c r="BC73" s="373"/>
      <c r="BD73" s="373"/>
      <c r="BE73" s="373"/>
      <c r="BF73" s="373"/>
      <c r="BG73" s="373"/>
      <c r="BH73" s="373"/>
      <c r="BI73" s="373"/>
      <c r="BJ73" s="373"/>
      <c r="BK73" s="373"/>
      <c r="BL73" s="373"/>
      <c r="BM73" s="373"/>
    </row>
    <row r="74" spans="1:65">
      <c r="A74" s="1237"/>
      <c r="B74" s="471" t="s">
        <v>152</v>
      </c>
      <c r="C74" s="1266">
        <v>22944</v>
      </c>
      <c r="D74" s="1267">
        <v>1093</v>
      </c>
      <c r="E74" s="1267">
        <v>1307</v>
      </c>
      <c r="F74" s="1267">
        <v>1311</v>
      </c>
      <c r="G74" s="1268">
        <v>3184.2</v>
      </c>
      <c r="H74" s="1268">
        <v>7342.3</v>
      </c>
      <c r="I74" s="1264">
        <v>2334.4</v>
      </c>
      <c r="J74" s="1268">
        <v>608.6</v>
      </c>
      <c r="K74" s="1268">
        <v>372.2</v>
      </c>
      <c r="L74" s="1268">
        <v>1048.3</v>
      </c>
      <c r="M74" s="1268">
        <v>848.6</v>
      </c>
      <c r="N74" s="1268">
        <v>1484.3</v>
      </c>
      <c r="O74" s="1268">
        <v>245</v>
      </c>
      <c r="P74" s="1268">
        <v>1546.1</v>
      </c>
      <c r="Q74" s="1268">
        <v>1453.1</v>
      </c>
      <c r="R74" s="1268">
        <v>1037.5999999999999</v>
      </c>
      <c r="S74" s="1268">
        <v>771.5</v>
      </c>
      <c r="T74" s="1268">
        <v>1212.0999999999999</v>
      </c>
      <c r="U74" s="1268">
        <v>1348.3</v>
      </c>
      <c r="V74" s="1268">
        <v>1298.5999999999999</v>
      </c>
      <c r="W74" s="1268">
        <v>919.2</v>
      </c>
      <c r="X74" s="1268">
        <v>548.20000000000005</v>
      </c>
      <c r="Y74" s="1268">
        <v>656.2</v>
      </c>
      <c r="Z74" s="1265">
        <v>704.4</v>
      </c>
      <c r="AA74" s="1268">
        <v>718.3</v>
      </c>
      <c r="AB74" s="1268">
        <v>28796.5</v>
      </c>
      <c r="AC74" s="1269">
        <v>755.8</v>
      </c>
      <c r="AD74" s="373"/>
      <c r="AE74" s="373"/>
      <c r="AF74" s="373"/>
      <c r="AG74" s="373"/>
      <c r="AH74" s="373"/>
      <c r="AI74" s="373"/>
      <c r="AJ74" s="373"/>
      <c r="AK74" s="373"/>
      <c r="AL74" s="373"/>
      <c r="AM74" s="373"/>
      <c r="AN74" s="373"/>
      <c r="AO74" s="373"/>
      <c r="AP74" s="373"/>
      <c r="AQ74" s="373"/>
      <c r="AR74" s="373"/>
      <c r="AS74" s="373"/>
      <c r="AT74" s="373"/>
      <c r="AU74" s="373"/>
      <c r="AV74" s="373"/>
      <c r="AW74" s="373"/>
      <c r="AX74" s="373"/>
      <c r="AY74" s="373"/>
      <c r="AZ74" s="373"/>
      <c r="BA74" s="373"/>
      <c r="BB74" s="373"/>
      <c r="BC74" s="373"/>
      <c r="BD74" s="373"/>
      <c r="BE74" s="373"/>
      <c r="BF74" s="373"/>
      <c r="BG74" s="373"/>
      <c r="BH74" s="373"/>
      <c r="BI74" s="373"/>
      <c r="BJ74" s="373"/>
      <c r="BK74" s="373"/>
      <c r="BL74" s="373"/>
      <c r="BM74" s="373"/>
    </row>
    <row r="75" spans="1:65">
      <c r="A75" s="1237"/>
      <c r="B75" s="471" t="s">
        <v>153</v>
      </c>
      <c r="C75" s="1266">
        <v>20594</v>
      </c>
      <c r="D75" s="1267">
        <v>1030</v>
      </c>
      <c r="E75" s="1267">
        <v>1661</v>
      </c>
      <c r="F75" s="1267">
        <v>877</v>
      </c>
      <c r="G75" s="1268">
        <v>3321.5</v>
      </c>
      <c r="H75" s="1268">
        <v>7731.2</v>
      </c>
      <c r="I75" s="1264">
        <v>2448.4</v>
      </c>
      <c r="J75" s="1268">
        <v>636.70000000000005</v>
      </c>
      <c r="K75" s="1268">
        <v>384.1</v>
      </c>
      <c r="L75" s="1268">
        <v>1072.9000000000001</v>
      </c>
      <c r="M75" s="1268">
        <v>764.7</v>
      </c>
      <c r="N75" s="1268">
        <v>1725.5</v>
      </c>
      <c r="O75" s="1268">
        <v>268.7</v>
      </c>
      <c r="P75" s="1268">
        <v>1532.1</v>
      </c>
      <c r="Q75" s="1268">
        <v>1750.7</v>
      </c>
      <c r="R75" s="1268">
        <v>1043.2</v>
      </c>
      <c r="S75" s="1268">
        <v>827.8</v>
      </c>
      <c r="T75" s="1268">
        <v>1259.5</v>
      </c>
      <c r="U75" s="1268">
        <v>1522.6</v>
      </c>
      <c r="V75" s="1268">
        <v>1293.7</v>
      </c>
      <c r="W75" s="1268">
        <v>1054.4000000000001</v>
      </c>
      <c r="X75" s="1268">
        <v>549.70000000000005</v>
      </c>
      <c r="Y75" s="1268">
        <v>677</v>
      </c>
      <c r="Z75" s="1265">
        <v>804</v>
      </c>
      <c r="AA75" s="1268">
        <v>757.2</v>
      </c>
      <c r="AB75" s="1268">
        <v>29207.4</v>
      </c>
      <c r="AC75" s="1269">
        <v>813.7</v>
      </c>
      <c r="AD75" s="373"/>
      <c r="AE75" s="373"/>
      <c r="AF75" s="373"/>
      <c r="AG75" s="373"/>
      <c r="AH75" s="373"/>
      <c r="AI75" s="373"/>
      <c r="AJ75" s="373"/>
      <c r="AK75" s="373"/>
      <c r="AL75" s="373"/>
      <c r="AM75" s="373"/>
      <c r="AN75" s="373"/>
      <c r="AO75" s="373"/>
      <c r="AP75" s="373"/>
      <c r="AQ75" s="373"/>
      <c r="AR75" s="373"/>
      <c r="AS75" s="373"/>
      <c r="AT75" s="373"/>
      <c r="AU75" s="373"/>
      <c r="AV75" s="373"/>
      <c r="AW75" s="373"/>
      <c r="AX75" s="373"/>
      <c r="AY75" s="373"/>
      <c r="AZ75" s="373"/>
      <c r="BA75" s="373"/>
      <c r="BB75" s="373"/>
      <c r="BC75" s="373"/>
      <c r="BD75" s="373"/>
      <c r="BE75" s="373"/>
      <c r="BF75" s="373"/>
      <c r="BG75" s="373"/>
      <c r="BH75" s="373"/>
      <c r="BI75" s="373"/>
      <c r="BJ75" s="373"/>
      <c r="BK75" s="373"/>
      <c r="BL75" s="373"/>
      <c r="BM75" s="373"/>
    </row>
    <row r="76" spans="1:65">
      <c r="A76" s="1237"/>
      <c r="B76" s="471" t="s">
        <v>154</v>
      </c>
      <c r="C76" s="1266">
        <v>77161</v>
      </c>
      <c r="D76" s="1267">
        <v>3507</v>
      </c>
      <c r="E76" s="1267">
        <v>4415</v>
      </c>
      <c r="F76" s="1267">
        <v>3481</v>
      </c>
      <c r="G76" s="1268">
        <v>3964</v>
      </c>
      <c r="H76" s="1268">
        <v>9071.2999999999993</v>
      </c>
      <c r="I76" s="1264">
        <v>2929</v>
      </c>
      <c r="J76" s="1268">
        <v>916.9</v>
      </c>
      <c r="K76" s="1268">
        <v>379.9</v>
      </c>
      <c r="L76" s="1268">
        <v>1286.8</v>
      </c>
      <c r="M76" s="1268">
        <v>1655</v>
      </c>
      <c r="N76" s="1268">
        <v>1767.1</v>
      </c>
      <c r="O76" s="1268">
        <v>402</v>
      </c>
      <c r="P76" s="1268">
        <v>1919.5</v>
      </c>
      <c r="Q76" s="1268">
        <v>3178.6</v>
      </c>
      <c r="R76" s="1268">
        <v>1174.0999999999999</v>
      </c>
      <c r="S76" s="1268">
        <v>959.7</v>
      </c>
      <c r="T76" s="1268">
        <v>1253.3</v>
      </c>
      <c r="U76" s="1268">
        <v>2103.6</v>
      </c>
      <c r="V76" s="1268">
        <v>1359</v>
      </c>
      <c r="W76" s="1268">
        <v>1368.6</v>
      </c>
      <c r="X76" s="1268">
        <v>621.9</v>
      </c>
      <c r="Y76" s="1268">
        <v>796.7</v>
      </c>
      <c r="Z76" s="1265">
        <v>853.4</v>
      </c>
      <c r="AA76" s="1268">
        <v>815.2</v>
      </c>
      <c r="AB76" s="1268">
        <v>36136.699999999997</v>
      </c>
      <c r="AC76" s="1269">
        <v>847</v>
      </c>
      <c r="AD76" s="373"/>
      <c r="AE76" s="373"/>
      <c r="AF76" s="373"/>
      <c r="AG76" s="373"/>
      <c r="AH76" s="373"/>
      <c r="AI76" s="373"/>
      <c r="AJ76" s="373"/>
      <c r="AK76" s="373"/>
      <c r="AL76" s="373"/>
      <c r="AM76" s="373"/>
      <c r="AN76" s="373"/>
      <c r="AO76" s="373"/>
      <c r="AP76" s="373"/>
      <c r="AQ76" s="373"/>
      <c r="AR76" s="373"/>
      <c r="AS76" s="373"/>
      <c r="AT76" s="373"/>
      <c r="AU76" s="373"/>
      <c r="AV76" s="373"/>
      <c r="AW76" s="373"/>
      <c r="AX76" s="373"/>
      <c r="AY76" s="373"/>
      <c r="AZ76" s="373"/>
      <c r="BA76" s="373"/>
      <c r="BB76" s="373"/>
      <c r="BC76" s="373"/>
      <c r="BD76" s="373"/>
      <c r="BE76" s="373"/>
      <c r="BF76" s="373"/>
      <c r="BG76" s="373"/>
      <c r="BH76" s="373"/>
      <c r="BI76" s="373"/>
      <c r="BJ76" s="373"/>
      <c r="BK76" s="373"/>
      <c r="BL76" s="373"/>
      <c r="BM76" s="373"/>
    </row>
    <row r="77" spans="1:65">
      <c r="A77" s="1237"/>
      <c r="B77" s="471" t="s">
        <v>155</v>
      </c>
      <c r="C77" s="1266">
        <v>95760</v>
      </c>
      <c r="D77" s="1267">
        <v>4353</v>
      </c>
      <c r="E77" s="1267">
        <v>18346</v>
      </c>
      <c r="F77" s="1267">
        <v>3621</v>
      </c>
      <c r="G77" s="1268">
        <v>4341.1000000000004</v>
      </c>
      <c r="H77" s="1268">
        <v>9931.1</v>
      </c>
      <c r="I77" s="1264">
        <v>3165.3</v>
      </c>
      <c r="J77" s="1268">
        <v>910.2</v>
      </c>
      <c r="K77" s="1268">
        <v>435.4</v>
      </c>
      <c r="L77" s="1268">
        <v>1438.1</v>
      </c>
      <c r="M77" s="1268">
        <v>2006.6</v>
      </c>
      <c r="N77" s="1268">
        <v>1661.7</v>
      </c>
      <c r="O77" s="1268">
        <v>414.6</v>
      </c>
      <c r="P77" s="1268">
        <v>1951.6</v>
      </c>
      <c r="Q77" s="1268">
        <v>4984.7</v>
      </c>
      <c r="R77" s="1268">
        <v>1346.2</v>
      </c>
      <c r="S77" s="1268">
        <v>1003.2</v>
      </c>
      <c r="T77" s="1268">
        <v>1216.5999999999999</v>
      </c>
      <c r="U77" s="1268">
        <v>1830.5</v>
      </c>
      <c r="V77" s="1268">
        <v>1374.8</v>
      </c>
      <c r="W77" s="1268">
        <v>1614.3</v>
      </c>
      <c r="X77" s="1268">
        <v>635.6</v>
      </c>
      <c r="Y77" s="1268">
        <v>928.2</v>
      </c>
      <c r="Z77" s="1265">
        <v>929.1</v>
      </c>
      <c r="AA77" s="1268">
        <v>798.6</v>
      </c>
      <c r="AB77" s="1268">
        <v>36263.1</v>
      </c>
      <c r="AC77" s="1269">
        <v>886.2</v>
      </c>
      <c r="AD77" s="373"/>
      <c r="AE77" s="373"/>
      <c r="AF77" s="373"/>
      <c r="AG77" s="373"/>
      <c r="AH77" s="373"/>
      <c r="AI77" s="373"/>
      <c r="AJ77" s="373"/>
      <c r="AK77" s="373"/>
      <c r="AL77" s="373"/>
      <c r="AM77" s="373"/>
      <c r="AN77" s="373"/>
      <c r="AO77" s="373"/>
      <c r="AP77" s="373"/>
      <c r="AQ77" s="373"/>
      <c r="AR77" s="373"/>
      <c r="AS77" s="373"/>
      <c r="AT77" s="373"/>
      <c r="AU77" s="373"/>
      <c r="AV77" s="373"/>
      <c r="AW77" s="373"/>
      <c r="AX77" s="373"/>
      <c r="AY77" s="373"/>
      <c r="AZ77" s="373"/>
      <c r="BA77" s="373"/>
      <c r="BB77" s="373"/>
      <c r="BC77" s="373"/>
      <c r="BD77" s="373"/>
      <c r="BE77" s="373"/>
      <c r="BF77" s="373"/>
      <c r="BG77" s="373"/>
      <c r="BH77" s="373"/>
      <c r="BI77" s="373"/>
      <c r="BJ77" s="373"/>
      <c r="BK77" s="373"/>
      <c r="BL77" s="373"/>
      <c r="BM77" s="373"/>
    </row>
    <row r="78" spans="1:65">
      <c r="A78" s="1237"/>
      <c r="B78" s="471" t="s">
        <v>156</v>
      </c>
      <c r="C78" s="1266">
        <v>39699</v>
      </c>
      <c r="D78" s="1267">
        <v>2089</v>
      </c>
      <c r="E78" s="1267">
        <v>3264</v>
      </c>
      <c r="F78" s="1267">
        <v>780</v>
      </c>
      <c r="G78" s="1268">
        <v>3779.4</v>
      </c>
      <c r="H78" s="1268">
        <v>8602.2000000000007</v>
      </c>
      <c r="I78" s="1264">
        <v>2590.6</v>
      </c>
      <c r="J78" s="1268">
        <v>900.8</v>
      </c>
      <c r="K78" s="1268">
        <v>389.8</v>
      </c>
      <c r="L78" s="1268">
        <v>1273.5999999999999</v>
      </c>
      <c r="M78" s="1268">
        <v>1631.8</v>
      </c>
      <c r="N78" s="1268">
        <v>1458.9</v>
      </c>
      <c r="O78" s="1268">
        <v>370.6</v>
      </c>
      <c r="P78" s="1268">
        <v>1642</v>
      </c>
      <c r="Q78" s="1268">
        <v>3259.7</v>
      </c>
      <c r="R78" s="1268">
        <v>1267.8</v>
      </c>
      <c r="S78" s="1268">
        <v>891.1</v>
      </c>
      <c r="T78" s="1268">
        <v>1322.3</v>
      </c>
      <c r="U78" s="1268">
        <v>1685.3</v>
      </c>
      <c r="V78" s="1268">
        <v>1340.1</v>
      </c>
      <c r="W78" s="1268">
        <v>1402.7</v>
      </c>
      <c r="X78" s="1268">
        <v>556.20000000000005</v>
      </c>
      <c r="Y78" s="1268">
        <v>852.3</v>
      </c>
      <c r="Z78" s="1265">
        <v>763.6</v>
      </c>
      <c r="AA78" s="1268">
        <v>860.6</v>
      </c>
      <c r="AB78" s="1268">
        <v>25061.1</v>
      </c>
      <c r="AC78" s="1269">
        <v>811.5</v>
      </c>
      <c r="AD78" s="373"/>
      <c r="AE78" s="373"/>
      <c r="AF78" s="373"/>
      <c r="AG78" s="373"/>
      <c r="AH78" s="373"/>
      <c r="AI78" s="373"/>
      <c r="AJ78" s="373"/>
      <c r="AK78" s="373"/>
      <c r="AL78" s="373"/>
      <c r="AM78" s="373"/>
      <c r="AN78" s="373"/>
      <c r="AO78" s="373"/>
      <c r="AP78" s="373"/>
      <c r="AQ78" s="373"/>
      <c r="AR78" s="373"/>
      <c r="AS78" s="373"/>
      <c r="AT78" s="373"/>
      <c r="AU78" s="373"/>
      <c r="AV78" s="373"/>
      <c r="AW78" s="373"/>
      <c r="AX78" s="373"/>
      <c r="AY78" s="373"/>
      <c r="AZ78" s="373"/>
      <c r="BA78" s="373"/>
      <c r="BB78" s="373"/>
      <c r="BC78" s="373"/>
      <c r="BD78" s="373"/>
      <c r="BE78" s="373"/>
      <c r="BF78" s="373"/>
      <c r="BG78" s="373"/>
      <c r="BH78" s="373"/>
      <c r="BI78" s="373"/>
      <c r="BJ78" s="373"/>
      <c r="BK78" s="373"/>
      <c r="BL78" s="373"/>
      <c r="BM78" s="373"/>
    </row>
    <row r="79" spans="1:65">
      <c r="A79" s="1237"/>
      <c r="B79" s="471" t="s">
        <v>157</v>
      </c>
      <c r="C79" s="1266">
        <v>32078</v>
      </c>
      <c r="D79" s="1267">
        <v>1528</v>
      </c>
      <c r="E79" s="1267">
        <v>1809</v>
      </c>
      <c r="F79" s="1267">
        <v>1976</v>
      </c>
      <c r="G79" s="1268">
        <v>3888.2</v>
      </c>
      <c r="H79" s="1268">
        <v>8651.2000000000007</v>
      </c>
      <c r="I79" s="1264">
        <v>2730.1</v>
      </c>
      <c r="J79" s="1268">
        <v>804.3</v>
      </c>
      <c r="K79" s="1268">
        <v>393.8</v>
      </c>
      <c r="L79" s="1268">
        <v>1278.7</v>
      </c>
      <c r="M79" s="1268">
        <v>1524.7</v>
      </c>
      <c r="N79" s="1268">
        <v>1377.6</v>
      </c>
      <c r="O79" s="1268">
        <v>369.4</v>
      </c>
      <c r="P79" s="1268">
        <v>1698.1</v>
      </c>
      <c r="Q79" s="1268">
        <v>3329</v>
      </c>
      <c r="R79" s="1268">
        <v>1284</v>
      </c>
      <c r="S79" s="1268">
        <v>900.3</v>
      </c>
      <c r="T79" s="1268">
        <v>1296</v>
      </c>
      <c r="U79" s="1268">
        <v>1644.6</v>
      </c>
      <c r="V79" s="1268">
        <v>1383.6</v>
      </c>
      <c r="W79" s="1268">
        <v>1376.3</v>
      </c>
      <c r="X79" s="1268">
        <v>556.29999999999995</v>
      </c>
      <c r="Y79" s="1268">
        <v>822.5</v>
      </c>
      <c r="Z79" s="1265">
        <v>682.2</v>
      </c>
      <c r="AA79" s="1268">
        <v>935</v>
      </c>
      <c r="AB79" s="1268">
        <v>32170</v>
      </c>
      <c r="AC79" s="1269">
        <v>780</v>
      </c>
      <c r="AD79" s="373"/>
      <c r="AE79" s="373"/>
      <c r="AF79" s="373"/>
      <c r="AG79" s="373"/>
      <c r="AH79" s="373"/>
      <c r="AI79" s="373"/>
      <c r="AJ79" s="373"/>
      <c r="AK79" s="373"/>
      <c r="AL79" s="373"/>
      <c r="AM79" s="373"/>
      <c r="AN79" s="373"/>
      <c r="AO79" s="373"/>
      <c r="AP79" s="373"/>
      <c r="AQ79" s="373"/>
      <c r="AR79" s="373"/>
      <c r="AS79" s="373"/>
      <c r="AT79" s="373"/>
      <c r="AU79" s="373"/>
      <c r="AV79" s="373"/>
      <c r="AW79" s="373"/>
      <c r="AX79" s="373"/>
      <c r="AY79" s="373"/>
      <c r="AZ79" s="373"/>
      <c r="BA79" s="373"/>
      <c r="BB79" s="373"/>
      <c r="BC79" s="373"/>
      <c r="BD79" s="373"/>
      <c r="BE79" s="373"/>
      <c r="BF79" s="373"/>
      <c r="BG79" s="373"/>
      <c r="BH79" s="373"/>
      <c r="BI79" s="373"/>
      <c r="BJ79" s="373"/>
      <c r="BK79" s="373"/>
      <c r="BL79" s="373"/>
      <c r="BM79" s="373"/>
    </row>
    <row r="80" spans="1:65">
      <c r="A80" s="1237"/>
      <c r="B80" s="471" t="s">
        <v>158</v>
      </c>
      <c r="C80" s="1266">
        <v>47744</v>
      </c>
      <c r="D80" s="1267">
        <v>2387</v>
      </c>
      <c r="E80" s="1267">
        <v>14110</v>
      </c>
      <c r="F80" s="1267">
        <v>1073</v>
      </c>
      <c r="G80" s="1268">
        <v>3847.2</v>
      </c>
      <c r="H80" s="1268">
        <v>8489.7000000000007</v>
      </c>
      <c r="I80" s="1264">
        <v>2635.6</v>
      </c>
      <c r="J80" s="1268">
        <v>777.5</v>
      </c>
      <c r="K80" s="1268">
        <v>383.4</v>
      </c>
      <c r="L80" s="1268">
        <v>1224.5999999999999</v>
      </c>
      <c r="M80" s="1268">
        <v>1319.5</v>
      </c>
      <c r="N80" s="1268">
        <v>1295.9000000000001</v>
      </c>
      <c r="O80" s="1268">
        <v>353.9</v>
      </c>
      <c r="P80" s="1268">
        <v>1670.5</v>
      </c>
      <c r="Q80" s="1268">
        <v>3523.8</v>
      </c>
      <c r="R80" s="1268">
        <v>1372</v>
      </c>
      <c r="S80" s="1268">
        <v>880.9</v>
      </c>
      <c r="T80" s="1268">
        <v>1249.9000000000001</v>
      </c>
      <c r="U80" s="1268">
        <v>1633</v>
      </c>
      <c r="V80" s="1268">
        <v>1548.5</v>
      </c>
      <c r="W80" s="1268">
        <v>1323.7</v>
      </c>
      <c r="X80" s="1268">
        <v>560.79999999999995</v>
      </c>
      <c r="Y80" s="1268">
        <v>826.7</v>
      </c>
      <c r="Z80" s="1268">
        <v>705.4</v>
      </c>
      <c r="AA80" s="1268">
        <v>914.1</v>
      </c>
      <c r="AB80" s="1268">
        <v>30378.2</v>
      </c>
      <c r="AC80" s="1269">
        <v>758.9</v>
      </c>
      <c r="AD80" s="373"/>
      <c r="AE80" s="373"/>
      <c r="AF80" s="373"/>
      <c r="AG80" s="373"/>
      <c r="AH80" s="373"/>
      <c r="AI80" s="373"/>
      <c r="AJ80" s="373"/>
      <c r="AK80" s="373"/>
      <c r="AL80" s="373"/>
      <c r="AM80" s="373"/>
      <c r="AN80" s="373"/>
      <c r="AO80" s="373"/>
      <c r="AP80" s="373"/>
      <c r="AQ80" s="373"/>
      <c r="AR80" s="373"/>
      <c r="AS80" s="373"/>
      <c r="AT80" s="373"/>
      <c r="AU80" s="373"/>
      <c r="AV80" s="373"/>
      <c r="AW80" s="373"/>
      <c r="AX80" s="373"/>
      <c r="AY80" s="373"/>
      <c r="AZ80" s="373"/>
      <c r="BA80" s="373"/>
      <c r="BB80" s="373"/>
      <c r="BC80" s="373"/>
      <c r="BD80" s="373"/>
      <c r="BE80" s="373"/>
      <c r="BF80" s="373"/>
      <c r="BG80" s="373"/>
      <c r="BH80" s="373"/>
      <c r="BI80" s="373"/>
      <c r="BJ80" s="373"/>
      <c r="BK80" s="373"/>
      <c r="BL80" s="373"/>
      <c r="BM80" s="373"/>
    </row>
    <row r="81" spans="1:65">
      <c r="A81" s="1237"/>
      <c r="B81" s="1236"/>
      <c r="C81" s="1266"/>
      <c r="D81" s="1267"/>
      <c r="E81" s="1267"/>
      <c r="F81" s="1267"/>
      <c r="G81" s="1268"/>
      <c r="H81" s="1268"/>
      <c r="I81" s="1264"/>
      <c r="J81" s="1268"/>
      <c r="K81" s="1268"/>
      <c r="L81" s="1268"/>
      <c r="M81" s="1268"/>
      <c r="N81" s="1268"/>
      <c r="O81" s="1268"/>
      <c r="P81" s="1268"/>
      <c r="Q81" s="1268"/>
      <c r="R81" s="1268"/>
      <c r="S81" s="1268"/>
      <c r="T81" s="1268"/>
      <c r="U81" s="1268"/>
      <c r="V81" s="1268"/>
      <c r="W81" s="1268"/>
      <c r="X81" s="1268"/>
      <c r="Y81" s="1268"/>
      <c r="Z81" s="1268"/>
      <c r="AA81" s="1268"/>
      <c r="AB81" s="1268"/>
      <c r="AC81" s="1269"/>
      <c r="AD81" s="373"/>
      <c r="AE81" s="373"/>
      <c r="AF81" s="373"/>
      <c r="AG81" s="373"/>
      <c r="AH81" s="373"/>
      <c r="AI81" s="373"/>
      <c r="AJ81" s="373"/>
      <c r="AK81" s="373"/>
      <c r="AL81" s="373"/>
      <c r="AM81" s="373"/>
      <c r="AN81" s="373"/>
      <c r="AO81" s="373"/>
      <c r="AP81" s="373"/>
      <c r="AQ81" s="373"/>
      <c r="AR81" s="373"/>
      <c r="AS81" s="373"/>
      <c r="AT81" s="373"/>
      <c r="AU81" s="373"/>
      <c r="AV81" s="373"/>
      <c r="AW81" s="373"/>
      <c r="AX81" s="373"/>
      <c r="AY81" s="373"/>
      <c r="AZ81" s="373"/>
      <c r="BA81" s="373"/>
      <c r="BB81" s="373"/>
      <c r="BC81" s="373"/>
      <c r="BD81" s="373"/>
      <c r="BE81" s="373"/>
      <c r="BF81" s="373"/>
      <c r="BG81" s="373"/>
      <c r="BH81" s="373"/>
      <c r="BI81" s="373"/>
      <c r="BJ81" s="373"/>
      <c r="BK81" s="373"/>
      <c r="BL81" s="373"/>
      <c r="BM81" s="373"/>
    </row>
    <row r="82" spans="1:65">
      <c r="A82" s="1235">
        <v>2023</v>
      </c>
      <c r="B82" s="471" t="s">
        <v>147</v>
      </c>
      <c r="C82" s="1266">
        <v>37138</v>
      </c>
      <c r="D82" s="1267">
        <v>1857</v>
      </c>
      <c r="E82" s="1267">
        <v>1621</v>
      </c>
      <c r="F82" s="1267">
        <v>1208</v>
      </c>
      <c r="G82" s="1268">
        <v>3881.1</v>
      </c>
      <c r="H82" s="1268">
        <v>8865.1</v>
      </c>
      <c r="I82" s="1264">
        <v>2764.5</v>
      </c>
      <c r="J82" s="1268">
        <v>764.1</v>
      </c>
      <c r="K82" s="1268">
        <v>434.5</v>
      </c>
      <c r="L82" s="1268">
        <v>1253.8</v>
      </c>
      <c r="M82" s="1268">
        <v>1396.3</v>
      </c>
      <c r="N82" s="1268">
        <v>1393.7</v>
      </c>
      <c r="O82" s="1268">
        <v>352.9</v>
      </c>
      <c r="P82" s="1268">
        <v>1747.1</v>
      </c>
      <c r="Q82" s="1268">
        <v>3636.3</v>
      </c>
      <c r="R82" s="1268">
        <v>1356.6</v>
      </c>
      <c r="S82" s="1268">
        <v>896.7</v>
      </c>
      <c r="T82" s="1268">
        <v>1232.7</v>
      </c>
      <c r="U82" s="1268">
        <v>1615.5</v>
      </c>
      <c r="V82" s="1268">
        <v>1604.1</v>
      </c>
      <c r="W82" s="1268">
        <v>1363.1</v>
      </c>
      <c r="X82" s="1268">
        <v>580.9</v>
      </c>
      <c r="Y82" s="1268">
        <v>785.6</v>
      </c>
      <c r="Z82" s="1265">
        <v>718.7</v>
      </c>
      <c r="AA82" s="1268">
        <v>958.3</v>
      </c>
      <c r="AB82" s="1268">
        <v>30973.4</v>
      </c>
      <c r="AC82" s="1269">
        <v>783</v>
      </c>
      <c r="AD82" s="373"/>
      <c r="AE82" s="373"/>
      <c r="AF82" s="373"/>
      <c r="AG82" s="373"/>
      <c r="AH82" s="373"/>
      <c r="AI82" s="373"/>
      <c r="AJ82" s="373"/>
      <c r="AK82" s="373"/>
      <c r="AL82" s="373"/>
      <c r="AM82" s="373"/>
      <c r="AN82" s="373"/>
      <c r="AO82" s="373"/>
      <c r="AP82" s="373"/>
      <c r="AQ82" s="373"/>
      <c r="AR82" s="373"/>
      <c r="AS82" s="373"/>
      <c r="AT82" s="373"/>
      <c r="AU82" s="373"/>
      <c r="AV82" s="373"/>
      <c r="AW82" s="373"/>
      <c r="AX82" s="373"/>
      <c r="AY82" s="373"/>
      <c r="AZ82" s="373"/>
      <c r="BA82" s="373"/>
      <c r="BB82" s="373"/>
      <c r="BC82" s="373"/>
      <c r="BD82" s="373"/>
      <c r="BE82" s="373"/>
      <c r="BF82" s="373"/>
      <c r="BG82" s="373"/>
      <c r="BH82" s="373"/>
      <c r="BI82" s="373"/>
      <c r="BJ82" s="373"/>
      <c r="BK82" s="373"/>
      <c r="BL82" s="373"/>
      <c r="BM82" s="373"/>
    </row>
    <row r="83" spans="1:65">
      <c r="A83" s="1237"/>
      <c r="B83" s="471" t="s">
        <v>148</v>
      </c>
      <c r="C83" s="1266">
        <v>37384</v>
      </c>
      <c r="D83" s="1267">
        <v>1869</v>
      </c>
      <c r="E83" s="1267">
        <v>5886</v>
      </c>
      <c r="F83" s="1267">
        <v>3050</v>
      </c>
      <c r="G83" s="1268">
        <v>3906.1</v>
      </c>
      <c r="H83" s="1268">
        <v>9188.5</v>
      </c>
      <c r="I83" s="1264">
        <v>2796.7</v>
      </c>
      <c r="J83" s="1268">
        <v>784.2</v>
      </c>
      <c r="K83" s="1268">
        <v>509.2</v>
      </c>
      <c r="L83" s="1268">
        <v>1248.5999999999999</v>
      </c>
      <c r="M83" s="1268">
        <v>1251.9000000000001</v>
      </c>
      <c r="N83" s="1268">
        <v>1422.4</v>
      </c>
      <c r="O83" s="1268">
        <v>361.8</v>
      </c>
      <c r="P83" s="1268">
        <v>1716.9</v>
      </c>
      <c r="Q83" s="1268">
        <v>3577.4</v>
      </c>
      <c r="R83" s="1268">
        <v>1338.1</v>
      </c>
      <c r="S83" s="1268">
        <v>954.3</v>
      </c>
      <c r="T83" s="1268">
        <v>1258.0999999999999</v>
      </c>
      <c r="U83" s="1268">
        <v>1563.2</v>
      </c>
      <c r="V83" s="1268">
        <v>1569.6</v>
      </c>
      <c r="W83" s="1268">
        <v>1364.7</v>
      </c>
      <c r="X83" s="1268">
        <v>604.4</v>
      </c>
      <c r="Y83" s="1268">
        <v>788.4</v>
      </c>
      <c r="Z83" s="1265">
        <v>682.7</v>
      </c>
      <c r="AA83" s="1268">
        <v>1029.2</v>
      </c>
      <c r="AB83" s="1268">
        <v>29762.1</v>
      </c>
      <c r="AC83" s="1269">
        <v>837.6</v>
      </c>
      <c r="AD83" s="373"/>
      <c r="AE83" s="373"/>
      <c r="AF83" s="373"/>
      <c r="AG83" s="373"/>
      <c r="AH83" s="373"/>
      <c r="AI83" s="373"/>
      <c r="AJ83" s="373"/>
      <c r="AK83" s="373"/>
      <c r="AL83" s="373"/>
      <c r="AM83" s="373"/>
      <c r="AN83" s="373"/>
      <c r="AO83" s="373"/>
      <c r="AP83" s="373"/>
      <c r="AQ83" s="373"/>
      <c r="AR83" s="373"/>
      <c r="AS83" s="373"/>
      <c r="AT83" s="373"/>
      <c r="AU83" s="373"/>
      <c r="AV83" s="373"/>
      <c r="AW83" s="373"/>
      <c r="AX83" s="373"/>
      <c r="AY83" s="373"/>
      <c r="AZ83" s="373"/>
      <c r="BA83" s="373"/>
      <c r="BB83" s="373"/>
      <c r="BC83" s="373"/>
      <c r="BD83" s="373"/>
      <c r="BE83" s="373"/>
      <c r="BF83" s="373"/>
      <c r="BG83" s="373"/>
      <c r="BH83" s="373"/>
      <c r="BI83" s="373"/>
      <c r="BJ83" s="373"/>
      <c r="BK83" s="373"/>
      <c r="BL83" s="373"/>
      <c r="BM83" s="373"/>
    </row>
    <row r="84" spans="1:65">
      <c r="A84" s="1237"/>
      <c r="B84" s="471" t="s">
        <v>149</v>
      </c>
      <c r="C84" s="1266">
        <v>42720</v>
      </c>
      <c r="D84" s="1267">
        <v>1942</v>
      </c>
      <c r="E84" s="1267">
        <v>3935</v>
      </c>
      <c r="F84" s="1267">
        <v>6528</v>
      </c>
      <c r="G84" s="1268">
        <v>3903.5</v>
      </c>
      <c r="H84" s="1268">
        <v>9301.1</v>
      </c>
      <c r="I84" s="1264">
        <v>2682.8</v>
      </c>
      <c r="J84" s="1268">
        <v>796.3</v>
      </c>
      <c r="K84" s="1268">
        <v>555.1</v>
      </c>
      <c r="L84" s="1268">
        <v>1266.0999999999999</v>
      </c>
      <c r="M84" s="1268">
        <v>1200.5</v>
      </c>
      <c r="N84" s="1268">
        <v>1312.2</v>
      </c>
      <c r="O84" s="1268">
        <v>389</v>
      </c>
      <c r="P84" s="1268">
        <v>1735.4</v>
      </c>
      <c r="Q84" s="1268">
        <v>3183.2</v>
      </c>
      <c r="R84" s="1268">
        <v>1384.2</v>
      </c>
      <c r="S84" s="1268">
        <v>974.5</v>
      </c>
      <c r="T84" s="1268">
        <v>1238.7</v>
      </c>
      <c r="U84" s="1268">
        <v>1528.4</v>
      </c>
      <c r="V84" s="1268">
        <v>1549.1</v>
      </c>
      <c r="W84" s="1268">
        <v>1387.8</v>
      </c>
      <c r="X84" s="1268">
        <v>981.9</v>
      </c>
      <c r="Y84" s="1268">
        <v>801.7</v>
      </c>
      <c r="Z84" s="1265">
        <v>619.1</v>
      </c>
      <c r="AA84" s="1268">
        <v>1174.0999999999999</v>
      </c>
      <c r="AB84" s="1268">
        <v>23013.5</v>
      </c>
      <c r="AC84" s="1269">
        <v>809.4</v>
      </c>
      <c r="AD84" s="373"/>
      <c r="AE84" s="373"/>
      <c r="AF84" s="373"/>
      <c r="AG84" s="373"/>
      <c r="AH84" s="373"/>
      <c r="AI84" s="373"/>
      <c r="AJ84" s="373"/>
      <c r="AK84" s="373"/>
      <c r="AL84" s="373"/>
      <c r="AM84" s="373"/>
      <c r="AN84" s="373"/>
      <c r="AO84" s="373"/>
      <c r="AP84" s="373"/>
      <c r="AQ84" s="373"/>
      <c r="AR84" s="373"/>
      <c r="AS84" s="373"/>
      <c r="AT84" s="373"/>
      <c r="AU84" s="373"/>
      <c r="AV84" s="373"/>
      <c r="AW84" s="373"/>
      <c r="AX84" s="373"/>
      <c r="AY84" s="373"/>
      <c r="AZ84" s="373"/>
      <c r="BA84" s="373"/>
      <c r="BB84" s="373"/>
      <c r="BC84" s="373"/>
      <c r="BD84" s="373"/>
      <c r="BE84" s="373"/>
      <c r="BF84" s="373"/>
      <c r="BG84" s="373"/>
      <c r="BH84" s="373"/>
      <c r="BI84" s="373"/>
      <c r="BJ84" s="373"/>
      <c r="BK84" s="373"/>
      <c r="BL84" s="373"/>
      <c r="BM84" s="373"/>
    </row>
    <row r="85" spans="1:65">
      <c r="A85" s="1237"/>
      <c r="B85" s="471" t="s">
        <v>150</v>
      </c>
      <c r="C85" s="1266">
        <v>15426</v>
      </c>
      <c r="D85" s="1267">
        <v>964</v>
      </c>
      <c r="E85" s="1267">
        <v>2314</v>
      </c>
      <c r="F85" s="1267">
        <v>1427</v>
      </c>
      <c r="G85" s="1268">
        <v>3823.4</v>
      </c>
      <c r="H85" s="1268">
        <v>8983.2000000000007</v>
      </c>
      <c r="I85" s="1264">
        <v>2617.8000000000002</v>
      </c>
      <c r="J85" s="1268">
        <v>773.5</v>
      </c>
      <c r="K85" s="1268">
        <v>504</v>
      </c>
      <c r="L85" s="1268">
        <v>1239.8</v>
      </c>
      <c r="M85" s="1268">
        <v>1178.2</v>
      </c>
      <c r="N85" s="1268">
        <v>1330.4</v>
      </c>
      <c r="O85" s="1268">
        <v>375.1</v>
      </c>
      <c r="P85" s="1268">
        <v>1633.4</v>
      </c>
      <c r="Q85" s="1268">
        <v>3034.9</v>
      </c>
      <c r="R85" s="1268">
        <v>1410.9</v>
      </c>
      <c r="S85" s="1268">
        <v>943.8</v>
      </c>
      <c r="T85" s="1268">
        <v>1222.7</v>
      </c>
      <c r="U85" s="1268">
        <v>1481.9</v>
      </c>
      <c r="V85" s="1268">
        <v>1468.5</v>
      </c>
      <c r="W85" s="1268">
        <v>1353.9</v>
      </c>
      <c r="X85" s="1268">
        <v>934.6</v>
      </c>
      <c r="Y85" s="1268">
        <v>783.9</v>
      </c>
      <c r="Z85" s="1265">
        <v>600.4</v>
      </c>
      <c r="AA85" s="1268">
        <v>1194.8</v>
      </c>
      <c r="AB85" s="1268">
        <v>26673</v>
      </c>
      <c r="AC85" s="1269">
        <v>811.4</v>
      </c>
      <c r="AD85" s="373"/>
      <c r="AE85" s="373"/>
      <c r="AF85" s="373"/>
      <c r="AG85" s="373"/>
      <c r="AH85" s="373"/>
      <c r="AI85" s="373"/>
      <c r="AJ85" s="373"/>
      <c r="AK85" s="373"/>
      <c r="AL85" s="373"/>
      <c r="AM85" s="373"/>
      <c r="AN85" s="373"/>
      <c r="AO85" s="373"/>
      <c r="AP85" s="373"/>
      <c r="AQ85" s="373"/>
      <c r="AR85" s="373"/>
      <c r="AS85" s="373"/>
      <c r="AT85" s="373"/>
      <c r="AU85" s="373"/>
      <c r="AV85" s="373"/>
      <c r="AW85" s="373"/>
      <c r="AX85" s="373"/>
      <c r="AY85" s="373"/>
      <c r="AZ85" s="373"/>
      <c r="BA85" s="373"/>
      <c r="BB85" s="373"/>
      <c r="BC85" s="373"/>
      <c r="BD85" s="373"/>
      <c r="BE85" s="373"/>
      <c r="BF85" s="373"/>
      <c r="BG85" s="373"/>
      <c r="BH85" s="373"/>
      <c r="BI85" s="373"/>
      <c r="BJ85" s="373"/>
      <c r="BK85" s="373"/>
      <c r="BL85" s="373"/>
      <c r="BM85" s="373"/>
    </row>
    <row r="86" spans="1:65">
      <c r="A86" s="1237"/>
      <c r="B86" s="471" t="s">
        <v>151</v>
      </c>
      <c r="C86" s="1266">
        <v>13996</v>
      </c>
      <c r="D86" s="1267">
        <v>666</v>
      </c>
      <c r="E86" s="1267">
        <v>1412</v>
      </c>
      <c r="F86" s="1267">
        <v>1596</v>
      </c>
      <c r="G86" s="1268">
        <v>3598.3</v>
      </c>
      <c r="H86" s="1268">
        <v>8555.2000000000007</v>
      </c>
      <c r="I86" s="1264">
        <v>2421.5</v>
      </c>
      <c r="J86" s="1268">
        <v>737.3</v>
      </c>
      <c r="K86" s="1268">
        <v>505.3</v>
      </c>
      <c r="L86" s="1268">
        <v>1189.9000000000001</v>
      </c>
      <c r="M86" s="1268">
        <v>1076.8</v>
      </c>
      <c r="N86" s="1268">
        <v>1197.5</v>
      </c>
      <c r="O86" s="1268">
        <v>346.2</v>
      </c>
      <c r="P86" s="1268">
        <v>1527.9</v>
      </c>
      <c r="Q86" s="1268">
        <v>2434.6</v>
      </c>
      <c r="R86" s="1268">
        <v>1423.5</v>
      </c>
      <c r="S86" s="1268">
        <v>924.9</v>
      </c>
      <c r="T86" s="1268">
        <v>1112.5999999999999</v>
      </c>
      <c r="U86" s="1268">
        <v>1423.8</v>
      </c>
      <c r="V86" s="1268">
        <v>1425.4</v>
      </c>
      <c r="W86" s="1268">
        <v>1240.5</v>
      </c>
      <c r="X86" s="1268">
        <v>892.4</v>
      </c>
      <c r="Y86" s="1268">
        <v>762</v>
      </c>
      <c r="Z86" s="1265">
        <v>549.29999999999995</v>
      </c>
      <c r="AA86" s="1268">
        <v>1115</v>
      </c>
      <c r="AB86" s="1268">
        <v>22176.799999999999</v>
      </c>
      <c r="AC86" s="1269">
        <v>786.6</v>
      </c>
      <c r="AD86" s="373"/>
      <c r="AE86" s="373"/>
      <c r="AF86" s="373"/>
      <c r="AG86" s="373"/>
      <c r="AH86" s="373"/>
      <c r="AI86" s="373"/>
      <c r="AJ86" s="373"/>
      <c r="AK86" s="373"/>
      <c r="AL86" s="373"/>
      <c r="AM86" s="373"/>
      <c r="AN86" s="373"/>
      <c r="AO86" s="373"/>
      <c r="AP86" s="373"/>
      <c r="AQ86" s="373"/>
      <c r="AR86" s="373"/>
      <c r="AS86" s="373"/>
      <c r="AT86" s="373"/>
      <c r="AU86" s="373"/>
      <c r="AV86" s="373"/>
      <c r="AW86" s="373"/>
      <c r="AX86" s="373"/>
      <c r="AY86" s="373"/>
      <c r="AZ86" s="373"/>
      <c r="BA86" s="373"/>
      <c r="BB86" s="373"/>
      <c r="BC86" s="373"/>
      <c r="BD86" s="373"/>
      <c r="BE86" s="373"/>
      <c r="BF86" s="373"/>
      <c r="BG86" s="373"/>
      <c r="BH86" s="373"/>
      <c r="BI86" s="373"/>
      <c r="BJ86" s="373"/>
      <c r="BK86" s="373"/>
      <c r="BL86" s="373"/>
      <c r="BM86" s="373"/>
    </row>
    <row r="87" spans="1:65">
      <c r="A87" s="1237"/>
      <c r="B87" s="471" t="s">
        <v>152</v>
      </c>
      <c r="C87" s="1266">
        <v>29274</v>
      </c>
      <c r="D87" s="1267">
        <v>1464</v>
      </c>
      <c r="E87" s="1267">
        <v>1881</v>
      </c>
      <c r="F87" s="1267">
        <v>2168</v>
      </c>
      <c r="G87" s="1268">
        <v>3901.3</v>
      </c>
      <c r="H87" s="1268">
        <v>9443</v>
      </c>
      <c r="I87" s="1264">
        <v>2713.7</v>
      </c>
      <c r="J87" s="1268">
        <v>827.1</v>
      </c>
      <c r="K87" s="1268">
        <v>598.20000000000005</v>
      </c>
      <c r="L87" s="1268">
        <v>1325.7</v>
      </c>
      <c r="M87" s="1268">
        <v>1237.4000000000001</v>
      </c>
      <c r="N87" s="1268">
        <v>1256.3</v>
      </c>
      <c r="O87" s="1268">
        <v>347.8</v>
      </c>
      <c r="P87" s="1268">
        <v>1710.9</v>
      </c>
      <c r="Q87" s="1268">
        <v>2434.8000000000002</v>
      </c>
      <c r="R87" s="1268">
        <v>1473.8</v>
      </c>
      <c r="S87" s="1268">
        <v>984.5</v>
      </c>
      <c r="T87" s="1268">
        <v>1182.9000000000001</v>
      </c>
      <c r="U87" s="1268">
        <v>1458.7</v>
      </c>
      <c r="V87" s="1268">
        <v>1518.3</v>
      </c>
      <c r="W87" s="1268">
        <v>1406</v>
      </c>
      <c r="X87" s="1268">
        <v>914.4</v>
      </c>
      <c r="Y87" s="1268">
        <v>798.7</v>
      </c>
      <c r="Z87" s="1265">
        <v>556.4</v>
      </c>
      <c r="AA87" s="1268">
        <v>1175.2</v>
      </c>
      <c r="AB87" s="1268">
        <v>22006.7</v>
      </c>
      <c r="AC87" s="1269">
        <v>802</v>
      </c>
      <c r="AD87" s="373"/>
      <c r="AE87" s="373"/>
      <c r="AF87" s="373"/>
      <c r="AG87" s="373"/>
      <c r="AH87" s="373"/>
      <c r="AI87" s="373"/>
      <c r="AJ87" s="373"/>
      <c r="AK87" s="373"/>
      <c r="AL87" s="373"/>
      <c r="AM87" s="373"/>
      <c r="AN87" s="373"/>
      <c r="AO87" s="373"/>
      <c r="AP87" s="373"/>
      <c r="AQ87" s="373"/>
      <c r="AR87" s="373"/>
      <c r="AS87" s="373"/>
      <c r="AT87" s="373"/>
      <c r="AU87" s="373"/>
      <c r="AV87" s="373"/>
      <c r="AW87" s="373"/>
      <c r="AX87" s="373"/>
      <c r="AY87" s="373"/>
      <c r="AZ87" s="373"/>
      <c r="BA87" s="373"/>
      <c r="BB87" s="373"/>
      <c r="BC87" s="373"/>
      <c r="BD87" s="373"/>
      <c r="BE87" s="373"/>
      <c r="BF87" s="373"/>
      <c r="BG87" s="373"/>
      <c r="BH87" s="373"/>
      <c r="BI87" s="373"/>
      <c r="BJ87" s="373"/>
      <c r="BK87" s="373"/>
      <c r="BL87" s="373"/>
      <c r="BM87" s="373"/>
    </row>
    <row r="88" spans="1:65">
      <c r="A88" s="1237"/>
      <c r="B88" s="471" t="s">
        <v>153</v>
      </c>
      <c r="C88" s="1266">
        <v>73099</v>
      </c>
      <c r="D88" s="1267">
        <v>3655</v>
      </c>
      <c r="E88" s="1267">
        <v>6168</v>
      </c>
      <c r="F88" s="1267">
        <v>3941</v>
      </c>
      <c r="G88" s="1268">
        <v>4537.3</v>
      </c>
      <c r="H88" s="1268">
        <v>11386.7</v>
      </c>
      <c r="I88" s="1264">
        <v>3309.6</v>
      </c>
      <c r="J88" s="1268">
        <v>916.9</v>
      </c>
      <c r="K88" s="1268">
        <v>836.7</v>
      </c>
      <c r="L88" s="1268">
        <v>1497</v>
      </c>
      <c r="M88" s="1268">
        <v>1304.2</v>
      </c>
      <c r="N88" s="1268">
        <v>1509.8</v>
      </c>
      <c r="O88" s="1268">
        <v>423.1</v>
      </c>
      <c r="P88" s="1268">
        <v>2257.6</v>
      </c>
      <c r="Q88" s="1268">
        <v>2587.1</v>
      </c>
      <c r="R88" s="1268">
        <v>1748.7</v>
      </c>
      <c r="S88" s="1268">
        <v>1099</v>
      </c>
      <c r="T88" s="1268">
        <v>1212.5</v>
      </c>
      <c r="U88" s="1268">
        <v>1638.8</v>
      </c>
      <c r="V88" s="1268">
        <v>1646.3</v>
      </c>
      <c r="W88" s="1268">
        <v>1565.7</v>
      </c>
      <c r="X88" s="1268">
        <v>1046.5999999999999</v>
      </c>
      <c r="Y88" s="1268">
        <v>908.3</v>
      </c>
      <c r="Z88" s="1265">
        <v>601.79999999999995</v>
      </c>
      <c r="AA88" s="1268">
        <v>1234.5</v>
      </c>
      <c r="AB88" s="1268">
        <v>24928.1</v>
      </c>
      <c r="AC88" s="1269">
        <v>849.4</v>
      </c>
      <c r="AD88" s="373"/>
      <c r="AE88" s="373"/>
      <c r="AF88" s="373"/>
      <c r="AG88" s="373"/>
      <c r="AH88" s="373"/>
      <c r="AI88" s="373"/>
      <c r="AJ88" s="373"/>
      <c r="AK88" s="373"/>
      <c r="AL88" s="373"/>
      <c r="AM88" s="373"/>
      <c r="AN88" s="373"/>
      <c r="AO88" s="373"/>
      <c r="AP88" s="373"/>
      <c r="AQ88" s="373"/>
      <c r="AR88" s="373"/>
      <c r="AS88" s="373"/>
      <c r="AT88" s="373"/>
      <c r="AU88" s="373"/>
      <c r="AV88" s="373"/>
      <c r="AW88" s="373"/>
      <c r="AX88" s="373"/>
      <c r="AY88" s="373"/>
      <c r="AZ88" s="373"/>
      <c r="BA88" s="373"/>
      <c r="BB88" s="373"/>
      <c r="BC88" s="373"/>
      <c r="BD88" s="373"/>
      <c r="BE88" s="373"/>
      <c r="BF88" s="373"/>
      <c r="BG88" s="373"/>
      <c r="BH88" s="373"/>
      <c r="BI88" s="373"/>
      <c r="BJ88" s="373"/>
      <c r="BK88" s="373"/>
      <c r="BL88" s="373"/>
      <c r="BM88" s="373"/>
    </row>
    <row r="89" spans="1:65">
      <c r="A89" s="1237"/>
      <c r="B89" s="471" t="s">
        <v>154</v>
      </c>
      <c r="C89" s="1266">
        <v>68872</v>
      </c>
      <c r="D89" s="1267">
        <v>3280</v>
      </c>
      <c r="E89" s="1267">
        <v>7778</v>
      </c>
      <c r="F89" s="1267">
        <v>5973</v>
      </c>
      <c r="G89" s="1268">
        <v>4441.3</v>
      </c>
      <c r="H89" s="1268">
        <v>11114.2</v>
      </c>
      <c r="I89" s="1264">
        <v>3131.1</v>
      </c>
      <c r="J89" s="1268">
        <v>894.1</v>
      </c>
      <c r="K89" s="1268">
        <v>789.2</v>
      </c>
      <c r="L89" s="1268">
        <v>1524.4</v>
      </c>
      <c r="M89" s="1268">
        <v>1290.3</v>
      </c>
      <c r="N89" s="1268">
        <v>1576.1</v>
      </c>
      <c r="O89" s="1268">
        <v>460</v>
      </c>
      <c r="P89" s="1268">
        <v>2185.6</v>
      </c>
      <c r="Q89" s="1268">
        <v>2357</v>
      </c>
      <c r="R89" s="1268">
        <v>1846.1</v>
      </c>
      <c r="S89" s="1268">
        <v>1098.8</v>
      </c>
      <c r="T89" s="1268">
        <v>1245</v>
      </c>
      <c r="U89" s="1268">
        <v>1464.5</v>
      </c>
      <c r="V89" s="1268">
        <v>1587</v>
      </c>
      <c r="W89" s="1268">
        <v>1509</v>
      </c>
      <c r="X89" s="1268">
        <v>997.8</v>
      </c>
      <c r="Y89" s="1268">
        <v>919.3</v>
      </c>
      <c r="Z89" s="1265">
        <v>547.1</v>
      </c>
      <c r="AA89" s="1268">
        <v>1221.3</v>
      </c>
      <c r="AB89" s="1268">
        <v>23011.1</v>
      </c>
      <c r="AC89" s="1269">
        <v>889</v>
      </c>
      <c r="AD89" s="373"/>
      <c r="AE89" s="373"/>
      <c r="AF89" s="373"/>
      <c r="AG89" s="373"/>
      <c r="AH89" s="373"/>
      <c r="AI89" s="373"/>
      <c r="AJ89" s="373"/>
      <c r="AK89" s="373"/>
      <c r="AL89" s="373"/>
      <c r="AM89" s="373"/>
      <c r="AN89" s="373"/>
      <c r="AO89" s="373"/>
      <c r="AP89" s="373"/>
      <c r="AQ89" s="373"/>
      <c r="AR89" s="373"/>
      <c r="AS89" s="373"/>
      <c r="AT89" s="373"/>
      <c r="AU89" s="373"/>
      <c r="AV89" s="373"/>
      <c r="AW89" s="373"/>
      <c r="AX89" s="373"/>
      <c r="AY89" s="373"/>
      <c r="AZ89" s="373"/>
      <c r="BA89" s="373"/>
      <c r="BB89" s="373"/>
      <c r="BC89" s="373"/>
      <c r="BD89" s="373"/>
      <c r="BE89" s="373"/>
      <c r="BF89" s="373"/>
      <c r="BG89" s="373"/>
      <c r="BH89" s="373"/>
      <c r="BI89" s="373"/>
      <c r="BJ89" s="373"/>
      <c r="BK89" s="373"/>
      <c r="BL89" s="373"/>
      <c r="BM89" s="373"/>
    </row>
    <row r="90" spans="1:65">
      <c r="A90" s="1237"/>
      <c r="B90" s="471" t="s">
        <v>155</v>
      </c>
      <c r="C90" s="1266">
        <v>26779</v>
      </c>
      <c r="D90" s="1267">
        <v>1409</v>
      </c>
      <c r="E90" s="1267">
        <v>1014</v>
      </c>
      <c r="F90" s="1267">
        <v>2464</v>
      </c>
      <c r="G90" s="1268">
        <v>4537.1000000000004</v>
      </c>
      <c r="H90" s="1268">
        <v>11335.6</v>
      </c>
      <c r="I90" s="1264">
        <v>3197.7</v>
      </c>
      <c r="J90" s="1268">
        <v>898.1</v>
      </c>
      <c r="K90" s="1268">
        <v>802.8</v>
      </c>
      <c r="L90" s="1268">
        <v>1589</v>
      </c>
      <c r="M90" s="1268">
        <v>1292.2</v>
      </c>
      <c r="N90" s="1268">
        <v>1633.2</v>
      </c>
      <c r="O90" s="1268">
        <v>470.9</v>
      </c>
      <c r="P90" s="1268">
        <v>2171.1</v>
      </c>
      <c r="Q90" s="1268">
        <v>2363.1999999999998</v>
      </c>
      <c r="R90" s="1268">
        <v>1993.7</v>
      </c>
      <c r="S90" s="1268">
        <v>1135.3</v>
      </c>
      <c r="T90" s="1268">
        <v>1292.5</v>
      </c>
      <c r="U90" s="1268">
        <v>1534.2</v>
      </c>
      <c r="V90" s="1268">
        <v>1636.5</v>
      </c>
      <c r="W90" s="1268">
        <v>1559.4</v>
      </c>
      <c r="X90" s="1268">
        <v>1015.5</v>
      </c>
      <c r="Y90" s="1268">
        <v>930.4</v>
      </c>
      <c r="Z90" s="1265">
        <v>544.9</v>
      </c>
      <c r="AA90" s="1268">
        <v>1159.8</v>
      </c>
      <c r="AB90" s="1268">
        <v>22682.2</v>
      </c>
      <c r="AC90" s="1269">
        <v>866.1</v>
      </c>
      <c r="AD90" s="373"/>
      <c r="AE90" s="373"/>
      <c r="AF90" s="373"/>
      <c r="AG90" s="373"/>
      <c r="AH90" s="373"/>
      <c r="AI90" s="373"/>
      <c r="AJ90" s="373"/>
      <c r="AK90" s="373"/>
      <c r="AL90" s="373"/>
      <c r="AM90" s="373"/>
      <c r="AN90" s="373"/>
      <c r="AO90" s="373"/>
      <c r="AP90" s="373"/>
      <c r="AQ90" s="373"/>
      <c r="AR90" s="373"/>
      <c r="AS90" s="373"/>
      <c r="AT90" s="373"/>
      <c r="AU90" s="373"/>
      <c r="AV90" s="373"/>
      <c r="AW90" s="373"/>
      <c r="AX90" s="373"/>
      <c r="AY90" s="373"/>
      <c r="AZ90" s="373"/>
      <c r="BA90" s="373"/>
      <c r="BB90" s="373"/>
      <c r="BC90" s="373"/>
      <c r="BD90" s="373"/>
      <c r="BE90" s="373"/>
      <c r="BF90" s="373"/>
      <c r="BG90" s="373"/>
      <c r="BH90" s="373"/>
      <c r="BI90" s="373"/>
      <c r="BJ90" s="373"/>
      <c r="BK90" s="373"/>
      <c r="BL90" s="373"/>
      <c r="BM90" s="373"/>
    </row>
    <row r="91" spans="1:65">
      <c r="A91" s="1237"/>
      <c r="B91" s="471" t="s">
        <v>156</v>
      </c>
      <c r="C91" s="1266">
        <v>19591</v>
      </c>
      <c r="D91" s="1267">
        <v>891</v>
      </c>
      <c r="E91" s="1267">
        <v>3167</v>
      </c>
      <c r="F91" s="1267">
        <v>2666</v>
      </c>
      <c r="G91" s="1268">
        <v>4296.2</v>
      </c>
      <c r="H91" s="1268">
        <v>10647.3</v>
      </c>
      <c r="I91" s="1264">
        <v>2994.4</v>
      </c>
      <c r="J91" s="1268">
        <v>856.6</v>
      </c>
      <c r="K91" s="1268">
        <v>740.1</v>
      </c>
      <c r="L91" s="1268">
        <v>1526.3</v>
      </c>
      <c r="M91" s="1268">
        <v>1172.5999999999999</v>
      </c>
      <c r="N91" s="1268">
        <v>1528.3</v>
      </c>
      <c r="O91" s="1268">
        <v>419.5</v>
      </c>
      <c r="P91" s="1268">
        <v>1956.5</v>
      </c>
      <c r="Q91" s="1268">
        <v>2189.6</v>
      </c>
      <c r="R91" s="1268">
        <v>2161.9</v>
      </c>
      <c r="S91" s="1268">
        <v>1077.3</v>
      </c>
      <c r="T91" s="1268">
        <v>1248.9000000000001</v>
      </c>
      <c r="U91" s="1268">
        <v>1464.5</v>
      </c>
      <c r="V91" s="1268">
        <v>1598.9</v>
      </c>
      <c r="W91" s="1268">
        <v>1430.7</v>
      </c>
      <c r="X91" s="1268">
        <v>948.2</v>
      </c>
      <c r="Y91" s="1268">
        <v>868.2</v>
      </c>
      <c r="Z91" s="1265">
        <v>503.9</v>
      </c>
      <c r="AA91" s="1268">
        <v>1133</v>
      </c>
      <c r="AB91" s="1268">
        <v>21178</v>
      </c>
      <c r="AC91" s="1269">
        <v>867.7</v>
      </c>
      <c r="AD91" s="373"/>
      <c r="AE91" s="373"/>
      <c r="AF91" s="373"/>
      <c r="AG91" s="373"/>
      <c r="AH91" s="373"/>
      <c r="AI91" s="373"/>
      <c r="AJ91" s="373"/>
      <c r="AK91" s="373"/>
      <c r="AL91" s="373"/>
      <c r="AM91" s="373"/>
      <c r="AN91" s="373"/>
      <c r="AO91" s="373"/>
      <c r="AP91" s="373"/>
      <c r="AQ91" s="373"/>
      <c r="AR91" s="373"/>
      <c r="AS91" s="373"/>
      <c r="AT91" s="373"/>
      <c r="AU91" s="373"/>
      <c r="AV91" s="373"/>
      <c r="AW91" s="373"/>
      <c r="AX91" s="373"/>
      <c r="AY91" s="373"/>
      <c r="AZ91" s="373"/>
      <c r="BA91" s="373"/>
      <c r="BB91" s="373"/>
      <c r="BC91" s="373"/>
      <c r="BD91" s="373"/>
      <c r="BE91" s="373"/>
      <c r="BF91" s="373"/>
      <c r="BG91" s="373"/>
      <c r="BH91" s="373"/>
      <c r="BI91" s="373"/>
      <c r="BJ91" s="373"/>
      <c r="BK91" s="373"/>
      <c r="BL91" s="373"/>
      <c r="BM91" s="373"/>
    </row>
    <row r="92" spans="1:65">
      <c r="A92" s="1238"/>
      <c r="B92" s="471" t="s">
        <v>157</v>
      </c>
      <c r="C92" s="1266">
        <v>23731</v>
      </c>
      <c r="D92" s="1267">
        <v>1079</v>
      </c>
      <c r="E92" s="1267">
        <v>4652</v>
      </c>
      <c r="F92" s="1267">
        <v>3790</v>
      </c>
      <c r="G92" s="1268">
        <v>4260.8999999999996</v>
      </c>
      <c r="H92" s="1268">
        <v>10593.9</v>
      </c>
      <c r="I92" s="1264">
        <v>3010</v>
      </c>
      <c r="J92" s="1268">
        <v>857.9</v>
      </c>
      <c r="K92" s="1268">
        <v>764.6</v>
      </c>
      <c r="L92" s="1268">
        <v>1501.1</v>
      </c>
      <c r="M92" s="1268">
        <v>1176.5</v>
      </c>
      <c r="N92" s="1268">
        <v>1500.3</v>
      </c>
      <c r="O92" s="1268">
        <v>415.2</v>
      </c>
      <c r="P92" s="1268">
        <v>1951.3</v>
      </c>
      <c r="Q92" s="1268">
        <v>2133.5</v>
      </c>
      <c r="R92" s="1268">
        <v>2054.8000000000002</v>
      </c>
      <c r="S92" s="1268">
        <v>1079.4000000000001</v>
      </c>
      <c r="T92" s="1268">
        <v>1239.3</v>
      </c>
      <c r="U92" s="1268">
        <v>1464.5</v>
      </c>
      <c r="V92" s="1268">
        <v>1560.2</v>
      </c>
      <c r="W92" s="1268">
        <v>1385</v>
      </c>
      <c r="X92" s="1268">
        <v>935.6</v>
      </c>
      <c r="Y92" s="1268">
        <v>811.5</v>
      </c>
      <c r="Z92" s="1265">
        <v>513.70000000000005</v>
      </c>
      <c r="AA92" s="1268">
        <v>1117.3</v>
      </c>
      <c r="AB92" s="1268">
        <v>21675.4</v>
      </c>
      <c r="AC92" s="1269">
        <v>874.1</v>
      </c>
      <c r="AD92" s="373"/>
      <c r="AE92" s="373"/>
      <c r="AF92" s="373"/>
      <c r="AG92" s="373"/>
      <c r="AH92" s="373"/>
      <c r="AI92" s="373"/>
      <c r="AJ92" s="373"/>
      <c r="AK92" s="373"/>
      <c r="AL92" s="373"/>
      <c r="AM92" s="373"/>
      <c r="AN92" s="373"/>
      <c r="AO92" s="373"/>
      <c r="AP92" s="373"/>
      <c r="AQ92" s="373"/>
      <c r="AR92" s="373"/>
      <c r="AS92" s="373"/>
      <c r="AT92" s="373"/>
      <c r="AU92" s="373"/>
      <c r="AV92" s="373"/>
      <c r="AW92" s="373"/>
      <c r="AX92" s="373"/>
      <c r="AY92" s="373"/>
      <c r="AZ92" s="373"/>
      <c r="BA92" s="373"/>
      <c r="BB92" s="373"/>
      <c r="BC92" s="373"/>
      <c r="BD92" s="373"/>
      <c r="BE92" s="373"/>
      <c r="BF92" s="373"/>
      <c r="BG92" s="373"/>
      <c r="BH92" s="373"/>
      <c r="BI92" s="373"/>
      <c r="BJ92" s="373"/>
      <c r="BK92" s="373"/>
      <c r="BL92" s="373"/>
      <c r="BM92" s="373"/>
    </row>
    <row r="93" spans="1:65">
      <c r="A93" s="1239"/>
      <c r="B93" s="886" t="s">
        <v>158</v>
      </c>
      <c r="C93" s="1270">
        <v>22620</v>
      </c>
      <c r="D93" s="1271">
        <v>1191</v>
      </c>
      <c r="E93" s="1271">
        <v>1625</v>
      </c>
      <c r="F93" s="1271">
        <v>2278</v>
      </c>
      <c r="G93" s="1272">
        <v>4248.8999999999996</v>
      </c>
      <c r="H93" s="1272">
        <v>10654.2</v>
      </c>
      <c r="I93" s="1273">
        <v>3068.4</v>
      </c>
      <c r="J93" s="1272">
        <v>851.2</v>
      </c>
      <c r="K93" s="1272">
        <v>796.7</v>
      </c>
      <c r="L93" s="1272">
        <v>1482.7</v>
      </c>
      <c r="M93" s="1272">
        <v>1132.3</v>
      </c>
      <c r="N93" s="1272">
        <v>1512.9</v>
      </c>
      <c r="O93" s="1272">
        <v>405</v>
      </c>
      <c r="P93" s="1272">
        <v>1878.2</v>
      </c>
      <c r="Q93" s="1272">
        <v>2145.1999999999998</v>
      </c>
      <c r="R93" s="1272">
        <v>2073.6</v>
      </c>
      <c r="S93" s="1272">
        <v>1084.3</v>
      </c>
      <c r="T93" s="1272">
        <v>1222.0999999999999</v>
      </c>
      <c r="U93" s="1272">
        <v>1441.2</v>
      </c>
      <c r="V93" s="1272">
        <v>1555.6</v>
      </c>
      <c r="W93" s="1272">
        <v>1377.4</v>
      </c>
      <c r="X93" s="1272">
        <v>909.5</v>
      </c>
      <c r="Y93" s="1272">
        <v>781.1</v>
      </c>
      <c r="Z93" s="1272">
        <v>489.7</v>
      </c>
      <c r="AA93" s="1272">
        <v>1075.5</v>
      </c>
      <c r="AB93" s="1272">
        <v>23880.9</v>
      </c>
      <c r="AC93" s="1274">
        <v>891.3</v>
      </c>
      <c r="AD93" s="373"/>
      <c r="AE93" s="373"/>
      <c r="AF93" s="373"/>
      <c r="AG93" s="373"/>
      <c r="AH93" s="373"/>
      <c r="AI93" s="373"/>
      <c r="AJ93" s="373"/>
      <c r="AK93" s="373"/>
      <c r="AL93" s="373"/>
      <c r="AM93" s="373"/>
      <c r="AN93" s="373"/>
      <c r="AO93" s="373"/>
      <c r="AP93" s="373"/>
      <c r="AQ93" s="373"/>
      <c r="AR93" s="373"/>
      <c r="AS93" s="373"/>
      <c r="AT93" s="373"/>
      <c r="AU93" s="373"/>
      <c r="AV93" s="373"/>
      <c r="AW93" s="373"/>
      <c r="AX93" s="373"/>
      <c r="AY93" s="373"/>
      <c r="AZ93" s="373"/>
      <c r="BA93" s="373"/>
      <c r="BB93" s="373"/>
      <c r="BC93" s="373"/>
      <c r="BD93" s="373"/>
      <c r="BE93" s="373"/>
      <c r="BF93" s="373"/>
      <c r="BG93" s="373"/>
      <c r="BH93" s="373"/>
      <c r="BI93" s="373"/>
      <c r="BJ93" s="373"/>
      <c r="BK93" s="373"/>
      <c r="BL93" s="373"/>
      <c r="BM93" s="373"/>
    </row>
    <row r="94" spans="1:65">
      <c r="A94" s="879"/>
      <c r="B94" s="879"/>
      <c r="C94" s="878"/>
      <c r="D94" s="878"/>
      <c r="E94" s="878"/>
      <c r="F94" s="878"/>
      <c r="G94" s="880"/>
      <c r="H94" s="880"/>
      <c r="I94" s="881"/>
      <c r="J94" s="882"/>
      <c r="K94" s="882"/>
      <c r="L94" s="882"/>
      <c r="M94" s="882"/>
      <c r="N94" s="882"/>
      <c r="O94" s="882"/>
      <c r="P94" s="882"/>
      <c r="Q94" s="882"/>
      <c r="R94" s="882"/>
      <c r="S94" s="882"/>
      <c r="T94" s="882"/>
      <c r="U94" s="882"/>
      <c r="V94" s="882"/>
      <c r="W94" s="879"/>
      <c r="X94" s="883"/>
      <c r="Y94" s="879"/>
      <c r="Z94" s="879"/>
      <c r="AA94" s="879"/>
      <c r="AB94" s="880"/>
      <c r="AC94" s="1245" t="s">
        <v>1186</v>
      </c>
      <c r="AD94" s="373"/>
      <c r="AE94" s="373"/>
      <c r="AF94" s="373"/>
      <c r="AG94" s="373"/>
      <c r="AH94" s="373"/>
      <c r="AI94" s="373"/>
      <c r="AJ94" s="373"/>
      <c r="AK94" s="373"/>
      <c r="AL94" s="373"/>
      <c r="AM94" s="373"/>
      <c r="AN94" s="373"/>
      <c r="AO94" s="373"/>
      <c r="AP94" s="373"/>
      <c r="AQ94" s="373"/>
      <c r="AR94" s="373"/>
      <c r="AS94" s="373"/>
      <c r="AT94" s="373"/>
      <c r="AU94" s="373"/>
      <c r="AV94" s="373"/>
      <c r="AW94" s="373"/>
      <c r="AX94" s="373"/>
      <c r="AY94" s="373"/>
      <c r="AZ94" s="373"/>
      <c r="BA94" s="373"/>
      <c r="BB94" s="373"/>
      <c r="BC94" s="373"/>
      <c r="BD94" s="373"/>
      <c r="BE94" s="373"/>
      <c r="BF94" s="373"/>
      <c r="BG94" s="373"/>
      <c r="BH94" s="373"/>
      <c r="BI94" s="373"/>
      <c r="BJ94" s="373"/>
      <c r="BK94" s="373"/>
      <c r="BL94" s="373"/>
      <c r="BM94" s="373"/>
    </row>
    <row r="95" spans="1:65">
      <c r="A95" s="1240" t="s">
        <v>1115</v>
      </c>
      <c r="B95" s="1240"/>
      <c r="C95" s="1241"/>
      <c r="D95" s="1241"/>
      <c r="E95" s="1241"/>
      <c r="F95" s="1241"/>
      <c r="G95" s="1242"/>
      <c r="H95" s="1242"/>
      <c r="I95" s="1243"/>
      <c r="J95" s="1244"/>
      <c r="K95" s="1244"/>
      <c r="L95" s="1244"/>
      <c r="M95" s="1244"/>
      <c r="N95" s="1244"/>
      <c r="O95" s="1244"/>
      <c r="P95" s="1244"/>
      <c r="Q95" s="1244"/>
      <c r="R95" s="1244"/>
      <c r="S95" s="1244"/>
      <c r="T95" s="1244"/>
      <c r="U95" s="882"/>
      <c r="V95" s="882"/>
      <c r="W95" s="879"/>
      <c r="X95" s="883"/>
      <c r="Y95" s="879"/>
      <c r="Z95" s="879"/>
      <c r="AA95" s="879"/>
      <c r="AB95" s="880"/>
      <c r="AC95" s="879"/>
      <c r="AD95" s="373"/>
      <c r="AE95" s="373"/>
      <c r="AF95" s="373"/>
      <c r="AG95" s="373"/>
      <c r="AH95" s="373"/>
      <c r="AI95" s="373"/>
      <c r="AJ95" s="373"/>
      <c r="AK95" s="373"/>
      <c r="AL95" s="373"/>
      <c r="AM95" s="373"/>
      <c r="AN95" s="373"/>
      <c r="AO95" s="373"/>
      <c r="AP95" s="373"/>
      <c r="AQ95" s="373"/>
      <c r="AR95" s="373"/>
      <c r="AS95" s="373"/>
      <c r="AT95" s="373"/>
      <c r="AU95" s="373"/>
      <c r="AV95" s="373"/>
      <c r="AW95" s="373"/>
      <c r="AX95" s="373"/>
      <c r="AY95" s="373"/>
      <c r="AZ95" s="373"/>
      <c r="BA95" s="373"/>
      <c r="BB95" s="373"/>
      <c r="BC95" s="373"/>
      <c r="BD95" s="373"/>
      <c r="BE95" s="373"/>
      <c r="BF95" s="373"/>
      <c r="BG95" s="373"/>
      <c r="BH95" s="373"/>
      <c r="BI95" s="373"/>
      <c r="BJ95" s="373"/>
      <c r="BK95" s="373"/>
      <c r="BL95" s="373"/>
      <c r="BM95" s="373"/>
    </row>
    <row r="96" spans="1:65" ht="24" customHeight="1">
      <c r="A96" s="1679" t="s">
        <v>1120</v>
      </c>
      <c r="B96" s="1679"/>
      <c r="C96" s="1679"/>
      <c r="D96" s="1679"/>
      <c r="E96" s="1679"/>
      <c r="F96" s="1679"/>
      <c r="G96" s="1679"/>
      <c r="H96" s="1679"/>
      <c r="I96" s="1679"/>
      <c r="J96" s="1679"/>
      <c r="K96" s="1679"/>
      <c r="L96" s="1679"/>
      <c r="M96" s="1679"/>
      <c r="N96" s="1679"/>
      <c r="O96" s="1679"/>
      <c r="P96" s="1679"/>
      <c r="Q96" s="1679"/>
      <c r="R96" s="1679"/>
      <c r="S96" s="1679"/>
      <c r="T96" s="1679"/>
      <c r="U96" s="882"/>
      <c r="V96" s="882"/>
      <c r="W96" s="879"/>
      <c r="X96" s="883"/>
      <c r="Y96" s="879"/>
      <c r="Z96" s="879"/>
      <c r="AA96" s="879"/>
      <c r="AB96" s="880"/>
      <c r="AC96" s="879"/>
      <c r="AD96" s="373"/>
      <c r="AE96" s="373"/>
      <c r="AF96" s="373"/>
      <c r="AG96" s="373"/>
      <c r="AH96" s="373"/>
      <c r="AI96" s="373"/>
      <c r="AJ96" s="373"/>
      <c r="AK96" s="373"/>
      <c r="AL96" s="373"/>
      <c r="AM96" s="373"/>
      <c r="AN96" s="373"/>
      <c r="AO96" s="373"/>
      <c r="AP96" s="373"/>
      <c r="AQ96" s="373"/>
      <c r="AR96" s="373"/>
      <c r="AS96" s="373"/>
      <c r="AT96" s="373"/>
      <c r="AU96" s="373"/>
      <c r="AV96" s="373"/>
      <c r="AW96" s="373"/>
      <c r="AX96" s="373"/>
      <c r="AY96" s="373"/>
      <c r="AZ96" s="373"/>
      <c r="BA96" s="373"/>
      <c r="BB96" s="373"/>
      <c r="BC96" s="373"/>
      <c r="BD96" s="373"/>
      <c r="BE96" s="373"/>
      <c r="BF96" s="373"/>
      <c r="BG96" s="373"/>
      <c r="BH96" s="373"/>
      <c r="BI96" s="373"/>
      <c r="BJ96" s="373"/>
      <c r="BK96" s="373"/>
      <c r="BL96" s="373"/>
      <c r="BM96" s="373"/>
    </row>
    <row r="97" spans="1:29">
      <c r="A97" s="1051" t="s">
        <v>1119</v>
      </c>
      <c r="B97" s="995"/>
      <c r="C97" s="995"/>
      <c r="D97" s="995"/>
      <c r="E97" s="995"/>
      <c r="F97" s="995"/>
      <c r="G97" s="995"/>
      <c r="H97" s="995"/>
      <c r="I97" s="995"/>
      <c r="J97" s="995"/>
      <c r="K97" s="995"/>
      <c r="L97" s="995"/>
      <c r="M97" s="995"/>
      <c r="N97" s="995"/>
      <c r="O97" s="995"/>
      <c r="P97" s="995"/>
      <c r="Q97" s="995"/>
      <c r="R97" s="995"/>
      <c r="S97" s="995"/>
      <c r="T97" s="995"/>
      <c r="U97" s="153"/>
      <c r="V97" s="153"/>
      <c r="W97" s="153"/>
      <c r="X97" s="153"/>
      <c r="Y97" s="153"/>
      <c r="Z97" s="153"/>
      <c r="AA97" s="153"/>
      <c r="AB97" s="153"/>
      <c r="AC97" s="153"/>
    </row>
    <row r="98" spans="1:29">
      <c r="A98" s="153"/>
      <c r="B98" s="153"/>
      <c r="C98" s="153"/>
      <c r="D98" s="153"/>
      <c r="E98" s="153"/>
      <c r="F98" s="153"/>
      <c r="G98" s="153"/>
      <c r="H98" s="153"/>
      <c r="I98" s="153"/>
      <c r="J98" s="153"/>
      <c r="K98" s="153"/>
      <c r="L98" s="153"/>
      <c r="M98" s="153"/>
      <c r="N98" s="153"/>
      <c r="O98" s="153"/>
      <c r="P98" s="153"/>
      <c r="Q98" s="153"/>
      <c r="R98" s="153"/>
      <c r="S98" s="153"/>
      <c r="T98" s="153"/>
      <c r="U98" s="153"/>
      <c r="V98" s="153"/>
      <c r="W98" s="153"/>
      <c r="X98" s="153"/>
      <c r="Y98" s="153"/>
      <c r="Z98" s="153"/>
      <c r="AA98" s="153"/>
      <c r="AB98" s="153"/>
      <c r="AC98" s="153"/>
    </row>
    <row r="99" spans="1:29">
      <c r="A99" s="153"/>
      <c r="B99" s="153"/>
      <c r="C99" s="153"/>
      <c r="D99" s="153"/>
      <c r="E99" s="153"/>
      <c r="F99" s="153"/>
      <c r="G99" s="153"/>
      <c r="H99" s="153"/>
      <c r="I99" s="153"/>
      <c r="J99" s="153"/>
      <c r="K99" s="153"/>
      <c r="L99" s="153"/>
      <c r="M99" s="153"/>
      <c r="N99" s="153"/>
      <c r="O99" s="153"/>
      <c r="P99" s="153"/>
      <c r="Q99" s="153"/>
      <c r="R99" s="153"/>
      <c r="S99" s="153"/>
      <c r="T99" s="153"/>
      <c r="U99" s="153"/>
      <c r="V99" s="153"/>
      <c r="W99" s="153"/>
      <c r="X99" s="153"/>
      <c r="Y99" s="153"/>
      <c r="Z99" s="153"/>
      <c r="AA99" s="153"/>
      <c r="AB99" s="153"/>
      <c r="AC99" s="153"/>
    </row>
    <row r="100" spans="1:29">
      <c r="A100" s="153"/>
      <c r="B100" s="153"/>
      <c r="C100" s="153"/>
      <c r="D100" s="153"/>
      <c r="E100" s="153"/>
      <c r="F100" s="153"/>
      <c r="G100" s="153"/>
      <c r="H100" s="153"/>
      <c r="I100" s="153"/>
      <c r="J100" s="153"/>
      <c r="K100" s="153"/>
      <c r="L100" s="153"/>
      <c r="M100" s="153"/>
      <c r="N100" s="153"/>
      <c r="O100" s="153"/>
      <c r="P100" s="153"/>
      <c r="Q100" s="153"/>
      <c r="R100" s="153"/>
      <c r="S100" s="153"/>
      <c r="T100" s="153"/>
      <c r="U100" s="153"/>
      <c r="V100" s="153"/>
      <c r="W100" s="153"/>
      <c r="X100" s="153"/>
      <c r="Y100" s="153"/>
      <c r="Z100" s="153"/>
      <c r="AA100" s="153"/>
      <c r="AB100" s="153"/>
      <c r="AC100" s="153"/>
    </row>
    <row r="101" spans="1:29">
      <c r="A101" s="153"/>
      <c r="B101" s="153"/>
      <c r="C101" s="153"/>
      <c r="D101" s="153"/>
      <c r="E101" s="153"/>
      <c r="F101" s="153"/>
      <c r="G101" s="153"/>
      <c r="H101" s="153"/>
      <c r="I101" s="153"/>
      <c r="J101" s="153"/>
      <c r="K101" s="153"/>
      <c r="L101" s="153"/>
      <c r="M101" s="153"/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  <c r="Y101" s="153"/>
      <c r="Z101" s="153"/>
      <c r="AA101" s="153"/>
      <c r="AB101" s="153"/>
      <c r="AC101" s="153"/>
    </row>
    <row r="102" spans="1:29">
      <c r="A102" s="153"/>
      <c r="B102" s="153"/>
      <c r="C102" s="153"/>
      <c r="D102" s="153"/>
      <c r="E102" s="153"/>
      <c r="F102" s="153"/>
      <c r="G102" s="153"/>
      <c r="H102" s="153"/>
      <c r="I102" s="153"/>
      <c r="J102" s="153"/>
      <c r="K102" s="153"/>
      <c r="L102" s="153"/>
      <c r="M102" s="153"/>
      <c r="N102" s="153"/>
      <c r="O102" s="153"/>
      <c r="P102" s="153"/>
      <c r="Q102" s="153"/>
      <c r="R102" s="153"/>
      <c r="S102" s="153"/>
      <c r="T102" s="153"/>
      <c r="U102" s="153"/>
      <c r="V102" s="153"/>
      <c r="W102" s="153"/>
      <c r="X102" s="153"/>
      <c r="Y102" s="153"/>
      <c r="Z102" s="153"/>
      <c r="AA102" s="153"/>
      <c r="AB102" s="153"/>
      <c r="AC102" s="153"/>
    </row>
    <row r="103" spans="1:29">
      <c r="A103" s="153"/>
      <c r="B103" s="153"/>
      <c r="C103" s="153"/>
      <c r="D103" s="153"/>
      <c r="E103" s="153"/>
      <c r="F103" s="153"/>
      <c r="G103" s="153"/>
      <c r="H103" s="153"/>
      <c r="I103" s="153"/>
      <c r="J103" s="153"/>
      <c r="K103" s="153"/>
      <c r="L103" s="153"/>
      <c r="M103" s="153"/>
      <c r="N103" s="153"/>
      <c r="O103" s="153"/>
      <c r="P103" s="153"/>
      <c r="Q103" s="153"/>
      <c r="R103" s="153"/>
      <c r="S103" s="153"/>
      <c r="T103" s="153"/>
      <c r="U103" s="153"/>
      <c r="V103" s="153"/>
      <c r="W103" s="153"/>
      <c r="X103" s="153"/>
      <c r="Y103" s="153"/>
      <c r="Z103" s="153"/>
      <c r="AA103" s="153"/>
      <c r="AB103" s="153"/>
      <c r="AC103" s="153"/>
    </row>
    <row r="104" spans="1:29">
      <c r="A104" s="153"/>
      <c r="B104" s="153"/>
      <c r="C104" s="153"/>
      <c r="D104" s="153"/>
      <c r="E104" s="153"/>
      <c r="F104" s="153"/>
      <c r="G104" s="153"/>
      <c r="H104" s="153"/>
      <c r="I104" s="153"/>
      <c r="J104" s="153"/>
      <c r="K104" s="153"/>
      <c r="L104" s="153"/>
      <c r="M104" s="153"/>
      <c r="N104" s="153"/>
      <c r="O104" s="153"/>
      <c r="P104" s="153"/>
      <c r="Q104" s="153"/>
      <c r="R104" s="153"/>
      <c r="S104" s="153"/>
      <c r="T104" s="153"/>
      <c r="U104" s="153"/>
      <c r="V104" s="153"/>
      <c r="W104" s="153"/>
      <c r="X104" s="153"/>
      <c r="Y104" s="153"/>
      <c r="Z104" s="153"/>
      <c r="AA104" s="153"/>
      <c r="AB104" s="153"/>
      <c r="AC104" s="153"/>
    </row>
    <row r="105" spans="1:29">
      <c r="A105" s="153"/>
      <c r="B105" s="153"/>
      <c r="C105" s="153"/>
      <c r="D105" s="153"/>
      <c r="E105" s="153"/>
      <c r="F105" s="153"/>
      <c r="G105" s="153"/>
      <c r="H105" s="153"/>
      <c r="I105" s="153"/>
      <c r="J105" s="153"/>
      <c r="K105" s="153"/>
      <c r="L105" s="153"/>
      <c r="M105" s="153"/>
      <c r="N105" s="153"/>
      <c r="O105" s="153"/>
      <c r="P105" s="153"/>
      <c r="Q105" s="153"/>
      <c r="R105" s="153"/>
      <c r="S105" s="153"/>
      <c r="T105" s="153"/>
      <c r="U105" s="153"/>
      <c r="V105" s="153"/>
      <c r="W105" s="153"/>
      <c r="X105" s="153"/>
      <c r="Y105" s="153"/>
      <c r="Z105" s="153"/>
      <c r="AA105" s="153"/>
      <c r="AB105" s="153"/>
      <c r="AC105" s="153"/>
    </row>
    <row r="106" spans="1:29">
      <c r="A106" s="153"/>
      <c r="B106" s="153"/>
      <c r="C106" s="153"/>
      <c r="D106" s="153"/>
      <c r="E106" s="153"/>
      <c r="F106" s="153"/>
      <c r="G106" s="153"/>
      <c r="H106" s="153"/>
      <c r="I106" s="153"/>
      <c r="J106" s="153"/>
      <c r="K106" s="153"/>
      <c r="L106" s="153"/>
      <c r="M106" s="153"/>
      <c r="N106" s="153"/>
      <c r="O106" s="153"/>
      <c r="P106" s="153"/>
      <c r="Q106" s="153"/>
      <c r="R106" s="153"/>
      <c r="S106" s="153"/>
      <c r="T106" s="153"/>
      <c r="U106" s="153"/>
      <c r="V106" s="153"/>
      <c r="W106" s="153"/>
      <c r="X106" s="153"/>
      <c r="Y106" s="153"/>
      <c r="Z106" s="153"/>
      <c r="AA106" s="153"/>
      <c r="AB106" s="153"/>
      <c r="AC106" s="153"/>
    </row>
  </sheetData>
  <mergeCells count="31">
    <mergeCell ref="AA1:AC1"/>
    <mergeCell ref="A3:AC3"/>
    <mergeCell ref="A5:B8"/>
    <mergeCell ref="C5:C7"/>
    <mergeCell ref="D5:D7"/>
    <mergeCell ref="E5:F6"/>
    <mergeCell ref="G5:G7"/>
    <mergeCell ref="H5:H8"/>
    <mergeCell ref="I5:I8"/>
    <mergeCell ref="J5:AC5"/>
    <mergeCell ref="K6:K8"/>
    <mergeCell ref="L6:L8"/>
    <mergeCell ref="M6:M8"/>
    <mergeCell ref="N6:N8"/>
    <mergeCell ref="O6:O8"/>
    <mergeCell ref="AB6:AB8"/>
    <mergeCell ref="AC6:AC8"/>
    <mergeCell ref="A96:T96"/>
    <mergeCell ref="V6:V8"/>
    <mergeCell ref="W6:W8"/>
    <mergeCell ref="X6:X8"/>
    <mergeCell ref="Y6:Y8"/>
    <mergeCell ref="Z6:Z8"/>
    <mergeCell ref="AA6:AA8"/>
    <mergeCell ref="P6:P8"/>
    <mergeCell ref="Q6:Q8"/>
    <mergeCell ref="R6:R8"/>
    <mergeCell ref="S6:S8"/>
    <mergeCell ref="T6:T8"/>
    <mergeCell ref="U6:U8"/>
    <mergeCell ref="J6:J8"/>
  </mergeCells>
  <hyperlinks>
    <hyperlink ref="AB2" location="Contents!A1" display="cs;slf;fj;jpw;F jpUk;Gtjw;F"/>
    <hyperlink ref="AB2:AC2" location="உள்ளடக்கம்!A1" display="cs;slf;fj;jpw;F jpUk;Gtjw;F"/>
  </hyperlinks>
  <printOptions horizontalCentered="1" verticalCentered="1"/>
  <pageMargins left="0.1" right="0.1" top="0.5" bottom="0.5" header="0.5" footer="0.5"/>
  <pageSetup paperSize="9" scale="41" orientation="landscape" r:id="rId1"/>
  <headerFooter alignWithMargins="0">
    <oddHeader>&amp;L&amp;"Calibri"&amp;10&amp;KA80000 [Confidential]&amp;1#_x000D_&amp;C&amp;G</oddHead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9"/>
  <sheetViews>
    <sheetView workbookViewId="0">
      <selection activeCell="I2" sqref="I2:J2"/>
    </sheetView>
  </sheetViews>
  <sheetFormatPr defaultRowHeight="12"/>
  <cols>
    <col min="1" max="1" width="23.1640625" style="685" customWidth="1"/>
    <col min="2" max="3" width="14.83203125" style="685" customWidth="1"/>
    <col min="4" max="4" width="18.6640625" style="685" bestFit="1" customWidth="1"/>
    <col min="5" max="6" width="14.83203125" style="685" customWidth="1"/>
    <col min="7" max="7" width="18.6640625" style="685" bestFit="1" customWidth="1"/>
    <col min="8" max="9" width="14.83203125" style="685" customWidth="1"/>
    <col min="10" max="10" width="22.6640625" style="685" customWidth="1"/>
    <col min="11" max="256" width="9.33203125" style="685"/>
    <col min="257" max="257" width="23.1640625" style="685" customWidth="1"/>
    <col min="258" max="266" width="14.83203125" style="685" customWidth="1"/>
    <col min="267" max="512" width="9.33203125" style="685"/>
    <col min="513" max="513" width="23.1640625" style="685" customWidth="1"/>
    <col min="514" max="522" width="14.83203125" style="685" customWidth="1"/>
    <col min="523" max="768" width="9.33203125" style="685"/>
    <col min="769" max="769" width="23.1640625" style="685" customWidth="1"/>
    <col min="770" max="778" width="14.83203125" style="685" customWidth="1"/>
    <col min="779" max="1024" width="9.33203125" style="685"/>
    <col min="1025" max="1025" width="23.1640625" style="685" customWidth="1"/>
    <col min="1026" max="1034" width="14.83203125" style="685" customWidth="1"/>
    <col min="1035" max="1280" width="9.33203125" style="685"/>
    <col min="1281" max="1281" width="23.1640625" style="685" customWidth="1"/>
    <col min="1282" max="1290" width="14.83203125" style="685" customWidth="1"/>
    <col min="1291" max="1536" width="9.33203125" style="685"/>
    <col min="1537" max="1537" width="23.1640625" style="685" customWidth="1"/>
    <col min="1538" max="1546" width="14.83203125" style="685" customWidth="1"/>
    <col min="1547" max="1792" width="9.33203125" style="685"/>
    <col min="1793" max="1793" width="23.1640625" style="685" customWidth="1"/>
    <col min="1794" max="1802" width="14.83203125" style="685" customWidth="1"/>
    <col min="1803" max="2048" width="9.33203125" style="685"/>
    <col min="2049" max="2049" width="23.1640625" style="685" customWidth="1"/>
    <col min="2050" max="2058" width="14.83203125" style="685" customWidth="1"/>
    <col min="2059" max="2304" width="9.33203125" style="685"/>
    <col min="2305" max="2305" width="23.1640625" style="685" customWidth="1"/>
    <col min="2306" max="2314" width="14.83203125" style="685" customWidth="1"/>
    <col min="2315" max="2560" width="9.33203125" style="685"/>
    <col min="2561" max="2561" width="23.1640625" style="685" customWidth="1"/>
    <col min="2562" max="2570" width="14.83203125" style="685" customWidth="1"/>
    <col min="2571" max="2816" width="9.33203125" style="685"/>
    <col min="2817" max="2817" width="23.1640625" style="685" customWidth="1"/>
    <col min="2818" max="2826" width="14.83203125" style="685" customWidth="1"/>
    <col min="2827" max="3072" width="9.33203125" style="685"/>
    <col min="3073" max="3073" width="23.1640625" style="685" customWidth="1"/>
    <col min="3074" max="3082" width="14.83203125" style="685" customWidth="1"/>
    <col min="3083" max="3328" width="9.33203125" style="685"/>
    <col min="3329" max="3329" width="23.1640625" style="685" customWidth="1"/>
    <col min="3330" max="3338" width="14.83203125" style="685" customWidth="1"/>
    <col min="3339" max="3584" width="9.33203125" style="685"/>
    <col min="3585" max="3585" width="23.1640625" style="685" customWidth="1"/>
    <col min="3586" max="3594" width="14.83203125" style="685" customWidth="1"/>
    <col min="3595" max="3840" width="9.33203125" style="685"/>
    <col min="3841" max="3841" width="23.1640625" style="685" customWidth="1"/>
    <col min="3842" max="3850" width="14.83203125" style="685" customWidth="1"/>
    <col min="3851" max="4096" width="9.33203125" style="685"/>
    <col min="4097" max="4097" width="23.1640625" style="685" customWidth="1"/>
    <col min="4098" max="4106" width="14.83203125" style="685" customWidth="1"/>
    <col min="4107" max="4352" width="9.33203125" style="685"/>
    <col min="4353" max="4353" width="23.1640625" style="685" customWidth="1"/>
    <col min="4354" max="4362" width="14.83203125" style="685" customWidth="1"/>
    <col min="4363" max="4608" width="9.33203125" style="685"/>
    <col min="4609" max="4609" width="23.1640625" style="685" customWidth="1"/>
    <col min="4610" max="4618" width="14.83203125" style="685" customWidth="1"/>
    <col min="4619" max="4864" width="9.33203125" style="685"/>
    <col min="4865" max="4865" width="23.1640625" style="685" customWidth="1"/>
    <col min="4866" max="4874" width="14.83203125" style="685" customWidth="1"/>
    <col min="4875" max="5120" width="9.33203125" style="685"/>
    <col min="5121" max="5121" width="23.1640625" style="685" customWidth="1"/>
    <col min="5122" max="5130" width="14.83203125" style="685" customWidth="1"/>
    <col min="5131" max="5376" width="9.33203125" style="685"/>
    <col min="5377" max="5377" width="23.1640625" style="685" customWidth="1"/>
    <col min="5378" max="5386" width="14.83203125" style="685" customWidth="1"/>
    <col min="5387" max="5632" width="9.33203125" style="685"/>
    <col min="5633" max="5633" width="23.1640625" style="685" customWidth="1"/>
    <col min="5634" max="5642" width="14.83203125" style="685" customWidth="1"/>
    <col min="5643" max="5888" width="9.33203125" style="685"/>
    <col min="5889" max="5889" width="23.1640625" style="685" customWidth="1"/>
    <col min="5890" max="5898" width="14.83203125" style="685" customWidth="1"/>
    <col min="5899" max="6144" width="9.33203125" style="685"/>
    <col min="6145" max="6145" width="23.1640625" style="685" customWidth="1"/>
    <col min="6146" max="6154" width="14.83203125" style="685" customWidth="1"/>
    <col min="6155" max="6400" width="9.33203125" style="685"/>
    <col min="6401" max="6401" width="23.1640625" style="685" customWidth="1"/>
    <col min="6402" max="6410" width="14.83203125" style="685" customWidth="1"/>
    <col min="6411" max="6656" width="9.33203125" style="685"/>
    <col min="6657" max="6657" width="23.1640625" style="685" customWidth="1"/>
    <col min="6658" max="6666" width="14.83203125" style="685" customWidth="1"/>
    <col min="6667" max="6912" width="9.33203125" style="685"/>
    <col min="6913" max="6913" width="23.1640625" style="685" customWidth="1"/>
    <col min="6914" max="6922" width="14.83203125" style="685" customWidth="1"/>
    <col min="6923" max="7168" width="9.33203125" style="685"/>
    <col min="7169" max="7169" width="23.1640625" style="685" customWidth="1"/>
    <col min="7170" max="7178" width="14.83203125" style="685" customWidth="1"/>
    <col min="7179" max="7424" width="9.33203125" style="685"/>
    <col min="7425" max="7425" width="23.1640625" style="685" customWidth="1"/>
    <col min="7426" max="7434" width="14.83203125" style="685" customWidth="1"/>
    <col min="7435" max="7680" width="9.33203125" style="685"/>
    <col min="7681" max="7681" width="23.1640625" style="685" customWidth="1"/>
    <col min="7682" max="7690" width="14.83203125" style="685" customWidth="1"/>
    <col min="7691" max="7936" width="9.33203125" style="685"/>
    <col min="7937" max="7937" width="23.1640625" style="685" customWidth="1"/>
    <col min="7938" max="7946" width="14.83203125" style="685" customWidth="1"/>
    <col min="7947" max="8192" width="9.33203125" style="685"/>
    <col min="8193" max="8193" width="23.1640625" style="685" customWidth="1"/>
    <col min="8194" max="8202" width="14.83203125" style="685" customWidth="1"/>
    <col min="8203" max="8448" width="9.33203125" style="685"/>
    <col min="8449" max="8449" width="23.1640625" style="685" customWidth="1"/>
    <col min="8450" max="8458" width="14.83203125" style="685" customWidth="1"/>
    <col min="8459" max="8704" width="9.33203125" style="685"/>
    <col min="8705" max="8705" width="23.1640625" style="685" customWidth="1"/>
    <col min="8706" max="8714" width="14.83203125" style="685" customWidth="1"/>
    <col min="8715" max="8960" width="9.33203125" style="685"/>
    <col min="8961" max="8961" width="23.1640625" style="685" customWidth="1"/>
    <col min="8962" max="8970" width="14.83203125" style="685" customWidth="1"/>
    <col min="8971" max="9216" width="9.33203125" style="685"/>
    <col min="9217" max="9217" width="23.1640625" style="685" customWidth="1"/>
    <col min="9218" max="9226" width="14.83203125" style="685" customWidth="1"/>
    <col min="9227" max="9472" width="9.33203125" style="685"/>
    <col min="9473" max="9473" width="23.1640625" style="685" customWidth="1"/>
    <col min="9474" max="9482" width="14.83203125" style="685" customWidth="1"/>
    <col min="9483" max="9728" width="9.33203125" style="685"/>
    <col min="9729" max="9729" width="23.1640625" style="685" customWidth="1"/>
    <col min="9730" max="9738" width="14.83203125" style="685" customWidth="1"/>
    <col min="9739" max="9984" width="9.33203125" style="685"/>
    <col min="9985" max="9985" width="23.1640625" style="685" customWidth="1"/>
    <col min="9986" max="9994" width="14.83203125" style="685" customWidth="1"/>
    <col min="9995" max="10240" width="9.33203125" style="685"/>
    <col min="10241" max="10241" width="23.1640625" style="685" customWidth="1"/>
    <col min="10242" max="10250" width="14.83203125" style="685" customWidth="1"/>
    <col min="10251" max="10496" width="9.33203125" style="685"/>
    <col min="10497" max="10497" width="23.1640625" style="685" customWidth="1"/>
    <col min="10498" max="10506" width="14.83203125" style="685" customWidth="1"/>
    <col min="10507" max="10752" width="9.33203125" style="685"/>
    <col min="10753" max="10753" width="23.1640625" style="685" customWidth="1"/>
    <col min="10754" max="10762" width="14.83203125" style="685" customWidth="1"/>
    <col min="10763" max="11008" width="9.33203125" style="685"/>
    <col min="11009" max="11009" width="23.1640625" style="685" customWidth="1"/>
    <col min="11010" max="11018" width="14.83203125" style="685" customWidth="1"/>
    <col min="11019" max="11264" width="9.33203125" style="685"/>
    <col min="11265" max="11265" width="23.1640625" style="685" customWidth="1"/>
    <col min="11266" max="11274" width="14.83203125" style="685" customWidth="1"/>
    <col min="11275" max="11520" width="9.33203125" style="685"/>
    <col min="11521" max="11521" width="23.1640625" style="685" customWidth="1"/>
    <col min="11522" max="11530" width="14.83203125" style="685" customWidth="1"/>
    <col min="11531" max="11776" width="9.33203125" style="685"/>
    <col min="11777" max="11777" width="23.1640625" style="685" customWidth="1"/>
    <col min="11778" max="11786" width="14.83203125" style="685" customWidth="1"/>
    <col min="11787" max="12032" width="9.33203125" style="685"/>
    <col min="12033" max="12033" width="23.1640625" style="685" customWidth="1"/>
    <col min="12034" max="12042" width="14.83203125" style="685" customWidth="1"/>
    <col min="12043" max="12288" width="9.33203125" style="685"/>
    <col min="12289" max="12289" width="23.1640625" style="685" customWidth="1"/>
    <col min="12290" max="12298" width="14.83203125" style="685" customWidth="1"/>
    <col min="12299" max="12544" width="9.33203125" style="685"/>
    <col min="12545" max="12545" width="23.1640625" style="685" customWidth="1"/>
    <col min="12546" max="12554" width="14.83203125" style="685" customWidth="1"/>
    <col min="12555" max="12800" width="9.33203125" style="685"/>
    <col min="12801" max="12801" width="23.1640625" style="685" customWidth="1"/>
    <col min="12802" max="12810" width="14.83203125" style="685" customWidth="1"/>
    <col min="12811" max="13056" width="9.33203125" style="685"/>
    <col min="13057" max="13057" width="23.1640625" style="685" customWidth="1"/>
    <col min="13058" max="13066" width="14.83203125" style="685" customWidth="1"/>
    <col min="13067" max="13312" width="9.33203125" style="685"/>
    <col min="13313" max="13313" width="23.1640625" style="685" customWidth="1"/>
    <col min="13314" max="13322" width="14.83203125" style="685" customWidth="1"/>
    <col min="13323" max="13568" width="9.33203125" style="685"/>
    <col min="13569" max="13569" width="23.1640625" style="685" customWidth="1"/>
    <col min="13570" max="13578" width="14.83203125" style="685" customWidth="1"/>
    <col min="13579" max="13824" width="9.33203125" style="685"/>
    <col min="13825" max="13825" width="23.1640625" style="685" customWidth="1"/>
    <col min="13826" max="13834" width="14.83203125" style="685" customWidth="1"/>
    <col min="13835" max="14080" width="9.33203125" style="685"/>
    <col min="14081" max="14081" width="23.1640625" style="685" customWidth="1"/>
    <col min="14082" max="14090" width="14.83203125" style="685" customWidth="1"/>
    <col min="14091" max="14336" width="9.33203125" style="685"/>
    <col min="14337" max="14337" width="23.1640625" style="685" customWidth="1"/>
    <col min="14338" max="14346" width="14.83203125" style="685" customWidth="1"/>
    <col min="14347" max="14592" width="9.33203125" style="685"/>
    <col min="14593" max="14593" width="23.1640625" style="685" customWidth="1"/>
    <col min="14594" max="14602" width="14.83203125" style="685" customWidth="1"/>
    <col min="14603" max="14848" width="9.33203125" style="685"/>
    <col min="14849" max="14849" width="23.1640625" style="685" customWidth="1"/>
    <col min="14850" max="14858" width="14.83203125" style="685" customWidth="1"/>
    <col min="14859" max="15104" width="9.33203125" style="685"/>
    <col min="15105" max="15105" width="23.1640625" style="685" customWidth="1"/>
    <col min="15106" max="15114" width="14.83203125" style="685" customWidth="1"/>
    <col min="15115" max="15360" width="9.33203125" style="685"/>
    <col min="15361" max="15361" width="23.1640625" style="685" customWidth="1"/>
    <col min="15362" max="15370" width="14.83203125" style="685" customWidth="1"/>
    <col min="15371" max="15616" width="9.33203125" style="685"/>
    <col min="15617" max="15617" width="23.1640625" style="685" customWidth="1"/>
    <col min="15618" max="15626" width="14.83203125" style="685" customWidth="1"/>
    <col min="15627" max="15872" width="9.33203125" style="685"/>
    <col min="15873" max="15873" width="23.1640625" style="685" customWidth="1"/>
    <col min="15874" max="15882" width="14.83203125" style="685" customWidth="1"/>
    <col min="15883" max="16128" width="9.33203125" style="685"/>
    <col min="16129" max="16129" width="23.1640625" style="685" customWidth="1"/>
    <col min="16130" max="16138" width="14.83203125" style="685" customWidth="1"/>
    <col min="16139" max="16384" width="9.33203125" style="685"/>
  </cols>
  <sheetData>
    <row r="1" spans="1:24" s="682" customFormat="1" ht="15.75">
      <c r="A1" s="681" t="s">
        <v>189</v>
      </c>
      <c r="B1" s="1246"/>
      <c r="C1" s="1246"/>
      <c r="D1" s="1246"/>
      <c r="E1" s="1246"/>
      <c r="F1" s="1246"/>
      <c r="G1" s="1246"/>
      <c r="H1" s="1246"/>
      <c r="I1" s="1247"/>
      <c r="J1" s="683" t="s">
        <v>783</v>
      </c>
    </row>
    <row r="2" spans="1:24" ht="15.75">
      <c r="A2" s="1246"/>
      <c r="B2" s="1246"/>
      <c r="C2" s="1246"/>
      <c r="D2" s="1246"/>
      <c r="E2" s="1246"/>
      <c r="F2" s="1246"/>
      <c r="G2" s="1246"/>
      <c r="H2" s="1246"/>
      <c r="I2" s="1773" t="s">
        <v>1200</v>
      </c>
      <c r="J2" s="1773"/>
    </row>
    <row r="3" spans="1:24" s="682" customFormat="1" ht="15.75">
      <c r="A3" s="1668" t="s">
        <v>784</v>
      </c>
      <c r="B3" s="1668"/>
      <c r="C3" s="1668"/>
      <c r="D3" s="1668"/>
      <c r="E3" s="1668"/>
      <c r="F3" s="1668"/>
      <c r="G3" s="1668"/>
      <c r="H3" s="1668"/>
      <c r="I3" s="1668"/>
      <c r="J3" s="1668"/>
    </row>
    <row r="4" spans="1:24" s="682" customFormat="1" ht="15.75">
      <c r="A4" s="1668" t="s">
        <v>785</v>
      </c>
      <c r="B4" s="1668"/>
      <c r="C4" s="1668"/>
      <c r="D4" s="1668"/>
      <c r="E4" s="1668"/>
      <c r="F4" s="1668"/>
      <c r="G4" s="1668"/>
      <c r="H4" s="1668"/>
      <c r="I4" s="1668"/>
      <c r="J4" s="1668"/>
    </row>
    <row r="5" spans="1:24">
      <c r="A5" s="684"/>
      <c r="B5" s="684"/>
      <c r="C5" s="684"/>
      <c r="D5" s="684"/>
      <c r="E5" s="684"/>
      <c r="F5" s="684"/>
      <c r="G5" s="684"/>
    </row>
    <row r="6" spans="1:24" s="946" customFormat="1">
      <c r="A6" s="1715" t="s">
        <v>786</v>
      </c>
      <c r="B6" s="1717" t="s">
        <v>787</v>
      </c>
      <c r="C6" s="1717"/>
      <c r="D6" s="1717"/>
      <c r="E6" s="1717" t="s">
        <v>788</v>
      </c>
      <c r="F6" s="1717"/>
      <c r="G6" s="1717"/>
      <c r="H6" s="1717" t="s">
        <v>789</v>
      </c>
      <c r="I6" s="1717"/>
      <c r="J6" s="1717"/>
    </row>
    <row r="7" spans="1:24" s="946" customFormat="1" ht="24">
      <c r="A7" s="1716"/>
      <c r="B7" s="1249" t="s">
        <v>432</v>
      </c>
      <c r="C7" s="1248" t="s">
        <v>790</v>
      </c>
      <c r="D7" s="1248" t="s">
        <v>791</v>
      </c>
      <c r="E7" s="1249" t="s">
        <v>432</v>
      </c>
      <c r="F7" s="1248" t="s">
        <v>790</v>
      </c>
      <c r="G7" s="1248" t="s">
        <v>791</v>
      </c>
      <c r="H7" s="1249" t="s">
        <v>432</v>
      </c>
      <c r="I7" s="1248" t="s">
        <v>790</v>
      </c>
      <c r="J7" s="1248" t="s">
        <v>791</v>
      </c>
    </row>
    <row r="8" spans="1:24" s="686" customFormat="1" ht="12.75">
      <c r="A8" s="687" t="s">
        <v>792</v>
      </c>
      <c r="B8" s="688">
        <v>5830</v>
      </c>
      <c r="C8" s="688">
        <v>9483</v>
      </c>
      <c r="D8" s="688">
        <v>15313</v>
      </c>
      <c r="E8" s="688">
        <v>4392</v>
      </c>
      <c r="F8" s="688">
        <v>4785</v>
      </c>
      <c r="G8" s="688">
        <v>9177</v>
      </c>
      <c r="H8" s="689">
        <v>75.33</v>
      </c>
      <c r="I8" s="689">
        <v>50.46</v>
      </c>
      <c r="J8" s="689">
        <v>50.46</v>
      </c>
    </row>
    <row r="9" spans="1:24" s="686" customFormat="1" ht="12.75">
      <c r="A9" s="687" t="s">
        <v>793</v>
      </c>
      <c r="B9" s="688">
        <v>3930</v>
      </c>
      <c r="C9" s="688">
        <v>7761</v>
      </c>
      <c r="D9" s="688">
        <v>11691</v>
      </c>
      <c r="E9" s="688">
        <v>2921</v>
      </c>
      <c r="F9" s="688">
        <v>3226</v>
      </c>
      <c r="G9" s="688">
        <v>6148</v>
      </c>
      <c r="H9" s="689">
        <v>74.34</v>
      </c>
      <c r="I9" s="689">
        <v>41.57</v>
      </c>
      <c r="J9" s="689">
        <v>41.57</v>
      </c>
    </row>
    <row r="10" spans="1:24" s="686" customFormat="1" ht="12.75">
      <c r="A10" s="687" t="s">
        <v>794</v>
      </c>
      <c r="B10" s="688">
        <v>5605</v>
      </c>
      <c r="C10" s="688">
        <v>20309</v>
      </c>
      <c r="D10" s="688">
        <v>25914</v>
      </c>
      <c r="E10" s="688">
        <v>2989</v>
      </c>
      <c r="F10" s="688">
        <v>2060</v>
      </c>
      <c r="G10" s="688">
        <v>5049</v>
      </c>
      <c r="H10" s="689">
        <v>53.33</v>
      </c>
      <c r="I10" s="689">
        <v>10.14</v>
      </c>
      <c r="J10" s="689">
        <v>10.14</v>
      </c>
    </row>
    <row r="11" spans="1:24" s="686" customFormat="1" ht="12.75">
      <c r="A11" s="687" t="s">
        <v>795</v>
      </c>
      <c r="B11" s="688">
        <v>4096</v>
      </c>
      <c r="C11" s="688">
        <v>14646</v>
      </c>
      <c r="D11" s="688">
        <v>18742</v>
      </c>
      <c r="E11" s="688">
        <v>1355</v>
      </c>
      <c r="F11" s="688">
        <v>2774</v>
      </c>
      <c r="G11" s="688">
        <v>4128</v>
      </c>
      <c r="H11" s="689">
        <v>33.08</v>
      </c>
      <c r="I11" s="689">
        <v>18.940000000000001</v>
      </c>
      <c r="J11" s="689">
        <v>18.940000000000001</v>
      </c>
    </row>
    <row r="12" spans="1:24" s="686" customFormat="1" ht="12.75">
      <c r="A12" s="687" t="s">
        <v>796</v>
      </c>
      <c r="B12" s="688">
        <v>8603</v>
      </c>
      <c r="C12" s="688">
        <v>18586</v>
      </c>
      <c r="D12" s="688">
        <v>27189</v>
      </c>
      <c r="E12" s="688">
        <v>3475</v>
      </c>
      <c r="F12" s="688">
        <v>6211</v>
      </c>
      <c r="G12" s="688">
        <v>9686</v>
      </c>
      <c r="H12" s="689">
        <v>40.39</v>
      </c>
      <c r="I12" s="689">
        <v>33.42</v>
      </c>
      <c r="J12" s="689">
        <v>33.42</v>
      </c>
    </row>
    <row r="13" spans="1:24" s="686" customFormat="1" ht="12.75">
      <c r="A13" s="687" t="s">
        <v>797</v>
      </c>
      <c r="B13" s="688">
        <v>4449</v>
      </c>
      <c r="C13" s="688">
        <v>18460</v>
      </c>
      <c r="D13" s="688">
        <v>22909</v>
      </c>
      <c r="E13" s="688">
        <v>2018</v>
      </c>
      <c r="F13" s="688">
        <v>3240</v>
      </c>
      <c r="G13" s="688">
        <v>5258</v>
      </c>
      <c r="H13" s="689">
        <v>45.36</v>
      </c>
      <c r="I13" s="689">
        <v>17.55</v>
      </c>
      <c r="J13" s="689">
        <v>17.55</v>
      </c>
    </row>
    <row r="14" spans="1:24" s="686" customFormat="1" ht="12.75">
      <c r="A14" s="687" t="s">
        <v>798</v>
      </c>
      <c r="B14" s="688">
        <v>1733</v>
      </c>
      <c r="C14" s="688">
        <v>3125</v>
      </c>
      <c r="D14" s="688">
        <v>4859</v>
      </c>
      <c r="E14" s="688">
        <v>216</v>
      </c>
      <c r="F14" s="688">
        <v>395</v>
      </c>
      <c r="G14" s="688">
        <v>611</v>
      </c>
      <c r="H14" s="689">
        <v>12.44</v>
      </c>
      <c r="I14" s="689">
        <v>12.65</v>
      </c>
      <c r="J14" s="689">
        <v>12.65</v>
      </c>
    </row>
    <row r="15" spans="1:24" s="686" customFormat="1" ht="15">
      <c r="A15" s="687" t="s">
        <v>799</v>
      </c>
      <c r="B15" s="688">
        <v>4627</v>
      </c>
      <c r="C15" s="688">
        <v>6314</v>
      </c>
      <c r="D15" s="688">
        <v>10941</v>
      </c>
      <c r="E15" s="688">
        <v>2193</v>
      </c>
      <c r="F15" s="688">
        <v>1403</v>
      </c>
      <c r="G15" s="688">
        <v>3596</v>
      </c>
      <c r="H15" s="689">
        <v>47.39</v>
      </c>
      <c r="I15" s="689">
        <v>22.21</v>
      </c>
      <c r="J15" s="689">
        <v>22.21</v>
      </c>
      <c r="P15" s="564"/>
      <c r="Q15" s="564"/>
      <c r="R15" s="564"/>
      <c r="S15" s="564"/>
      <c r="T15" s="564"/>
      <c r="U15" s="564"/>
      <c r="V15" s="564"/>
      <c r="W15" s="564"/>
      <c r="X15" s="564"/>
    </row>
    <row r="16" spans="1:24" s="686" customFormat="1" ht="15">
      <c r="A16" s="687" t="s">
        <v>800</v>
      </c>
      <c r="B16" s="688">
        <v>2120</v>
      </c>
      <c r="C16" s="688">
        <v>1868</v>
      </c>
      <c r="D16" s="688">
        <v>3987</v>
      </c>
      <c r="E16" s="688">
        <v>596</v>
      </c>
      <c r="F16" s="688">
        <v>740</v>
      </c>
      <c r="G16" s="688">
        <v>1336</v>
      </c>
      <c r="H16" s="689">
        <v>28.12</v>
      </c>
      <c r="I16" s="689">
        <v>39.61</v>
      </c>
      <c r="J16" s="689">
        <v>39.61</v>
      </c>
      <c r="P16" s="564"/>
      <c r="Q16" s="564"/>
      <c r="R16" s="564"/>
      <c r="S16" s="564"/>
      <c r="T16" s="564"/>
      <c r="U16" s="564"/>
      <c r="V16" s="564"/>
      <c r="W16" s="564"/>
      <c r="X16" s="564"/>
    </row>
    <row r="17" spans="1:24" s="686" customFormat="1" ht="15">
      <c r="A17" s="687" t="s">
        <v>801</v>
      </c>
      <c r="B17" s="688">
        <v>5134</v>
      </c>
      <c r="C17" s="688">
        <v>5771</v>
      </c>
      <c r="D17" s="688">
        <v>10905</v>
      </c>
      <c r="E17" s="688">
        <v>138</v>
      </c>
      <c r="F17" s="688">
        <v>420</v>
      </c>
      <c r="G17" s="688">
        <v>558</v>
      </c>
      <c r="H17" s="689">
        <v>2.69</v>
      </c>
      <c r="I17" s="689">
        <v>7.28</v>
      </c>
      <c r="J17" s="689">
        <v>7.28</v>
      </c>
      <c r="P17" s="564"/>
      <c r="Q17" s="564"/>
      <c r="R17" s="564"/>
      <c r="S17" s="564"/>
      <c r="T17" s="564"/>
      <c r="U17" s="564"/>
      <c r="V17" s="564"/>
      <c r="W17" s="564"/>
      <c r="X17" s="564"/>
    </row>
    <row r="18" spans="1:24" s="691" customFormat="1" ht="11.25" customHeight="1">
      <c r="A18" s="690" t="s">
        <v>531</v>
      </c>
      <c r="I18" s="1250" t="s">
        <v>802</v>
      </c>
      <c r="J18" s="690" t="s">
        <v>803</v>
      </c>
      <c r="P18" s="564"/>
      <c r="Q18" s="564"/>
      <c r="R18" s="564"/>
      <c r="S18" s="564"/>
      <c r="T18" s="564"/>
      <c r="U18" s="564"/>
      <c r="V18" s="564"/>
      <c r="W18" s="564"/>
      <c r="X18" s="564"/>
    </row>
    <row r="19" spans="1:24" s="691" customFormat="1" ht="11.25" customHeight="1">
      <c r="A19" s="677" t="s">
        <v>804</v>
      </c>
      <c r="I19" s="692"/>
      <c r="J19" s="690" t="s">
        <v>805</v>
      </c>
      <c r="P19" s="564"/>
      <c r="Q19" s="564"/>
      <c r="R19" s="564"/>
      <c r="S19" s="564"/>
      <c r="T19" s="564"/>
      <c r="U19" s="564"/>
      <c r="V19" s="564"/>
      <c r="W19" s="564"/>
      <c r="X19" s="564"/>
    </row>
    <row r="20" spans="1:24" s="691" customFormat="1" ht="11.25" customHeight="1">
      <c r="I20" s="692"/>
      <c r="J20" s="690" t="s">
        <v>806</v>
      </c>
      <c r="P20" s="564"/>
      <c r="Q20" s="564"/>
      <c r="R20" s="564"/>
      <c r="S20" s="564"/>
      <c r="T20" s="564"/>
      <c r="U20" s="564"/>
      <c r="V20" s="564"/>
      <c r="W20" s="564"/>
      <c r="X20" s="564"/>
    </row>
    <row r="21" spans="1:24" s="691" customFormat="1" ht="11.25" customHeight="1">
      <c r="A21" s="690"/>
      <c r="I21" s="692"/>
      <c r="J21" s="690" t="s">
        <v>807</v>
      </c>
      <c r="P21" s="564"/>
      <c r="Q21" s="564"/>
      <c r="R21" s="564"/>
      <c r="S21" s="564"/>
      <c r="T21" s="564"/>
      <c r="U21" s="564"/>
      <c r="V21" s="564"/>
      <c r="W21" s="564"/>
      <c r="X21" s="564"/>
    </row>
    <row r="22" spans="1:24" s="691" customFormat="1" ht="11.25" customHeight="1">
      <c r="I22" s="692"/>
      <c r="J22" s="690" t="s">
        <v>808</v>
      </c>
      <c r="P22" s="564"/>
      <c r="Q22" s="564"/>
      <c r="R22" s="564"/>
      <c r="S22" s="564"/>
      <c r="T22" s="564"/>
      <c r="U22" s="564"/>
      <c r="V22" s="564"/>
      <c r="W22" s="564"/>
      <c r="X22" s="564"/>
    </row>
    <row r="23" spans="1:24" s="691" customFormat="1" ht="11.25" customHeight="1">
      <c r="E23" s="691" t="s">
        <v>233</v>
      </c>
      <c r="I23" s="692"/>
      <c r="J23" s="690" t="s">
        <v>809</v>
      </c>
      <c r="P23" s="564"/>
      <c r="Q23" s="564"/>
      <c r="R23" s="564"/>
      <c r="S23" s="564"/>
      <c r="T23" s="564"/>
      <c r="U23" s="564"/>
      <c r="V23" s="564"/>
      <c r="W23" s="564"/>
      <c r="X23" s="564"/>
    </row>
    <row r="24" spans="1:24" s="691" customFormat="1" ht="11.25" customHeight="1">
      <c r="I24" s="692"/>
      <c r="J24" s="690" t="s">
        <v>810</v>
      </c>
      <c r="P24" s="564"/>
      <c r="Q24" s="564"/>
      <c r="R24" s="564"/>
      <c r="S24" s="564"/>
      <c r="T24" s="564"/>
      <c r="U24" s="564"/>
      <c r="V24" s="564"/>
      <c r="W24" s="564"/>
      <c r="X24" s="564"/>
    </row>
    <row r="25" spans="1:24" s="691" customFormat="1" ht="11.25" customHeight="1">
      <c r="I25" s="692"/>
      <c r="J25" s="690" t="s">
        <v>811</v>
      </c>
    </row>
    <row r="26" spans="1:24" s="691" customFormat="1" ht="11.25" customHeight="1">
      <c r="A26" s="690"/>
      <c r="I26" s="692"/>
      <c r="J26" s="690" t="s">
        <v>812</v>
      </c>
    </row>
    <row r="27" spans="1:24" s="691" customFormat="1" ht="11.25" customHeight="1">
      <c r="I27" s="692"/>
      <c r="J27" s="690" t="s">
        <v>813</v>
      </c>
    </row>
    <row r="28" spans="1:24" s="691" customFormat="1" ht="11.25" customHeight="1">
      <c r="I28" s="692"/>
      <c r="J28" s="690" t="s">
        <v>814</v>
      </c>
    </row>
    <row r="29" spans="1:24" s="691" customFormat="1" ht="11.25" customHeight="1">
      <c r="I29" s="692"/>
      <c r="J29" s="690" t="s">
        <v>815</v>
      </c>
    </row>
  </sheetData>
  <mergeCells count="6">
    <mergeCell ref="A3:J3"/>
    <mergeCell ref="A4:J4"/>
    <mergeCell ref="A6:A7"/>
    <mergeCell ref="B6:D6"/>
    <mergeCell ref="E6:G6"/>
    <mergeCell ref="H6:J6"/>
  </mergeCells>
  <hyperlinks>
    <hyperlink ref="I2" location="Contents!A1" display="cs;slf;fj;jpw;F jpUk;Gtjw;F"/>
    <hyperlink ref="I2:J2" location="உள்ளடக்கம்!A1" display="cs;slf;fj;jpw;F jpUk;Gtjw;F"/>
  </hyperlinks>
  <pageMargins left="0.7" right="0.7" top="0.75" bottom="0.75" header="0.3" footer="0.3"/>
  <headerFooter>
    <oddHeader>&amp;L&amp;"Calibri"&amp;10&amp;K000000 [Limited Sharing]&amp;1#_x000D_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workbookViewId="0">
      <selection activeCell="K2" sqref="K2:L2"/>
    </sheetView>
  </sheetViews>
  <sheetFormatPr defaultRowHeight="12"/>
  <cols>
    <col min="1" max="1" width="29.33203125" style="685" customWidth="1"/>
    <col min="2" max="9" width="17" style="685" customWidth="1"/>
    <col min="10" max="10" width="17" style="696" customWidth="1"/>
    <col min="11" max="11" width="17" style="685" customWidth="1"/>
    <col min="12" max="12" width="17" style="696" customWidth="1"/>
    <col min="13" max="256" width="9.33203125" style="685"/>
    <col min="257" max="257" width="27.83203125" style="685" customWidth="1"/>
    <col min="258" max="268" width="17" style="685" customWidth="1"/>
    <col min="269" max="512" width="9.33203125" style="685"/>
    <col min="513" max="513" width="27.83203125" style="685" customWidth="1"/>
    <col min="514" max="524" width="17" style="685" customWidth="1"/>
    <col min="525" max="768" width="9.33203125" style="685"/>
    <col min="769" max="769" width="27.83203125" style="685" customWidth="1"/>
    <col min="770" max="780" width="17" style="685" customWidth="1"/>
    <col min="781" max="1024" width="9.33203125" style="685"/>
    <col min="1025" max="1025" width="27.83203125" style="685" customWidth="1"/>
    <col min="1026" max="1036" width="17" style="685" customWidth="1"/>
    <col min="1037" max="1280" width="9.33203125" style="685"/>
    <col min="1281" max="1281" width="27.83203125" style="685" customWidth="1"/>
    <col min="1282" max="1292" width="17" style="685" customWidth="1"/>
    <col min="1293" max="1536" width="9.33203125" style="685"/>
    <col min="1537" max="1537" width="27.83203125" style="685" customWidth="1"/>
    <col min="1538" max="1548" width="17" style="685" customWidth="1"/>
    <col min="1549" max="1792" width="9.33203125" style="685"/>
    <col min="1793" max="1793" width="27.83203125" style="685" customWidth="1"/>
    <col min="1794" max="1804" width="17" style="685" customWidth="1"/>
    <col min="1805" max="2048" width="9.33203125" style="685"/>
    <col min="2049" max="2049" width="27.83203125" style="685" customWidth="1"/>
    <col min="2050" max="2060" width="17" style="685" customWidth="1"/>
    <col min="2061" max="2304" width="9.33203125" style="685"/>
    <col min="2305" max="2305" width="27.83203125" style="685" customWidth="1"/>
    <col min="2306" max="2316" width="17" style="685" customWidth="1"/>
    <col min="2317" max="2560" width="9.33203125" style="685"/>
    <col min="2561" max="2561" width="27.83203125" style="685" customWidth="1"/>
    <col min="2562" max="2572" width="17" style="685" customWidth="1"/>
    <col min="2573" max="2816" width="9.33203125" style="685"/>
    <col min="2817" max="2817" width="27.83203125" style="685" customWidth="1"/>
    <col min="2818" max="2828" width="17" style="685" customWidth="1"/>
    <col min="2829" max="3072" width="9.33203125" style="685"/>
    <col min="3073" max="3073" width="27.83203125" style="685" customWidth="1"/>
    <col min="3074" max="3084" width="17" style="685" customWidth="1"/>
    <col min="3085" max="3328" width="9.33203125" style="685"/>
    <col min="3329" max="3329" width="27.83203125" style="685" customWidth="1"/>
    <col min="3330" max="3340" width="17" style="685" customWidth="1"/>
    <col min="3341" max="3584" width="9.33203125" style="685"/>
    <col min="3585" max="3585" width="27.83203125" style="685" customWidth="1"/>
    <col min="3586" max="3596" width="17" style="685" customWidth="1"/>
    <col min="3597" max="3840" width="9.33203125" style="685"/>
    <col min="3841" max="3841" width="27.83203125" style="685" customWidth="1"/>
    <col min="3842" max="3852" width="17" style="685" customWidth="1"/>
    <col min="3853" max="4096" width="9.33203125" style="685"/>
    <col min="4097" max="4097" width="27.83203125" style="685" customWidth="1"/>
    <col min="4098" max="4108" width="17" style="685" customWidth="1"/>
    <col min="4109" max="4352" width="9.33203125" style="685"/>
    <col min="4353" max="4353" width="27.83203125" style="685" customWidth="1"/>
    <col min="4354" max="4364" width="17" style="685" customWidth="1"/>
    <col min="4365" max="4608" width="9.33203125" style="685"/>
    <col min="4609" max="4609" width="27.83203125" style="685" customWidth="1"/>
    <col min="4610" max="4620" width="17" style="685" customWidth="1"/>
    <col min="4621" max="4864" width="9.33203125" style="685"/>
    <col min="4865" max="4865" width="27.83203125" style="685" customWidth="1"/>
    <col min="4866" max="4876" width="17" style="685" customWidth="1"/>
    <col min="4877" max="5120" width="9.33203125" style="685"/>
    <col min="5121" max="5121" width="27.83203125" style="685" customWidth="1"/>
    <col min="5122" max="5132" width="17" style="685" customWidth="1"/>
    <col min="5133" max="5376" width="9.33203125" style="685"/>
    <col min="5377" max="5377" width="27.83203125" style="685" customWidth="1"/>
    <col min="5378" max="5388" width="17" style="685" customWidth="1"/>
    <col min="5389" max="5632" width="9.33203125" style="685"/>
    <col min="5633" max="5633" width="27.83203125" style="685" customWidth="1"/>
    <col min="5634" max="5644" width="17" style="685" customWidth="1"/>
    <col min="5645" max="5888" width="9.33203125" style="685"/>
    <col min="5889" max="5889" width="27.83203125" style="685" customWidth="1"/>
    <col min="5890" max="5900" width="17" style="685" customWidth="1"/>
    <col min="5901" max="6144" width="9.33203125" style="685"/>
    <col min="6145" max="6145" width="27.83203125" style="685" customWidth="1"/>
    <col min="6146" max="6156" width="17" style="685" customWidth="1"/>
    <col min="6157" max="6400" width="9.33203125" style="685"/>
    <col min="6401" max="6401" width="27.83203125" style="685" customWidth="1"/>
    <col min="6402" max="6412" width="17" style="685" customWidth="1"/>
    <col min="6413" max="6656" width="9.33203125" style="685"/>
    <col min="6657" max="6657" width="27.83203125" style="685" customWidth="1"/>
    <col min="6658" max="6668" width="17" style="685" customWidth="1"/>
    <col min="6669" max="6912" width="9.33203125" style="685"/>
    <col min="6913" max="6913" width="27.83203125" style="685" customWidth="1"/>
    <col min="6914" max="6924" width="17" style="685" customWidth="1"/>
    <col min="6925" max="7168" width="9.33203125" style="685"/>
    <col min="7169" max="7169" width="27.83203125" style="685" customWidth="1"/>
    <col min="7170" max="7180" width="17" style="685" customWidth="1"/>
    <col min="7181" max="7424" width="9.33203125" style="685"/>
    <col min="7425" max="7425" width="27.83203125" style="685" customWidth="1"/>
    <col min="7426" max="7436" width="17" style="685" customWidth="1"/>
    <col min="7437" max="7680" width="9.33203125" style="685"/>
    <col min="7681" max="7681" width="27.83203125" style="685" customWidth="1"/>
    <col min="7682" max="7692" width="17" style="685" customWidth="1"/>
    <col min="7693" max="7936" width="9.33203125" style="685"/>
    <col min="7937" max="7937" width="27.83203125" style="685" customWidth="1"/>
    <col min="7938" max="7948" width="17" style="685" customWidth="1"/>
    <col min="7949" max="8192" width="9.33203125" style="685"/>
    <col min="8193" max="8193" width="27.83203125" style="685" customWidth="1"/>
    <col min="8194" max="8204" width="17" style="685" customWidth="1"/>
    <col min="8205" max="8448" width="9.33203125" style="685"/>
    <col min="8449" max="8449" width="27.83203125" style="685" customWidth="1"/>
    <col min="8450" max="8460" width="17" style="685" customWidth="1"/>
    <col min="8461" max="8704" width="9.33203125" style="685"/>
    <col min="8705" max="8705" width="27.83203125" style="685" customWidth="1"/>
    <col min="8706" max="8716" width="17" style="685" customWidth="1"/>
    <col min="8717" max="8960" width="9.33203125" style="685"/>
    <col min="8961" max="8961" width="27.83203125" style="685" customWidth="1"/>
    <col min="8962" max="8972" width="17" style="685" customWidth="1"/>
    <col min="8973" max="9216" width="9.33203125" style="685"/>
    <col min="9217" max="9217" width="27.83203125" style="685" customWidth="1"/>
    <col min="9218" max="9228" width="17" style="685" customWidth="1"/>
    <col min="9229" max="9472" width="9.33203125" style="685"/>
    <col min="9473" max="9473" width="27.83203125" style="685" customWidth="1"/>
    <col min="9474" max="9484" width="17" style="685" customWidth="1"/>
    <col min="9485" max="9728" width="9.33203125" style="685"/>
    <col min="9729" max="9729" width="27.83203125" style="685" customWidth="1"/>
    <col min="9730" max="9740" width="17" style="685" customWidth="1"/>
    <col min="9741" max="9984" width="9.33203125" style="685"/>
    <col min="9985" max="9985" width="27.83203125" style="685" customWidth="1"/>
    <col min="9986" max="9996" width="17" style="685" customWidth="1"/>
    <col min="9997" max="10240" width="9.33203125" style="685"/>
    <col min="10241" max="10241" width="27.83203125" style="685" customWidth="1"/>
    <col min="10242" max="10252" width="17" style="685" customWidth="1"/>
    <col min="10253" max="10496" width="9.33203125" style="685"/>
    <col min="10497" max="10497" width="27.83203125" style="685" customWidth="1"/>
    <col min="10498" max="10508" width="17" style="685" customWidth="1"/>
    <col min="10509" max="10752" width="9.33203125" style="685"/>
    <col min="10753" max="10753" width="27.83203125" style="685" customWidth="1"/>
    <col min="10754" max="10764" width="17" style="685" customWidth="1"/>
    <col min="10765" max="11008" width="9.33203125" style="685"/>
    <col min="11009" max="11009" width="27.83203125" style="685" customWidth="1"/>
    <col min="11010" max="11020" width="17" style="685" customWidth="1"/>
    <col min="11021" max="11264" width="9.33203125" style="685"/>
    <col min="11265" max="11265" width="27.83203125" style="685" customWidth="1"/>
    <col min="11266" max="11276" width="17" style="685" customWidth="1"/>
    <col min="11277" max="11520" width="9.33203125" style="685"/>
    <col min="11521" max="11521" width="27.83203125" style="685" customWidth="1"/>
    <col min="11522" max="11532" width="17" style="685" customWidth="1"/>
    <col min="11533" max="11776" width="9.33203125" style="685"/>
    <col min="11777" max="11777" width="27.83203125" style="685" customWidth="1"/>
    <col min="11778" max="11788" width="17" style="685" customWidth="1"/>
    <col min="11789" max="12032" width="9.33203125" style="685"/>
    <col min="12033" max="12033" width="27.83203125" style="685" customWidth="1"/>
    <col min="12034" max="12044" width="17" style="685" customWidth="1"/>
    <col min="12045" max="12288" width="9.33203125" style="685"/>
    <col min="12289" max="12289" width="27.83203125" style="685" customWidth="1"/>
    <col min="12290" max="12300" width="17" style="685" customWidth="1"/>
    <col min="12301" max="12544" width="9.33203125" style="685"/>
    <col min="12545" max="12545" width="27.83203125" style="685" customWidth="1"/>
    <col min="12546" max="12556" width="17" style="685" customWidth="1"/>
    <col min="12557" max="12800" width="9.33203125" style="685"/>
    <col min="12801" max="12801" width="27.83203125" style="685" customWidth="1"/>
    <col min="12802" max="12812" width="17" style="685" customWidth="1"/>
    <col min="12813" max="13056" width="9.33203125" style="685"/>
    <col min="13057" max="13057" width="27.83203125" style="685" customWidth="1"/>
    <col min="13058" max="13068" width="17" style="685" customWidth="1"/>
    <col min="13069" max="13312" width="9.33203125" style="685"/>
    <col min="13313" max="13313" width="27.83203125" style="685" customWidth="1"/>
    <col min="13314" max="13324" width="17" style="685" customWidth="1"/>
    <col min="13325" max="13568" width="9.33203125" style="685"/>
    <col min="13569" max="13569" width="27.83203125" style="685" customWidth="1"/>
    <col min="13570" max="13580" width="17" style="685" customWidth="1"/>
    <col min="13581" max="13824" width="9.33203125" style="685"/>
    <col min="13825" max="13825" width="27.83203125" style="685" customWidth="1"/>
    <col min="13826" max="13836" width="17" style="685" customWidth="1"/>
    <col min="13837" max="14080" width="9.33203125" style="685"/>
    <col min="14081" max="14081" width="27.83203125" style="685" customWidth="1"/>
    <col min="14082" max="14092" width="17" style="685" customWidth="1"/>
    <col min="14093" max="14336" width="9.33203125" style="685"/>
    <col min="14337" max="14337" width="27.83203125" style="685" customWidth="1"/>
    <col min="14338" max="14348" width="17" style="685" customWidth="1"/>
    <col min="14349" max="14592" width="9.33203125" style="685"/>
    <col min="14593" max="14593" width="27.83203125" style="685" customWidth="1"/>
    <col min="14594" max="14604" width="17" style="685" customWidth="1"/>
    <col min="14605" max="14848" width="9.33203125" style="685"/>
    <col min="14849" max="14849" width="27.83203125" style="685" customWidth="1"/>
    <col min="14850" max="14860" width="17" style="685" customWidth="1"/>
    <col min="14861" max="15104" width="9.33203125" style="685"/>
    <col min="15105" max="15105" width="27.83203125" style="685" customWidth="1"/>
    <col min="15106" max="15116" width="17" style="685" customWidth="1"/>
    <col min="15117" max="15360" width="9.33203125" style="685"/>
    <col min="15361" max="15361" width="27.83203125" style="685" customWidth="1"/>
    <col min="15362" max="15372" width="17" style="685" customWidth="1"/>
    <col min="15373" max="15616" width="9.33203125" style="685"/>
    <col min="15617" max="15617" width="27.83203125" style="685" customWidth="1"/>
    <col min="15618" max="15628" width="17" style="685" customWidth="1"/>
    <col min="15629" max="15872" width="9.33203125" style="685"/>
    <col min="15873" max="15873" width="27.83203125" style="685" customWidth="1"/>
    <col min="15874" max="15884" width="17" style="685" customWidth="1"/>
    <col min="15885" max="16128" width="9.33203125" style="685"/>
    <col min="16129" max="16129" width="27.83203125" style="685" customWidth="1"/>
    <col min="16130" max="16140" width="17" style="685" customWidth="1"/>
    <col min="16141" max="16384" width="9.33203125" style="685"/>
  </cols>
  <sheetData>
    <row r="1" spans="1:17" s="682" customFormat="1" ht="15.75">
      <c r="A1" s="681" t="s">
        <v>189</v>
      </c>
      <c r="J1" s="693"/>
      <c r="L1" s="683" t="s">
        <v>816</v>
      </c>
    </row>
    <row r="2" spans="1:17" ht="12.75">
      <c r="B2" s="694"/>
      <c r="F2" s="695"/>
      <c r="K2" s="1772" t="s">
        <v>1200</v>
      </c>
      <c r="L2" s="1772"/>
    </row>
    <row r="3" spans="1:17" s="682" customFormat="1" ht="15.75">
      <c r="A3" s="1668" t="s">
        <v>817</v>
      </c>
      <c r="B3" s="1668"/>
      <c r="C3" s="1668"/>
      <c r="D3" s="1668"/>
      <c r="E3" s="1668"/>
      <c r="F3" s="1668"/>
      <c r="G3" s="1668"/>
      <c r="H3" s="1668"/>
      <c r="I3" s="1668"/>
      <c r="J3" s="1668"/>
      <c r="K3" s="1668"/>
      <c r="L3" s="1668"/>
    </row>
    <row r="4" spans="1:17" s="682" customFormat="1" ht="15.75">
      <c r="A4" s="1668" t="s">
        <v>818</v>
      </c>
      <c r="B4" s="1668"/>
      <c r="C4" s="1668"/>
      <c r="D4" s="1668"/>
      <c r="E4" s="1668"/>
      <c r="F4" s="1668"/>
      <c r="G4" s="1668"/>
      <c r="H4" s="1668"/>
      <c r="I4" s="1668"/>
      <c r="J4" s="1668"/>
      <c r="K4" s="1668"/>
      <c r="L4" s="1668"/>
    </row>
    <row r="5" spans="1:17">
      <c r="B5" s="694"/>
      <c r="F5" s="695"/>
    </row>
    <row r="6" spans="1:17" ht="12.75">
      <c r="A6" s="697"/>
      <c r="B6" s="1718" t="s">
        <v>819</v>
      </c>
      <c r="C6" s="1718"/>
      <c r="D6" s="1718"/>
      <c r="E6" s="1718"/>
      <c r="F6" s="1718"/>
      <c r="G6" s="1718"/>
      <c r="H6" s="1718"/>
      <c r="I6" s="1718" t="s">
        <v>820</v>
      </c>
      <c r="J6" s="1718"/>
      <c r="K6" s="1718" t="s">
        <v>821</v>
      </c>
      <c r="L6" s="1718"/>
    </row>
    <row r="7" spans="1:17" ht="38.25">
      <c r="A7" s="698" t="s">
        <v>786</v>
      </c>
      <c r="B7" s="699" t="s">
        <v>822</v>
      </c>
      <c r="C7" s="698" t="s">
        <v>823</v>
      </c>
      <c r="D7" s="698" t="s">
        <v>824</v>
      </c>
      <c r="E7" s="698" t="s">
        <v>825</v>
      </c>
      <c r="F7" s="700" t="s">
        <v>826</v>
      </c>
      <c r="G7" s="698" t="s">
        <v>827</v>
      </c>
      <c r="H7" s="698" t="s">
        <v>169</v>
      </c>
      <c r="I7" s="698" t="s">
        <v>828</v>
      </c>
      <c r="J7" s="701" t="s">
        <v>829</v>
      </c>
      <c r="K7" s="698" t="s">
        <v>828</v>
      </c>
      <c r="L7" s="701" t="s">
        <v>829</v>
      </c>
    </row>
    <row r="8" spans="1:17" ht="12.75">
      <c r="A8" s="697" t="s">
        <v>830</v>
      </c>
      <c r="B8" s="702">
        <v>31498</v>
      </c>
      <c r="C8" s="702">
        <v>362526</v>
      </c>
      <c r="D8" s="702">
        <v>71692</v>
      </c>
      <c r="E8" s="702">
        <v>456511</v>
      </c>
      <c r="F8" s="702">
        <v>95479</v>
      </c>
      <c r="G8" s="702">
        <v>72966</v>
      </c>
      <c r="H8" s="702">
        <v>1090672</v>
      </c>
      <c r="I8" s="702">
        <v>893455</v>
      </c>
      <c r="J8" s="703">
        <v>81.92</v>
      </c>
      <c r="K8" s="702">
        <v>197217</v>
      </c>
      <c r="L8" s="703">
        <v>18.079999999999998</v>
      </c>
    </row>
    <row r="9" spans="1:17" ht="12.75">
      <c r="A9" s="697" t="s">
        <v>831</v>
      </c>
      <c r="B9" s="702">
        <v>77965</v>
      </c>
      <c r="C9" s="702">
        <v>489024</v>
      </c>
      <c r="D9" s="702">
        <v>1210645</v>
      </c>
      <c r="E9" s="702">
        <v>598518</v>
      </c>
      <c r="F9" s="702">
        <v>70632</v>
      </c>
      <c r="G9" s="702">
        <v>44102</v>
      </c>
      <c r="H9" s="702">
        <v>2490886</v>
      </c>
      <c r="I9" s="702">
        <v>1852422</v>
      </c>
      <c r="J9" s="703">
        <v>74.37</v>
      </c>
      <c r="K9" s="702">
        <v>638464</v>
      </c>
      <c r="L9" s="703">
        <v>25.63</v>
      </c>
    </row>
    <row r="10" spans="1:17" ht="12.75">
      <c r="A10" s="704" t="s">
        <v>793</v>
      </c>
      <c r="B10" s="702">
        <v>41956</v>
      </c>
      <c r="C10" s="702">
        <v>478116</v>
      </c>
      <c r="D10" s="702">
        <v>126660</v>
      </c>
      <c r="E10" s="702">
        <v>491469</v>
      </c>
      <c r="F10" s="702">
        <v>56795</v>
      </c>
      <c r="G10" s="702">
        <v>66270</v>
      </c>
      <c r="H10" s="702">
        <v>1261266</v>
      </c>
      <c r="I10" s="705">
        <v>1034238</v>
      </c>
      <c r="J10" s="703">
        <v>82</v>
      </c>
      <c r="K10" s="702">
        <v>227028</v>
      </c>
      <c r="L10" s="703">
        <v>18</v>
      </c>
    </row>
    <row r="11" spans="1:17" ht="12.75">
      <c r="A11" s="697" t="s">
        <v>832</v>
      </c>
      <c r="B11" s="702">
        <v>40935</v>
      </c>
      <c r="C11" s="702">
        <v>251433</v>
      </c>
      <c r="D11" s="702">
        <v>716317</v>
      </c>
      <c r="E11" s="702">
        <v>474134</v>
      </c>
      <c r="F11" s="702">
        <v>148635</v>
      </c>
      <c r="G11" s="702">
        <v>25470</v>
      </c>
      <c r="H11" s="702">
        <v>1656924</v>
      </c>
      <c r="I11" s="702">
        <v>1209554</v>
      </c>
      <c r="J11" s="703">
        <v>81.92</v>
      </c>
      <c r="K11" s="702">
        <v>447370</v>
      </c>
      <c r="L11" s="703">
        <v>27</v>
      </c>
    </row>
    <row r="12" spans="1:17" ht="12.75">
      <c r="A12" s="697" t="s">
        <v>795</v>
      </c>
      <c r="B12" s="702">
        <v>22717</v>
      </c>
      <c r="C12" s="702">
        <v>301073</v>
      </c>
      <c r="D12" s="702">
        <v>100382</v>
      </c>
      <c r="E12" s="702">
        <v>315177</v>
      </c>
      <c r="F12" s="702">
        <v>52862</v>
      </c>
      <c r="G12" s="702">
        <v>35718</v>
      </c>
      <c r="H12" s="702">
        <v>827929</v>
      </c>
      <c r="I12" s="705">
        <v>731342</v>
      </c>
      <c r="J12" s="703">
        <v>88.332999999999998</v>
      </c>
      <c r="K12" s="705">
        <v>96587</v>
      </c>
      <c r="L12" s="706">
        <v>11.67</v>
      </c>
    </row>
    <row r="13" spans="1:17" ht="15">
      <c r="A13" s="697" t="s">
        <v>833</v>
      </c>
      <c r="B13" s="702">
        <v>55195</v>
      </c>
      <c r="C13" s="702">
        <v>153495</v>
      </c>
      <c r="D13" s="702">
        <v>949149</v>
      </c>
      <c r="E13" s="702">
        <v>330047</v>
      </c>
      <c r="F13" s="702">
        <v>180117</v>
      </c>
      <c r="G13" s="702">
        <v>47495</v>
      </c>
      <c r="H13" s="702">
        <v>1715498</v>
      </c>
      <c r="I13" s="702">
        <v>1257321</v>
      </c>
      <c r="J13" s="703">
        <v>73.290000000000006</v>
      </c>
      <c r="K13" s="702">
        <v>458177</v>
      </c>
      <c r="L13" s="703">
        <v>26.71</v>
      </c>
      <c r="N13" s="564"/>
      <c r="O13" s="564"/>
      <c r="P13" s="564"/>
      <c r="Q13" s="564"/>
    </row>
    <row r="14" spans="1:17" ht="16.5">
      <c r="A14" s="453" t="s">
        <v>834</v>
      </c>
      <c r="B14" s="702">
        <v>3968</v>
      </c>
      <c r="C14" s="702">
        <v>135856</v>
      </c>
      <c r="D14" s="702">
        <v>41737</v>
      </c>
      <c r="E14" s="702">
        <v>117490</v>
      </c>
      <c r="F14" s="702">
        <v>11271</v>
      </c>
      <c r="G14" s="702">
        <v>36500</v>
      </c>
      <c r="H14" s="702">
        <v>346822</v>
      </c>
      <c r="I14" s="705">
        <v>253423</v>
      </c>
      <c r="J14" s="703">
        <v>73.069999999999993</v>
      </c>
      <c r="K14" s="705">
        <v>93399</v>
      </c>
      <c r="L14" s="703">
        <v>26.93</v>
      </c>
      <c r="N14" s="564"/>
      <c r="O14" s="564"/>
      <c r="P14" s="564"/>
      <c r="Q14" s="564"/>
    </row>
    <row r="15" spans="1:17" ht="16.5">
      <c r="A15" s="453" t="s">
        <v>835</v>
      </c>
      <c r="B15" s="707">
        <v>35047</v>
      </c>
      <c r="C15" s="707">
        <v>195106</v>
      </c>
      <c r="D15" s="707">
        <v>453870</v>
      </c>
      <c r="E15" s="707">
        <v>366366</v>
      </c>
      <c r="F15" s="707">
        <v>32259</v>
      </c>
      <c r="G15" s="707">
        <v>89123</v>
      </c>
      <c r="H15" s="707">
        <v>1171771</v>
      </c>
      <c r="I15" s="707">
        <v>957651</v>
      </c>
      <c r="J15" s="708">
        <v>81.73</v>
      </c>
      <c r="K15" s="707">
        <v>214120</v>
      </c>
      <c r="L15" s="709">
        <v>18.27</v>
      </c>
      <c r="N15" s="564"/>
      <c r="P15" s="710"/>
    </row>
    <row r="16" spans="1:17" ht="16.5">
      <c r="A16" s="453" t="s">
        <v>836</v>
      </c>
      <c r="B16" s="711">
        <v>2992</v>
      </c>
      <c r="C16" s="711">
        <v>39706</v>
      </c>
      <c r="D16" s="711">
        <v>11732</v>
      </c>
      <c r="E16" s="711">
        <v>173301</v>
      </c>
      <c r="F16" s="711">
        <v>20767</v>
      </c>
      <c r="G16" s="711">
        <v>103145</v>
      </c>
      <c r="H16" s="711">
        <v>351643</v>
      </c>
      <c r="I16" s="705">
        <v>284182</v>
      </c>
      <c r="J16" s="703">
        <v>80.819999999999993</v>
      </c>
      <c r="K16" s="705">
        <v>71205</v>
      </c>
      <c r="L16" s="703">
        <v>20.25</v>
      </c>
      <c r="N16" s="564"/>
    </row>
    <row r="17" spans="1:14" ht="16.5">
      <c r="A17" s="453" t="s">
        <v>837</v>
      </c>
      <c r="B17" s="711">
        <v>58810</v>
      </c>
      <c r="C17" s="711">
        <v>124995</v>
      </c>
      <c r="D17" s="711">
        <v>694879</v>
      </c>
      <c r="E17" s="711">
        <v>331013</v>
      </c>
      <c r="F17" s="711">
        <v>63452</v>
      </c>
      <c r="G17" s="711">
        <v>435208</v>
      </c>
      <c r="H17" s="711">
        <v>1708357</v>
      </c>
      <c r="I17" s="705">
        <v>1376499</v>
      </c>
      <c r="J17" s="703">
        <v>80.569999999999993</v>
      </c>
      <c r="K17" s="707">
        <v>331502</v>
      </c>
      <c r="L17" s="709">
        <v>19.399999999999999</v>
      </c>
      <c r="N17" s="564"/>
    </row>
    <row r="18" spans="1:14" ht="16.5">
      <c r="A18" s="453" t="s">
        <v>838</v>
      </c>
      <c r="B18" s="711">
        <v>63048</v>
      </c>
      <c r="C18" s="711">
        <v>72191</v>
      </c>
      <c r="D18" s="711">
        <v>28755</v>
      </c>
      <c r="E18" s="711">
        <v>290825</v>
      </c>
      <c r="F18" s="711">
        <v>68198</v>
      </c>
      <c r="G18" s="711">
        <v>629313</v>
      </c>
      <c r="H18" s="711">
        <v>1152330</v>
      </c>
      <c r="I18" s="705">
        <v>712494</v>
      </c>
      <c r="J18" s="712">
        <v>82.92</v>
      </c>
      <c r="K18" s="705">
        <v>439484</v>
      </c>
      <c r="L18" s="713">
        <v>38.14</v>
      </c>
      <c r="N18" s="564"/>
    </row>
    <row r="19" spans="1:14" ht="15.75">
      <c r="A19" s="453" t="s">
        <v>839</v>
      </c>
      <c r="B19" s="711">
        <v>92092</v>
      </c>
      <c r="C19" s="711">
        <v>168156</v>
      </c>
      <c r="D19" s="711">
        <v>1086763</v>
      </c>
      <c r="E19" s="711">
        <v>474218</v>
      </c>
      <c r="F19" s="711">
        <v>30746</v>
      </c>
      <c r="G19" s="711">
        <v>948469</v>
      </c>
      <c r="H19" s="711">
        <v>2800444</v>
      </c>
      <c r="I19" s="705">
        <v>104867</v>
      </c>
      <c r="J19" s="714">
        <v>3.74</v>
      </c>
      <c r="K19" s="705">
        <v>2045941</v>
      </c>
      <c r="L19" s="714">
        <v>73.06</v>
      </c>
    </row>
    <row r="20" spans="1:14" s="691" customFormat="1" ht="12.75">
      <c r="A20" s="690" t="s">
        <v>840</v>
      </c>
      <c r="B20" s="715"/>
      <c r="C20" s="715"/>
      <c r="D20" s="715"/>
      <c r="E20" s="715"/>
      <c r="F20" s="716"/>
      <c r="G20" s="715"/>
      <c r="H20" s="715"/>
      <c r="I20" s="715"/>
      <c r="J20" s="1276" t="s">
        <v>802</v>
      </c>
      <c r="K20" s="1277" t="s">
        <v>803</v>
      </c>
    </row>
    <row r="21" spans="1:14" s="691" customFormat="1" ht="14.25">
      <c r="A21" s="690" t="s">
        <v>532</v>
      </c>
      <c r="B21" s="715"/>
      <c r="C21" s="715"/>
      <c r="D21" s="715"/>
      <c r="E21" s="715"/>
      <c r="F21" s="716"/>
      <c r="G21" s="715"/>
      <c r="H21" s="715"/>
      <c r="I21" s="715"/>
      <c r="J21" s="1278"/>
      <c r="K21" s="1277" t="s">
        <v>805</v>
      </c>
    </row>
    <row r="22" spans="1:14" s="691" customFormat="1" ht="14.25">
      <c r="A22" s="704"/>
      <c r="B22" s="719"/>
      <c r="C22" s="715"/>
      <c r="D22" s="715"/>
      <c r="E22" s="715"/>
      <c r="F22" s="715"/>
      <c r="G22" s="715"/>
      <c r="H22" s="715"/>
      <c r="I22" s="715"/>
      <c r="J22" s="1278"/>
      <c r="K22" s="1277" t="s">
        <v>806</v>
      </c>
    </row>
    <row r="23" spans="1:14" s="691" customFormat="1" ht="14.25">
      <c r="A23" s="704"/>
      <c r="B23" s="719"/>
      <c r="C23" s="715"/>
      <c r="D23" s="715"/>
      <c r="E23" s="715"/>
      <c r="F23" s="715"/>
      <c r="G23" s="715"/>
      <c r="H23" s="715"/>
      <c r="I23" s="715"/>
      <c r="J23" s="1278"/>
      <c r="K23" s="1277" t="s">
        <v>807</v>
      </c>
    </row>
    <row r="24" spans="1:14" s="691" customFormat="1" ht="14.25">
      <c r="A24" s="704"/>
      <c r="B24" s="715"/>
      <c r="C24" s="715"/>
      <c r="D24" s="715"/>
      <c r="E24" s="715"/>
      <c r="F24" s="715"/>
      <c r="G24" s="715"/>
      <c r="H24" s="715"/>
      <c r="I24" s="715"/>
      <c r="J24" s="1278"/>
      <c r="K24" s="1277" t="s">
        <v>808</v>
      </c>
    </row>
    <row r="25" spans="1:14" s="691" customFormat="1" ht="14.25">
      <c r="A25" s="704"/>
      <c r="B25" s="715"/>
      <c r="C25" s="715"/>
      <c r="D25" s="715"/>
      <c r="E25" s="715"/>
      <c r="F25" s="715"/>
      <c r="G25" s="715"/>
      <c r="H25" s="715"/>
      <c r="I25" s="715"/>
      <c r="J25" s="1278"/>
      <c r="K25" s="1277" t="s">
        <v>809</v>
      </c>
    </row>
    <row r="26" spans="1:14" s="691" customFormat="1" ht="14.25">
      <c r="A26" s="704"/>
      <c r="B26" s="715"/>
      <c r="C26" s="715"/>
      <c r="D26" s="715"/>
      <c r="E26" s="715"/>
      <c r="F26" s="715"/>
      <c r="G26" s="715"/>
      <c r="H26" s="715"/>
      <c r="I26" s="715"/>
      <c r="J26" s="1278"/>
      <c r="K26" s="1277" t="s">
        <v>810</v>
      </c>
    </row>
    <row r="27" spans="1:14" ht="14.25">
      <c r="A27" s="704"/>
      <c r="B27" s="715"/>
      <c r="C27" s="715"/>
      <c r="D27" s="715"/>
      <c r="E27" s="715"/>
      <c r="F27" s="715"/>
      <c r="G27" s="715"/>
      <c r="H27" s="715"/>
      <c r="I27" s="715"/>
      <c r="J27" s="1278"/>
      <c r="K27" s="1277" t="s">
        <v>811</v>
      </c>
    </row>
    <row r="28" spans="1:14" ht="14.25">
      <c r="A28" s="704"/>
      <c r="B28" s="715"/>
      <c r="C28" s="715"/>
      <c r="D28" s="715"/>
      <c r="E28" s="715"/>
      <c r="F28" s="715"/>
      <c r="G28" s="715"/>
      <c r="H28" s="715"/>
      <c r="I28" s="715"/>
      <c r="J28" s="1278"/>
      <c r="K28" s="1277" t="s">
        <v>812</v>
      </c>
    </row>
    <row r="29" spans="1:14" ht="14.25">
      <c r="A29" s="704"/>
      <c r="B29" s="715"/>
      <c r="C29" s="715"/>
      <c r="D29" s="715"/>
      <c r="E29" s="715"/>
      <c r="F29" s="715"/>
      <c r="G29" s="715"/>
      <c r="H29" s="715"/>
      <c r="I29" s="715"/>
      <c r="J29" s="1278"/>
      <c r="K29" s="1277" t="s">
        <v>813</v>
      </c>
    </row>
    <row r="30" spans="1:14" ht="14.25">
      <c r="A30" s="704"/>
      <c r="B30" s="715"/>
      <c r="C30" s="715"/>
      <c r="D30" s="715"/>
      <c r="E30" s="715"/>
      <c r="F30" s="715"/>
      <c r="G30" s="715"/>
      <c r="H30" s="715"/>
      <c r="I30" s="715"/>
      <c r="J30" s="1278"/>
      <c r="K30" s="1277" t="s">
        <v>814</v>
      </c>
    </row>
    <row r="31" spans="1:14" ht="14.25">
      <c r="A31" s="704"/>
      <c r="B31" s="715"/>
      <c r="C31" s="715"/>
      <c r="D31" s="715"/>
      <c r="E31" s="715"/>
      <c r="F31" s="715"/>
      <c r="G31" s="715"/>
      <c r="H31" s="715"/>
      <c r="I31" s="715"/>
      <c r="J31" s="1278"/>
      <c r="K31" s="1277" t="s">
        <v>815</v>
      </c>
    </row>
    <row r="32" spans="1:14" ht="12.75">
      <c r="A32" s="704"/>
      <c r="B32" s="715"/>
      <c r="C32" s="715"/>
      <c r="D32" s="715"/>
      <c r="E32" s="715"/>
      <c r="F32" s="715"/>
      <c r="G32" s="715"/>
      <c r="H32" s="715"/>
      <c r="I32" s="715"/>
      <c r="J32" s="717"/>
      <c r="K32" s="715"/>
      <c r="L32" s="717"/>
    </row>
    <row r="33" spans="1:12" ht="12.75">
      <c r="A33" s="704"/>
      <c r="B33" s="715"/>
      <c r="C33" s="715"/>
      <c r="D33" s="715"/>
      <c r="E33" s="715"/>
      <c r="F33" s="715"/>
      <c r="G33" s="715"/>
      <c r="H33" s="715"/>
      <c r="I33" s="715"/>
      <c r="J33" s="717"/>
      <c r="K33" s="715"/>
      <c r="L33" s="717"/>
    </row>
    <row r="34" spans="1:12">
      <c r="A34" s="690"/>
    </row>
    <row r="35" spans="1:12">
      <c r="A35" s="690"/>
    </row>
    <row r="36" spans="1:12">
      <c r="A36" s="690"/>
    </row>
    <row r="37" spans="1:12">
      <c r="A37" s="690"/>
    </row>
    <row r="38" spans="1:12">
      <c r="A38" s="690"/>
    </row>
  </sheetData>
  <mergeCells count="6">
    <mergeCell ref="K2:L2"/>
    <mergeCell ref="A3:L3"/>
    <mergeCell ref="A4:L4"/>
    <mergeCell ref="B6:H6"/>
    <mergeCell ref="I6:J6"/>
    <mergeCell ref="K6:L6"/>
  </mergeCells>
  <hyperlinks>
    <hyperlink ref="K2" location="Contents!A1" display="cs;slf;fj;jpw;F jpUk;Gtjw;F"/>
    <hyperlink ref="K2:L2" location="உள்ளடக்கம்!A1" display="cs;slf;fj;jpw;F jpUk;Gtjw;F"/>
  </hyperlinks>
  <pageMargins left="0.7" right="0.7" top="0.75" bottom="0.75" header="0.3" footer="0.3"/>
  <headerFooter>
    <oddHeader>&amp;L&amp;"Calibri"&amp;10&amp;K000000 [Limited Sharing]&amp;1#_x000D_</oddHead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7"/>
  <sheetViews>
    <sheetView workbookViewId="0">
      <selection activeCell="N2" sqref="N2"/>
    </sheetView>
  </sheetViews>
  <sheetFormatPr defaultColWidth="13.5" defaultRowHeight="14.25"/>
  <cols>
    <col min="1" max="1" width="33.5" style="725" customWidth="1"/>
    <col min="2" max="2" width="13.83203125" style="735" customWidth="1"/>
    <col min="3" max="3" width="10.83203125" style="735" customWidth="1"/>
    <col min="4" max="4" width="1.1640625" style="735" customWidth="1"/>
    <col min="5" max="5" width="10.83203125" style="735" customWidth="1"/>
    <col min="6" max="7" width="10.83203125" style="725" customWidth="1"/>
    <col min="8" max="8" width="10.83203125" style="736" customWidth="1"/>
    <col min="9" max="14" width="10.83203125" style="725" customWidth="1"/>
    <col min="15" max="15" width="12.5" style="725" customWidth="1"/>
    <col min="16" max="256" width="13.5" style="725"/>
    <col min="257" max="257" width="21" style="725" customWidth="1"/>
    <col min="258" max="258" width="11.83203125" style="725" bestFit="1" customWidth="1"/>
    <col min="259" max="259" width="10.83203125" style="725" customWidth="1"/>
    <col min="260" max="260" width="1.1640625" style="725" customWidth="1"/>
    <col min="261" max="271" width="10.83203125" style="725" customWidth="1"/>
    <col min="272" max="512" width="13.5" style="725"/>
    <col min="513" max="513" width="21" style="725" customWidth="1"/>
    <col min="514" max="514" width="11.83203125" style="725" bestFit="1" customWidth="1"/>
    <col min="515" max="515" width="10.83203125" style="725" customWidth="1"/>
    <col min="516" max="516" width="1.1640625" style="725" customWidth="1"/>
    <col min="517" max="527" width="10.83203125" style="725" customWidth="1"/>
    <col min="528" max="768" width="13.5" style="725"/>
    <col min="769" max="769" width="21" style="725" customWidth="1"/>
    <col min="770" max="770" width="11.83203125" style="725" bestFit="1" customWidth="1"/>
    <col min="771" max="771" width="10.83203125" style="725" customWidth="1"/>
    <col min="772" max="772" width="1.1640625" style="725" customWidth="1"/>
    <col min="773" max="783" width="10.83203125" style="725" customWidth="1"/>
    <col min="784" max="1024" width="13.5" style="725"/>
    <col min="1025" max="1025" width="21" style="725" customWidth="1"/>
    <col min="1026" max="1026" width="11.83203125" style="725" bestFit="1" customWidth="1"/>
    <col min="1027" max="1027" width="10.83203125" style="725" customWidth="1"/>
    <col min="1028" max="1028" width="1.1640625" style="725" customWidth="1"/>
    <col min="1029" max="1039" width="10.83203125" style="725" customWidth="1"/>
    <col min="1040" max="1280" width="13.5" style="725"/>
    <col min="1281" max="1281" width="21" style="725" customWidth="1"/>
    <col min="1282" max="1282" width="11.83203125" style="725" bestFit="1" customWidth="1"/>
    <col min="1283" max="1283" width="10.83203125" style="725" customWidth="1"/>
    <col min="1284" max="1284" width="1.1640625" style="725" customWidth="1"/>
    <col min="1285" max="1295" width="10.83203125" style="725" customWidth="1"/>
    <col min="1296" max="1536" width="13.5" style="725"/>
    <col min="1537" max="1537" width="21" style="725" customWidth="1"/>
    <col min="1538" max="1538" width="11.83203125" style="725" bestFit="1" customWidth="1"/>
    <col min="1539" max="1539" width="10.83203125" style="725" customWidth="1"/>
    <col min="1540" max="1540" width="1.1640625" style="725" customWidth="1"/>
    <col min="1541" max="1551" width="10.83203125" style="725" customWidth="1"/>
    <col min="1552" max="1792" width="13.5" style="725"/>
    <col min="1793" max="1793" width="21" style="725" customWidth="1"/>
    <col min="1794" max="1794" width="11.83203125" style="725" bestFit="1" customWidth="1"/>
    <col min="1795" max="1795" width="10.83203125" style="725" customWidth="1"/>
    <col min="1796" max="1796" width="1.1640625" style="725" customWidth="1"/>
    <col min="1797" max="1807" width="10.83203125" style="725" customWidth="1"/>
    <col min="1808" max="2048" width="13.5" style="725"/>
    <col min="2049" max="2049" width="21" style="725" customWidth="1"/>
    <col min="2050" max="2050" width="11.83203125" style="725" bestFit="1" customWidth="1"/>
    <col min="2051" max="2051" width="10.83203125" style="725" customWidth="1"/>
    <col min="2052" max="2052" width="1.1640625" style="725" customWidth="1"/>
    <col min="2053" max="2063" width="10.83203125" style="725" customWidth="1"/>
    <col min="2064" max="2304" width="13.5" style="725"/>
    <col min="2305" max="2305" width="21" style="725" customWidth="1"/>
    <col min="2306" max="2306" width="11.83203125" style="725" bestFit="1" customWidth="1"/>
    <col min="2307" max="2307" width="10.83203125" style="725" customWidth="1"/>
    <col min="2308" max="2308" width="1.1640625" style="725" customWidth="1"/>
    <col min="2309" max="2319" width="10.83203125" style="725" customWidth="1"/>
    <col min="2320" max="2560" width="13.5" style="725"/>
    <col min="2561" max="2561" width="21" style="725" customWidth="1"/>
    <col min="2562" max="2562" width="11.83203125" style="725" bestFit="1" customWidth="1"/>
    <col min="2563" max="2563" width="10.83203125" style="725" customWidth="1"/>
    <col min="2564" max="2564" width="1.1640625" style="725" customWidth="1"/>
    <col min="2565" max="2575" width="10.83203125" style="725" customWidth="1"/>
    <col min="2576" max="2816" width="13.5" style="725"/>
    <col min="2817" max="2817" width="21" style="725" customWidth="1"/>
    <col min="2818" max="2818" width="11.83203125" style="725" bestFit="1" customWidth="1"/>
    <col min="2819" max="2819" width="10.83203125" style="725" customWidth="1"/>
    <col min="2820" max="2820" width="1.1640625" style="725" customWidth="1"/>
    <col min="2821" max="2831" width="10.83203125" style="725" customWidth="1"/>
    <col min="2832" max="3072" width="13.5" style="725"/>
    <col min="3073" max="3073" width="21" style="725" customWidth="1"/>
    <col min="3074" max="3074" width="11.83203125" style="725" bestFit="1" customWidth="1"/>
    <col min="3075" max="3075" width="10.83203125" style="725" customWidth="1"/>
    <col min="3076" max="3076" width="1.1640625" style="725" customWidth="1"/>
    <col min="3077" max="3087" width="10.83203125" style="725" customWidth="1"/>
    <col min="3088" max="3328" width="13.5" style="725"/>
    <col min="3329" max="3329" width="21" style="725" customWidth="1"/>
    <col min="3330" max="3330" width="11.83203125" style="725" bestFit="1" customWidth="1"/>
    <col min="3331" max="3331" width="10.83203125" style="725" customWidth="1"/>
    <col min="3332" max="3332" width="1.1640625" style="725" customWidth="1"/>
    <col min="3333" max="3343" width="10.83203125" style="725" customWidth="1"/>
    <col min="3344" max="3584" width="13.5" style="725"/>
    <col min="3585" max="3585" width="21" style="725" customWidth="1"/>
    <col min="3586" max="3586" width="11.83203125" style="725" bestFit="1" customWidth="1"/>
    <col min="3587" max="3587" width="10.83203125" style="725" customWidth="1"/>
    <col min="3588" max="3588" width="1.1640625" style="725" customWidth="1"/>
    <col min="3589" max="3599" width="10.83203125" style="725" customWidth="1"/>
    <col min="3600" max="3840" width="13.5" style="725"/>
    <col min="3841" max="3841" width="21" style="725" customWidth="1"/>
    <col min="3842" max="3842" width="11.83203125" style="725" bestFit="1" customWidth="1"/>
    <col min="3843" max="3843" width="10.83203125" style="725" customWidth="1"/>
    <col min="3844" max="3844" width="1.1640625" style="725" customWidth="1"/>
    <col min="3845" max="3855" width="10.83203125" style="725" customWidth="1"/>
    <col min="3856" max="4096" width="13.5" style="725"/>
    <col min="4097" max="4097" width="21" style="725" customWidth="1"/>
    <col min="4098" max="4098" width="11.83203125" style="725" bestFit="1" customWidth="1"/>
    <col min="4099" max="4099" width="10.83203125" style="725" customWidth="1"/>
    <col min="4100" max="4100" width="1.1640625" style="725" customWidth="1"/>
    <col min="4101" max="4111" width="10.83203125" style="725" customWidth="1"/>
    <col min="4112" max="4352" width="13.5" style="725"/>
    <col min="4353" max="4353" width="21" style="725" customWidth="1"/>
    <col min="4354" max="4354" width="11.83203125" style="725" bestFit="1" customWidth="1"/>
    <col min="4355" max="4355" width="10.83203125" style="725" customWidth="1"/>
    <col min="4356" max="4356" width="1.1640625" style="725" customWidth="1"/>
    <col min="4357" max="4367" width="10.83203125" style="725" customWidth="1"/>
    <col min="4368" max="4608" width="13.5" style="725"/>
    <col min="4609" max="4609" width="21" style="725" customWidth="1"/>
    <col min="4610" max="4610" width="11.83203125" style="725" bestFit="1" customWidth="1"/>
    <col min="4611" max="4611" width="10.83203125" style="725" customWidth="1"/>
    <col min="4612" max="4612" width="1.1640625" style="725" customWidth="1"/>
    <col min="4613" max="4623" width="10.83203125" style="725" customWidth="1"/>
    <col min="4624" max="4864" width="13.5" style="725"/>
    <col min="4865" max="4865" width="21" style="725" customWidth="1"/>
    <col min="4866" max="4866" width="11.83203125" style="725" bestFit="1" customWidth="1"/>
    <col min="4867" max="4867" width="10.83203125" style="725" customWidth="1"/>
    <col min="4868" max="4868" width="1.1640625" style="725" customWidth="1"/>
    <col min="4869" max="4879" width="10.83203125" style="725" customWidth="1"/>
    <col min="4880" max="5120" width="13.5" style="725"/>
    <col min="5121" max="5121" width="21" style="725" customWidth="1"/>
    <col min="5122" max="5122" width="11.83203125" style="725" bestFit="1" customWidth="1"/>
    <col min="5123" max="5123" width="10.83203125" style="725" customWidth="1"/>
    <col min="5124" max="5124" width="1.1640625" style="725" customWidth="1"/>
    <col min="5125" max="5135" width="10.83203125" style="725" customWidth="1"/>
    <col min="5136" max="5376" width="13.5" style="725"/>
    <col min="5377" max="5377" width="21" style="725" customWidth="1"/>
    <col min="5378" max="5378" width="11.83203125" style="725" bestFit="1" customWidth="1"/>
    <col min="5379" max="5379" width="10.83203125" style="725" customWidth="1"/>
    <col min="5380" max="5380" width="1.1640625" style="725" customWidth="1"/>
    <col min="5381" max="5391" width="10.83203125" style="725" customWidth="1"/>
    <col min="5392" max="5632" width="13.5" style="725"/>
    <col min="5633" max="5633" width="21" style="725" customWidth="1"/>
    <col min="5634" max="5634" width="11.83203125" style="725" bestFit="1" customWidth="1"/>
    <col min="5635" max="5635" width="10.83203125" style="725" customWidth="1"/>
    <col min="5636" max="5636" width="1.1640625" style="725" customWidth="1"/>
    <col min="5637" max="5647" width="10.83203125" style="725" customWidth="1"/>
    <col min="5648" max="5888" width="13.5" style="725"/>
    <col min="5889" max="5889" width="21" style="725" customWidth="1"/>
    <col min="5890" max="5890" width="11.83203125" style="725" bestFit="1" customWidth="1"/>
    <col min="5891" max="5891" width="10.83203125" style="725" customWidth="1"/>
    <col min="5892" max="5892" width="1.1640625" style="725" customWidth="1"/>
    <col min="5893" max="5903" width="10.83203125" style="725" customWidth="1"/>
    <col min="5904" max="6144" width="13.5" style="725"/>
    <col min="6145" max="6145" width="21" style="725" customWidth="1"/>
    <col min="6146" max="6146" width="11.83203125" style="725" bestFit="1" customWidth="1"/>
    <col min="6147" max="6147" width="10.83203125" style="725" customWidth="1"/>
    <col min="6148" max="6148" width="1.1640625" style="725" customWidth="1"/>
    <col min="6149" max="6159" width="10.83203125" style="725" customWidth="1"/>
    <col min="6160" max="6400" width="13.5" style="725"/>
    <col min="6401" max="6401" width="21" style="725" customWidth="1"/>
    <col min="6402" max="6402" width="11.83203125" style="725" bestFit="1" customWidth="1"/>
    <col min="6403" max="6403" width="10.83203125" style="725" customWidth="1"/>
    <col min="6404" max="6404" width="1.1640625" style="725" customWidth="1"/>
    <col min="6405" max="6415" width="10.83203125" style="725" customWidth="1"/>
    <col min="6416" max="6656" width="13.5" style="725"/>
    <col min="6657" max="6657" width="21" style="725" customWidth="1"/>
    <col min="6658" max="6658" width="11.83203125" style="725" bestFit="1" customWidth="1"/>
    <col min="6659" max="6659" width="10.83203125" style="725" customWidth="1"/>
    <col min="6660" max="6660" width="1.1640625" style="725" customWidth="1"/>
    <col min="6661" max="6671" width="10.83203125" style="725" customWidth="1"/>
    <col min="6672" max="6912" width="13.5" style="725"/>
    <col min="6913" max="6913" width="21" style="725" customWidth="1"/>
    <col min="6914" max="6914" width="11.83203125" style="725" bestFit="1" customWidth="1"/>
    <col min="6915" max="6915" width="10.83203125" style="725" customWidth="1"/>
    <col min="6916" max="6916" width="1.1640625" style="725" customWidth="1"/>
    <col min="6917" max="6927" width="10.83203125" style="725" customWidth="1"/>
    <col min="6928" max="7168" width="13.5" style="725"/>
    <col min="7169" max="7169" width="21" style="725" customWidth="1"/>
    <col min="7170" max="7170" width="11.83203125" style="725" bestFit="1" customWidth="1"/>
    <col min="7171" max="7171" width="10.83203125" style="725" customWidth="1"/>
    <col min="7172" max="7172" width="1.1640625" style="725" customWidth="1"/>
    <col min="7173" max="7183" width="10.83203125" style="725" customWidth="1"/>
    <col min="7184" max="7424" width="13.5" style="725"/>
    <col min="7425" max="7425" width="21" style="725" customWidth="1"/>
    <col min="7426" max="7426" width="11.83203125" style="725" bestFit="1" customWidth="1"/>
    <col min="7427" max="7427" width="10.83203125" style="725" customWidth="1"/>
    <col min="7428" max="7428" width="1.1640625" style="725" customWidth="1"/>
    <col min="7429" max="7439" width="10.83203125" style="725" customWidth="1"/>
    <col min="7440" max="7680" width="13.5" style="725"/>
    <col min="7681" max="7681" width="21" style="725" customWidth="1"/>
    <col min="7682" max="7682" width="11.83203125" style="725" bestFit="1" customWidth="1"/>
    <col min="7683" max="7683" width="10.83203125" style="725" customWidth="1"/>
    <col min="7684" max="7684" width="1.1640625" style="725" customWidth="1"/>
    <col min="7685" max="7695" width="10.83203125" style="725" customWidth="1"/>
    <col min="7696" max="7936" width="13.5" style="725"/>
    <col min="7937" max="7937" width="21" style="725" customWidth="1"/>
    <col min="7938" max="7938" width="11.83203125" style="725" bestFit="1" customWidth="1"/>
    <col min="7939" max="7939" width="10.83203125" style="725" customWidth="1"/>
    <col min="7940" max="7940" width="1.1640625" style="725" customWidth="1"/>
    <col min="7941" max="7951" width="10.83203125" style="725" customWidth="1"/>
    <col min="7952" max="8192" width="13.5" style="725"/>
    <col min="8193" max="8193" width="21" style="725" customWidth="1"/>
    <col min="8194" max="8194" width="11.83203125" style="725" bestFit="1" customWidth="1"/>
    <col min="8195" max="8195" width="10.83203125" style="725" customWidth="1"/>
    <col min="8196" max="8196" width="1.1640625" style="725" customWidth="1"/>
    <col min="8197" max="8207" width="10.83203125" style="725" customWidth="1"/>
    <col min="8208" max="8448" width="13.5" style="725"/>
    <col min="8449" max="8449" width="21" style="725" customWidth="1"/>
    <col min="8450" max="8450" width="11.83203125" style="725" bestFit="1" customWidth="1"/>
    <col min="8451" max="8451" width="10.83203125" style="725" customWidth="1"/>
    <col min="8452" max="8452" width="1.1640625" style="725" customWidth="1"/>
    <col min="8453" max="8463" width="10.83203125" style="725" customWidth="1"/>
    <col min="8464" max="8704" width="13.5" style="725"/>
    <col min="8705" max="8705" width="21" style="725" customWidth="1"/>
    <col min="8706" max="8706" width="11.83203125" style="725" bestFit="1" customWidth="1"/>
    <col min="8707" max="8707" width="10.83203125" style="725" customWidth="1"/>
    <col min="8708" max="8708" width="1.1640625" style="725" customWidth="1"/>
    <col min="8709" max="8719" width="10.83203125" style="725" customWidth="1"/>
    <col min="8720" max="8960" width="13.5" style="725"/>
    <col min="8961" max="8961" width="21" style="725" customWidth="1"/>
    <col min="8962" max="8962" width="11.83203125" style="725" bestFit="1" customWidth="1"/>
    <col min="8963" max="8963" width="10.83203125" style="725" customWidth="1"/>
    <col min="8964" max="8964" width="1.1640625" style="725" customWidth="1"/>
    <col min="8965" max="8975" width="10.83203125" style="725" customWidth="1"/>
    <col min="8976" max="9216" width="13.5" style="725"/>
    <col min="9217" max="9217" width="21" style="725" customWidth="1"/>
    <col min="9218" max="9218" width="11.83203125" style="725" bestFit="1" customWidth="1"/>
    <col min="9219" max="9219" width="10.83203125" style="725" customWidth="1"/>
    <col min="9220" max="9220" width="1.1640625" style="725" customWidth="1"/>
    <col min="9221" max="9231" width="10.83203125" style="725" customWidth="1"/>
    <col min="9232" max="9472" width="13.5" style="725"/>
    <col min="9473" max="9473" width="21" style="725" customWidth="1"/>
    <col min="9474" max="9474" width="11.83203125" style="725" bestFit="1" customWidth="1"/>
    <col min="9475" max="9475" width="10.83203125" style="725" customWidth="1"/>
    <col min="9476" max="9476" width="1.1640625" style="725" customWidth="1"/>
    <col min="9477" max="9487" width="10.83203125" style="725" customWidth="1"/>
    <col min="9488" max="9728" width="13.5" style="725"/>
    <col min="9729" max="9729" width="21" style="725" customWidth="1"/>
    <col min="9730" max="9730" width="11.83203125" style="725" bestFit="1" customWidth="1"/>
    <col min="9731" max="9731" width="10.83203125" style="725" customWidth="1"/>
    <col min="9732" max="9732" width="1.1640625" style="725" customWidth="1"/>
    <col min="9733" max="9743" width="10.83203125" style="725" customWidth="1"/>
    <col min="9744" max="9984" width="13.5" style="725"/>
    <col min="9985" max="9985" width="21" style="725" customWidth="1"/>
    <col min="9986" max="9986" width="11.83203125" style="725" bestFit="1" customWidth="1"/>
    <col min="9987" max="9987" width="10.83203125" style="725" customWidth="1"/>
    <col min="9988" max="9988" width="1.1640625" style="725" customWidth="1"/>
    <col min="9989" max="9999" width="10.83203125" style="725" customWidth="1"/>
    <col min="10000" max="10240" width="13.5" style="725"/>
    <col min="10241" max="10241" width="21" style="725" customWidth="1"/>
    <col min="10242" max="10242" width="11.83203125" style="725" bestFit="1" customWidth="1"/>
    <col min="10243" max="10243" width="10.83203125" style="725" customWidth="1"/>
    <col min="10244" max="10244" width="1.1640625" style="725" customWidth="1"/>
    <col min="10245" max="10255" width="10.83203125" style="725" customWidth="1"/>
    <col min="10256" max="10496" width="13.5" style="725"/>
    <col min="10497" max="10497" width="21" style="725" customWidth="1"/>
    <col min="10498" max="10498" width="11.83203125" style="725" bestFit="1" customWidth="1"/>
    <col min="10499" max="10499" width="10.83203125" style="725" customWidth="1"/>
    <col min="10500" max="10500" width="1.1640625" style="725" customWidth="1"/>
    <col min="10501" max="10511" width="10.83203125" style="725" customWidth="1"/>
    <col min="10512" max="10752" width="13.5" style="725"/>
    <col min="10753" max="10753" width="21" style="725" customWidth="1"/>
    <col min="10754" max="10754" width="11.83203125" style="725" bestFit="1" customWidth="1"/>
    <col min="10755" max="10755" width="10.83203125" style="725" customWidth="1"/>
    <col min="10756" max="10756" width="1.1640625" style="725" customWidth="1"/>
    <col min="10757" max="10767" width="10.83203125" style="725" customWidth="1"/>
    <col min="10768" max="11008" width="13.5" style="725"/>
    <col min="11009" max="11009" width="21" style="725" customWidth="1"/>
    <col min="11010" max="11010" width="11.83203125" style="725" bestFit="1" customWidth="1"/>
    <col min="11011" max="11011" width="10.83203125" style="725" customWidth="1"/>
    <col min="11012" max="11012" width="1.1640625" style="725" customWidth="1"/>
    <col min="11013" max="11023" width="10.83203125" style="725" customWidth="1"/>
    <col min="11024" max="11264" width="13.5" style="725"/>
    <col min="11265" max="11265" width="21" style="725" customWidth="1"/>
    <col min="11266" max="11266" width="11.83203125" style="725" bestFit="1" customWidth="1"/>
    <col min="11267" max="11267" width="10.83203125" style="725" customWidth="1"/>
    <col min="11268" max="11268" width="1.1640625" style="725" customWidth="1"/>
    <col min="11269" max="11279" width="10.83203125" style="725" customWidth="1"/>
    <col min="11280" max="11520" width="13.5" style="725"/>
    <col min="11521" max="11521" width="21" style="725" customWidth="1"/>
    <col min="11522" max="11522" width="11.83203125" style="725" bestFit="1" customWidth="1"/>
    <col min="11523" max="11523" width="10.83203125" style="725" customWidth="1"/>
    <col min="11524" max="11524" width="1.1640625" style="725" customWidth="1"/>
    <col min="11525" max="11535" width="10.83203125" style="725" customWidth="1"/>
    <col min="11536" max="11776" width="13.5" style="725"/>
    <col min="11777" max="11777" width="21" style="725" customWidth="1"/>
    <col min="11778" max="11778" width="11.83203125" style="725" bestFit="1" customWidth="1"/>
    <col min="11779" max="11779" width="10.83203125" style="725" customWidth="1"/>
    <col min="11780" max="11780" width="1.1640625" style="725" customWidth="1"/>
    <col min="11781" max="11791" width="10.83203125" style="725" customWidth="1"/>
    <col min="11792" max="12032" width="13.5" style="725"/>
    <col min="12033" max="12033" width="21" style="725" customWidth="1"/>
    <col min="12034" max="12034" width="11.83203125" style="725" bestFit="1" customWidth="1"/>
    <col min="12035" max="12035" width="10.83203125" style="725" customWidth="1"/>
    <col min="12036" max="12036" width="1.1640625" style="725" customWidth="1"/>
    <col min="12037" max="12047" width="10.83203125" style="725" customWidth="1"/>
    <col min="12048" max="12288" width="13.5" style="725"/>
    <col min="12289" max="12289" width="21" style="725" customWidth="1"/>
    <col min="12290" max="12290" width="11.83203125" style="725" bestFit="1" customWidth="1"/>
    <col min="12291" max="12291" width="10.83203125" style="725" customWidth="1"/>
    <col min="12292" max="12292" width="1.1640625" style="725" customWidth="1"/>
    <col min="12293" max="12303" width="10.83203125" style="725" customWidth="1"/>
    <col min="12304" max="12544" width="13.5" style="725"/>
    <col min="12545" max="12545" width="21" style="725" customWidth="1"/>
    <col min="12546" max="12546" width="11.83203125" style="725" bestFit="1" customWidth="1"/>
    <col min="12547" max="12547" width="10.83203125" style="725" customWidth="1"/>
    <col min="12548" max="12548" width="1.1640625" style="725" customWidth="1"/>
    <col min="12549" max="12559" width="10.83203125" style="725" customWidth="1"/>
    <col min="12560" max="12800" width="13.5" style="725"/>
    <col min="12801" max="12801" width="21" style="725" customWidth="1"/>
    <col min="12802" max="12802" width="11.83203125" style="725" bestFit="1" customWidth="1"/>
    <col min="12803" max="12803" width="10.83203125" style="725" customWidth="1"/>
    <col min="12804" max="12804" width="1.1640625" style="725" customWidth="1"/>
    <col min="12805" max="12815" width="10.83203125" style="725" customWidth="1"/>
    <col min="12816" max="13056" width="13.5" style="725"/>
    <col min="13057" max="13057" width="21" style="725" customWidth="1"/>
    <col min="13058" max="13058" width="11.83203125" style="725" bestFit="1" customWidth="1"/>
    <col min="13059" max="13059" width="10.83203125" style="725" customWidth="1"/>
    <col min="13060" max="13060" width="1.1640625" style="725" customWidth="1"/>
    <col min="13061" max="13071" width="10.83203125" style="725" customWidth="1"/>
    <col min="13072" max="13312" width="13.5" style="725"/>
    <col min="13313" max="13313" width="21" style="725" customWidth="1"/>
    <col min="13314" max="13314" width="11.83203125" style="725" bestFit="1" customWidth="1"/>
    <col min="13315" max="13315" width="10.83203125" style="725" customWidth="1"/>
    <col min="13316" max="13316" width="1.1640625" style="725" customWidth="1"/>
    <col min="13317" max="13327" width="10.83203125" style="725" customWidth="1"/>
    <col min="13328" max="13568" width="13.5" style="725"/>
    <col min="13569" max="13569" width="21" style="725" customWidth="1"/>
    <col min="13570" max="13570" width="11.83203125" style="725" bestFit="1" customWidth="1"/>
    <col min="13571" max="13571" width="10.83203125" style="725" customWidth="1"/>
    <col min="13572" max="13572" width="1.1640625" style="725" customWidth="1"/>
    <col min="13573" max="13583" width="10.83203125" style="725" customWidth="1"/>
    <col min="13584" max="13824" width="13.5" style="725"/>
    <col min="13825" max="13825" width="21" style="725" customWidth="1"/>
    <col min="13826" max="13826" width="11.83203125" style="725" bestFit="1" customWidth="1"/>
    <col min="13827" max="13827" width="10.83203125" style="725" customWidth="1"/>
    <col min="13828" max="13828" width="1.1640625" style="725" customWidth="1"/>
    <col min="13829" max="13839" width="10.83203125" style="725" customWidth="1"/>
    <col min="13840" max="14080" width="13.5" style="725"/>
    <col min="14081" max="14081" width="21" style="725" customWidth="1"/>
    <col min="14082" max="14082" width="11.83203125" style="725" bestFit="1" customWidth="1"/>
    <col min="14083" max="14083" width="10.83203125" style="725" customWidth="1"/>
    <col min="14084" max="14084" width="1.1640625" style="725" customWidth="1"/>
    <col min="14085" max="14095" width="10.83203125" style="725" customWidth="1"/>
    <col min="14096" max="14336" width="13.5" style="725"/>
    <col min="14337" max="14337" width="21" style="725" customWidth="1"/>
    <col min="14338" max="14338" width="11.83203125" style="725" bestFit="1" customWidth="1"/>
    <col min="14339" max="14339" width="10.83203125" style="725" customWidth="1"/>
    <col min="14340" max="14340" width="1.1640625" style="725" customWidth="1"/>
    <col min="14341" max="14351" width="10.83203125" style="725" customWidth="1"/>
    <col min="14352" max="14592" width="13.5" style="725"/>
    <col min="14593" max="14593" width="21" style="725" customWidth="1"/>
    <col min="14594" max="14594" width="11.83203125" style="725" bestFit="1" customWidth="1"/>
    <col min="14595" max="14595" width="10.83203125" style="725" customWidth="1"/>
    <col min="14596" max="14596" width="1.1640625" style="725" customWidth="1"/>
    <col min="14597" max="14607" width="10.83203125" style="725" customWidth="1"/>
    <col min="14608" max="14848" width="13.5" style="725"/>
    <col min="14849" max="14849" width="21" style="725" customWidth="1"/>
    <col min="14850" max="14850" width="11.83203125" style="725" bestFit="1" customWidth="1"/>
    <col min="14851" max="14851" width="10.83203125" style="725" customWidth="1"/>
    <col min="14852" max="14852" width="1.1640625" style="725" customWidth="1"/>
    <col min="14853" max="14863" width="10.83203125" style="725" customWidth="1"/>
    <col min="14864" max="15104" width="13.5" style="725"/>
    <col min="15105" max="15105" width="21" style="725" customWidth="1"/>
    <col min="15106" max="15106" width="11.83203125" style="725" bestFit="1" customWidth="1"/>
    <col min="15107" max="15107" width="10.83203125" style="725" customWidth="1"/>
    <col min="15108" max="15108" width="1.1640625" style="725" customWidth="1"/>
    <col min="15109" max="15119" width="10.83203125" style="725" customWidth="1"/>
    <col min="15120" max="15360" width="13.5" style="725"/>
    <col min="15361" max="15361" width="21" style="725" customWidth="1"/>
    <col min="15362" max="15362" width="11.83203125" style="725" bestFit="1" customWidth="1"/>
    <col min="15363" max="15363" width="10.83203125" style="725" customWidth="1"/>
    <col min="15364" max="15364" width="1.1640625" style="725" customWidth="1"/>
    <col min="15365" max="15375" width="10.83203125" style="725" customWidth="1"/>
    <col min="15376" max="15616" width="13.5" style="725"/>
    <col min="15617" max="15617" width="21" style="725" customWidth="1"/>
    <col min="15618" max="15618" width="11.83203125" style="725" bestFit="1" customWidth="1"/>
    <col min="15619" max="15619" width="10.83203125" style="725" customWidth="1"/>
    <col min="15620" max="15620" width="1.1640625" style="725" customWidth="1"/>
    <col min="15621" max="15631" width="10.83203125" style="725" customWidth="1"/>
    <col min="15632" max="15872" width="13.5" style="725"/>
    <col min="15873" max="15873" width="21" style="725" customWidth="1"/>
    <col min="15874" max="15874" width="11.83203125" style="725" bestFit="1" customWidth="1"/>
    <col min="15875" max="15875" width="10.83203125" style="725" customWidth="1"/>
    <col min="15876" max="15876" width="1.1640625" style="725" customWidth="1"/>
    <col min="15877" max="15887" width="10.83203125" style="725" customWidth="1"/>
    <col min="15888" max="16128" width="13.5" style="725"/>
    <col min="16129" max="16129" width="21" style="725" customWidth="1"/>
    <col min="16130" max="16130" width="11.83203125" style="725" bestFit="1" customWidth="1"/>
    <col min="16131" max="16131" width="10.83203125" style="725" customWidth="1"/>
    <col min="16132" max="16132" width="1.1640625" style="725" customWidth="1"/>
    <col min="16133" max="16143" width="10.83203125" style="725" customWidth="1"/>
    <col min="16144" max="16384" width="13.5" style="725"/>
  </cols>
  <sheetData>
    <row r="1" spans="1:15" s="720" customFormat="1" ht="17.25">
      <c r="A1" s="681" t="s">
        <v>189</v>
      </c>
      <c r="B1" s="1279"/>
      <c r="C1" s="1279"/>
      <c r="D1" s="1279"/>
      <c r="E1" s="1279"/>
      <c r="F1" s="1280"/>
      <c r="G1" s="1280"/>
      <c r="H1" s="1281"/>
      <c r="I1" s="1280"/>
      <c r="J1" s="1280"/>
      <c r="K1" s="1280"/>
      <c r="L1" s="1280"/>
      <c r="M1" s="1280"/>
      <c r="N1" s="1279"/>
      <c r="O1" s="683" t="s">
        <v>841</v>
      </c>
    </row>
    <row r="2" spans="1:15" ht="17.25">
      <c r="A2" s="1280"/>
      <c r="B2" s="1279"/>
      <c r="C2" s="1279"/>
      <c r="D2" s="1279"/>
      <c r="E2" s="1279"/>
      <c r="F2" s="1280"/>
      <c r="G2" s="1280"/>
      <c r="H2" s="1281"/>
      <c r="I2" s="1280"/>
      <c r="J2" s="1280"/>
      <c r="K2" s="1280"/>
      <c r="L2" s="1280"/>
      <c r="M2" s="1773" t="s">
        <v>1200</v>
      </c>
      <c r="N2" s="1773"/>
      <c r="O2" s="1280"/>
    </row>
    <row r="3" spans="1:15" s="720" customFormat="1" ht="16.5">
      <c r="A3" s="1668" t="s">
        <v>842</v>
      </c>
      <c r="B3" s="1668"/>
      <c r="C3" s="1668"/>
      <c r="D3" s="1668"/>
      <c r="E3" s="1668"/>
      <c r="F3" s="1668"/>
      <c r="G3" s="1668"/>
      <c r="H3" s="1668"/>
      <c r="I3" s="1668"/>
      <c r="J3" s="1668"/>
      <c r="K3" s="1668"/>
      <c r="L3" s="1668"/>
      <c r="M3" s="1668"/>
      <c r="N3" s="1668"/>
      <c r="O3" s="1668"/>
    </row>
    <row r="4" spans="1:15" s="720" customFormat="1" ht="16.5">
      <c r="A4" s="1668" t="s">
        <v>785</v>
      </c>
      <c r="B4" s="1668"/>
      <c r="C4" s="1668"/>
      <c r="D4" s="1668"/>
      <c r="E4" s="1668"/>
      <c r="F4" s="1668"/>
      <c r="G4" s="1668"/>
      <c r="H4" s="1668"/>
      <c r="I4" s="1668"/>
      <c r="J4" s="1668"/>
      <c r="K4" s="1668"/>
      <c r="L4" s="1668"/>
      <c r="M4" s="1668"/>
      <c r="N4" s="1668"/>
      <c r="O4" s="1668"/>
    </row>
    <row r="5" spans="1:15">
      <c r="A5" s="721"/>
      <c r="B5" s="722"/>
      <c r="C5" s="722"/>
      <c r="D5" s="722"/>
      <c r="E5" s="722"/>
      <c r="F5" s="723"/>
      <c r="G5" s="723"/>
      <c r="H5" s="724"/>
      <c r="I5" s="723"/>
      <c r="J5" s="723"/>
      <c r="K5" s="723"/>
      <c r="L5" s="723"/>
      <c r="M5" s="723"/>
      <c r="N5" s="723"/>
      <c r="O5" s="723"/>
    </row>
    <row r="6" spans="1:15" s="726" customFormat="1" ht="73.5" customHeight="1">
      <c r="A6" s="1715" t="s">
        <v>786</v>
      </c>
      <c r="B6" s="1282" t="s">
        <v>843</v>
      </c>
      <c r="C6" s="1715" t="s">
        <v>844</v>
      </c>
      <c r="D6" s="1715"/>
      <c r="E6" s="1715"/>
      <c r="F6" s="1715"/>
      <c r="G6" s="1715" t="s">
        <v>845</v>
      </c>
      <c r="H6" s="1715"/>
      <c r="I6" s="1715"/>
      <c r="J6" s="1715" t="s">
        <v>846</v>
      </c>
      <c r="K6" s="1715"/>
      <c r="L6" s="1715"/>
      <c r="M6" s="1715" t="s">
        <v>847</v>
      </c>
      <c r="N6" s="1715"/>
      <c r="O6" s="1715"/>
    </row>
    <row r="7" spans="1:15" s="726" customFormat="1">
      <c r="A7" s="1719"/>
      <c r="B7" s="1283" t="s">
        <v>212</v>
      </c>
      <c r="C7" s="1721" t="s">
        <v>213</v>
      </c>
      <c r="D7" s="1721"/>
      <c r="E7" s="1721"/>
      <c r="F7" s="1721"/>
      <c r="G7" s="1721" t="s">
        <v>214</v>
      </c>
      <c r="H7" s="1721"/>
      <c r="I7" s="1721"/>
      <c r="J7" s="1721" t="s">
        <v>215</v>
      </c>
      <c r="K7" s="1721"/>
      <c r="L7" s="1721"/>
      <c r="M7" s="1721" t="s">
        <v>848</v>
      </c>
      <c r="N7" s="1721"/>
      <c r="O7" s="1723"/>
    </row>
    <row r="8" spans="1:15" s="726" customFormat="1" ht="25.5">
      <c r="A8" s="1720"/>
      <c r="B8" s="1284"/>
      <c r="C8" s="1285" t="s">
        <v>849</v>
      </c>
      <c r="D8" s="1286"/>
      <c r="E8" s="1287" t="s">
        <v>850</v>
      </c>
      <c r="F8" s="947" t="s">
        <v>169</v>
      </c>
      <c r="G8" s="1285" t="s">
        <v>849</v>
      </c>
      <c r="H8" s="1287" t="s">
        <v>850</v>
      </c>
      <c r="I8" s="947" t="s">
        <v>169</v>
      </c>
      <c r="J8" s="1285" t="s">
        <v>849</v>
      </c>
      <c r="K8" s="1287" t="s">
        <v>850</v>
      </c>
      <c r="L8" s="947" t="s">
        <v>169</v>
      </c>
      <c r="M8" s="1285" t="s">
        <v>849</v>
      </c>
      <c r="N8" s="1287" t="s">
        <v>850</v>
      </c>
      <c r="O8" s="947" t="s">
        <v>169</v>
      </c>
    </row>
    <row r="9" spans="1:15">
      <c r="A9" s="453" t="s">
        <v>851</v>
      </c>
      <c r="B9" s="727">
        <v>317</v>
      </c>
      <c r="C9" s="728">
        <v>4.01</v>
      </c>
      <c r="D9" s="729"/>
      <c r="E9" s="730">
        <v>2.5099999999999998</v>
      </c>
      <c r="F9" s="731">
        <v>6.52</v>
      </c>
      <c r="G9" s="702">
        <v>12601</v>
      </c>
      <c r="H9" s="702">
        <v>1642</v>
      </c>
      <c r="I9" s="732">
        <v>14243</v>
      </c>
      <c r="J9" s="702">
        <v>5877</v>
      </c>
      <c r="K9" s="702">
        <v>664</v>
      </c>
      <c r="L9" s="732">
        <f t="shared" ref="L9:L25" si="0">+J9+K9</f>
        <v>6541</v>
      </c>
      <c r="M9" s="732">
        <f t="shared" ref="M9:N23" si="1">G9-J9</f>
        <v>6724</v>
      </c>
      <c r="N9" s="732">
        <f>H9-K9</f>
        <v>978</v>
      </c>
      <c r="O9" s="732">
        <f t="shared" ref="O9:O23" si="2">+M9+N9</f>
        <v>7702</v>
      </c>
    </row>
    <row r="10" spans="1:15">
      <c r="A10" s="453" t="s">
        <v>1191</v>
      </c>
      <c r="B10" s="727">
        <v>722</v>
      </c>
      <c r="C10" s="728">
        <v>16.690000000000001</v>
      </c>
      <c r="D10" s="729"/>
      <c r="E10" s="730">
        <v>4.5</v>
      </c>
      <c r="F10" s="731">
        <v>21.19</v>
      </c>
      <c r="G10" s="702">
        <v>54516</v>
      </c>
      <c r="H10" s="702">
        <v>3613</v>
      </c>
      <c r="I10" s="732">
        <v>58129</v>
      </c>
      <c r="J10" s="702">
        <v>141411</v>
      </c>
      <c r="K10" s="702">
        <v>6727</v>
      </c>
      <c r="L10" s="732">
        <f t="shared" si="0"/>
        <v>148138</v>
      </c>
      <c r="M10" s="732">
        <f t="shared" si="1"/>
        <v>-86895</v>
      </c>
      <c r="N10" s="732">
        <f>H10-K10</f>
        <v>-3114</v>
      </c>
      <c r="O10" s="732">
        <f t="shared" si="2"/>
        <v>-90009</v>
      </c>
    </row>
    <row r="11" spans="1:15">
      <c r="A11" s="453" t="s">
        <v>852</v>
      </c>
      <c r="B11" s="727">
        <v>480</v>
      </c>
      <c r="C11" s="728">
        <v>5.76</v>
      </c>
      <c r="D11" s="729"/>
      <c r="E11" s="730">
        <v>3.2</v>
      </c>
      <c r="F11" s="731">
        <v>8.9600000000000009</v>
      </c>
      <c r="G11" s="702">
        <v>20977</v>
      </c>
      <c r="H11" s="702">
        <v>2679</v>
      </c>
      <c r="I11" s="732">
        <v>23656</v>
      </c>
      <c r="J11" s="702">
        <v>5067</v>
      </c>
      <c r="K11" s="702">
        <v>1450</v>
      </c>
      <c r="L11" s="732">
        <f t="shared" si="0"/>
        <v>6517</v>
      </c>
      <c r="M11" s="732">
        <f t="shared" si="1"/>
        <v>15910</v>
      </c>
      <c r="N11" s="732">
        <f t="shared" si="1"/>
        <v>1229</v>
      </c>
      <c r="O11" s="732">
        <f t="shared" si="2"/>
        <v>17139</v>
      </c>
    </row>
    <row r="12" spans="1:15">
      <c r="A12" s="453" t="s">
        <v>1192</v>
      </c>
      <c r="B12" s="727">
        <v>800</v>
      </c>
      <c r="C12" s="728">
        <v>30.94</v>
      </c>
      <c r="D12" s="729"/>
      <c r="E12" s="730">
        <v>5.8</v>
      </c>
      <c r="F12" s="731">
        <v>36.74</v>
      </c>
      <c r="G12" s="702">
        <v>55695</v>
      </c>
      <c r="H12" s="702">
        <v>4424</v>
      </c>
      <c r="I12" s="732">
        <v>60119</v>
      </c>
      <c r="J12" s="702">
        <v>9506</v>
      </c>
      <c r="K12" s="702">
        <v>1767</v>
      </c>
      <c r="L12" s="732">
        <f t="shared" si="0"/>
        <v>11273</v>
      </c>
      <c r="M12" s="732">
        <f t="shared" si="1"/>
        <v>46189</v>
      </c>
      <c r="N12" s="732">
        <f t="shared" si="1"/>
        <v>2657</v>
      </c>
      <c r="O12" s="732">
        <f t="shared" si="2"/>
        <v>48846</v>
      </c>
    </row>
    <row r="13" spans="1:15">
      <c r="A13" s="453" t="s">
        <v>853</v>
      </c>
      <c r="B13" s="727">
        <v>394</v>
      </c>
      <c r="C13" s="728">
        <v>6.8</v>
      </c>
      <c r="D13" s="729"/>
      <c r="E13" s="730">
        <v>2.75</v>
      </c>
      <c r="F13" s="731">
        <v>9.5500000000000007</v>
      </c>
      <c r="G13" s="702">
        <v>12255</v>
      </c>
      <c r="H13" s="702">
        <v>1937</v>
      </c>
      <c r="I13" s="732">
        <v>14192</v>
      </c>
      <c r="J13" s="702">
        <v>56177</v>
      </c>
      <c r="K13" s="702">
        <v>242</v>
      </c>
      <c r="L13" s="732">
        <f t="shared" si="0"/>
        <v>56419</v>
      </c>
      <c r="M13" s="732">
        <f t="shared" si="1"/>
        <v>-43922</v>
      </c>
      <c r="N13" s="732">
        <f t="shared" si="1"/>
        <v>1695</v>
      </c>
      <c r="O13" s="732">
        <f t="shared" si="2"/>
        <v>-42227</v>
      </c>
    </row>
    <row r="14" spans="1:15">
      <c r="A14" s="453" t="s">
        <v>1193</v>
      </c>
      <c r="B14" s="727">
        <v>542.69500000000005</v>
      </c>
      <c r="C14" s="728">
        <v>19.55</v>
      </c>
      <c r="D14" s="733"/>
      <c r="E14" s="730">
        <v>4.5999999999999996</v>
      </c>
      <c r="F14" s="731">
        <v>24.15</v>
      </c>
      <c r="G14" s="702">
        <v>152.49600000000001</v>
      </c>
      <c r="H14" s="702">
        <v>4096</v>
      </c>
      <c r="I14" s="732">
        <v>4248.4960000000001</v>
      </c>
      <c r="J14" s="702">
        <v>5351.6890000000003</v>
      </c>
      <c r="K14" s="702">
        <v>2553</v>
      </c>
      <c r="L14" s="732">
        <f t="shared" si="0"/>
        <v>7904.6890000000003</v>
      </c>
      <c r="M14" s="732">
        <f t="shared" si="1"/>
        <v>-5199.1930000000002</v>
      </c>
      <c r="N14" s="732">
        <f t="shared" si="1"/>
        <v>1543</v>
      </c>
      <c r="O14" s="732">
        <f t="shared" si="2"/>
        <v>-3656.1930000000002</v>
      </c>
    </row>
    <row r="15" spans="1:15">
      <c r="A15" s="453" t="s">
        <v>854</v>
      </c>
      <c r="B15" s="727">
        <v>266</v>
      </c>
      <c r="C15" s="728">
        <v>3.19</v>
      </c>
      <c r="D15" s="733"/>
      <c r="E15" s="730">
        <v>2.9</v>
      </c>
      <c r="F15" s="731">
        <v>6.09</v>
      </c>
      <c r="G15" s="702">
        <v>7094.6809999999996</v>
      </c>
      <c r="H15" s="702">
        <v>2013</v>
      </c>
      <c r="I15" s="732">
        <v>9107.6810000000005</v>
      </c>
      <c r="J15" s="702">
        <v>233.33699999999999</v>
      </c>
      <c r="K15" s="702">
        <v>626</v>
      </c>
      <c r="L15" s="732">
        <f t="shared" si="0"/>
        <v>859.33699999999999</v>
      </c>
      <c r="M15" s="732">
        <f t="shared" si="1"/>
        <v>6861.3439999999991</v>
      </c>
      <c r="N15" s="732">
        <f t="shared" si="1"/>
        <v>1387</v>
      </c>
      <c r="O15" s="732">
        <f t="shared" si="2"/>
        <v>8248.3439999999991</v>
      </c>
    </row>
    <row r="16" spans="1:15">
      <c r="A16" s="453" t="s">
        <v>1194</v>
      </c>
      <c r="B16" s="727">
        <v>643.39200000000005</v>
      </c>
      <c r="C16" s="728">
        <v>643.39200000000005</v>
      </c>
      <c r="D16" s="733"/>
      <c r="E16" s="730">
        <v>4.03</v>
      </c>
      <c r="F16" s="731">
        <v>647.42200000000003</v>
      </c>
      <c r="G16" s="702">
        <v>42560.010999999999</v>
      </c>
      <c r="H16" s="702">
        <v>3900</v>
      </c>
      <c r="I16" s="732">
        <v>46460.010999999999</v>
      </c>
      <c r="J16" s="702">
        <v>5886.8579</v>
      </c>
      <c r="K16" s="702">
        <v>2522</v>
      </c>
      <c r="L16" s="732">
        <f t="shared" si="0"/>
        <v>8408.8578999999991</v>
      </c>
      <c r="M16" s="732">
        <f t="shared" si="1"/>
        <v>36673.153099999996</v>
      </c>
      <c r="N16" s="732">
        <f t="shared" si="1"/>
        <v>1378</v>
      </c>
      <c r="O16" s="732">
        <f t="shared" si="2"/>
        <v>38051.153099999996</v>
      </c>
    </row>
    <row r="17" spans="1:15">
      <c r="A17" s="453" t="s">
        <v>830</v>
      </c>
      <c r="B17" s="727">
        <v>384.43099999999998</v>
      </c>
      <c r="C17" s="728">
        <v>384.43099999999998</v>
      </c>
      <c r="D17" s="733"/>
      <c r="E17" s="730">
        <v>2.2000000000000002</v>
      </c>
      <c r="F17" s="731">
        <v>386.63099999999997</v>
      </c>
      <c r="G17" s="702">
        <v>1290.604</v>
      </c>
      <c r="H17" s="702">
        <v>1335</v>
      </c>
      <c r="I17" s="732">
        <v>2625.6040000000003</v>
      </c>
      <c r="J17" s="702">
        <v>256.67070000000001</v>
      </c>
      <c r="K17" s="702">
        <v>725</v>
      </c>
      <c r="L17" s="732">
        <f t="shared" si="0"/>
        <v>981.67070000000001</v>
      </c>
      <c r="M17" s="732">
        <f t="shared" si="1"/>
        <v>1033.9333000000001</v>
      </c>
      <c r="N17" s="732">
        <f t="shared" si="1"/>
        <v>610</v>
      </c>
      <c r="O17" s="732">
        <f t="shared" si="2"/>
        <v>1643.9333000000001</v>
      </c>
    </row>
    <row r="18" spans="1:15">
      <c r="A18" s="453" t="s">
        <v>831</v>
      </c>
      <c r="B18" s="727">
        <v>707.73120000000006</v>
      </c>
      <c r="C18" s="728">
        <v>707.73120000000006</v>
      </c>
      <c r="D18" s="733"/>
      <c r="E18" s="730">
        <v>4.8</v>
      </c>
      <c r="F18" s="731">
        <v>712.53120000000001</v>
      </c>
      <c r="G18" s="702">
        <v>46816.0121</v>
      </c>
      <c r="H18" s="702">
        <v>4025</v>
      </c>
      <c r="I18" s="732">
        <v>50841.0121</v>
      </c>
      <c r="J18" s="702">
        <v>1879.251</v>
      </c>
      <c r="K18" s="702">
        <v>3112</v>
      </c>
      <c r="L18" s="732">
        <f t="shared" si="0"/>
        <v>4991.2510000000002</v>
      </c>
      <c r="M18" s="732">
        <f t="shared" si="1"/>
        <v>44936.761100000003</v>
      </c>
      <c r="N18" s="732">
        <f t="shared" si="1"/>
        <v>913</v>
      </c>
      <c r="O18" s="732">
        <f t="shared" si="2"/>
        <v>45849.761100000003</v>
      </c>
    </row>
    <row r="19" spans="1:15">
      <c r="A19" s="453" t="s">
        <v>793</v>
      </c>
      <c r="B19" s="727">
        <v>422.87409999999994</v>
      </c>
      <c r="C19" s="728">
        <v>422.87409999999994</v>
      </c>
      <c r="D19" s="733"/>
      <c r="E19" s="730">
        <v>2.6</v>
      </c>
      <c r="F19" s="731">
        <v>425.47409999999996</v>
      </c>
      <c r="G19" s="702">
        <v>1419.6644000000001</v>
      </c>
      <c r="H19" s="702">
        <v>1840</v>
      </c>
      <c r="I19" s="732">
        <v>3259.6644000000001</v>
      </c>
      <c r="J19" s="702">
        <v>1879.251</v>
      </c>
      <c r="K19" s="702">
        <v>1050</v>
      </c>
      <c r="L19" s="732">
        <f t="shared" si="0"/>
        <v>2929.2510000000002</v>
      </c>
      <c r="M19" s="732">
        <f>G19-J19</f>
        <v>-459.58659999999986</v>
      </c>
      <c r="N19" s="732">
        <f t="shared" si="1"/>
        <v>790</v>
      </c>
      <c r="O19" s="732">
        <f t="shared" si="2"/>
        <v>330.41340000000014</v>
      </c>
    </row>
    <row r="20" spans="1:15">
      <c r="A20" s="453" t="s">
        <v>1195</v>
      </c>
      <c r="B20" s="727">
        <v>778.50432000000001</v>
      </c>
      <c r="C20" s="728">
        <v>778.50432000000001</v>
      </c>
      <c r="D20" s="733"/>
      <c r="E20" s="730">
        <v>3.8</v>
      </c>
      <c r="F20" s="731">
        <v>782.30431999999996</v>
      </c>
      <c r="G20" s="702">
        <v>51497.613310000001</v>
      </c>
      <c r="H20" s="702">
        <v>3186</v>
      </c>
      <c r="I20" s="732">
        <v>54683.613310000001</v>
      </c>
      <c r="J20" s="727">
        <v>1879.251</v>
      </c>
      <c r="K20" s="702">
        <v>2980</v>
      </c>
      <c r="L20" s="732">
        <f t="shared" si="0"/>
        <v>4859.2510000000002</v>
      </c>
      <c r="M20" s="732">
        <f t="shared" si="1"/>
        <v>49618.362310000004</v>
      </c>
      <c r="N20" s="732">
        <f t="shared" si="1"/>
        <v>206</v>
      </c>
      <c r="O20" s="732">
        <f t="shared" si="2"/>
        <v>49824.362310000004</v>
      </c>
    </row>
    <row r="21" spans="1:15">
      <c r="A21" s="453" t="s">
        <v>855</v>
      </c>
      <c r="B21" s="727">
        <v>465.16150999999991</v>
      </c>
      <c r="C21" s="728">
        <v>465.16150999999991</v>
      </c>
      <c r="D21" s="733"/>
      <c r="E21" s="730">
        <v>2.2000000000000002</v>
      </c>
      <c r="F21" s="731">
        <v>467.3615099999999</v>
      </c>
      <c r="G21" s="702">
        <v>1561.63084</v>
      </c>
      <c r="H21" s="702">
        <v>1839</v>
      </c>
      <c r="I21" s="732">
        <v>3400.6308399999998</v>
      </c>
      <c r="J21" s="727">
        <v>1879.251</v>
      </c>
      <c r="K21" s="702">
        <v>1255</v>
      </c>
      <c r="L21" s="732">
        <f t="shared" si="0"/>
        <v>3134.2510000000002</v>
      </c>
      <c r="M21" s="732">
        <f t="shared" si="1"/>
        <v>-317.62015999999994</v>
      </c>
      <c r="N21" s="732">
        <f t="shared" si="1"/>
        <v>584</v>
      </c>
      <c r="O21" s="732">
        <f t="shared" si="2"/>
        <v>266.37984000000006</v>
      </c>
    </row>
    <row r="22" spans="1:15" s="734" customFormat="1">
      <c r="A22" s="453" t="s">
        <v>1196</v>
      </c>
      <c r="B22" s="727">
        <v>856.35475199999996</v>
      </c>
      <c r="C22" s="728">
        <v>856.35475199999996</v>
      </c>
      <c r="D22" s="733"/>
      <c r="E22" s="730">
        <v>3.1</v>
      </c>
      <c r="F22" s="731">
        <v>859.45475199999998</v>
      </c>
      <c r="G22" s="727">
        <v>56647.374641000002</v>
      </c>
      <c r="H22" s="702">
        <v>2850</v>
      </c>
      <c r="I22" s="732">
        <v>59497.374641000002</v>
      </c>
      <c r="J22" s="702">
        <v>1879.251</v>
      </c>
      <c r="K22" s="702">
        <v>2540</v>
      </c>
      <c r="L22" s="732">
        <f t="shared" si="0"/>
        <v>4419.2510000000002</v>
      </c>
      <c r="M22" s="732">
        <f t="shared" si="1"/>
        <v>54768.123641000006</v>
      </c>
      <c r="N22" s="732">
        <f t="shared" si="1"/>
        <v>310</v>
      </c>
      <c r="O22" s="732">
        <f t="shared" si="2"/>
        <v>55078.123641000006</v>
      </c>
    </row>
    <row r="23" spans="1:15" s="734" customFormat="1">
      <c r="A23" s="453" t="s">
        <v>856</v>
      </c>
      <c r="B23" s="727">
        <v>511.67766099999994</v>
      </c>
      <c r="C23" s="728">
        <v>511.67766099999994</v>
      </c>
      <c r="D23" s="733"/>
      <c r="E23" s="730">
        <v>1.8</v>
      </c>
      <c r="F23" s="731">
        <v>513.4776609999999</v>
      </c>
      <c r="G23" s="727">
        <v>1717.7939240000001</v>
      </c>
      <c r="H23" s="702">
        <v>1120</v>
      </c>
      <c r="I23" s="732">
        <v>2837.7939240000001</v>
      </c>
      <c r="J23" s="702">
        <v>1879.251</v>
      </c>
      <c r="K23" s="702">
        <v>1670</v>
      </c>
      <c r="L23" s="732">
        <f t="shared" si="0"/>
        <v>3549.2510000000002</v>
      </c>
      <c r="M23" s="732">
        <f t="shared" si="1"/>
        <v>-161.45707599999992</v>
      </c>
      <c r="N23" s="732">
        <f t="shared" si="1"/>
        <v>-550</v>
      </c>
      <c r="O23" s="732">
        <f t="shared" si="2"/>
        <v>-711.45707599999992</v>
      </c>
    </row>
    <row r="24" spans="1:15">
      <c r="A24" s="453" t="s">
        <v>857</v>
      </c>
      <c r="B24" s="1289" t="s">
        <v>858</v>
      </c>
      <c r="C24" s="1289" t="s">
        <v>858</v>
      </c>
      <c r="D24" s="1289" t="s">
        <v>858</v>
      </c>
      <c r="E24" s="1289" t="s">
        <v>858</v>
      </c>
      <c r="F24" s="1289" t="s">
        <v>858</v>
      </c>
      <c r="G24" s="1289" t="s">
        <v>858</v>
      </c>
      <c r="H24" s="1289" t="s">
        <v>858</v>
      </c>
      <c r="I24" s="1289" t="s">
        <v>858</v>
      </c>
      <c r="J24" s="1724">
        <v>22359</v>
      </c>
      <c r="K24" s="1725"/>
      <c r="L24" s="732">
        <f t="shared" si="0"/>
        <v>22359</v>
      </c>
      <c r="M24" s="1289" t="s">
        <v>858</v>
      </c>
      <c r="N24" s="1289" t="s">
        <v>858</v>
      </c>
      <c r="O24" s="1289" t="s">
        <v>858</v>
      </c>
    </row>
    <row r="25" spans="1:15">
      <c r="A25" s="453" t="s">
        <v>859</v>
      </c>
      <c r="B25" s="1289" t="s">
        <v>858</v>
      </c>
      <c r="C25" s="1289" t="s">
        <v>858</v>
      </c>
      <c r="D25" s="1289" t="s">
        <v>858</v>
      </c>
      <c r="E25" s="1289" t="s">
        <v>858</v>
      </c>
      <c r="F25" s="1289" t="s">
        <v>858</v>
      </c>
      <c r="G25" s="1289" t="s">
        <v>858</v>
      </c>
      <c r="H25" s="1289" t="s">
        <v>858</v>
      </c>
      <c r="I25" s="1289" t="s">
        <v>858</v>
      </c>
      <c r="J25" s="1724">
        <v>92160</v>
      </c>
      <c r="K25" s="1725"/>
      <c r="L25" s="732">
        <f t="shared" si="0"/>
        <v>92160</v>
      </c>
      <c r="M25" s="1289" t="s">
        <v>858</v>
      </c>
      <c r="N25" s="1289" t="s">
        <v>858</v>
      </c>
      <c r="O25" s="1289" t="s">
        <v>858</v>
      </c>
    </row>
    <row r="26" spans="1:15">
      <c r="A26" s="453" t="s">
        <v>860</v>
      </c>
      <c r="B26" s="1289" t="s">
        <v>858</v>
      </c>
      <c r="C26" s="1289" t="s">
        <v>858</v>
      </c>
      <c r="D26" s="1289" t="s">
        <v>858</v>
      </c>
      <c r="E26" s="1289" t="s">
        <v>858</v>
      </c>
      <c r="F26" s="1289" t="s">
        <v>858</v>
      </c>
      <c r="G26" s="1289" t="s">
        <v>858</v>
      </c>
      <c r="H26" s="1289" t="s">
        <v>858</v>
      </c>
      <c r="I26" s="1289" t="s">
        <v>858</v>
      </c>
      <c r="J26" s="1724">
        <v>686976</v>
      </c>
      <c r="K26" s="1725"/>
      <c r="L26" s="732">
        <f>+J26+K26</f>
        <v>686976</v>
      </c>
      <c r="M26" s="1289" t="s">
        <v>858</v>
      </c>
      <c r="N26" s="1289" t="s">
        <v>858</v>
      </c>
      <c r="O26" s="1289" t="s">
        <v>858</v>
      </c>
    </row>
    <row r="27" spans="1:15">
      <c r="A27" s="453" t="s">
        <v>861</v>
      </c>
      <c r="B27" s="1289" t="s">
        <v>858</v>
      </c>
      <c r="C27" s="1289" t="s">
        <v>858</v>
      </c>
      <c r="D27" s="1289" t="s">
        <v>858</v>
      </c>
      <c r="E27" s="1289" t="s">
        <v>858</v>
      </c>
      <c r="F27" s="1289" t="s">
        <v>858</v>
      </c>
      <c r="G27" s="1289" t="s">
        <v>858</v>
      </c>
      <c r="H27" s="1289" t="s">
        <v>858</v>
      </c>
      <c r="I27" s="1289" t="s">
        <v>858</v>
      </c>
      <c r="J27" s="1724">
        <v>398862</v>
      </c>
      <c r="K27" s="1725"/>
      <c r="L27" s="732">
        <f>+J27+K27</f>
        <v>398862</v>
      </c>
      <c r="M27" s="1289" t="s">
        <v>858</v>
      </c>
      <c r="N27" s="1289" t="s">
        <v>858</v>
      </c>
      <c r="O27" s="1289" t="s">
        <v>858</v>
      </c>
    </row>
    <row r="28" spans="1:15">
      <c r="A28" s="690" t="s">
        <v>531</v>
      </c>
      <c r="I28" s="1288"/>
      <c r="J28" s="1726" t="s">
        <v>1190</v>
      </c>
      <c r="K28" s="1726"/>
      <c r="L28" s="1726"/>
      <c r="M28" s="1726"/>
      <c r="N28" s="1726"/>
      <c r="O28" s="1726"/>
    </row>
    <row r="29" spans="1:15">
      <c r="A29" s="690" t="s">
        <v>532</v>
      </c>
      <c r="I29" s="1275"/>
      <c r="J29" s="1722" t="s">
        <v>862</v>
      </c>
      <c r="K29" s="1722"/>
      <c r="L29" s="1722"/>
      <c r="M29" s="1722"/>
      <c r="N29" s="1722"/>
      <c r="O29" s="1722"/>
    </row>
    <row r="31" spans="1:15">
      <c r="A31" s="690"/>
    </row>
    <row r="32" spans="1:15">
      <c r="A32" s="690"/>
      <c r="L32" s="737"/>
    </row>
    <row r="33" spans="1:1">
      <c r="A33" s="690"/>
    </row>
    <row r="34" spans="1:1">
      <c r="A34" s="690"/>
    </row>
    <row r="35" spans="1:1">
      <c r="A35" s="690"/>
    </row>
    <row r="36" spans="1:1">
      <c r="A36" s="690"/>
    </row>
    <row r="37" spans="1:1">
      <c r="A37" s="690"/>
    </row>
    <row r="38" spans="1:1">
      <c r="A38" s="690"/>
    </row>
    <row r="39" spans="1:1">
      <c r="A39" s="690"/>
    </row>
    <row r="40" spans="1:1">
      <c r="A40" s="690"/>
    </row>
    <row r="41" spans="1:1">
      <c r="A41" s="690"/>
    </row>
    <row r="42" spans="1:1">
      <c r="A42" s="690"/>
    </row>
    <row r="43" spans="1:1">
      <c r="A43" s="690"/>
    </row>
    <row r="44" spans="1:1">
      <c r="A44" s="690"/>
    </row>
    <row r="45" spans="1:1">
      <c r="A45" s="690"/>
    </row>
    <row r="46" spans="1:1">
      <c r="A46" s="690"/>
    </row>
    <row r="47" spans="1:1">
      <c r="A47" s="690"/>
    </row>
    <row r="48" spans="1:1">
      <c r="A48" s="690"/>
    </row>
    <row r="49" spans="1:1">
      <c r="A49" s="690"/>
    </row>
    <row r="50" spans="1:1">
      <c r="A50" s="690"/>
    </row>
    <row r="51" spans="1:1">
      <c r="A51" s="690"/>
    </row>
    <row r="52" spans="1:1">
      <c r="A52" s="690"/>
    </row>
    <row r="53" spans="1:1">
      <c r="A53" s="690"/>
    </row>
    <row r="54" spans="1:1">
      <c r="A54" s="690"/>
    </row>
    <row r="55" spans="1:1">
      <c r="A55" s="690"/>
    </row>
    <row r="56" spans="1:1">
      <c r="A56" s="690"/>
    </row>
    <row r="57" spans="1:1">
      <c r="A57" s="690"/>
    </row>
  </sheetData>
  <mergeCells count="17">
    <mergeCell ref="J29:O29"/>
    <mergeCell ref="M7:O7"/>
    <mergeCell ref="J24:K24"/>
    <mergeCell ref="J25:K25"/>
    <mergeCell ref="J26:K26"/>
    <mergeCell ref="J27:K27"/>
    <mergeCell ref="J28:O28"/>
    <mergeCell ref="A3:O3"/>
    <mergeCell ref="A4:O4"/>
    <mergeCell ref="A6:A8"/>
    <mergeCell ref="C6:F6"/>
    <mergeCell ref="G6:I6"/>
    <mergeCell ref="J6:L6"/>
    <mergeCell ref="M6:O6"/>
    <mergeCell ref="C7:F7"/>
    <mergeCell ref="G7:I7"/>
    <mergeCell ref="J7:L7"/>
  </mergeCells>
  <hyperlinks>
    <hyperlink ref="M2" location="Contents!A1" display="cs;slf;fj;jpw;F jpUk;Gtjw;F"/>
    <hyperlink ref="M2:N2" location="உள்ளடக்கம்!A1" display="cs;slf;fj;jpw;F jpUk;Gtjw;F"/>
  </hyperlinks>
  <pageMargins left="0.7" right="0.7" top="0.75" bottom="0.75" header="0.3" footer="0.3"/>
  <headerFooter>
    <oddHeader>&amp;L&amp;"Calibri"&amp;10&amp;K000000 [Limited Sharing]&amp;1#_x000D_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workbookViewId="0">
      <selection activeCell="H2" sqref="H2:I2"/>
    </sheetView>
  </sheetViews>
  <sheetFormatPr defaultRowHeight="14.25"/>
  <cols>
    <col min="1" max="1" width="15.6640625" style="725" customWidth="1"/>
    <col min="2" max="2" width="12.1640625" style="736" customWidth="1"/>
    <col min="3" max="3" width="13.6640625" style="739" customWidth="1"/>
    <col min="4" max="4" width="14.5" style="736" customWidth="1"/>
    <col min="5" max="5" width="12.5" style="739" customWidth="1"/>
    <col min="6" max="6" width="13.5" style="739" customWidth="1"/>
    <col min="7" max="7" width="13.6640625" style="736" customWidth="1"/>
    <col min="8" max="8" width="12.6640625" style="739" customWidth="1"/>
    <col min="9" max="9" width="17.83203125" style="739" customWidth="1"/>
    <col min="10" max="256" width="9.33203125" style="725"/>
    <col min="257" max="257" width="15.6640625" style="725" customWidth="1"/>
    <col min="258" max="258" width="10.83203125" style="725" customWidth="1"/>
    <col min="259" max="259" width="13" style="725" customWidth="1"/>
    <col min="260" max="260" width="14.5" style="725" customWidth="1"/>
    <col min="261" max="261" width="12.5" style="725" customWidth="1"/>
    <col min="262" max="262" width="12.33203125" style="725" customWidth="1"/>
    <col min="263" max="263" width="13.6640625" style="725" customWidth="1"/>
    <col min="264" max="264" width="12.6640625" style="725" customWidth="1"/>
    <col min="265" max="265" width="14.83203125" style="725" customWidth="1"/>
    <col min="266" max="512" width="9.33203125" style="725"/>
    <col min="513" max="513" width="15.6640625" style="725" customWidth="1"/>
    <col min="514" max="514" width="10.83203125" style="725" customWidth="1"/>
    <col min="515" max="515" width="13" style="725" customWidth="1"/>
    <col min="516" max="516" width="14.5" style="725" customWidth="1"/>
    <col min="517" max="517" width="12.5" style="725" customWidth="1"/>
    <col min="518" max="518" width="12.33203125" style="725" customWidth="1"/>
    <col min="519" max="519" width="13.6640625" style="725" customWidth="1"/>
    <col min="520" max="520" width="12.6640625" style="725" customWidth="1"/>
    <col min="521" max="521" width="14.83203125" style="725" customWidth="1"/>
    <col min="522" max="768" width="9.33203125" style="725"/>
    <col min="769" max="769" width="15.6640625" style="725" customWidth="1"/>
    <col min="770" max="770" width="10.83203125" style="725" customWidth="1"/>
    <col min="771" max="771" width="13" style="725" customWidth="1"/>
    <col min="772" max="772" width="14.5" style="725" customWidth="1"/>
    <col min="773" max="773" width="12.5" style="725" customWidth="1"/>
    <col min="774" max="774" width="12.33203125" style="725" customWidth="1"/>
    <col min="775" max="775" width="13.6640625" style="725" customWidth="1"/>
    <col min="776" max="776" width="12.6640625" style="725" customWidth="1"/>
    <col min="777" max="777" width="14.83203125" style="725" customWidth="1"/>
    <col min="778" max="1024" width="9.33203125" style="725"/>
    <col min="1025" max="1025" width="15.6640625" style="725" customWidth="1"/>
    <col min="1026" max="1026" width="10.83203125" style="725" customWidth="1"/>
    <col min="1027" max="1027" width="13" style="725" customWidth="1"/>
    <col min="1028" max="1028" width="14.5" style="725" customWidth="1"/>
    <col min="1029" max="1029" width="12.5" style="725" customWidth="1"/>
    <col min="1030" max="1030" width="12.33203125" style="725" customWidth="1"/>
    <col min="1031" max="1031" width="13.6640625" style="725" customWidth="1"/>
    <col min="1032" max="1032" width="12.6640625" style="725" customWidth="1"/>
    <col min="1033" max="1033" width="14.83203125" style="725" customWidth="1"/>
    <col min="1034" max="1280" width="9.33203125" style="725"/>
    <col min="1281" max="1281" width="15.6640625" style="725" customWidth="1"/>
    <col min="1282" max="1282" width="10.83203125" style="725" customWidth="1"/>
    <col min="1283" max="1283" width="13" style="725" customWidth="1"/>
    <col min="1284" max="1284" width="14.5" style="725" customWidth="1"/>
    <col min="1285" max="1285" width="12.5" style="725" customWidth="1"/>
    <col min="1286" max="1286" width="12.33203125" style="725" customWidth="1"/>
    <col min="1287" max="1287" width="13.6640625" style="725" customWidth="1"/>
    <col min="1288" max="1288" width="12.6640625" style="725" customWidth="1"/>
    <col min="1289" max="1289" width="14.83203125" style="725" customWidth="1"/>
    <col min="1290" max="1536" width="9.33203125" style="725"/>
    <col min="1537" max="1537" width="15.6640625" style="725" customWidth="1"/>
    <col min="1538" max="1538" width="10.83203125" style="725" customWidth="1"/>
    <col min="1539" max="1539" width="13" style="725" customWidth="1"/>
    <col min="1540" max="1540" width="14.5" style="725" customWidth="1"/>
    <col min="1541" max="1541" width="12.5" style="725" customWidth="1"/>
    <col min="1542" max="1542" width="12.33203125" style="725" customWidth="1"/>
    <col min="1543" max="1543" width="13.6640625" style="725" customWidth="1"/>
    <col min="1544" max="1544" width="12.6640625" style="725" customWidth="1"/>
    <col min="1545" max="1545" width="14.83203125" style="725" customWidth="1"/>
    <col min="1546" max="1792" width="9.33203125" style="725"/>
    <col min="1793" max="1793" width="15.6640625" style="725" customWidth="1"/>
    <col min="1794" max="1794" width="10.83203125" style="725" customWidth="1"/>
    <col min="1795" max="1795" width="13" style="725" customWidth="1"/>
    <col min="1796" max="1796" width="14.5" style="725" customWidth="1"/>
    <col min="1797" max="1797" width="12.5" style="725" customWidth="1"/>
    <col min="1798" max="1798" width="12.33203125" style="725" customWidth="1"/>
    <col min="1799" max="1799" width="13.6640625" style="725" customWidth="1"/>
    <col min="1800" max="1800" width="12.6640625" style="725" customWidth="1"/>
    <col min="1801" max="1801" width="14.83203125" style="725" customWidth="1"/>
    <col min="1802" max="2048" width="9.33203125" style="725"/>
    <col min="2049" max="2049" width="15.6640625" style="725" customWidth="1"/>
    <col min="2050" max="2050" width="10.83203125" style="725" customWidth="1"/>
    <col min="2051" max="2051" width="13" style="725" customWidth="1"/>
    <col min="2052" max="2052" width="14.5" style="725" customWidth="1"/>
    <col min="2053" max="2053" width="12.5" style="725" customWidth="1"/>
    <col min="2054" max="2054" width="12.33203125" style="725" customWidth="1"/>
    <col min="2055" max="2055" width="13.6640625" style="725" customWidth="1"/>
    <col min="2056" max="2056" width="12.6640625" style="725" customWidth="1"/>
    <col min="2057" max="2057" width="14.83203125" style="725" customWidth="1"/>
    <col min="2058" max="2304" width="9.33203125" style="725"/>
    <col min="2305" max="2305" width="15.6640625" style="725" customWidth="1"/>
    <col min="2306" max="2306" width="10.83203125" style="725" customWidth="1"/>
    <col min="2307" max="2307" width="13" style="725" customWidth="1"/>
    <col min="2308" max="2308" width="14.5" style="725" customWidth="1"/>
    <col min="2309" max="2309" width="12.5" style="725" customWidth="1"/>
    <col min="2310" max="2310" width="12.33203125" style="725" customWidth="1"/>
    <col min="2311" max="2311" width="13.6640625" style="725" customWidth="1"/>
    <col min="2312" max="2312" width="12.6640625" style="725" customWidth="1"/>
    <col min="2313" max="2313" width="14.83203125" style="725" customWidth="1"/>
    <col min="2314" max="2560" width="9.33203125" style="725"/>
    <col min="2561" max="2561" width="15.6640625" style="725" customWidth="1"/>
    <col min="2562" max="2562" width="10.83203125" style="725" customWidth="1"/>
    <col min="2563" max="2563" width="13" style="725" customWidth="1"/>
    <col min="2564" max="2564" width="14.5" style="725" customWidth="1"/>
    <col min="2565" max="2565" width="12.5" style="725" customWidth="1"/>
    <col min="2566" max="2566" width="12.33203125" style="725" customWidth="1"/>
    <col min="2567" max="2567" width="13.6640625" style="725" customWidth="1"/>
    <col min="2568" max="2568" width="12.6640625" style="725" customWidth="1"/>
    <col min="2569" max="2569" width="14.83203125" style="725" customWidth="1"/>
    <col min="2570" max="2816" width="9.33203125" style="725"/>
    <col min="2817" max="2817" width="15.6640625" style="725" customWidth="1"/>
    <col min="2818" max="2818" width="10.83203125" style="725" customWidth="1"/>
    <col min="2819" max="2819" width="13" style="725" customWidth="1"/>
    <col min="2820" max="2820" width="14.5" style="725" customWidth="1"/>
    <col min="2821" max="2821" width="12.5" style="725" customWidth="1"/>
    <col min="2822" max="2822" width="12.33203125" style="725" customWidth="1"/>
    <col min="2823" max="2823" width="13.6640625" style="725" customWidth="1"/>
    <col min="2824" max="2824" width="12.6640625" style="725" customWidth="1"/>
    <col min="2825" max="2825" width="14.83203125" style="725" customWidth="1"/>
    <col min="2826" max="3072" width="9.33203125" style="725"/>
    <col min="3073" max="3073" width="15.6640625" style="725" customWidth="1"/>
    <col min="3074" max="3074" width="10.83203125" style="725" customWidth="1"/>
    <col min="3075" max="3075" width="13" style="725" customWidth="1"/>
    <col min="3076" max="3076" width="14.5" style="725" customWidth="1"/>
    <col min="3077" max="3077" width="12.5" style="725" customWidth="1"/>
    <col min="3078" max="3078" width="12.33203125" style="725" customWidth="1"/>
    <col min="3079" max="3079" width="13.6640625" style="725" customWidth="1"/>
    <col min="3080" max="3080" width="12.6640625" style="725" customWidth="1"/>
    <col min="3081" max="3081" width="14.83203125" style="725" customWidth="1"/>
    <col min="3082" max="3328" width="9.33203125" style="725"/>
    <col min="3329" max="3329" width="15.6640625" style="725" customWidth="1"/>
    <col min="3330" max="3330" width="10.83203125" style="725" customWidth="1"/>
    <col min="3331" max="3331" width="13" style="725" customWidth="1"/>
    <col min="3332" max="3332" width="14.5" style="725" customWidth="1"/>
    <col min="3333" max="3333" width="12.5" style="725" customWidth="1"/>
    <col min="3334" max="3334" width="12.33203125" style="725" customWidth="1"/>
    <col min="3335" max="3335" width="13.6640625" style="725" customWidth="1"/>
    <col min="3336" max="3336" width="12.6640625" style="725" customWidth="1"/>
    <col min="3337" max="3337" width="14.83203125" style="725" customWidth="1"/>
    <col min="3338" max="3584" width="9.33203125" style="725"/>
    <col min="3585" max="3585" width="15.6640625" style="725" customWidth="1"/>
    <col min="3586" max="3586" width="10.83203125" style="725" customWidth="1"/>
    <col min="3587" max="3587" width="13" style="725" customWidth="1"/>
    <col min="3588" max="3588" width="14.5" style="725" customWidth="1"/>
    <col min="3589" max="3589" width="12.5" style="725" customWidth="1"/>
    <col min="3590" max="3590" width="12.33203125" style="725" customWidth="1"/>
    <col min="3591" max="3591" width="13.6640625" style="725" customWidth="1"/>
    <col min="3592" max="3592" width="12.6640625" style="725" customWidth="1"/>
    <col min="3593" max="3593" width="14.83203125" style="725" customWidth="1"/>
    <col min="3594" max="3840" width="9.33203125" style="725"/>
    <col min="3841" max="3841" width="15.6640625" style="725" customWidth="1"/>
    <col min="3842" max="3842" width="10.83203125" style="725" customWidth="1"/>
    <col min="3843" max="3843" width="13" style="725" customWidth="1"/>
    <col min="3844" max="3844" width="14.5" style="725" customWidth="1"/>
    <col min="3845" max="3845" width="12.5" style="725" customWidth="1"/>
    <col min="3846" max="3846" width="12.33203125" style="725" customWidth="1"/>
    <col min="3847" max="3847" width="13.6640625" style="725" customWidth="1"/>
    <col min="3848" max="3848" width="12.6640625" style="725" customWidth="1"/>
    <col min="3849" max="3849" width="14.83203125" style="725" customWidth="1"/>
    <col min="3850" max="4096" width="9.33203125" style="725"/>
    <col min="4097" max="4097" width="15.6640625" style="725" customWidth="1"/>
    <col min="4098" max="4098" width="10.83203125" style="725" customWidth="1"/>
    <col min="4099" max="4099" width="13" style="725" customWidth="1"/>
    <col min="4100" max="4100" width="14.5" style="725" customWidth="1"/>
    <col min="4101" max="4101" width="12.5" style="725" customWidth="1"/>
    <col min="4102" max="4102" width="12.33203125" style="725" customWidth="1"/>
    <col min="4103" max="4103" width="13.6640625" style="725" customWidth="1"/>
    <col min="4104" max="4104" width="12.6640625" style="725" customWidth="1"/>
    <col min="4105" max="4105" width="14.83203125" style="725" customWidth="1"/>
    <col min="4106" max="4352" width="9.33203125" style="725"/>
    <col min="4353" max="4353" width="15.6640625" style="725" customWidth="1"/>
    <col min="4354" max="4354" width="10.83203125" style="725" customWidth="1"/>
    <col min="4355" max="4355" width="13" style="725" customWidth="1"/>
    <col min="4356" max="4356" width="14.5" style="725" customWidth="1"/>
    <col min="4357" max="4357" width="12.5" style="725" customWidth="1"/>
    <col min="4358" max="4358" width="12.33203125" style="725" customWidth="1"/>
    <col min="4359" max="4359" width="13.6640625" style="725" customWidth="1"/>
    <col min="4360" max="4360" width="12.6640625" style="725" customWidth="1"/>
    <col min="4361" max="4361" width="14.83203125" style="725" customWidth="1"/>
    <col min="4362" max="4608" width="9.33203125" style="725"/>
    <col min="4609" max="4609" width="15.6640625" style="725" customWidth="1"/>
    <col min="4610" max="4610" width="10.83203125" style="725" customWidth="1"/>
    <col min="4611" max="4611" width="13" style="725" customWidth="1"/>
    <col min="4612" max="4612" width="14.5" style="725" customWidth="1"/>
    <col min="4613" max="4613" width="12.5" style="725" customWidth="1"/>
    <col min="4614" max="4614" width="12.33203125" style="725" customWidth="1"/>
    <col min="4615" max="4615" width="13.6640625" style="725" customWidth="1"/>
    <col min="4616" max="4616" width="12.6640625" style="725" customWidth="1"/>
    <col min="4617" max="4617" width="14.83203125" style="725" customWidth="1"/>
    <col min="4618" max="4864" width="9.33203125" style="725"/>
    <col min="4865" max="4865" width="15.6640625" style="725" customWidth="1"/>
    <col min="4866" max="4866" width="10.83203125" style="725" customWidth="1"/>
    <col min="4867" max="4867" width="13" style="725" customWidth="1"/>
    <col min="4868" max="4868" width="14.5" style="725" customWidth="1"/>
    <col min="4869" max="4869" width="12.5" style="725" customWidth="1"/>
    <col min="4870" max="4870" width="12.33203125" style="725" customWidth="1"/>
    <col min="4871" max="4871" width="13.6640625" style="725" customWidth="1"/>
    <col min="4872" max="4872" width="12.6640625" style="725" customWidth="1"/>
    <col min="4873" max="4873" width="14.83203125" style="725" customWidth="1"/>
    <col min="4874" max="5120" width="9.33203125" style="725"/>
    <col min="5121" max="5121" width="15.6640625" style="725" customWidth="1"/>
    <col min="5122" max="5122" width="10.83203125" style="725" customWidth="1"/>
    <col min="5123" max="5123" width="13" style="725" customWidth="1"/>
    <col min="5124" max="5124" width="14.5" style="725" customWidth="1"/>
    <col min="5125" max="5125" width="12.5" style="725" customWidth="1"/>
    <col min="5126" max="5126" width="12.33203125" style="725" customWidth="1"/>
    <col min="5127" max="5127" width="13.6640625" style="725" customWidth="1"/>
    <col min="5128" max="5128" width="12.6640625" style="725" customWidth="1"/>
    <col min="5129" max="5129" width="14.83203125" style="725" customWidth="1"/>
    <col min="5130" max="5376" width="9.33203125" style="725"/>
    <col min="5377" max="5377" width="15.6640625" style="725" customWidth="1"/>
    <col min="5378" max="5378" width="10.83203125" style="725" customWidth="1"/>
    <col min="5379" max="5379" width="13" style="725" customWidth="1"/>
    <col min="5380" max="5380" width="14.5" style="725" customWidth="1"/>
    <col min="5381" max="5381" width="12.5" style="725" customWidth="1"/>
    <col min="5382" max="5382" width="12.33203125" style="725" customWidth="1"/>
    <col min="5383" max="5383" width="13.6640625" style="725" customWidth="1"/>
    <col min="5384" max="5384" width="12.6640625" style="725" customWidth="1"/>
    <col min="5385" max="5385" width="14.83203125" style="725" customWidth="1"/>
    <col min="5386" max="5632" width="9.33203125" style="725"/>
    <col min="5633" max="5633" width="15.6640625" style="725" customWidth="1"/>
    <col min="5634" max="5634" width="10.83203125" style="725" customWidth="1"/>
    <col min="5635" max="5635" width="13" style="725" customWidth="1"/>
    <col min="5636" max="5636" width="14.5" style="725" customWidth="1"/>
    <col min="5637" max="5637" width="12.5" style="725" customWidth="1"/>
    <col min="5638" max="5638" width="12.33203125" style="725" customWidth="1"/>
    <col min="5639" max="5639" width="13.6640625" style="725" customWidth="1"/>
    <col min="5640" max="5640" width="12.6640625" style="725" customWidth="1"/>
    <col min="5641" max="5641" width="14.83203125" style="725" customWidth="1"/>
    <col min="5642" max="5888" width="9.33203125" style="725"/>
    <col min="5889" max="5889" width="15.6640625" style="725" customWidth="1"/>
    <col min="5890" max="5890" width="10.83203125" style="725" customWidth="1"/>
    <col min="5891" max="5891" width="13" style="725" customWidth="1"/>
    <col min="5892" max="5892" width="14.5" style="725" customWidth="1"/>
    <col min="5893" max="5893" width="12.5" style="725" customWidth="1"/>
    <col min="5894" max="5894" width="12.33203125" style="725" customWidth="1"/>
    <col min="5895" max="5895" width="13.6640625" style="725" customWidth="1"/>
    <col min="5896" max="5896" width="12.6640625" style="725" customWidth="1"/>
    <col min="5897" max="5897" width="14.83203125" style="725" customWidth="1"/>
    <col min="5898" max="6144" width="9.33203125" style="725"/>
    <col min="6145" max="6145" width="15.6640625" style="725" customWidth="1"/>
    <col min="6146" max="6146" width="10.83203125" style="725" customWidth="1"/>
    <col min="6147" max="6147" width="13" style="725" customWidth="1"/>
    <col min="6148" max="6148" width="14.5" style="725" customWidth="1"/>
    <col min="6149" max="6149" width="12.5" style="725" customWidth="1"/>
    <col min="6150" max="6150" width="12.33203125" style="725" customWidth="1"/>
    <col min="6151" max="6151" width="13.6640625" style="725" customWidth="1"/>
    <col min="6152" max="6152" width="12.6640625" style="725" customWidth="1"/>
    <col min="6153" max="6153" width="14.83203125" style="725" customWidth="1"/>
    <col min="6154" max="6400" width="9.33203125" style="725"/>
    <col min="6401" max="6401" width="15.6640625" style="725" customWidth="1"/>
    <col min="6402" max="6402" width="10.83203125" style="725" customWidth="1"/>
    <col min="6403" max="6403" width="13" style="725" customWidth="1"/>
    <col min="6404" max="6404" width="14.5" style="725" customWidth="1"/>
    <col min="6405" max="6405" width="12.5" style="725" customWidth="1"/>
    <col min="6406" max="6406" width="12.33203125" style="725" customWidth="1"/>
    <col min="6407" max="6407" width="13.6640625" style="725" customWidth="1"/>
    <col min="6408" max="6408" width="12.6640625" style="725" customWidth="1"/>
    <col min="6409" max="6409" width="14.83203125" style="725" customWidth="1"/>
    <col min="6410" max="6656" width="9.33203125" style="725"/>
    <col min="6657" max="6657" width="15.6640625" style="725" customWidth="1"/>
    <col min="6658" max="6658" width="10.83203125" style="725" customWidth="1"/>
    <col min="6659" max="6659" width="13" style="725" customWidth="1"/>
    <col min="6660" max="6660" width="14.5" style="725" customWidth="1"/>
    <col min="6661" max="6661" width="12.5" style="725" customWidth="1"/>
    <col min="6662" max="6662" width="12.33203125" style="725" customWidth="1"/>
    <col min="6663" max="6663" width="13.6640625" style="725" customWidth="1"/>
    <col min="6664" max="6664" width="12.6640625" style="725" customWidth="1"/>
    <col min="6665" max="6665" width="14.83203125" style="725" customWidth="1"/>
    <col min="6666" max="6912" width="9.33203125" style="725"/>
    <col min="6913" max="6913" width="15.6640625" style="725" customWidth="1"/>
    <col min="6914" max="6914" width="10.83203125" style="725" customWidth="1"/>
    <col min="6915" max="6915" width="13" style="725" customWidth="1"/>
    <col min="6916" max="6916" width="14.5" style="725" customWidth="1"/>
    <col min="6917" max="6917" width="12.5" style="725" customWidth="1"/>
    <col min="6918" max="6918" width="12.33203125" style="725" customWidth="1"/>
    <col min="6919" max="6919" width="13.6640625" style="725" customWidth="1"/>
    <col min="6920" max="6920" width="12.6640625" style="725" customWidth="1"/>
    <col min="6921" max="6921" width="14.83203125" style="725" customWidth="1"/>
    <col min="6922" max="7168" width="9.33203125" style="725"/>
    <col min="7169" max="7169" width="15.6640625" style="725" customWidth="1"/>
    <col min="7170" max="7170" width="10.83203125" style="725" customWidth="1"/>
    <col min="7171" max="7171" width="13" style="725" customWidth="1"/>
    <col min="7172" max="7172" width="14.5" style="725" customWidth="1"/>
    <col min="7173" max="7173" width="12.5" style="725" customWidth="1"/>
    <col min="7174" max="7174" width="12.33203125" style="725" customWidth="1"/>
    <col min="7175" max="7175" width="13.6640625" style="725" customWidth="1"/>
    <col min="7176" max="7176" width="12.6640625" style="725" customWidth="1"/>
    <col min="7177" max="7177" width="14.83203125" style="725" customWidth="1"/>
    <col min="7178" max="7424" width="9.33203125" style="725"/>
    <col min="7425" max="7425" width="15.6640625" style="725" customWidth="1"/>
    <col min="7426" max="7426" width="10.83203125" style="725" customWidth="1"/>
    <col min="7427" max="7427" width="13" style="725" customWidth="1"/>
    <col min="7428" max="7428" width="14.5" style="725" customWidth="1"/>
    <col min="7429" max="7429" width="12.5" style="725" customWidth="1"/>
    <col min="7430" max="7430" width="12.33203125" style="725" customWidth="1"/>
    <col min="7431" max="7431" width="13.6640625" style="725" customWidth="1"/>
    <col min="7432" max="7432" width="12.6640625" style="725" customWidth="1"/>
    <col min="7433" max="7433" width="14.83203125" style="725" customWidth="1"/>
    <col min="7434" max="7680" width="9.33203125" style="725"/>
    <col min="7681" max="7681" width="15.6640625" style="725" customWidth="1"/>
    <col min="7682" max="7682" width="10.83203125" style="725" customWidth="1"/>
    <col min="7683" max="7683" width="13" style="725" customWidth="1"/>
    <col min="7684" max="7684" width="14.5" style="725" customWidth="1"/>
    <col min="7685" max="7685" width="12.5" style="725" customWidth="1"/>
    <col min="7686" max="7686" width="12.33203125" style="725" customWidth="1"/>
    <col min="7687" max="7687" width="13.6640625" style="725" customWidth="1"/>
    <col min="7688" max="7688" width="12.6640625" style="725" customWidth="1"/>
    <col min="7689" max="7689" width="14.83203125" style="725" customWidth="1"/>
    <col min="7690" max="7936" width="9.33203125" style="725"/>
    <col min="7937" max="7937" width="15.6640625" style="725" customWidth="1"/>
    <col min="7938" max="7938" width="10.83203125" style="725" customWidth="1"/>
    <col min="7939" max="7939" width="13" style="725" customWidth="1"/>
    <col min="7940" max="7940" width="14.5" style="725" customWidth="1"/>
    <col min="7941" max="7941" width="12.5" style="725" customWidth="1"/>
    <col min="7942" max="7942" width="12.33203125" style="725" customWidth="1"/>
    <col min="7943" max="7943" width="13.6640625" style="725" customWidth="1"/>
    <col min="7944" max="7944" width="12.6640625" style="725" customWidth="1"/>
    <col min="7945" max="7945" width="14.83203125" style="725" customWidth="1"/>
    <col min="7946" max="8192" width="9.33203125" style="725"/>
    <col min="8193" max="8193" width="15.6640625" style="725" customWidth="1"/>
    <col min="8194" max="8194" width="10.83203125" style="725" customWidth="1"/>
    <col min="8195" max="8195" width="13" style="725" customWidth="1"/>
    <col min="8196" max="8196" width="14.5" style="725" customWidth="1"/>
    <col min="8197" max="8197" width="12.5" style="725" customWidth="1"/>
    <col min="8198" max="8198" width="12.33203125" style="725" customWidth="1"/>
    <col min="8199" max="8199" width="13.6640625" style="725" customWidth="1"/>
    <col min="8200" max="8200" width="12.6640625" style="725" customWidth="1"/>
    <col min="8201" max="8201" width="14.83203125" style="725" customWidth="1"/>
    <col min="8202" max="8448" width="9.33203125" style="725"/>
    <col min="8449" max="8449" width="15.6640625" style="725" customWidth="1"/>
    <col min="8450" max="8450" width="10.83203125" style="725" customWidth="1"/>
    <col min="8451" max="8451" width="13" style="725" customWidth="1"/>
    <col min="8452" max="8452" width="14.5" style="725" customWidth="1"/>
    <col min="8453" max="8453" width="12.5" style="725" customWidth="1"/>
    <col min="8454" max="8454" width="12.33203125" style="725" customWidth="1"/>
    <col min="8455" max="8455" width="13.6640625" style="725" customWidth="1"/>
    <col min="8456" max="8456" width="12.6640625" style="725" customWidth="1"/>
    <col min="8457" max="8457" width="14.83203125" style="725" customWidth="1"/>
    <col min="8458" max="8704" width="9.33203125" style="725"/>
    <col min="8705" max="8705" width="15.6640625" style="725" customWidth="1"/>
    <col min="8706" max="8706" width="10.83203125" style="725" customWidth="1"/>
    <col min="8707" max="8707" width="13" style="725" customWidth="1"/>
    <col min="8708" max="8708" width="14.5" style="725" customWidth="1"/>
    <col min="8709" max="8709" width="12.5" style="725" customWidth="1"/>
    <col min="8710" max="8710" width="12.33203125" style="725" customWidth="1"/>
    <col min="8711" max="8711" width="13.6640625" style="725" customWidth="1"/>
    <col min="8712" max="8712" width="12.6640625" style="725" customWidth="1"/>
    <col min="8713" max="8713" width="14.83203125" style="725" customWidth="1"/>
    <col min="8714" max="8960" width="9.33203125" style="725"/>
    <col min="8961" max="8961" width="15.6640625" style="725" customWidth="1"/>
    <col min="8962" max="8962" width="10.83203125" style="725" customWidth="1"/>
    <col min="8963" max="8963" width="13" style="725" customWidth="1"/>
    <col min="8964" max="8964" width="14.5" style="725" customWidth="1"/>
    <col min="8965" max="8965" width="12.5" style="725" customWidth="1"/>
    <col min="8966" max="8966" width="12.33203125" style="725" customWidth="1"/>
    <col min="8967" max="8967" width="13.6640625" style="725" customWidth="1"/>
    <col min="8968" max="8968" width="12.6640625" style="725" customWidth="1"/>
    <col min="8969" max="8969" width="14.83203125" style="725" customWidth="1"/>
    <col min="8970" max="9216" width="9.33203125" style="725"/>
    <col min="9217" max="9217" width="15.6640625" style="725" customWidth="1"/>
    <col min="9218" max="9218" width="10.83203125" style="725" customWidth="1"/>
    <col min="9219" max="9219" width="13" style="725" customWidth="1"/>
    <col min="9220" max="9220" width="14.5" style="725" customWidth="1"/>
    <col min="9221" max="9221" width="12.5" style="725" customWidth="1"/>
    <col min="9222" max="9222" width="12.33203125" style="725" customWidth="1"/>
    <col min="9223" max="9223" width="13.6640625" style="725" customWidth="1"/>
    <col min="9224" max="9224" width="12.6640625" style="725" customWidth="1"/>
    <col min="9225" max="9225" width="14.83203125" style="725" customWidth="1"/>
    <col min="9226" max="9472" width="9.33203125" style="725"/>
    <col min="9473" max="9473" width="15.6640625" style="725" customWidth="1"/>
    <col min="9474" max="9474" width="10.83203125" style="725" customWidth="1"/>
    <col min="9475" max="9475" width="13" style="725" customWidth="1"/>
    <col min="9476" max="9476" width="14.5" style="725" customWidth="1"/>
    <col min="9477" max="9477" width="12.5" style="725" customWidth="1"/>
    <col min="9478" max="9478" width="12.33203125" style="725" customWidth="1"/>
    <col min="9479" max="9479" width="13.6640625" style="725" customWidth="1"/>
    <col min="9480" max="9480" width="12.6640625" style="725" customWidth="1"/>
    <col min="9481" max="9481" width="14.83203125" style="725" customWidth="1"/>
    <col min="9482" max="9728" width="9.33203125" style="725"/>
    <col min="9729" max="9729" width="15.6640625" style="725" customWidth="1"/>
    <col min="9730" max="9730" width="10.83203125" style="725" customWidth="1"/>
    <col min="9731" max="9731" width="13" style="725" customWidth="1"/>
    <col min="9732" max="9732" width="14.5" style="725" customWidth="1"/>
    <col min="9733" max="9733" width="12.5" style="725" customWidth="1"/>
    <col min="9734" max="9734" width="12.33203125" style="725" customWidth="1"/>
    <col min="9735" max="9735" width="13.6640625" style="725" customWidth="1"/>
    <col min="9736" max="9736" width="12.6640625" style="725" customWidth="1"/>
    <col min="9737" max="9737" width="14.83203125" style="725" customWidth="1"/>
    <col min="9738" max="9984" width="9.33203125" style="725"/>
    <col min="9985" max="9985" width="15.6640625" style="725" customWidth="1"/>
    <col min="9986" max="9986" width="10.83203125" style="725" customWidth="1"/>
    <col min="9987" max="9987" width="13" style="725" customWidth="1"/>
    <col min="9988" max="9988" width="14.5" style="725" customWidth="1"/>
    <col min="9989" max="9989" width="12.5" style="725" customWidth="1"/>
    <col min="9990" max="9990" width="12.33203125" style="725" customWidth="1"/>
    <col min="9991" max="9991" width="13.6640625" style="725" customWidth="1"/>
    <col min="9992" max="9992" width="12.6640625" style="725" customWidth="1"/>
    <col min="9993" max="9993" width="14.83203125" style="725" customWidth="1"/>
    <col min="9994" max="10240" width="9.33203125" style="725"/>
    <col min="10241" max="10241" width="15.6640625" style="725" customWidth="1"/>
    <col min="10242" max="10242" width="10.83203125" style="725" customWidth="1"/>
    <col min="10243" max="10243" width="13" style="725" customWidth="1"/>
    <col min="10244" max="10244" width="14.5" style="725" customWidth="1"/>
    <col min="10245" max="10245" width="12.5" style="725" customWidth="1"/>
    <col min="10246" max="10246" width="12.33203125" style="725" customWidth="1"/>
    <col min="10247" max="10247" width="13.6640625" style="725" customWidth="1"/>
    <col min="10248" max="10248" width="12.6640625" style="725" customWidth="1"/>
    <col min="10249" max="10249" width="14.83203125" style="725" customWidth="1"/>
    <col min="10250" max="10496" width="9.33203125" style="725"/>
    <col min="10497" max="10497" width="15.6640625" style="725" customWidth="1"/>
    <col min="10498" max="10498" width="10.83203125" style="725" customWidth="1"/>
    <col min="10499" max="10499" width="13" style="725" customWidth="1"/>
    <col min="10500" max="10500" width="14.5" style="725" customWidth="1"/>
    <col min="10501" max="10501" width="12.5" style="725" customWidth="1"/>
    <col min="10502" max="10502" width="12.33203125" style="725" customWidth="1"/>
    <col min="10503" max="10503" width="13.6640625" style="725" customWidth="1"/>
    <col min="10504" max="10504" width="12.6640625" style="725" customWidth="1"/>
    <col min="10505" max="10505" width="14.83203125" style="725" customWidth="1"/>
    <col min="10506" max="10752" width="9.33203125" style="725"/>
    <col min="10753" max="10753" width="15.6640625" style="725" customWidth="1"/>
    <col min="10754" max="10754" width="10.83203125" style="725" customWidth="1"/>
    <col min="10755" max="10755" width="13" style="725" customWidth="1"/>
    <col min="10756" max="10756" width="14.5" style="725" customWidth="1"/>
    <col min="10757" max="10757" width="12.5" style="725" customWidth="1"/>
    <col min="10758" max="10758" width="12.33203125" style="725" customWidth="1"/>
    <col min="10759" max="10759" width="13.6640625" style="725" customWidth="1"/>
    <col min="10760" max="10760" width="12.6640625" style="725" customWidth="1"/>
    <col min="10761" max="10761" width="14.83203125" style="725" customWidth="1"/>
    <col min="10762" max="11008" width="9.33203125" style="725"/>
    <col min="11009" max="11009" width="15.6640625" style="725" customWidth="1"/>
    <col min="11010" max="11010" width="10.83203125" style="725" customWidth="1"/>
    <col min="11011" max="11011" width="13" style="725" customWidth="1"/>
    <col min="11012" max="11012" width="14.5" style="725" customWidth="1"/>
    <col min="11013" max="11013" width="12.5" style="725" customWidth="1"/>
    <col min="11014" max="11014" width="12.33203125" style="725" customWidth="1"/>
    <col min="11015" max="11015" width="13.6640625" style="725" customWidth="1"/>
    <col min="11016" max="11016" width="12.6640625" style="725" customWidth="1"/>
    <col min="11017" max="11017" width="14.83203125" style="725" customWidth="1"/>
    <col min="11018" max="11264" width="9.33203125" style="725"/>
    <col min="11265" max="11265" width="15.6640625" style="725" customWidth="1"/>
    <col min="11266" max="11266" width="10.83203125" style="725" customWidth="1"/>
    <col min="11267" max="11267" width="13" style="725" customWidth="1"/>
    <col min="11268" max="11268" width="14.5" style="725" customWidth="1"/>
    <col min="11269" max="11269" width="12.5" style="725" customWidth="1"/>
    <col min="11270" max="11270" width="12.33203125" style="725" customWidth="1"/>
    <col min="11271" max="11271" width="13.6640625" style="725" customWidth="1"/>
    <col min="11272" max="11272" width="12.6640625" style="725" customWidth="1"/>
    <col min="11273" max="11273" width="14.83203125" style="725" customWidth="1"/>
    <col min="11274" max="11520" width="9.33203125" style="725"/>
    <col min="11521" max="11521" width="15.6640625" style="725" customWidth="1"/>
    <col min="11522" max="11522" width="10.83203125" style="725" customWidth="1"/>
    <col min="11523" max="11523" width="13" style="725" customWidth="1"/>
    <col min="11524" max="11524" width="14.5" style="725" customWidth="1"/>
    <col min="11525" max="11525" width="12.5" style="725" customWidth="1"/>
    <col min="11526" max="11526" width="12.33203125" style="725" customWidth="1"/>
    <col min="11527" max="11527" width="13.6640625" style="725" customWidth="1"/>
    <col min="11528" max="11528" width="12.6640625" style="725" customWidth="1"/>
    <col min="11529" max="11529" width="14.83203125" style="725" customWidth="1"/>
    <col min="11530" max="11776" width="9.33203125" style="725"/>
    <col min="11777" max="11777" width="15.6640625" style="725" customWidth="1"/>
    <col min="11778" max="11778" width="10.83203125" style="725" customWidth="1"/>
    <col min="11779" max="11779" width="13" style="725" customWidth="1"/>
    <col min="11780" max="11780" width="14.5" style="725" customWidth="1"/>
    <col min="11781" max="11781" width="12.5" style="725" customWidth="1"/>
    <col min="11782" max="11782" width="12.33203125" style="725" customWidth="1"/>
    <col min="11783" max="11783" width="13.6640625" style="725" customWidth="1"/>
    <col min="11784" max="11784" width="12.6640625" style="725" customWidth="1"/>
    <col min="11785" max="11785" width="14.83203125" style="725" customWidth="1"/>
    <col min="11786" max="12032" width="9.33203125" style="725"/>
    <col min="12033" max="12033" width="15.6640625" style="725" customWidth="1"/>
    <col min="12034" max="12034" width="10.83203125" style="725" customWidth="1"/>
    <col min="12035" max="12035" width="13" style="725" customWidth="1"/>
    <col min="12036" max="12036" width="14.5" style="725" customWidth="1"/>
    <col min="12037" max="12037" width="12.5" style="725" customWidth="1"/>
    <col min="12038" max="12038" width="12.33203125" style="725" customWidth="1"/>
    <col min="12039" max="12039" width="13.6640625" style="725" customWidth="1"/>
    <col min="12040" max="12040" width="12.6640625" style="725" customWidth="1"/>
    <col min="12041" max="12041" width="14.83203125" style="725" customWidth="1"/>
    <col min="12042" max="12288" width="9.33203125" style="725"/>
    <col min="12289" max="12289" width="15.6640625" style="725" customWidth="1"/>
    <col min="12290" max="12290" width="10.83203125" style="725" customWidth="1"/>
    <col min="12291" max="12291" width="13" style="725" customWidth="1"/>
    <col min="12292" max="12292" width="14.5" style="725" customWidth="1"/>
    <col min="12293" max="12293" width="12.5" style="725" customWidth="1"/>
    <col min="12294" max="12294" width="12.33203125" style="725" customWidth="1"/>
    <col min="12295" max="12295" width="13.6640625" style="725" customWidth="1"/>
    <col min="12296" max="12296" width="12.6640625" style="725" customWidth="1"/>
    <col min="12297" max="12297" width="14.83203125" style="725" customWidth="1"/>
    <col min="12298" max="12544" width="9.33203125" style="725"/>
    <col min="12545" max="12545" width="15.6640625" style="725" customWidth="1"/>
    <col min="12546" max="12546" width="10.83203125" style="725" customWidth="1"/>
    <col min="12547" max="12547" width="13" style="725" customWidth="1"/>
    <col min="12548" max="12548" width="14.5" style="725" customWidth="1"/>
    <col min="12549" max="12549" width="12.5" style="725" customWidth="1"/>
    <col min="12550" max="12550" width="12.33203125" style="725" customWidth="1"/>
    <col min="12551" max="12551" width="13.6640625" style="725" customWidth="1"/>
    <col min="12552" max="12552" width="12.6640625" style="725" customWidth="1"/>
    <col min="12553" max="12553" width="14.83203125" style="725" customWidth="1"/>
    <col min="12554" max="12800" width="9.33203125" style="725"/>
    <col min="12801" max="12801" width="15.6640625" style="725" customWidth="1"/>
    <col min="12802" max="12802" width="10.83203125" style="725" customWidth="1"/>
    <col min="12803" max="12803" width="13" style="725" customWidth="1"/>
    <col min="12804" max="12804" width="14.5" style="725" customWidth="1"/>
    <col min="12805" max="12805" width="12.5" style="725" customWidth="1"/>
    <col min="12806" max="12806" width="12.33203125" style="725" customWidth="1"/>
    <col min="12807" max="12807" width="13.6640625" style="725" customWidth="1"/>
    <col min="12808" max="12808" width="12.6640625" style="725" customWidth="1"/>
    <col min="12809" max="12809" width="14.83203125" style="725" customWidth="1"/>
    <col min="12810" max="13056" width="9.33203125" style="725"/>
    <col min="13057" max="13057" width="15.6640625" style="725" customWidth="1"/>
    <col min="13058" max="13058" width="10.83203125" style="725" customWidth="1"/>
    <col min="13059" max="13059" width="13" style="725" customWidth="1"/>
    <col min="13060" max="13060" width="14.5" style="725" customWidth="1"/>
    <col min="13061" max="13061" width="12.5" style="725" customWidth="1"/>
    <col min="13062" max="13062" width="12.33203125" style="725" customWidth="1"/>
    <col min="13063" max="13063" width="13.6640625" style="725" customWidth="1"/>
    <col min="13064" max="13064" width="12.6640625" style="725" customWidth="1"/>
    <col min="13065" max="13065" width="14.83203125" style="725" customWidth="1"/>
    <col min="13066" max="13312" width="9.33203125" style="725"/>
    <col min="13313" max="13313" width="15.6640625" style="725" customWidth="1"/>
    <col min="13314" max="13314" width="10.83203125" style="725" customWidth="1"/>
    <col min="13315" max="13315" width="13" style="725" customWidth="1"/>
    <col min="13316" max="13316" width="14.5" style="725" customWidth="1"/>
    <col min="13317" max="13317" width="12.5" style="725" customWidth="1"/>
    <col min="13318" max="13318" width="12.33203125" style="725" customWidth="1"/>
    <col min="13319" max="13319" width="13.6640625" style="725" customWidth="1"/>
    <col min="13320" max="13320" width="12.6640625" style="725" customWidth="1"/>
    <col min="13321" max="13321" width="14.83203125" style="725" customWidth="1"/>
    <col min="13322" max="13568" width="9.33203125" style="725"/>
    <col min="13569" max="13569" width="15.6640625" style="725" customWidth="1"/>
    <col min="13570" max="13570" width="10.83203125" style="725" customWidth="1"/>
    <col min="13571" max="13571" width="13" style="725" customWidth="1"/>
    <col min="13572" max="13572" width="14.5" style="725" customWidth="1"/>
    <col min="13573" max="13573" width="12.5" style="725" customWidth="1"/>
    <col min="13574" max="13574" width="12.33203125" style="725" customWidth="1"/>
    <col min="13575" max="13575" width="13.6640625" style="725" customWidth="1"/>
    <col min="13576" max="13576" width="12.6640625" style="725" customWidth="1"/>
    <col min="13577" max="13577" width="14.83203125" style="725" customWidth="1"/>
    <col min="13578" max="13824" width="9.33203125" style="725"/>
    <col min="13825" max="13825" width="15.6640625" style="725" customWidth="1"/>
    <col min="13826" max="13826" width="10.83203125" style="725" customWidth="1"/>
    <col min="13827" max="13827" width="13" style="725" customWidth="1"/>
    <col min="13828" max="13828" width="14.5" style="725" customWidth="1"/>
    <col min="13829" max="13829" width="12.5" style="725" customWidth="1"/>
    <col min="13830" max="13830" width="12.33203125" style="725" customWidth="1"/>
    <col min="13831" max="13831" width="13.6640625" style="725" customWidth="1"/>
    <col min="13832" max="13832" width="12.6640625" style="725" customWidth="1"/>
    <col min="13833" max="13833" width="14.83203125" style="725" customWidth="1"/>
    <col min="13834" max="14080" width="9.33203125" style="725"/>
    <col min="14081" max="14081" width="15.6640625" style="725" customWidth="1"/>
    <col min="14082" max="14082" width="10.83203125" style="725" customWidth="1"/>
    <col min="14083" max="14083" width="13" style="725" customWidth="1"/>
    <col min="14084" max="14084" width="14.5" style="725" customWidth="1"/>
    <col min="14085" max="14085" width="12.5" style="725" customWidth="1"/>
    <col min="14086" max="14086" width="12.33203125" style="725" customWidth="1"/>
    <col min="14087" max="14087" width="13.6640625" style="725" customWidth="1"/>
    <col min="14088" max="14088" width="12.6640625" style="725" customWidth="1"/>
    <col min="14089" max="14089" width="14.83203125" style="725" customWidth="1"/>
    <col min="14090" max="14336" width="9.33203125" style="725"/>
    <col min="14337" max="14337" width="15.6640625" style="725" customWidth="1"/>
    <col min="14338" max="14338" width="10.83203125" style="725" customWidth="1"/>
    <col min="14339" max="14339" width="13" style="725" customWidth="1"/>
    <col min="14340" max="14340" width="14.5" style="725" customWidth="1"/>
    <col min="14341" max="14341" width="12.5" style="725" customWidth="1"/>
    <col min="14342" max="14342" width="12.33203125" style="725" customWidth="1"/>
    <col min="14343" max="14343" width="13.6640625" style="725" customWidth="1"/>
    <col min="14344" max="14344" width="12.6640625" style="725" customWidth="1"/>
    <col min="14345" max="14345" width="14.83203125" style="725" customWidth="1"/>
    <col min="14346" max="14592" width="9.33203125" style="725"/>
    <col min="14593" max="14593" width="15.6640625" style="725" customWidth="1"/>
    <col min="14594" max="14594" width="10.83203125" style="725" customWidth="1"/>
    <col min="14595" max="14595" width="13" style="725" customWidth="1"/>
    <col min="14596" max="14596" width="14.5" style="725" customWidth="1"/>
    <col min="14597" max="14597" width="12.5" style="725" customWidth="1"/>
    <col min="14598" max="14598" width="12.33203125" style="725" customWidth="1"/>
    <col min="14599" max="14599" width="13.6640625" style="725" customWidth="1"/>
    <col min="14600" max="14600" width="12.6640625" style="725" customWidth="1"/>
    <col min="14601" max="14601" width="14.83203125" style="725" customWidth="1"/>
    <col min="14602" max="14848" width="9.33203125" style="725"/>
    <col min="14849" max="14849" width="15.6640625" style="725" customWidth="1"/>
    <col min="14850" max="14850" width="10.83203125" style="725" customWidth="1"/>
    <col min="14851" max="14851" width="13" style="725" customWidth="1"/>
    <col min="14852" max="14852" width="14.5" style="725" customWidth="1"/>
    <col min="14853" max="14853" width="12.5" style="725" customWidth="1"/>
    <col min="14854" max="14854" width="12.33203125" style="725" customWidth="1"/>
    <col min="14855" max="14855" width="13.6640625" style="725" customWidth="1"/>
    <col min="14856" max="14856" width="12.6640625" style="725" customWidth="1"/>
    <col min="14857" max="14857" width="14.83203125" style="725" customWidth="1"/>
    <col min="14858" max="15104" width="9.33203125" style="725"/>
    <col min="15105" max="15105" width="15.6640625" style="725" customWidth="1"/>
    <col min="15106" max="15106" width="10.83203125" style="725" customWidth="1"/>
    <col min="15107" max="15107" width="13" style="725" customWidth="1"/>
    <col min="15108" max="15108" width="14.5" style="725" customWidth="1"/>
    <col min="15109" max="15109" width="12.5" style="725" customWidth="1"/>
    <col min="15110" max="15110" width="12.33203125" style="725" customWidth="1"/>
    <col min="15111" max="15111" width="13.6640625" style="725" customWidth="1"/>
    <col min="15112" max="15112" width="12.6640625" style="725" customWidth="1"/>
    <col min="15113" max="15113" width="14.83203125" style="725" customWidth="1"/>
    <col min="15114" max="15360" width="9.33203125" style="725"/>
    <col min="15361" max="15361" width="15.6640625" style="725" customWidth="1"/>
    <col min="15362" max="15362" width="10.83203125" style="725" customWidth="1"/>
    <col min="15363" max="15363" width="13" style="725" customWidth="1"/>
    <col min="15364" max="15364" width="14.5" style="725" customWidth="1"/>
    <col min="15365" max="15365" width="12.5" style="725" customWidth="1"/>
    <col min="15366" max="15366" width="12.33203125" style="725" customWidth="1"/>
    <col min="15367" max="15367" width="13.6640625" style="725" customWidth="1"/>
    <col min="15368" max="15368" width="12.6640625" style="725" customWidth="1"/>
    <col min="15369" max="15369" width="14.83203125" style="725" customWidth="1"/>
    <col min="15370" max="15616" width="9.33203125" style="725"/>
    <col min="15617" max="15617" width="15.6640625" style="725" customWidth="1"/>
    <col min="15618" max="15618" width="10.83203125" style="725" customWidth="1"/>
    <col min="15619" max="15619" width="13" style="725" customWidth="1"/>
    <col min="15620" max="15620" width="14.5" style="725" customWidth="1"/>
    <col min="15621" max="15621" width="12.5" style="725" customWidth="1"/>
    <col min="15622" max="15622" width="12.33203125" style="725" customWidth="1"/>
    <col min="15623" max="15623" width="13.6640625" style="725" customWidth="1"/>
    <col min="15624" max="15624" width="12.6640625" style="725" customWidth="1"/>
    <col min="15625" max="15625" width="14.83203125" style="725" customWidth="1"/>
    <col min="15626" max="15872" width="9.33203125" style="725"/>
    <col min="15873" max="15873" width="15.6640625" style="725" customWidth="1"/>
    <col min="15874" max="15874" width="10.83203125" style="725" customWidth="1"/>
    <col min="15875" max="15875" width="13" style="725" customWidth="1"/>
    <col min="15876" max="15876" width="14.5" style="725" customWidth="1"/>
    <col min="15877" max="15877" width="12.5" style="725" customWidth="1"/>
    <col min="15878" max="15878" width="12.33203125" style="725" customWidth="1"/>
    <col min="15879" max="15879" width="13.6640625" style="725" customWidth="1"/>
    <col min="15880" max="15880" width="12.6640625" style="725" customWidth="1"/>
    <col min="15881" max="15881" width="14.83203125" style="725" customWidth="1"/>
    <col min="15882" max="16128" width="9.33203125" style="725"/>
    <col min="16129" max="16129" width="15.6640625" style="725" customWidth="1"/>
    <col min="16130" max="16130" width="10.83203125" style="725" customWidth="1"/>
    <col min="16131" max="16131" width="13" style="725" customWidth="1"/>
    <col min="16132" max="16132" width="14.5" style="725" customWidth="1"/>
    <col min="16133" max="16133" width="12.5" style="725" customWidth="1"/>
    <col min="16134" max="16134" width="12.33203125" style="725" customWidth="1"/>
    <col min="16135" max="16135" width="13.6640625" style="725" customWidth="1"/>
    <col min="16136" max="16136" width="12.6640625" style="725" customWidth="1"/>
    <col min="16137" max="16137" width="14.83203125" style="725" customWidth="1"/>
    <col min="16138" max="16384" width="9.33203125" style="725"/>
  </cols>
  <sheetData>
    <row r="1" spans="1:9" s="720" customFormat="1" ht="17.25">
      <c r="A1" s="681" t="s">
        <v>189</v>
      </c>
      <c r="B1" s="1281"/>
      <c r="C1" s="743"/>
      <c r="D1" s="1281"/>
      <c r="E1" s="743"/>
      <c r="F1" s="743"/>
      <c r="G1" s="1281"/>
      <c r="H1" s="743"/>
      <c r="I1" s="683" t="s">
        <v>863</v>
      </c>
    </row>
    <row r="2" spans="1:9" ht="17.25">
      <c r="A2" s="1290"/>
      <c r="B2" s="1281"/>
      <c r="C2" s="743"/>
      <c r="D2" s="1281"/>
      <c r="E2" s="743"/>
      <c r="F2" s="743"/>
      <c r="G2" s="1281"/>
      <c r="H2" s="1772" t="s">
        <v>1200</v>
      </c>
      <c r="I2" s="1772"/>
    </row>
    <row r="3" spans="1:9" ht="16.5">
      <c r="A3" s="1668" t="s">
        <v>864</v>
      </c>
      <c r="B3" s="1668"/>
      <c r="C3" s="1668"/>
      <c r="D3" s="1668"/>
      <c r="E3" s="1668"/>
      <c r="F3" s="1668"/>
      <c r="G3" s="1668"/>
      <c r="H3" s="1668"/>
      <c r="I3" s="1668"/>
    </row>
    <row r="4" spans="1:9" ht="16.5">
      <c r="A4" s="1668" t="s">
        <v>865</v>
      </c>
      <c r="B4" s="1668"/>
      <c r="C4" s="1668"/>
      <c r="D4" s="1668"/>
      <c r="E4" s="1668"/>
      <c r="F4" s="1668"/>
      <c r="G4" s="1668"/>
      <c r="H4" s="1668"/>
      <c r="I4" s="1668"/>
    </row>
    <row r="5" spans="1:9" ht="17.25">
      <c r="A5" s="740"/>
      <c r="B5" s="741"/>
      <c r="C5" s="742"/>
      <c r="D5" s="741"/>
      <c r="E5" s="742"/>
      <c r="F5" s="742"/>
      <c r="G5" s="741"/>
      <c r="H5" s="743"/>
      <c r="I5" s="742"/>
    </row>
    <row r="6" spans="1:9" s="744" customFormat="1" ht="28.5" customHeight="1">
      <c r="A6" s="1715" t="s">
        <v>192</v>
      </c>
      <c r="B6" s="1727" t="s">
        <v>866</v>
      </c>
      <c r="C6" s="1729" t="s">
        <v>178</v>
      </c>
      <c r="D6" s="1730"/>
      <c r="E6" s="1731"/>
      <c r="F6" s="1729" t="s">
        <v>867</v>
      </c>
      <c r="G6" s="1730"/>
      <c r="H6" s="1731"/>
      <c r="I6" s="1715" t="s">
        <v>868</v>
      </c>
    </row>
    <row r="7" spans="1:9" s="744" customFormat="1" ht="36">
      <c r="A7" s="1716"/>
      <c r="B7" s="1728"/>
      <c r="C7" s="1291" t="s">
        <v>869</v>
      </c>
      <c r="D7" s="1292" t="s">
        <v>870</v>
      </c>
      <c r="E7" s="1292" t="s">
        <v>871</v>
      </c>
      <c r="F7" s="1291" t="s">
        <v>869</v>
      </c>
      <c r="G7" s="1292" t="s">
        <v>870</v>
      </c>
      <c r="H7" s="1292" t="s">
        <v>871</v>
      </c>
      <c r="I7" s="1732"/>
    </row>
    <row r="8" spans="1:9" ht="12.75" customHeight="1">
      <c r="A8" s="697" t="s">
        <v>872</v>
      </c>
      <c r="B8" s="745">
        <v>2080</v>
      </c>
      <c r="C8" s="746">
        <v>10063049</v>
      </c>
      <c r="D8" s="746">
        <v>60875130</v>
      </c>
      <c r="E8" s="746">
        <f t="shared" ref="E8:E16" si="0">D8/C8*1000</f>
        <v>6049.3723125068755</v>
      </c>
      <c r="F8" s="746">
        <v>1524412</v>
      </c>
      <c r="G8" s="746">
        <v>39519690</v>
      </c>
      <c r="H8" s="746">
        <f t="shared" ref="H8:H16" si="1">G8/F8*1000</f>
        <v>25924.546644870283</v>
      </c>
      <c r="I8" s="746">
        <v>21355440</v>
      </c>
    </row>
    <row r="9" spans="1:9">
      <c r="A9" s="697" t="s">
        <v>873</v>
      </c>
      <c r="B9" s="727">
        <v>2185</v>
      </c>
      <c r="C9" s="747">
        <v>8743625</v>
      </c>
      <c r="D9" s="747">
        <v>89634026</v>
      </c>
      <c r="E9" s="747">
        <f t="shared" si="0"/>
        <v>10251.35753191611</v>
      </c>
      <c r="F9" s="747">
        <v>1454695</v>
      </c>
      <c r="G9" s="747">
        <v>37756565.469999999</v>
      </c>
      <c r="H9" s="747">
        <f t="shared" si="1"/>
        <v>25954.970265244603</v>
      </c>
      <c r="I9" s="747">
        <f t="shared" ref="I9:I16" si="2">D9-G9</f>
        <v>51877460.530000001</v>
      </c>
    </row>
    <row r="10" spans="1:9">
      <c r="A10" s="697" t="s">
        <v>874</v>
      </c>
      <c r="B10" s="727">
        <v>2210</v>
      </c>
      <c r="C10" s="747">
        <v>9631080</v>
      </c>
      <c r="D10" s="747">
        <v>94685454.060000002</v>
      </c>
      <c r="E10" s="747">
        <f t="shared" si="0"/>
        <v>9831.2394933901505</v>
      </c>
      <c r="F10" s="747">
        <v>569376</v>
      </c>
      <c r="G10" s="747">
        <v>39405681.049999997</v>
      </c>
      <c r="H10" s="747">
        <f t="shared" si="1"/>
        <v>69208.538909262061</v>
      </c>
      <c r="I10" s="747">
        <f t="shared" si="2"/>
        <v>55279773.010000005</v>
      </c>
    </row>
    <row r="11" spans="1:9">
      <c r="A11" s="697" t="s">
        <v>875</v>
      </c>
      <c r="B11" s="727">
        <v>2227</v>
      </c>
      <c r="C11" s="747">
        <v>9394710</v>
      </c>
      <c r="D11" s="747">
        <v>101225263.89</v>
      </c>
      <c r="E11" s="747">
        <f t="shared" si="0"/>
        <v>10774.708733957727</v>
      </c>
      <c r="F11" s="747">
        <v>548910</v>
      </c>
      <c r="G11" s="747">
        <v>49722422.590000004</v>
      </c>
      <c r="H11" s="747">
        <f t="shared" si="1"/>
        <v>90583.925579785398</v>
      </c>
      <c r="I11" s="747">
        <f t="shared" si="2"/>
        <v>51502841.299999997</v>
      </c>
    </row>
    <row r="12" spans="1:9">
      <c r="A12" s="697" t="s">
        <v>876</v>
      </c>
      <c r="B12" s="727">
        <v>2258</v>
      </c>
      <c r="C12" s="747">
        <v>9868445</v>
      </c>
      <c r="D12" s="747">
        <v>113387421</v>
      </c>
      <c r="E12" s="747">
        <f t="shared" si="0"/>
        <v>11489.897445848865</v>
      </c>
      <c r="F12" s="747">
        <v>1347237</v>
      </c>
      <c r="G12" s="747">
        <v>75280670.049999997</v>
      </c>
      <c r="H12" s="747">
        <f t="shared" si="1"/>
        <v>55877.822573162703</v>
      </c>
      <c r="I12" s="747">
        <f t="shared" si="2"/>
        <v>38106750.950000003</v>
      </c>
    </row>
    <row r="13" spans="1:9">
      <c r="A13" s="697" t="s">
        <v>877</v>
      </c>
      <c r="B13" s="727">
        <v>2284</v>
      </c>
      <c r="C13" s="747">
        <v>9254618</v>
      </c>
      <c r="D13" s="747">
        <v>140434282</v>
      </c>
      <c r="E13" s="747">
        <f t="shared" si="0"/>
        <v>15174.508769567799</v>
      </c>
      <c r="F13" s="747">
        <v>1193561</v>
      </c>
      <c r="G13" s="747">
        <v>100413526</v>
      </c>
      <c r="H13" s="747">
        <f t="shared" si="1"/>
        <v>84129.362470791195</v>
      </c>
      <c r="I13" s="747">
        <f t="shared" si="2"/>
        <v>40020756</v>
      </c>
    </row>
    <row r="14" spans="1:9" s="734" customFormat="1">
      <c r="A14" s="748" t="s">
        <v>878</v>
      </c>
      <c r="B14" s="727">
        <v>2358</v>
      </c>
      <c r="C14" s="747">
        <v>10391029</v>
      </c>
      <c r="D14" s="747">
        <v>141979828</v>
      </c>
      <c r="E14" s="747">
        <f t="shared" si="0"/>
        <v>13663.692787307205</v>
      </c>
      <c r="F14" s="747">
        <v>1363250.49</v>
      </c>
      <c r="G14" s="747">
        <v>62331080</v>
      </c>
      <c r="H14" s="747">
        <f t="shared" si="1"/>
        <v>45722.396916211634</v>
      </c>
      <c r="I14" s="747">
        <f t="shared" si="2"/>
        <v>79648748</v>
      </c>
    </row>
    <row r="15" spans="1:9">
      <c r="A15" s="453" t="s">
        <v>879</v>
      </c>
      <c r="B15" s="727">
        <v>2333</v>
      </c>
      <c r="C15" s="747">
        <v>9888999</v>
      </c>
      <c r="D15" s="747">
        <v>137240214</v>
      </c>
      <c r="E15" s="747">
        <f t="shared" si="0"/>
        <v>13878.069357677152</v>
      </c>
      <c r="F15" s="747">
        <v>567094</v>
      </c>
      <c r="G15" s="747">
        <v>71090519</v>
      </c>
      <c r="H15" s="747">
        <f t="shared" si="1"/>
        <v>125359.32138234578</v>
      </c>
      <c r="I15" s="747">
        <f t="shared" si="2"/>
        <v>66149695</v>
      </c>
    </row>
    <row r="16" spans="1:9">
      <c r="A16" s="453" t="s">
        <v>880</v>
      </c>
      <c r="B16" s="749">
        <v>2333</v>
      </c>
      <c r="C16" s="750">
        <v>10235370</v>
      </c>
      <c r="D16" s="750">
        <v>168481190</v>
      </c>
      <c r="E16" s="750">
        <f t="shared" si="0"/>
        <v>16460.683883435577</v>
      </c>
      <c r="F16" s="750">
        <v>551883</v>
      </c>
      <c r="G16" s="750">
        <v>65314580</v>
      </c>
      <c r="H16" s="750">
        <f t="shared" si="1"/>
        <v>118348.59925020339</v>
      </c>
      <c r="I16" s="750">
        <f t="shared" si="2"/>
        <v>103166610</v>
      </c>
    </row>
    <row r="17" spans="1:9">
      <c r="A17" s="453" t="s">
        <v>881</v>
      </c>
      <c r="B17" s="751">
        <v>2387</v>
      </c>
      <c r="C17" s="705">
        <v>10490411</v>
      </c>
      <c r="D17" s="705">
        <v>192733260</v>
      </c>
      <c r="E17" s="705">
        <v>18372</v>
      </c>
      <c r="F17" s="705">
        <v>476997</v>
      </c>
      <c r="G17" s="705">
        <v>70634920</v>
      </c>
      <c r="H17" s="705">
        <v>148083</v>
      </c>
      <c r="I17" s="705">
        <v>122098340</v>
      </c>
    </row>
    <row r="18" spans="1:9">
      <c r="A18" s="453" t="s">
        <v>882</v>
      </c>
      <c r="B18" s="751">
        <v>2420</v>
      </c>
      <c r="C18" s="705">
        <v>10432896</v>
      </c>
      <c r="D18" s="705">
        <v>214272000</v>
      </c>
      <c r="E18" s="705">
        <v>20538</v>
      </c>
      <c r="F18" s="705">
        <v>490043</v>
      </c>
      <c r="G18" s="705">
        <v>78272310</v>
      </c>
      <c r="H18" s="705">
        <v>159725</v>
      </c>
      <c r="I18" s="705">
        <v>135999690</v>
      </c>
    </row>
    <row r="19" spans="1:9">
      <c r="A19" s="752"/>
      <c r="B19" s="753"/>
      <c r="C19" s="753"/>
      <c r="D19" s="754"/>
      <c r="E19" s="753"/>
      <c r="F19" s="753"/>
      <c r="G19" s="753"/>
      <c r="H19" s="753"/>
      <c r="I19" s="755"/>
    </row>
    <row r="20" spans="1:9">
      <c r="A20" s="756" t="s">
        <v>883</v>
      </c>
      <c r="B20" s="757"/>
      <c r="C20" s="757"/>
      <c r="D20" s="757"/>
      <c r="E20" s="758"/>
      <c r="F20" s="757"/>
      <c r="G20" s="757"/>
      <c r="H20" s="758"/>
      <c r="I20" s="759"/>
    </row>
    <row r="21" spans="1:9">
      <c r="A21" s="760" t="s">
        <v>884</v>
      </c>
      <c r="B21" s="732">
        <v>152</v>
      </c>
      <c r="C21" s="727">
        <v>649179</v>
      </c>
      <c r="D21" s="732">
        <v>9880400</v>
      </c>
      <c r="E21" s="747">
        <v>15220</v>
      </c>
      <c r="F21" s="727">
        <v>18965</v>
      </c>
      <c r="G21" s="732">
        <v>3362970</v>
      </c>
      <c r="H21" s="761">
        <v>177325</v>
      </c>
      <c r="I21" s="705">
        <v>6517430</v>
      </c>
    </row>
    <row r="22" spans="1:9">
      <c r="A22" s="697" t="s">
        <v>885</v>
      </c>
      <c r="B22" s="732">
        <v>263</v>
      </c>
      <c r="C22" s="727">
        <v>1274373</v>
      </c>
      <c r="D22" s="732">
        <v>28876270</v>
      </c>
      <c r="E22" s="747">
        <v>22659</v>
      </c>
      <c r="F22" s="727">
        <v>38174</v>
      </c>
      <c r="G22" s="732">
        <v>7936450</v>
      </c>
      <c r="H22" s="747">
        <v>207902</v>
      </c>
      <c r="I22" s="762">
        <v>20939820</v>
      </c>
    </row>
    <row r="23" spans="1:9">
      <c r="A23" s="697" t="s">
        <v>886</v>
      </c>
      <c r="B23" s="732">
        <v>113</v>
      </c>
      <c r="C23" s="727">
        <v>445446</v>
      </c>
      <c r="D23" s="732">
        <v>8013750</v>
      </c>
      <c r="E23" s="747">
        <v>17990</v>
      </c>
      <c r="F23" s="727">
        <v>25266</v>
      </c>
      <c r="G23" s="732">
        <v>2337510</v>
      </c>
      <c r="H23" s="747">
        <v>92516</v>
      </c>
      <c r="I23" s="747">
        <v>5676240</v>
      </c>
    </row>
    <row r="24" spans="1:9">
      <c r="A24" s="697" t="s">
        <v>887</v>
      </c>
      <c r="B24" s="763">
        <v>175</v>
      </c>
      <c r="C24" s="763">
        <v>644562</v>
      </c>
      <c r="D24" s="763">
        <v>11408360</v>
      </c>
      <c r="E24" s="747">
        <v>17699</v>
      </c>
      <c r="F24" s="763">
        <v>62576</v>
      </c>
      <c r="G24" s="763">
        <v>4991290</v>
      </c>
      <c r="H24" s="747">
        <v>79764</v>
      </c>
      <c r="I24" s="747">
        <v>6417070</v>
      </c>
    </row>
    <row r="25" spans="1:9">
      <c r="A25" s="697" t="s">
        <v>888</v>
      </c>
      <c r="B25" s="763">
        <v>113</v>
      </c>
      <c r="C25" s="763">
        <v>288288</v>
      </c>
      <c r="D25" s="763">
        <v>6826650</v>
      </c>
      <c r="E25" s="747">
        <v>23680</v>
      </c>
      <c r="F25" s="763">
        <v>13048</v>
      </c>
      <c r="G25" s="763">
        <v>2579930</v>
      </c>
      <c r="H25" s="747">
        <v>197726</v>
      </c>
      <c r="I25" s="747">
        <v>4246720</v>
      </c>
    </row>
    <row r="26" spans="1:9">
      <c r="A26" s="697" t="s">
        <v>889</v>
      </c>
      <c r="B26" s="763">
        <v>72</v>
      </c>
      <c r="C26" s="763">
        <v>274995</v>
      </c>
      <c r="D26" s="763">
        <v>2061480</v>
      </c>
      <c r="E26" s="747">
        <v>7496</v>
      </c>
      <c r="F26" s="763">
        <v>17411</v>
      </c>
      <c r="G26" s="763">
        <v>721500</v>
      </c>
      <c r="H26" s="747">
        <v>41439</v>
      </c>
      <c r="I26" s="747">
        <v>1339980</v>
      </c>
    </row>
    <row r="27" spans="1:9">
      <c r="A27" s="697" t="s">
        <v>890</v>
      </c>
      <c r="B27" s="732">
        <v>142</v>
      </c>
      <c r="C27" s="727">
        <v>770810</v>
      </c>
      <c r="D27" s="732">
        <v>13398240</v>
      </c>
      <c r="E27" s="747">
        <v>17382</v>
      </c>
      <c r="F27" s="727">
        <v>19943</v>
      </c>
      <c r="G27" s="732">
        <v>2428140</v>
      </c>
      <c r="H27" s="747">
        <v>121754</v>
      </c>
      <c r="I27" s="747">
        <v>10970100</v>
      </c>
    </row>
    <row r="28" spans="1:9">
      <c r="A28" s="697" t="s">
        <v>891</v>
      </c>
      <c r="B28" s="732">
        <v>154</v>
      </c>
      <c r="C28" s="727">
        <v>541165</v>
      </c>
      <c r="D28" s="732">
        <v>9286280</v>
      </c>
      <c r="E28" s="747">
        <v>17160</v>
      </c>
      <c r="F28" s="727">
        <v>21221</v>
      </c>
      <c r="G28" s="732">
        <v>3172970</v>
      </c>
      <c r="H28" s="747">
        <v>149520</v>
      </c>
      <c r="I28" s="747">
        <v>6113310</v>
      </c>
    </row>
    <row r="29" spans="1:9">
      <c r="A29" s="697" t="s">
        <v>892</v>
      </c>
      <c r="B29" s="732">
        <v>71</v>
      </c>
      <c r="C29" s="727">
        <v>577110</v>
      </c>
      <c r="D29" s="732">
        <v>9383970</v>
      </c>
      <c r="E29" s="747">
        <v>16260</v>
      </c>
      <c r="F29" s="727">
        <v>15767</v>
      </c>
      <c r="G29" s="732">
        <v>2945150</v>
      </c>
      <c r="H29" s="747">
        <v>186792</v>
      </c>
      <c r="I29" s="747">
        <v>6438820</v>
      </c>
    </row>
    <row r="30" spans="1:9">
      <c r="A30" s="697" t="s">
        <v>893</v>
      </c>
      <c r="B30" s="732">
        <v>34</v>
      </c>
      <c r="C30" s="727">
        <v>183942</v>
      </c>
      <c r="D30" s="732">
        <v>1130650</v>
      </c>
      <c r="E30" s="747">
        <v>6147</v>
      </c>
      <c r="F30" s="727">
        <v>3826</v>
      </c>
      <c r="G30" s="727">
        <v>325550</v>
      </c>
      <c r="H30" s="747">
        <v>85089</v>
      </c>
      <c r="I30" s="747">
        <v>805100</v>
      </c>
    </row>
    <row r="31" spans="1:9">
      <c r="A31" s="697" t="s">
        <v>894</v>
      </c>
      <c r="B31" s="732">
        <v>6</v>
      </c>
      <c r="C31" s="727">
        <v>6618</v>
      </c>
      <c r="D31" s="732">
        <v>39920</v>
      </c>
      <c r="E31" s="747">
        <v>6032</v>
      </c>
      <c r="F31" s="727">
        <v>782</v>
      </c>
      <c r="G31" s="727">
        <v>34300</v>
      </c>
      <c r="H31" s="747">
        <v>43862</v>
      </c>
      <c r="I31" s="747">
        <v>5620</v>
      </c>
    </row>
    <row r="32" spans="1:9">
      <c r="A32" s="697" t="s">
        <v>895</v>
      </c>
      <c r="B32" s="732">
        <v>9</v>
      </c>
      <c r="C32" s="727">
        <v>8815</v>
      </c>
      <c r="D32" s="732">
        <v>60520</v>
      </c>
      <c r="E32" s="747">
        <v>6866</v>
      </c>
      <c r="F32" s="727">
        <v>1183</v>
      </c>
      <c r="G32" s="727">
        <v>23140</v>
      </c>
      <c r="H32" s="747">
        <v>19560</v>
      </c>
      <c r="I32" s="747">
        <v>37380</v>
      </c>
    </row>
    <row r="33" spans="1:9">
      <c r="A33" s="697" t="s">
        <v>896</v>
      </c>
      <c r="B33" s="732">
        <v>7</v>
      </c>
      <c r="C33" s="727">
        <v>10126</v>
      </c>
      <c r="D33" s="732">
        <v>42160</v>
      </c>
      <c r="E33" s="747">
        <v>4164</v>
      </c>
      <c r="F33" s="727">
        <v>2367</v>
      </c>
      <c r="G33" s="732">
        <v>25690</v>
      </c>
      <c r="H33" s="747">
        <v>10853</v>
      </c>
      <c r="I33" s="747">
        <v>16470</v>
      </c>
    </row>
    <row r="34" spans="1:9">
      <c r="A34" s="697" t="s">
        <v>897</v>
      </c>
      <c r="B34" s="732">
        <v>10</v>
      </c>
      <c r="C34" s="727">
        <v>16219</v>
      </c>
      <c r="D34" s="732">
        <v>127400</v>
      </c>
      <c r="E34" s="747">
        <v>7855</v>
      </c>
      <c r="F34" s="727">
        <v>3922</v>
      </c>
      <c r="G34" s="732">
        <v>82920</v>
      </c>
      <c r="H34" s="747">
        <v>21142</v>
      </c>
      <c r="I34" s="747">
        <v>44480</v>
      </c>
    </row>
    <row r="35" spans="1:9">
      <c r="A35" s="697" t="s">
        <v>898</v>
      </c>
      <c r="B35" s="732">
        <v>16</v>
      </c>
      <c r="C35" s="727">
        <v>31051</v>
      </c>
      <c r="D35" s="732">
        <v>288100</v>
      </c>
      <c r="E35" s="747">
        <v>9278</v>
      </c>
      <c r="F35" s="727">
        <v>1422</v>
      </c>
      <c r="G35" s="732">
        <v>138330</v>
      </c>
      <c r="H35" s="747">
        <v>97278</v>
      </c>
      <c r="I35" s="747">
        <v>149770</v>
      </c>
    </row>
    <row r="36" spans="1:9">
      <c r="A36" s="697" t="s">
        <v>899</v>
      </c>
      <c r="B36" s="732">
        <v>15</v>
      </c>
      <c r="C36" s="727">
        <v>43233</v>
      </c>
      <c r="D36" s="764">
        <v>113200</v>
      </c>
      <c r="E36" s="747">
        <v>2618</v>
      </c>
      <c r="F36" s="727">
        <v>1350</v>
      </c>
      <c r="G36" s="732">
        <v>59040</v>
      </c>
      <c r="H36" s="747">
        <v>43733</v>
      </c>
      <c r="I36" s="747">
        <v>54160</v>
      </c>
    </row>
    <row r="37" spans="1:9">
      <c r="A37" s="697" t="s">
        <v>900</v>
      </c>
      <c r="B37" s="732">
        <v>47</v>
      </c>
      <c r="C37" s="727">
        <v>48120</v>
      </c>
      <c r="D37" s="732">
        <v>164110</v>
      </c>
      <c r="E37" s="747">
        <v>3410</v>
      </c>
      <c r="F37" s="727">
        <v>4850</v>
      </c>
      <c r="G37" s="732">
        <v>173980</v>
      </c>
      <c r="H37" s="747">
        <v>35872</v>
      </c>
      <c r="I37" s="747">
        <v>-9870</v>
      </c>
    </row>
    <row r="38" spans="1:9">
      <c r="A38" s="697" t="s">
        <v>901</v>
      </c>
      <c r="B38" s="732">
        <v>303</v>
      </c>
      <c r="C38" s="727">
        <v>1740476</v>
      </c>
      <c r="D38" s="732">
        <v>62914390</v>
      </c>
      <c r="E38" s="747">
        <v>36148</v>
      </c>
      <c r="F38" s="727">
        <v>83572</v>
      </c>
      <c r="G38" s="732">
        <v>24018590</v>
      </c>
      <c r="H38" s="747">
        <v>287400</v>
      </c>
      <c r="I38" s="747">
        <v>38895800</v>
      </c>
    </row>
    <row r="39" spans="1:9">
      <c r="A39" s="697" t="s">
        <v>902</v>
      </c>
      <c r="B39" s="732">
        <v>110</v>
      </c>
      <c r="C39" s="727">
        <v>456467</v>
      </c>
      <c r="D39" s="732">
        <v>16833500</v>
      </c>
      <c r="E39" s="747">
        <v>36878</v>
      </c>
      <c r="F39" s="727">
        <v>22290</v>
      </c>
      <c r="G39" s="732">
        <v>4188280</v>
      </c>
      <c r="H39" s="747">
        <v>187900</v>
      </c>
      <c r="I39" s="747">
        <v>12645220</v>
      </c>
    </row>
    <row r="40" spans="1:9">
      <c r="A40" s="697" t="s">
        <v>903</v>
      </c>
      <c r="B40" s="732">
        <v>126</v>
      </c>
      <c r="C40" s="727">
        <v>264550</v>
      </c>
      <c r="D40" s="732">
        <v>5410700</v>
      </c>
      <c r="E40" s="747">
        <v>20452</v>
      </c>
      <c r="F40" s="727">
        <v>30627</v>
      </c>
      <c r="G40" s="732">
        <v>3867050</v>
      </c>
      <c r="H40" s="747">
        <v>126263</v>
      </c>
      <c r="I40" s="747">
        <v>1543650</v>
      </c>
    </row>
    <row r="41" spans="1:9">
      <c r="A41" s="697" t="s">
        <v>904</v>
      </c>
      <c r="B41" s="732">
        <v>45</v>
      </c>
      <c r="C41" s="727">
        <v>275599</v>
      </c>
      <c r="D41" s="732">
        <v>4678640</v>
      </c>
      <c r="E41" s="747">
        <v>16976</v>
      </c>
      <c r="F41" s="727">
        <v>11065</v>
      </c>
      <c r="G41" s="732">
        <v>4474090</v>
      </c>
      <c r="H41" s="747">
        <v>404346</v>
      </c>
      <c r="I41" s="747">
        <v>204550</v>
      </c>
    </row>
    <row r="42" spans="1:9">
      <c r="A42" s="697" t="s">
        <v>905</v>
      </c>
      <c r="B42" s="763">
        <v>126</v>
      </c>
      <c r="C42" s="763">
        <v>510489</v>
      </c>
      <c r="D42" s="732">
        <v>4639450</v>
      </c>
      <c r="E42" s="747">
        <v>9088</v>
      </c>
      <c r="F42" s="763">
        <v>25206</v>
      </c>
      <c r="G42" s="763">
        <v>2083780</v>
      </c>
      <c r="H42" s="747">
        <v>82670</v>
      </c>
      <c r="I42" s="747">
        <v>2555670</v>
      </c>
    </row>
    <row r="43" spans="1:9">
      <c r="A43" s="697" t="s">
        <v>906</v>
      </c>
      <c r="B43" s="763">
        <v>40</v>
      </c>
      <c r="C43" s="763">
        <v>111456</v>
      </c>
      <c r="D43" s="763">
        <v>1714100</v>
      </c>
      <c r="E43" s="747">
        <v>15379</v>
      </c>
      <c r="F43" s="763">
        <v>9073</v>
      </c>
      <c r="G43" s="763">
        <v>774890</v>
      </c>
      <c r="H43" s="747">
        <v>85406</v>
      </c>
      <c r="I43" s="747">
        <v>939210</v>
      </c>
    </row>
    <row r="44" spans="1:9">
      <c r="A44" s="697" t="s">
        <v>907</v>
      </c>
      <c r="B44" s="732">
        <v>163</v>
      </c>
      <c r="C44" s="727">
        <v>799792</v>
      </c>
      <c r="D44" s="727">
        <v>9771330</v>
      </c>
      <c r="E44" s="747">
        <v>12217</v>
      </c>
      <c r="F44" s="727">
        <v>30355</v>
      </c>
      <c r="G44" s="732">
        <v>5065070</v>
      </c>
      <c r="H44" s="747">
        <v>166861</v>
      </c>
      <c r="I44" s="747">
        <v>4706260</v>
      </c>
    </row>
    <row r="45" spans="1:9">
      <c r="A45" s="697" t="s">
        <v>908</v>
      </c>
      <c r="B45" s="765">
        <v>108</v>
      </c>
      <c r="C45" s="749">
        <v>460015</v>
      </c>
      <c r="D45" s="749">
        <v>7209060</v>
      </c>
      <c r="E45" s="747">
        <v>15671</v>
      </c>
      <c r="F45" s="749">
        <v>25782</v>
      </c>
      <c r="G45" s="765">
        <v>2461700</v>
      </c>
      <c r="H45" s="747">
        <v>95481</v>
      </c>
      <c r="I45" s="747">
        <v>4747360</v>
      </c>
    </row>
    <row r="46" spans="1:9" s="738" customFormat="1" ht="13.5">
      <c r="A46" s="766" t="s">
        <v>169</v>
      </c>
      <c r="B46" s="1293">
        <f>SUM(B21:B45)</f>
        <v>2420</v>
      </c>
      <c r="C46" s="1293">
        <f>SUM(C21:C45)</f>
        <v>10432896</v>
      </c>
      <c r="D46" s="1293">
        <f>SUM(D21:D45)</f>
        <v>214272630</v>
      </c>
      <c r="E46" s="1293">
        <f>D46/C46*1000</f>
        <v>20538.173676800769</v>
      </c>
      <c r="F46" s="1293">
        <f>SUM(F21:F45)</f>
        <v>490043</v>
      </c>
      <c r="G46" s="1293">
        <f>SUM(G21:G45)</f>
        <v>78272310</v>
      </c>
      <c r="H46" s="1293">
        <f>G46/F46*1000</f>
        <v>159725.39144524053</v>
      </c>
      <c r="I46" s="1294">
        <f>D46-G46</f>
        <v>136000320</v>
      </c>
    </row>
    <row r="47" spans="1:9" ht="5.25" customHeight="1">
      <c r="A47" s="767"/>
      <c r="B47" s="768"/>
      <c r="C47" s="769"/>
      <c r="D47" s="725"/>
      <c r="F47" s="769"/>
      <c r="G47" s="770"/>
      <c r="H47" s="769"/>
      <c r="I47" s="769"/>
    </row>
    <row r="48" spans="1:9" s="776" customFormat="1" ht="13.5">
      <c r="A48" s="690" t="s">
        <v>909</v>
      </c>
      <c r="B48" s="771"/>
      <c r="C48" s="772"/>
      <c r="D48" s="773"/>
      <c r="E48" s="772"/>
      <c r="F48" s="774"/>
      <c r="G48" s="775"/>
      <c r="H48" s="772"/>
      <c r="I48" s="1295" t="s">
        <v>1197</v>
      </c>
    </row>
    <row r="49" spans="1:9">
      <c r="C49" s="777"/>
      <c r="D49" s="778"/>
      <c r="E49" s="777"/>
      <c r="F49" s="777"/>
      <c r="G49" s="778"/>
      <c r="H49" s="777"/>
      <c r="I49" s="777"/>
    </row>
    <row r="50" spans="1:9">
      <c r="A50" s="779"/>
    </row>
    <row r="51" spans="1:9">
      <c r="B51" s="725"/>
      <c r="C51" s="725"/>
      <c r="D51" s="725"/>
      <c r="E51" s="736"/>
      <c r="F51" s="725"/>
    </row>
  </sheetData>
  <mergeCells count="8">
    <mergeCell ref="H2:I2"/>
    <mergeCell ref="A3:I3"/>
    <mergeCell ref="A4:I4"/>
    <mergeCell ref="A6:A7"/>
    <mergeCell ref="B6:B7"/>
    <mergeCell ref="C6:E6"/>
    <mergeCell ref="F6:H6"/>
    <mergeCell ref="I6:I7"/>
  </mergeCells>
  <hyperlinks>
    <hyperlink ref="H2" location="Contents!A1" display="cs;slf;fj;jpw;F jpUk;Gtjw;F"/>
    <hyperlink ref="H2:I2" location="உள்ளடக்கம்!A1" display="cs;slf;fj;jpw;F jpUk;Gtjw;F"/>
  </hyperlinks>
  <pageMargins left="0.7" right="0.7" top="0.75" bottom="0.75" header="0.3" footer="0.3"/>
  <headerFooter>
    <oddHeader>&amp;L&amp;"Calibri"&amp;10&amp;K000000 [Limited Sharing]&amp;1#_x000D_</oddHead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"/>
  <sheetViews>
    <sheetView workbookViewId="0">
      <selection activeCell="F2" sqref="F2:G2"/>
    </sheetView>
  </sheetViews>
  <sheetFormatPr defaultRowHeight="14.25"/>
  <cols>
    <col min="1" max="1" width="16.1640625" style="725" customWidth="1"/>
    <col min="2" max="2" width="19.6640625" style="726" customWidth="1"/>
    <col min="3" max="3" width="18.83203125" style="794" customWidth="1"/>
    <col min="4" max="4" width="19.1640625" style="795" customWidth="1"/>
    <col min="5" max="5" width="22.33203125" style="796" customWidth="1"/>
    <col min="6" max="6" width="27" style="725" customWidth="1"/>
    <col min="7" max="256" width="9.33203125" style="725"/>
    <col min="257" max="257" width="14.6640625" style="725" customWidth="1"/>
    <col min="258" max="258" width="17.83203125" style="725" customWidth="1"/>
    <col min="259" max="260" width="17.33203125" style="725" customWidth="1"/>
    <col min="261" max="261" width="16.1640625" style="725" customWidth="1"/>
    <col min="262" max="262" width="25.1640625" style="725" bestFit="1" customWidth="1"/>
    <col min="263" max="512" width="9.33203125" style="725"/>
    <col min="513" max="513" width="14.6640625" style="725" customWidth="1"/>
    <col min="514" max="514" width="17.83203125" style="725" customWidth="1"/>
    <col min="515" max="516" width="17.33203125" style="725" customWidth="1"/>
    <col min="517" max="517" width="16.1640625" style="725" customWidth="1"/>
    <col min="518" max="518" width="25.1640625" style="725" bestFit="1" customWidth="1"/>
    <col min="519" max="768" width="9.33203125" style="725"/>
    <col min="769" max="769" width="14.6640625" style="725" customWidth="1"/>
    <col min="770" max="770" width="17.83203125" style="725" customWidth="1"/>
    <col min="771" max="772" width="17.33203125" style="725" customWidth="1"/>
    <col min="773" max="773" width="16.1640625" style="725" customWidth="1"/>
    <col min="774" max="774" width="25.1640625" style="725" bestFit="1" customWidth="1"/>
    <col min="775" max="1024" width="9.33203125" style="725"/>
    <col min="1025" max="1025" width="14.6640625" style="725" customWidth="1"/>
    <col min="1026" max="1026" width="17.83203125" style="725" customWidth="1"/>
    <col min="1027" max="1028" width="17.33203125" style="725" customWidth="1"/>
    <col min="1029" max="1029" width="16.1640625" style="725" customWidth="1"/>
    <col min="1030" max="1030" width="25.1640625" style="725" bestFit="1" customWidth="1"/>
    <col min="1031" max="1280" width="9.33203125" style="725"/>
    <col min="1281" max="1281" width="14.6640625" style="725" customWidth="1"/>
    <col min="1282" max="1282" width="17.83203125" style="725" customWidth="1"/>
    <col min="1283" max="1284" width="17.33203125" style="725" customWidth="1"/>
    <col min="1285" max="1285" width="16.1640625" style="725" customWidth="1"/>
    <col min="1286" max="1286" width="25.1640625" style="725" bestFit="1" customWidth="1"/>
    <col min="1287" max="1536" width="9.33203125" style="725"/>
    <col min="1537" max="1537" width="14.6640625" style="725" customWidth="1"/>
    <col min="1538" max="1538" width="17.83203125" style="725" customWidth="1"/>
    <col min="1539" max="1540" width="17.33203125" style="725" customWidth="1"/>
    <col min="1541" max="1541" width="16.1640625" style="725" customWidth="1"/>
    <col min="1542" max="1542" width="25.1640625" style="725" bestFit="1" customWidth="1"/>
    <col min="1543" max="1792" width="9.33203125" style="725"/>
    <col min="1793" max="1793" width="14.6640625" style="725" customWidth="1"/>
    <col min="1794" max="1794" width="17.83203125" style="725" customWidth="1"/>
    <col min="1795" max="1796" width="17.33203125" style="725" customWidth="1"/>
    <col min="1797" max="1797" width="16.1640625" style="725" customWidth="1"/>
    <col min="1798" max="1798" width="25.1640625" style="725" bestFit="1" customWidth="1"/>
    <col min="1799" max="2048" width="9.33203125" style="725"/>
    <col min="2049" max="2049" width="14.6640625" style="725" customWidth="1"/>
    <col min="2050" max="2050" width="17.83203125" style="725" customWidth="1"/>
    <col min="2051" max="2052" width="17.33203125" style="725" customWidth="1"/>
    <col min="2053" max="2053" width="16.1640625" style="725" customWidth="1"/>
    <col min="2054" max="2054" width="25.1640625" style="725" bestFit="1" customWidth="1"/>
    <col min="2055" max="2304" width="9.33203125" style="725"/>
    <col min="2305" max="2305" width="14.6640625" style="725" customWidth="1"/>
    <col min="2306" max="2306" width="17.83203125" style="725" customWidth="1"/>
    <col min="2307" max="2308" width="17.33203125" style="725" customWidth="1"/>
    <col min="2309" max="2309" width="16.1640625" style="725" customWidth="1"/>
    <col min="2310" max="2310" width="25.1640625" style="725" bestFit="1" customWidth="1"/>
    <col min="2311" max="2560" width="9.33203125" style="725"/>
    <col min="2561" max="2561" width="14.6640625" style="725" customWidth="1"/>
    <col min="2562" max="2562" width="17.83203125" style="725" customWidth="1"/>
    <col min="2563" max="2564" width="17.33203125" style="725" customWidth="1"/>
    <col min="2565" max="2565" width="16.1640625" style="725" customWidth="1"/>
    <col min="2566" max="2566" width="25.1640625" style="725" bestFit="1" customWidth="1"/>
    <col min="2567" max="2816" width="9.33203125" style="725"/>
    <col min="2817" max="2817" width="14.6640625" style="725" customWidth="1"/>
    <col min="2818" max="2818" width="17.83203125" style="725" customWidth="1"/>
    <col min="2819" max="2820" width="17.33203125" style="725" customWidth="1"/>
    <col min="2821" max="2821" width="16.1640625" style="725" customWidth="1"/>
    <col min="2822" max="2822" width="25.1640625" style="725" bestFit="1" customWidth="1"/>
    <col min="2823" max="3072" width="9.33203125" style="725"/>
    <col min="3073" max="3073" width="14.6640625" style="725" customWidth="1"/>
    <col min="3074" max="3074" width="17.83203125" style="725" customWidth="1"/>
    <col min="3075" max="3076" width="17.33203125" style="725" customWidth="1"/>
    <col min="3077" max="3077" width="16.1640625" style="725" customWidth="1"/>
    <col min="3078" max="3078" width="25.1640625" style="725" bestFit="1" customWidth="1"/>
    <col min="3079" max="3328" width="9.33203125" style="725"/>
    <col min="3329" max="3329" width="14.6640625" style="725" customWidth="1"/>
    <col min="3330" max="3330" width="17.83203125" style="725" customWidth="1"/>
    <col min="3331" max="3332" width="17.33203125" style="725" customWidth="1"/>
    <col min="3333" max="3333" width="16.1640625" style="725" customWidth="1"/>
    <col min="3334" max="3334" width="25.1640625" style="725" bestFit="1" customWidth="1"/>
    <col min="3335" max="3584" width="9.33203125" style="725"/>
    <col min="3585" max="3585" width="14.6640625" style="725" customWidth="1"/>
    <col min="3586" max="3586" width="17.83203125" style="725" customWidth="1"/>
    <col min="3587" max="3588" width="17.33203125" style="725" customWidth="1"/>
    <col min="3589" max="3589" width="16.1640625" style="725" customWidth="1"/>
    <col min="3590" max="3590" width="25.1640625" style="725" bestFit="1" customWidth="1"/>
    <col min="3591" max="3840" width="9.33203125" style="725"/>
    <col min="3841" max="3841" width="14.6640625" style="725" customWidth="1"/>
    <col min="3842" max="3842" width="17.83203125" style="725" customWidth="1"/>
    <col min="3843" max="3844" width="17.33203125" style="725" customWidth="1"/>
    <col min="3845" max="3845" width="16.1640625" style="725" customWidth="1"/>
    <col min="3846" max="3846" width="25.1640625" style="725" bestFit="1" customWidth="1"/>
    <col min="3847" max="4096" width="9.33203125" style="725"/>
    <col min="4097" max="4097" width="14.6640625" style="725" customWidth="1"/>
    <col min="4098" max="4098" width="17.83203125" style="725" customWidth="1"/>
    <col min="4099" max="4100" width="17.33203125" style="725" customWidth="1"/>
    <col min="4101" max="4101" width="16.1640625" style="725" customWidth="1"/>
    <col min="4102" max="4102" width="25.1640625" style="725" bestFit="1" customWidth="1"/>
    <col min="4103" max="4352" width="9.33203125" style="725"/>
    <col min="4353" max="4353" width="14.6640625" style="725" customWidth="1"/>
    <col min="4354" max="4354" width="17.83203125" style="725" customWidth="1"/>
    <col min="4355" max="4356" width="17.33203125" style="725" customWidth="1"/>
    <col min="4357" max="4357" width="16.1640625" style="725" customWidth="1"/>
    <col min="4358" max="4358" width="25.1640625" style="725" bestFit="1" customWidth="1"/>
    <col min="4359" max="4608" width="9.33203125" style="725"/>
    <col min="4609" max="4609" width="14.6640625" style="725" customWidth="1"/>
    <col min="4610" max="4610" width="17.83203125" style="725" customWidth="1"/>
    <col min="4611" max="4612" width="17.33203125" style="725" customWidth="1"/>
    <col min="4613" max="4613" width="16.1640625" style="725" customWidth="1"/>
    <col min="4614" max="4614" width="25.1640625" style="725" bestFit="1" customWidth="1"/>
    <col min="4615" max="4864" width="9.33203125" style="725"/>
    <col min="4865" max="4865" width="14.6640625" style="725" customWidth="1"/>
    <col min="4866" max="4866" width="17.83203125" style="725" customWidth="1"/>
    <col min="4867" max="4868" width="17.33203125" style="725" customWidth="1"/>
    <col min="4869" max="4869" width="16.1640625" style="725" customWidth="1"/>
    <col min="4870" max="4870" width="25.1640625" style="725" bestFit="1" customWidth="1"/>
    <col min="4871" max="5120" width="9.33203125" style="725"/>
    <col min="5121" max="5121" width="14.6640625" style="725" customWidth="1"/>
    <col min="5122" max="5122" width="17.83203125" style="725" customWidth="1"/>
    <col min="5123" max="5124" width="17.33203125" style="725" customWidth="1"/>
    <col min="5125" max="5125" width="16.1640625" style="725" customWidth="1"/>
    <col min="5126" max="5126" width="25.1640625" style="725" bestFit="1" customWidth="1"/>
    <col min="5127" max="5376" width="9.33203125" style="725"/>
    <col min="5377" max="5377" width="14.6640625" style="725" customWidth="1"/>
    <col min="5378" max="5378" width="17.83203125" style="725" customWidth="1"/>
    <col min="5379" max="5380" width="17.33203125" style="725" customWidth="1"/>
    <col min="5381" max="5381" width="16.1640625" style="725" customWidth="1"/>
    <col min="5382" max="5382" width="25.1640625" style="725" bestFit="1" customWidth="1"/>
    <col min="5383" max="5632" width="9.33203125" style="725"/>
    <col min="5633" max="5633" width="14.6640625" style="725" customWidth="1"/>
    <col min="5634" max="5634" width="17.83203125" style="725" customWidth="1"/>
    <col min="5635" max="5636" width="17.33203125" style="725" customWidth="1"/>
    <col min="5637" max="5637" width="16.1640625" style="725" customWidth="1"/>
    <col min="5638" max="5638" width="25.1640625" style="725" bestFit="1" customWidth="1"/>
    <col min="5639" max="5888" width="9.33203125" style="725"/>
    <col min="5889" max="5889" width="14.6640625" style="725" customWidth="1"/>
    <col min="5890" max="5890" width="17.83203125" style="725" customWidth="1"/>
    <col min="5891" max="5892" width="17.33203125" style="725" customWidth="1"/>
    <col min="5893" max="5893" width="16.1640625" style="725" customWidth="1"/>
    <col min="5894" max="5894" width="25.1640625" style="725" bestFit="1" customWidth="1"/>
    <col min="5895" max="6144" width="9.33203125" style="725"/>
    <col min="6145" max="6145" width="14.6640625" style="725" customWidth="1"/>
    <col min="6146" max="6146" width="17.83203125" style="725" customWidth="1"/>
    <col min="6147" max="6148" width="17.33203125" style="725" customWidth="1"/>
    <col min="6149" max="6149" width="16.1640625" style="725" customWidth="1"/>
    <col min="6150" max="6150" width="25.1640625" style="725" bestFit="1" customWidth="1"/>
    <col min="6151" max="6400" width="9.33203125" style="725"/>
    <col min="6401" max="6401" width="14.6640625" style="725" customWidth="1"/>
    <col min="6402" max="6402" width="17.83203125" style="725" customWidth="1"/>
    <col min="6403" max="6404" width="17.33203125" style="725" customWidth="1"/>
    <col min="6405" max="6405" width="16.1640625" style="725" customWidth="1"/>
    <col min="6406" max="6406" width="25.1640625" style="725" bestFit="1" customWidth="1"/>
    <col min="6407" max="6656" width="9.33203125" style="725"/>
    <col min="6657" max="6657" width="14.6640625" style="725" customWidth="1"/>
    <col min="6658" max="6658" width="17.83203125" style="725" customWidth="1"/>
    <col min="6659" max="6660" width="17.33203125" style="725" customWidth="1"/>
    <col min="6661" max="6661" width="16.1640625" style="725" customWidth="1"/>
    <col min="6662" max="6662" width="25.1640625" style="725" bestFit="1" customWidth="1"/>
    <col min="6663" max="6912" width="9.33203125" style="725"/>
    <col min="6913" max="6913" width="14.6640625" style="725" customWidth="1"/>
    <col min="6914" max="6914" width="17.83203125" style="725" customWidth="1"/>
    <col min="6915" max="6916" width="17.33203125" style="725" customWidth="1"/>
    <col min="6917" max="6917" width="16.1640625" style="725" customWidth="1"/>
    <col min="6918" max="6918" width="25.1640625" style="725" bestFit="1" customWidth="1"/>
    <col min="6919" max="7168" width="9.33203125" style="725"/>
    <col min="7169" max="7169" width="14.6640625" style="725" customWidth="1"/>
    <col min="7170" max="7170" width="17.83203125" style="725" customWidth="1"/>
    <col min="7171" max="7172" width="17.33203125" style="725" customWidth="1"/>
    <col min="7173" max="7173" width="16.1640625" style="725" customWidth="1"/>
    <col min="7174" max="7174" width="25.1640625" style="725" bestFit="1" customWidth="1"/>
    <col min="7175" max="7424" width="9.33203125" style="725"/>
    <col min="7425" max="7425" width="14.6640625" style="725" customWidth="1"/>
    <col min="7426" max="7426" width="17.83203125" style="725" customWidth="1"/>
    <col min="7427" max="7428" width="17.33203125" style="725" customWidth="1"/>
    <col min="7429" max="7429" width="16.1640625" style="725" customWidth="1"/>
    <col min="7430" max="7430" width="25.1640625" style="725" bestFit="1" customWidth="1"/>
    <col min="7431" max="7680" width="9.33203125" style="725"/>
    <col min="7681" max="7681" width="14.6640625" style="725" customWidth="1"/>
    <col min="7682" max="7682" width="17.83203125" style="725" customWidth="1"/>
    <col min="7683" max="7684" width="17.33203125" style="725" customWidth="1"/>
    <col min="7685" max="7685" width="16.1640625" style="725" customWidth="1"/>
    <col min="7686" max="7686" width="25.1640625" style="725" bestFit="1" customWidth="1"/>
    <col min="7687" max="7936" width="9.33203125" style="725"/>
    <col min="7937" max="7937" width="14.6640625" style="725" customWidth="1"/>
    <col min="7938" max="7938" width="17.83203125" style="725" customWidth="1"/>
    <col min="7939" max="7940" width="17.33203125" style="725" customWidth="1"/>
    <col min="7941" max="7941" width="16.1640625" style="725" customWidth="1"/>
    <col min="7942" max="7942" width="25.1640625" style="725" bestFit="1" customWidth="1"/>
    <col min="7943" max="8192" width="9.33203125" style="725"/>
    <col min="8193" max="8193" width="14.6640625" style="725" customWidth="1"/>
    <col min="8194" max="8194" width="17.83203125" style="725" customWidth="1"/>
    <col min="8195" max="8196" width="17.33203125" style="725" customWidth="1"/>
    <col min="8197" max="8197" width="16.1640625" style="725" customWidth="1"/>
    <col min="8198" max="8198" width="25.1640625" style="725" bestFit="1" customWidth="1"/>
    <col min="8199" max="8448" width="9.33203125" style="725"/>
    <col min="8449" max="8449" width="14.6640625" style="725" customWidth="1"/>
    <col min="8450" max="8450" width="17.83203125" style="725" customWidth="1"/>
    <col min="8451" max="8452" width="17.33203125" style="725" customWidth="1"/>
    <col min="8453" max="8453" width="16.1640625" style="725" customWidth="1"/>
    <col min="8454" max="8454" width="25.1640625" style="725" bestFit="1" customWidth="1"/>
    <col min="8455" max="8704" width="9.33203125" style="725"/>
    <col min="8705" max="8705" width="14.6640625" style="725" customWidth="1"/>
    <col min="8706" max="8706" width="17.83203125" style="725" customWidth="1"/>
    <col min="8707" max="8708" width="17.33203125" style="725" customWidth="1"/>
    <col min="8709" max="8709" width="16.1640625" style="725" customWidth="1"/>
    <col min="8710" max="8710" width="25.1640625" style="725" bestFit="1" customWidth="1"/>
    <col min="8711" max="8960" width="9.33203125" style="725"/>
    <col min="8961" max="8961" width="14.6640625" style="725" customWidth="1"/>
    <col min="8962" max="8962" width="17.83203125" style="725" customWidth="1"/>
    <col min="8963" max="8964" width="17.33203125" style="725" customWidth="1"/>
    <col min="8965" max="8965" width="16.1640625" style="725" customWidth="1"/>
    <col min="8966" max="8966" width="25.1640625" style="725" bestFit="1" customWidth="1"/>
    <col min="8967" max="9216" width="9.33203125" style="725"/>
    <col min="9217" max="9217" width="14.6640625" style="725" customWidth="1"/>
    <col min="9218" max="9218" width="17.83203125" style="725" customWidth="1"/>
    <col min="9219" max="9220" width="17.33203125" style="725" customWidth="1"/>
    <col min="9221" max="9221" width="16.1640625" style="725" customWidth="1"/>
    <col min="9222" max="9222" width="25.1640625" style="725" bestFit="1" customWidth="1"/>
    <col min="9223" max="9472" width="9.33203125" style="725"/>
    <col min="9473" max="9473" width="14.6640625" style="725" customWidth="1"/>
    <col min="9474" max="9474" width="17.83203125" style="725" customWidth="1"/>
    <col min="9475" max="9476" width="17.33203125" style="725" customWidth="1"/>
    <col min="9477" max="9477" width="16.1640625" style="725" customWidth="1"/>
    <col min="9478" max="9478" width="25.1640625" style="725" bestFit="1" customWidth="1"/>
    <col min="9479" max="9728" width="9.33203125" style="725"/>
    <col min="9729" max="9729" width="14.6640625" style="725" customWidth="1"/>
    <col min="9730" max="9730" width="17.83203125" style="725" customWidth="1"/>
    <col min="9731" max="9732" width="17.33203125" style="725" customWidth="1"/>
    <col min="9733" max="9733" width="16.1640625" style="725" customWidth="1"/>
    <col min="9734" max="9734" width="25.1640625" style="725" bestFit="1" customWidth="1"/>
    <col min="9735" max="9984" width="9.33203125" style="725"/>
    <col min="9985" max="9985" width="14.6640625" style="725" customWidth="1"/>
    <col min="9986" max="9986" width="17.83203125" style="725" customWidth="1"/>
    <col min="9987" max="9988" width="17.33203125" style="725" customWidth="1"/>
    <col min="9989" max="9989" width="16.1640625" style="725" customWidth="1"/>
    <col min="9990" max="9990" width="25.1640625" style="725" bestFit="1" customWidth="1"/>
    <col min="9991" max="10240" width="9.33203125" style="725"/>
    <col min="10241" max="10241" width="14.6640625" style="725" customWidth="1"/>
    <col min="10242" max="10242" width="17.83203125" style="725" customWidth="1"/>
    <col min="10243" max="10244" width="17.33203125" style="725" customWidth="1"/>
    <col min="10245" max="10245" width="16.1640625" style="725" customWidth="1"/>
    <col min="10246" max="10246" width="25.1640625" style="725" bestFit="1" customWidth="1"/>
    <col min="10247" max="10496" width="9.33203125" style="725"/>
    <col min="10497" max="10497" width="14.6640625" style="725" customWidth="1"/>
    <col min="10498" max="10498" width="17.83203125" style="725" customWidth="1"/>
    <col min="10499" max="10500" width="17.33203125" style="725" customWidth="1"/>
    <col min="10501" max="10501" width="16.1640625" style="725" customWidth="1"/>
    <col min="10502" max="10502" width="25.1640625" style="725" bestFit="1" customWidth="1"/>
    <col min="10503" max="10752" width="9.33203125" style="725"/>
    <col min="10753" max="10753" width="14.6640625" style="725" customWidth="1"/>
    <col min="10754" max="10754" width="17.83203125" style="725" customWidth="1"/>
    <col min="10755" max="10756" width="17.33203125" style="725" customWidth="1"/>
    <col min="10757" max="10757" width="16.1640625" style="725" customWidth="1"/>
    <col min="10758" max="10758" width="25.1640625" style="725" bestFit="1" customWidth="1"/>
    <col min="10759" max="11008" width="9.33203125" style="725"/>
    <col min="11009" max="11009" width="14.6640625" style="725" customWidth="1"/>
    <col min="11010" max="11010" width="17.83203125" style="725" customWidth="1"/>
    <col min="11011" max="11012" width="17.33203125" style="725" customWidth="1"/>
    <col min="11013" max="11013" width="16.1640625" style="725" customWidth="1"/>
    <col min="11014" max="11014" width="25.1640625" style="725" bestFit="1" customWidth="1"/>
    <col min="11015" max="11264" width="9.33203125" style="725"/>
    <col min="11265" max="11265" width="14.6640625" style="725" customWidth="1"/>
    <col min="11266" max="11266" width="17.83203125" style="725" customWidth="1"/>
    <col min="11267" max="11268" width="17.33203125" style="725" customWidth="1"/>
    <col min="11269" max="11269" width="16.1640625" style="725" customWidth="1"/>
    <col min="11270" max="11270" width="25.1640625" style="725" bestFit="1" customWidth="1"/>
    <col min="11271" max="11520" width="9.33203125" style="725"/>
    <col min="11521" max="11521" width="14.6640625" style="725" customWidth="1"/>
    <col min="11522" max="11522" width="17.83203125" style="725" customWidth="1"/>
    <col min="11523" max="11524" width="17.33203125" style="725" customWidth="1"/>
    <col min="11525" max="11525" width="16.1640625" style="725" customWidth="1"/>
    <col min="11526" max="11526" width="25.1640625" style="725" bestFit="1" customWidth="1"/>
    <col min="11527" max="11776" width="9.33203125" style="725"/>
    <col min="11777" max="11777" width="14.6640625" style="725" customWidth="1"/>
    <col min="11778" max="11778" width="17.83203125" style="725" customWidth="1"/>
    <col min="11779" max="11780" width="17.33203125" style="725" customWidth="1"/>
    <col min="11781" max="11781" width="16.1640625" style="725" customWidth="1"/>
    <col min="11782" max="11782" width="25.1640625" style="725" bestFit="1" customWidth="1"/>
    <col min="11783" max="12032" width="9.33203125" style="725"/>
    <col min="12033" max="12033" width="14.6640625" style="725" customWidth="1"/>
    <col min="12034" max="12034" width="17.83203125" style="725" customWidth="1"/>
    <col min="12035" max="12036" width="17.33203125" style="725" customWidth="1"/>
    <col min="12037" max="12037" width="16.1640625" style="725" customWidth="1"/>
    <col min="12038" max="12038" width="25.1640625" style="725" bestFit="1" customWidth="1"/>
    <col min="12039" max="12288" width="9.33203125" style="725"/>
    <col min="12289" max="12289" width="14.6640625" style="725" customWidth="1"/>
    <col min="12290" max="12290" width="17.83203125" style="725" customWidth="1"/>
    <col min="12291" max="12292" width="17.33203125" style="725" customWidth="1"/>
    <col min="12293" max="12293" width="16.1640625" style="725" customWidth="1"/>
    <col min="12294" max="12294" width="25.1640625" style="725" bestFit="1" customWidth="1"/>
    <col min="12295" max="12544" width="9.33203125" style="725"/>
    <col min="12545" max="12545" width="14.6640625" style="725" customWidth="1"/>
    <col min="12546" max="12546" width="17.83203125" style="725" customWidth="1"/>
    <col min="12547" max="12548" width="17.33203125" style="725" customWidth="1"/>
    <col min="12549" max="12549" width="16.1640625" style="725" customWidth="1"/>
    <col min="12550" max="12550" width="25.1640625" style="725" bestFit="1" customWidth="1"/>
    <col min="12551" max="12800" width="9.33203125" style="725"/>
    <col min="12801" max="12801" width="14.6640625" style="725" customWidth="1"/>
    <col min="12802" max="12802" width="17.83203125" style="725" customWidth="1"/>
    <col min="12803" max="12804" width="17.33203125" style="725" customWidth="1"/>
    <col min="12805" max="12805" width="16.1640625" style="725" customWidth="1"/>
    <col min="12806" max="12806" width="25.1640625" style="725" bestFit="1" customWidth="1"/>
    <col min="12807" max="13056" width="9.33203125" style="725"/>
    <col min="13057" max="13057" width="14.6640625" style="725" customWidth="1"/>
    <col min="13058" max="13058" width="17.83203125" style="725" customWidth="1"/>
    <col min="13059" max="13060" width="17.33203125" style="725" customWidth="1"/>
    <col min="13061" max="13061" width="16.1640625" style="725" customWidth="1"/>
    <col min="13062" max="13062" width="25.1640625" style="725" bestFit="1" customWidth="1"/>
    <col min="13063" max="13312" width="9.33203125" style="725"/>
    <col min="13313" max="13313" width="14.6640625" style="725" customWidth="1"/>
    <col min="13314" max="13314" width="17.83203125" style="725" customWidth="1"/>
    <col min="13315" max="13316" width="17.33203125" style="725" customWidth="1"/>
    <col min="13317" max="13317" width="16.1640625" style="725" customWidth="1"/>
    <col min="13318" max="13318" width="25.1640625" style="725" bestFit="1" customWidth="1"/>
    <col min="13319" max="13568" width="9.33203125" style="725"/>
    <col min="13569" max="13569" width="14.6640625" style="725" customWidth="1"/>
    <col min="13570" max="13570" width="17.83203125" style="725" customWidth="1"/>
    <col min="13571" max="13572" width="17.33203125" style="725" customWidth="1"/>
    <col min="13573" max="13573" width="16.1640625" style="725" customWidth="1"/>
    <col min="13574" max="13574" width="25.1640625" style="725" bestFit="1" customWidth="1"/>
    <col min="13575" max="13824" width="9.33203125" style="725"/>
    <col min="13825" max="13825" width="14.6640625" style="725" customWidth="1"/>
    <col min="13826" max="13826" width="17.83203125" style="725" customWidth="1"/>
    <col min="13827" max="13828" width="17.33203125" style="725" customWidth="1"/>
    <col min="13829" max="13829" width="16.1640625" style="725" customWidth="1"/>
    <col min="13830" max="13830" width="25.1640625" style="725" bestFit="1" customWidth="1"/>
    <col min="13831" max="14080" width="9.33203125" style="725"/>
    <col min="14081" max="14081" width="14.6640625" style="725" customWidth="1"/>
    <col min="14082" max="14082" width="17.83203125" style="725" customWidth="1"/>
    <col min="14083" max="14084" width="17.33203125" style="725" customWidth="1"/>
    <col min="14085" max="14085" width="16.1640625" style="725" customWidth="1"/>
    <col min="14086" max="14086" width="25.1640625" style="725" bestFit="1" customWidth="1"/>
    <col min="14087" max="14336" width="9.33203125" style="725"/>
    <col min="14337" max="14337" width="14.6640625" style="725" customWidth="1"/>
    <col min="14338" max="14338" width="17.83203125" style="725" customWidth="1"/>
    <col min="14339" max="14340" width="17.33203125" style="725" customWidth="1"/>
    <col min="14341" max="14341" width="16.1640625" style="725" customWidth="1"/>
    <col min="14342" max="14342" width="25.1640625" style="725" bestFit="1" customWidth="1"/>
    <col min="14343" max="14592" width="9.33203125" style="725"/>
    <col min="14593" max="14593" width="14.6640625" style="725" customWidth="1"/>
    <col min="14594" max="14594" width="17.83203125" style="725" customWidth="1"/>
    <col min="14595" max="14596" width="17.33203125" style="725" customWidth="1"/>
    <col min="14597" max="14597" width="16.1640625" style="725" customWidth="1"/>
    <col min="14598" max="14598" width="25.1640625" style="725" bestFit="1" customWidth="1"/>
    <col min="14599" max="14848" width="9.33203125" style="725"/>
    <col min="14849" max="14849" width="14.6640625" style="725" customWidth="1"/>
    <col min="14850" max="14850" width="17.83203125" style="725" customWidth="1"/>
    <col min="14851" max="14852" width="17.33203125" style="725" customWidth="1"/>
    <col min="14853" max="14853" width="16.1640625" style="725" customWidth="1"/>
    <col min="14854" max="14854" width="25.1640625" style="725" bestFit="1" customWidth="1"/>
    <col min="14855" max="15104" width="9.33203125" style="725"/>
    <col min="15105" max="15105" width="14.6640625" style="725" customWidth="1"/>
    <col min="15106" max="15106" width="17.83203125" style="725" customWidth="1"/>
    <col min="15107" max="15108" width="17.33203125" style="725" customWidth="1"/>
    <col min="15109" max="15109" width="16.1640625" style="725" customWidth="1"/>
    <col min="15110" max="15110" width="25.1640625" style="725" bestFit="1" customWidth="1"/>
    <col min="15111" max="15360" width="9.33203125" style="725"/>
    <col min="15361" max="15361" width="14.6640625" style="725" customWidth="1"/>
    <col min="15362" max="15362" width="17.83203125" style="725" customWidth="1"/>
    <col min="15363" max="15364" width="17.33203125" style="725" customWidth="1"/>
    <col min="15365" max="15365" width="16.1640625" style="725" customWidth="1"/>
    <col min="15366" max="15366" width="25.1640625" style="725" bestFit="1" customWidth="1"/>
    <col min="15367" max="15616" width="9.33203125" style="725"/>
    <col min="15617" max="15617" width="14.6640625" style="725" customWidth="1"/>
    <col min="15618" max="15618" width="17.83203125" style="725" customWidth="1"/>
    <col min="15619" max="15620" width="17.33203125" style="725" customWidth="1"/>
    <col min="15621" max="15621" width="16.1640625" style="725" customWidth="1"/>
    <col min="15622" max="15622" width="25.1640625" style="725" bestFit="1" customWidth="1"/>
    <col min="15623" max="15872" width="9.33203125" style="725"/>
    <col min="15873" max="15873" width="14.6640625" style="725" customWidth="1"/>
    <col min="15874" max="15874" width="17.83203125" style="725" customWidth="1"/>
    <col min="15875" max="15876" width="17.33203125" style="725" customWidth="1"/>
    <col min="15877" max="15877" width="16.1640625" style="725" customWidth="1"/>
    <col min="15878" max="15878" width="25.1640625" style="725" bestFit="1" customWidth="1"/>
    <col min="15879" max="16128" width="9.33203125" style="725"/>
    <col min="16129" max="16129" width="14.6640625" style="725" customWidth="1"/>
    <col min="16130" max="16130" width="17.83203125" style="725" customWidth="1"/>
    <col min="16131" max="16132" width="17.33203125" style="725" customWidth="1"/>
    <col min="16133" max="16133" width="16.1640625" style="725" customWidth="1"/>
    <col min="16134" max="16134" width="25.1640625" style="725" bestFit="1" customWidth="1"/>
    <col min="16135" max="16384" width="9.33203125" style="725"/>
  </cols>
  <sheetData>
    <row r="1" spans="1:10" s="720" customFormat="1" ht="17.25">
      <c r="A1" s="681" t="s">
        <v>189</v>
      </c>
      <c r="B1" s="1296"/>
      <c r="C1" s="1297"/>
      <c r="D1" s="1298"/>
      <c r="E1" s="1299"/>
      <c r="F1" s="683" t="s">
        <v>910</v>
      </c>
    </row>
    <row r="2" spans="1:10" s="720" customFormat="1" ht="17.25">
      <c r="A2" s="681"/>
      <c r="B2" s="1296"/>
      <c r="C2" s="1297"/>
      <c r="D2" s="1298"/>
      <c r="F2" s="1772" t="s">
        <v>1200</v>
      </c>
      <c r="G2" s="1772"/>
    </row>
    <row r="3" spans="1:10" s="720" customFormat="1" ht="16.5">
      <c r="A3" s="1739" t="s">
        <v>911</v>
      </c>
      <c r="B3" s="1739"/>
      <c r="C3" s="1739"/>
      <c r="D3" s="1739"/>
      <c r="E3" s="1739"/>
      <c r="F3" s="1739"/>
      <c r="J3" s="1323"/>
    </row>
    <row r="4" spans="1:10" s="720" customFormat="1" ht="27.75" customHeight="1">
      <c r="A4" s="1739"/>
      <c r="B4" s="1739"/>
      <c r="C4" s="1739"/>
      <c r="D4" s="1739"/>
      <c r="E4" s="1739"/>
      <c r="F4" s="1739"/>
    </row>
    <row r="5" spans="1:10">
      <c r="C5" s="780"/>
      <c r="D5" s="781"/>
      <c r="E5" s="782"/>
      <c r="F5" s="723"/>
    </row>
    <row r="6" spans="1:10">
      <c r="A6" s="1740" t="s">
        <v>192</v>
      </c>
      <c r="B6" s="1740" t="s">
        <v>912</v>
      </c>
      <c r="C6" s="1743" t="s">
        <v>178</v>
      </c>
      <c r="D6" s="1744"/>
      <c r="E6" s="1300" t="s">
        <v>867</v>
      </c>
      <c r="F6" s="1745" t="s">
        <v>868</v>
      </c>
    </row>
    <row r="7" spans="1:10" ht="36" customHeight="1">
      <c r="A7" s="1741"/>
      <c r="B7" s="1742"/>
      <c r="C7" s="1301" t="s">
        <v>913</v>
      </c>
      <c r="D7" s="1302" t="s">
        <v>914</v>
      </c>
      <c r="E7" s="1303" t="s">
        <v>914</v>
      </c>
      <c r="F7" s="1746"/>
    </row>
    <row r="8" spans="1:10">
      <c r="A8" s="1742"/>
      <c r="B8" s="1304" t="s">
        <v>212</v>
      </c>
      <c r="C8" s="1305" t="s">
        <v>213</v>
      </c>
      <c r="D8" s="1306" t="s">
        <v>214</v>
      </c>
      <c r="E8" s="1307" t="s">
        <v>215</v>
      </c>
      <c r="F8" s="1308" t="s">
        <v>915</v>
      </c>
    </row>
    <row r="9" spans="1:10">
      <c r="A9" s="697" t="s">
        <v>916</v>
      </c>
      <c r="B9" s="1309">
        <v>13</v>
      </c>
      <c r="C9" s="1310">
        <v>305</v>
      </c>
      <c r="D9" s="1311">
        <v>13306.34</v>
      </c>
      <c r="E9" s="1311">
        <v>3237.57</v>
      </c>
      <c r="F9" s="1311">
        <f t="shared" ref="F9:F14" si="0">D9-E9</f>
        <v>10068.77</v>
      </c>
    </row>
    <row r="10" spans="1:10">
      <c r="A10" s="697" t="s">
        <v>917</v>
      </c>
      <c r="B10" s="1309">
        <v>13</v>
      </c>
      <c r="C10" s="1310">
        <v>305</v>
      </c>
      <c r="D10" s="1311">
        <v>18958.16</v>
      </c>
      <c r="E10" s="1311">
        <v>3334.74</v>
      </c>
      <c r="F10" s="1311">
        <f t="shared" si="0"/>
        <v>15623.42</v>
      </c>
    </row>
    <row r="11" spans="1:10">
      <c r="A11" s="697" t="s">
        <v>918</v>
      </c>
      <c r="B11" s="1309">
        <v>14</v>
      </c>
      <c r="C11" s="1310">
        <v>305</v>
      </c>
      <c r="D11" s="1311">
        <v>21321.3</v>
      </c>
      <c r="E11" s="1311">
        <v>3657.35</v>
      </c>
      <c r="F11" s="1311">
        <f t="shared" si="0"/>
        <v>17663.95</v>
      </c>
    </row>
    <row r="12" spans="1:10">
      <c r="A12" s="697" t="s">
        <v>919</v>
      </c>
      <c r="B12" s="1309">
        <v>15</v>
      </c>
      <c r="C12" s="1310">
        <v>304</v>
      </c>
      <c r="D12" s="1311">
        <v>22201.220768780004</v>
      </c>
      <c r="E12" s="1311">
        <v>5407.2984990799987</v>
      </c>
      <c r="F12" s="1311">
        <f t="shared" si="0"/>
        <v>16793.922269700004</v>
      </c>
    </row>
    <row r="13" spans="1:10">
      <c r="A13" s="697" t="s">
        <v>920</v>
      </c>
      <c r="B13" s="1309">
        <v>16</v>
      </c>
      <c r="C13" s="1310">
        <v>304</v>
      </c>
      <c r="D13" s="1311">
        <v>24422.59</v>
      </c>
      <c r="E13" s="1311">
        <v>3386.79</v>
      </c>
      <c r="F13" s="1311">
        <f t="shared" si="0"/>
        <v>21035.8</v>
      </c>
    </row>
    <row r="14" spans="1:10">
      <c r="A14" s="697" t="s">
        <v>921</v>
      </c>
      <c r="B14" s="1309">
        <v>16</v>
      </c>
      <c r="C14" s="1310">
        <v>304</v>
      </c>
      <c r="D14" s="1311">
        <v>26180.800000000003</v>
      </c>
      <c r="E14" s="1311">
        <v>5610.95</v>
      </c>
      <c r="F14" s="1311">
        <f t="shared" si="0"/>
        <v>20569.850000000002</v>
      </c>
    </row>
    <row r="15" spans="1:10">
      <c r="A15" s="748" t="s">
        <v>922</v>
      </c>
      <c r="B15" s="1312">
        <v>16</v>
      </c>
      <c r="C15" s="1313">
        <v>304</v>
      </c>
      <c r="D15" s="1314">
        <v>24422.587869999999</v>
      </c>
      <c r="E15" s="1314">
        <v>3386.7921499999998</v>
      </c>
      <c r="F15" s="1314">
        <f>D15-E15</f>
        <v>21035.795719999998</v>
      </c>
    </row>
    <row r="16" spans="1:10">
      <c r="A16" s="453" t="s">
        <v>923</v>
      </c>
      <c r="B16" s="783" t="s">
        <v>858</v>
      </c>
      <c r="C16" s="783" t="s">
        <v>858</v>
      </c>
      <c r="D16" s="783" t="s">
        <v>858</v>
      </c>
      <c r="E16" s="783" t="s">
        <v>858</v>
      </c>
      <c r="F16" s="783" t="s">
        <v>858</v>
      </c>
    </row>
    <row r="17" spans="1:6">
      <c r="A17" s="453" t="s">
        <v>924</v>
      </c>
      <c r="B17" s="783" t="s">
        <v>858</v>
      </c>
      <c r="C17" s="783" t="s">
        <v>858</v>
      </c>
      <c r="D17" s="783" t="s">
        <v>858</v>
      </c>
      <c r="E17" s="783" t="s">
        <v>858</v>
      </c>
      <c r="F17" s="783" t="s">
        <v>858</v>
      </c>
    </row>
    <row r="18" spans="1:6">
      <c r="A18" s="453" t="s">
        <v>925</v>
      </c>
      <c r="B18" s="783" t="s">
        <v>858</v>
      </c>
      <c r="C18" s="783" t="s">
        <v>858</v>
      </c>
      <c r="D18" s="783" t="s">
        <v>858</v>
      </c>
      <c r="E18" s="783" t="s">
        <v>858</v>
      </c>
      <c r="F18" s="783" t="s">
        <v>858</v>
      </c>
    </row>
    <row r="19" spans="1:6">
      <c r="A19" s="453" t="s">
        <v>926</v>
      </c>
      <c r="B19" s="783" t="s">
        <v>858</v>
      </c>
      <c r="C19" s="783" t="s">
        <v>858</v>
      </c>
      <c r="D19" s="783" t="s">
        <v>858</v>
      </c>
      <c r="E19" s="783" t="s">
        <v>858</v>
      </c>
      <c r="F19" s="783" t="s">
        <v>858</v>
      </c>
    </row>
    <row r="20" spans="1:6">
      <c r="A20" s="784"/>
      <c r="B20" s="785"/>
      <c r="C20" s="786"/>
      <c r="D20" s="787"/>
      <c r="E20" s="788"/>
      <c r="F20" s="789"/>
    </row>
    <row r="21" spans="1:6">
      <c r="A21" s="756" t="s">
        <v>883</v>
      </c>
      <c r="B21" s="785"/>
      <c r="C21" s="786"/>
      <c r="D21" s="790"/>
      <c r="E21" s="791"/>
      <c r="F21" s="792"/>
    </row>
    <row r="22" spans="1:6" s="793" customFormat="1">
      <c r="A22" s="760" t="s">
        <v>884</v>
      </c>
      <c r="B22" s="1315">
        <v>1</v>
      </c>
      <c r="C22" s="1315">
        <v>11</v>
      </c>
      <c r="D22" s="1311">
        <v>1249.6600000000001</v>
      </c>
      <c r="E22" s="1311">
        <v>194</v>
      </c>
      <c r="F22" s="1311">
        <f t="shared" ref="F22:F46" si="1">D22-E22</f>
        <v>1055.6600000000001</v>
      </c>
    </row>
    <row r="23" spans="1:6">
      <c r="A23" s="697" t="s">
        <v>885</v>
      </c>
      <c r="B23" s="1315">
        <v>1</v>
      </c>
      <c r="C23" s="1315">
        <v>17</v>
      </c>
      <c r="D23" s="1311">
        <v>3830.21</v>
      </c>
      <c r="E23" s="1311">
        <v>1.9</v>
      </c>
      <c r="F23" s="1311">
        <f t="shared" si="1"/>
        <v>3828.31</v>
      </c>
    </row>
    <row r="24" spans="1:6">
      <c r="A24" s="697" t="s">
        <v>886</v>
      </c>
      <c r="B24" s="1315">
        <v>1</v>
      </c>
      <c r="C24" s="1315">
        <v>10</v>
      </c>
      <c r="D24" s="1311">
        <v>452.03</v>
      </c>
      <c r="E24" s="1311">
        <v>74.819999999999993</v>
      </c>
      <c r="F24" s="1311">
        <f t="shared" si="1"/>
        <v>377.21</v>
      </c>
    </row>
    <row r="25" spans="1:6">
      <c r="A25" s="697" t="s">
        <v>887</v>
      </c>
      <c r="B25" s="1733">
        <v>1</v>
      </c>
      <c r="C25" s="1316">
        <v>22</v>
      </c>
      <c r="D25" s="1736">
        <v>347.95</v>
      </c>
      <c r="E25" s="1736">
        <v>101.29</v>
      </c>
      <c r="F25" s="1736">
        <f t="shared" si="1"/>
        <v>246.65999999999997</v>
      </c>
    </row>
    <row r="26" spans="1:6">
      <c r="A26" s="697" t="s">
        <v>888</v>
      </c>
      <c r="B26" s="1734"/>
      <c r="C26" s="1316">
        <v>9</v>
      </c>
      <c r="D26" s="1737"/>
      <c r="E26" s="1737"/>
      <c r="F26" s="1737">
        <f t="shared" si="1"/>
        <v>0</v>
      </c>
    </row>
    <row r="27" spans="1:6">
      <c r="A27" s="697" t="s">
        <v>889</v>
      </c>
      <c r="B27" s="1735"/>
      <c r="C27" s="1316">
        <v>10</v>
      </c>
      <c r="D27" s="1738"/>
      <c r="E27" s="1738"/>
      <c r="F27" s="1738">
        <f t="shared" si="1"/>
        <v>0</v>
      </c>
    </row>
    <row r="28" spans="1:6">
      <c r="A28" s="697" t="s">
        <v>890</v>
      </c>
      <c r="B28" s="1315">
        <v>1</v>
      </c>
      <c r="C28" s="1315">
        <v>18</v>
      </c>
      <c r="D28" s="1311">
        <v>2221.5300000000002</v>
      </c>
      <c r="E28" s="1311">
        <v>218.54</v>
      </c>
      <c r="F28" s="1311">
        <v>2002.9900000000002</v>
      </c>
    </row>
    <row r="29" spans="1:6">
      <c r="A29" s="697" t="s">
        <v>891</v>
      </c>
      <c r="B29" s="1315">
        <v>1</v>
      </c>
      <c r="C29" s="1315">
        <v>9</v>
      </c>
      <c r="D29" s="1311">
        <v>1441</v>
      </c>
      <c r="E29" s="1311">
        <v>66</v>
      </c>
      <c r="F29" s="1311">
        <v>1375</v>
      </c>
    </row>
    <row r="30" spans="1:6">
      <c r="A30" s="697" t="s">
        <v>892</v>
      </c>
      <c r="B30" s="1315">
        <v>1</v>
      </c>
      <c r="C30" s="1315">
        <v>7</v>
      </c>
      <c r="D30" s="1311">
        <v>2076.64</v>
      </c>
      <c r="E30" s="1311">
        <v>18.89</v>
      </c>
      <c r="F30" s="1311">
        <v>2057.75</v>
      </c>
    </row>
    <row r="31" spans="1:6">
      <c r="A31" s="697" t="s">
        <v>893</v>
      </c>
      <c r="B31" s="1317">
        <v>1</v>
      </c>
      <c r="C31" s="1315">
        <v>24</v>
      </c>
      <c r="D31" s="1318">
        <v>17.738</v>
      </c>
      <c r="E31" s="1318">
        <v>0</v>
      </c>
      <c r="F31" s="1311">
        <v>17.738</v>
      </c>
    </row>
    <row r="32" spans="1:6">
      <c r="A32" s="697" t="s">
        <v>894</v>
      </c>
      <c r="B32" s="1317" t="s">
        <v>734</v>
      </c>
      <c r="C32" s="1315">
        <v>7</v>
      </c>
      <c r="D32" s="1318">
        <v>0</v>
      </c>
      <c r="E32" s="1318">
        <v>0</v>
      </c>
      <c r="F32" s="1311">
        <v>0</v>
      </c>
    </row>
    <row r="33" spans="1:6">
      <c r="A33" s="697" t="s">
        <v>895</v>
      </c>
      <c r="B33" s="1317" t="s">
        <v>734</v>
      </c>
      <c r="C33" s="1315">
        <v>4</v>
      </c>
      <c r="D33" s="1318">
        <v>0</v>
      </c>
      <c r="E33" s="1318">
        <v>0</v>
      </c>
      <c r="F33" s="1311">
        <v>0</v>
      </c>
    </row>
    <row r="34" spans="1:6">
      <c r="A34" s="697" t="s">
        <v>896</v>
      </c>
      <c r="B34" s="1747">
        <v>1</v>
      </c>
      <c r="C34" s="1315">
        <v>6</v>
      </c>
      <c r="D34" s="1736">
        <v>8.0619999999999994</v>
      </c>
      <c r="E34" s="1736">
        <v>0</v>
      </c>
      <c r="F34" s="1736">
        <f t="shared" si="1"/>
        <v>8.0619999999999994</v>
      </c>
    </row>
    <row r="35" spans="1:6">
      <c r="A35" s="697" t="s">
        <v>897</v>
      </c>
      <c r="B35" s="1748"/>
      <c r="C35" s="1315">
        <v>6</v>
      </c>
      <c r="D35" s="1738"/>
      <c r="E35" s="1738"/>
      <c r="F35" s="1738">
        <f t="shared" si="1"/>
        <v>0</v>
      </c>
    </row>
    <row r="36" spans="1:6">
      <c r="A36" s="697" t="s">
        <v>898</v>
      </c>
      <c r="B36" s="1317">
        <v>1</v>
      </c>
      <c r="C36" s="1317">
        <v>16</v>
      </c>
      <c r="D36" s="1311">
        <v>2.2799999999999998</v>
      </c>
      <c r="E36" s="1311">
        <v>1.9450000000000001</v>
      </c>
      <c r="F36" s="1311">
        <f t="shared" si="1"/>
        <v>0.33499999999999974</v>
      </c>
    </row>
    <row r="37" spans="1:6">
      <c r="A37" s="697" t="s">
        <v>899</v>
      </c>
      <c r="B37" s="1317" t="s">
        <v>734</v>
      </c>
      <c r="C37" s="1317">
        <v>19</v>
      </c>
      <c r="D37" s="1311">
        <v>0</v>
      </c>
      <c r="E37" s="1311">
        <v>0</v>
      </c>
      <c r="F37" s="1311">
        <f t="shared" si="1"/>
        <v>0</v>
      </c>
    </row>
    <row r="38" spans="1:6">
      <c r="A38" s="697" t="s">
        <v>900</v>
      </c>
      <c r="B38" s="1317" t="s">
        <v>734</v>
      </c>
      <c r="C38" s="1317">
        <v>11</v>
      </c>
      <c r="D38" s="1311">
        <v>0</v>
      </c>
      <c r="E38" s="1311">
        <v>0</v>
      </c>
      <c r="F38" s="1311">
        <f t="shared" si="1"/>
        <v>0</v>
      </c>
    </row>
    <row r="39" spans="1:6">
      <c r="A39" s="697" t="s">
        <v>901</v>
      </c>
      <c r="B39" s="1747">
        <v>1</v>
      </c>
      <c r="C39" s="1315">
        <v>21</v>
      </c>
      <c r="D39" s="1736">
        <v>10077.200000000001</v>
      </c>
      <c r="E39" s="1736">
        <v>1391.52</v>
      </c>
      <c r="F39" s="1749">
        <f t="shared" si="1"/>
        <v>8685.68</v>
      </c>
    </row>
    <row r="40" spans="1:6">
      <c r="A40" s="697" t="s">
        <v>902</v>
      </c>
      <c r="B40" s="1748"/>
      <c r="C40" s="1315">
        <v>12</v>
      </c>
      <c r="D40" s="1738"/>
      <c r="E40" s="1738"/>
      <c r="F40" s="1750">
        <f t="shared" si="1"/>
        <v>0</v>
      </c>
    </row>
    <row r="41" spans="1:6">
      <c r="A41" s="697" t="s">
        <v>903</v>
      </c>
      <c r="B41" s="1315">
        <v>1</v>
      </c>
      <c r="C41" s="1315">
        <v>17</v>
      </c>
      <c r="D41" s="1311">
        <v>356</v>
      </c>
      <c r="E41" s="1311">
        <v>333</v>
      </c>
      <c r="F41" s="1311">
        <f t="shared" si="1"/>
        <v>23</v>
      </c>
    </row>
    <row r="42" spans="1:6">
      <c r="A42" s="697" t="s">
        <v>904</v>
      </c>
      <c r="B42" s="1315">
        <v>1</v>
      </c>
      <c r="C42" s="1315">
        <v>9</v>
      </c>
      <c r="D42" s="1311">
        <v>690.13</v>
      </c>
      <c r="E42" s="1311">
        <v>449.77</v>
      </c>
      <c r="F42" s="1311">
        <f t="shared" si="1"/>
        <v>240.36</v>
      </c>
    </row>
    <row r="43" spans="1:6">
      <c r="A43" s="697" t="s">
        <v>905</v>
      </c>
      <c r="B43" s="1747">
        <v>1</v>
      </c>
      <c r="C43" s="1317">
        <v>11</v>
      </c>
      <c r="D43" s="1736">
        <v>15.35</v>
      </c>
      <c r="E43" s="1736">
        <v>8.0350000000000001</v>
      </c>
      <c r="F43" s="1749">
        <f t="shared" si="1"/>
        <v>7.3149999999999995</v>
      </c>
    </row>
    <row r="44" spans="1:6">
      <c r="A44" s="697" t="s">
        <v>906</v>
      </c>
      <c r="B44" s="1748"/>
      <c r="C44" s="1317">
        <v>5</v>
      </c>
      <c r="D44" s="1738"/>
      <c r="E44" s="1738"/>
      <c r="F44" s="1750">
        <f t="shared" si="1"/>
        <v>0</v>
      </c>
    </row>
    <row r="45" spans="1:6">
      <c r="A45" s="697" t="s">
        <v>907</v>
      </c>
      <c r="B45" s="1315">
        <v>1</v>
      </c>
      <c r="C45" s="1315">
        <v>10</v>
      </c>
      <c r="D45" s="1311">
        <v>88.687870000000004</v>
      </c>
      <c r="E45" s="1311">
        <v>49.382150000000003</v>
      </c>
      <c r="F45" s="1311">
        <f t="shared" si="1"/>
        <v>39.305720000000001</v>
      </c>
    </row>
    <row r="46" spans="1:6">
      <c r="A46" s="697" t="s">
        <v>908</v>
      </c>
      <c r="B46" s="1315">
        <v>1</v>
      </c>
      <c r="C46" s="1315">
        <v>13</v>
      </c>
      <c r="D46" s="1311">
        <v>1548.12</v>
      </c>
      <c r="E46" s="1311">
        <v>477.7</v>
      </c>
      <c r="F46" s="1311">
        <f t="shared" si="1"/>
        <v>1070.4199999999998</v>
      </c>
    </row>
    <row r="47" spans="1:6">
      <c r="A47" s="766" t="s">
        <v>169</v>
      </c>
      <c r="B47" s="1319">
        <f>SUM(B22:B46)</f>
        <v>16</v>
      </c>
      <c r="C47" s="1319">
        <f>SUM(C22:C46)</f>
        <v>304</v>
      </c>
      <c r="D47" s="1320">
        <f>SUM(D22:D46)</f>
        <v>24422.587869999999</v>
      </c>
      <c r="E47" s="1320">
        <f>SUM(E22:E46)</f>
        <v>3386.7921499999998</v>
      </c>
      <c r="F47" s="1320">
        <f>D47-E47</f>
        <v>21035.795719999998</v>
      </c>
    </row>
    <row r="48" spans="1:6" s="776" customFormat="1">
      <c r="A48" s="690" t="s">
        <v>909</v>
      </c>
      <c r="B48" s="785"/>
      <c r="C48" s="786"/>
      <c r="D48" s="718"/>
      <c r="E48" s="725"/>
      <c r="F48" s="1321" t="s">
        <v>1199</v>
      </c>
    </row>
    <row r="49" spans="1:6" s="776" customFormat="1">
      <c r="A49" s="725" t="s">
        <v>1198</v>
      </c>
      <c r="B49" s="785"/>
      <c r="C49" s="786"/>
      <c r="D49" s="787"/>
      <c r="E49" s="788"/>
      <c r="F49" s="718"/>
    </row>
    <row r="50" spans="1:6">
      <c r="F50" s="797"/>
    </row>
    <row r="57" spans="1:6">
      <c r="D57" s="795" t="s">
        <v>233</v>
      </c>
    </row>
  </sheetData>
  <mergeCells count="22">
    <mergeCell ref="F2:G2"/>
    <mergeCell ref="B43:B44"/>
    <mergeCell ref="D43:D44"/>
    <mergeCell ref="E43:E44"/>
    <mergeCell ref="F43:F44"/>
    <mergeCell ref="B34:B35"/>
    <mergeCell ref="D34:D35"/>
    <mergeCell ref="E34:E35"/>
    <mergeCell ref="F34:F35"/>
    <mergeCell ref="B39:B40"/>
    <mergeCell ref="D39:D40"/>
    <mergeCell ref="E39:E40"/>
    <mergeCell ref="F39:F40"/>
    <mergeCell ref="B25:B27"/>
    <mergeCell ref="D25:D27"/>
    <mergeCell ref="E25:E27"/>
    <mergeCell ref="F25:F27"/>
    <mergeCell ref="A3:F4"/>
    <mergeCell ref="A6:A8"/>
    <mergeCell ref="B6:B7"/>
    <mergeCell ref="C6:D6"/>
    <mergeCell ref="F6:F7"/>
  </mergeCells>
  <hyperlinks>
    <hyperlink ref="F2" location="Contents!A1" display="cs;slf;fj;jpw;F jpUk;Gtjw;F"/>
    <hyperlink ref="F2:G2" location="உள்ளடக்கம்!A1" display="cs;slf;fj;jpw;F jpUk;Gtjw;F"/>
  </hyperlinks>
  <pageMargins left="0.7" right="0.7" top="0.75" bottom="0.75" header="0.3" footer="0.3"/>
  <headerFooter>
    <oddHeader>&amp;L&amp;"Calibri"&amp;10&amp;K000000 [Limited Sharing]&amp;1#_x000D_</oddHead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B1:BY292"/>
  <sheetViews>
    <sheetView topLeftCell="A13" zoomScale="55" zoomScaleNormal="55" zoomScaleSheetLayoutView="85" workbookViewId="0">
      <selection activeCell="O17" sqref="O17"/>
    </sheetView>
  </sheetViews>
  <sheetFormatPr defaultColWidth="9.33203125" defaultRowHeight="12.75"/>
  <cols>
    <col min="2" max="2" width="6" customWidth="1"/>
    <col min="3" max="3" width="24.83203125" style="14" customWidth="1"/>
    <col min="4" max="4" width="17.1640625" style="14" customWidth="1"/>
    <col min="5" max="5" width="20.6640625" style="101" customWidth="1"/>
    <col min="6" max="6" width="30" style="3" customWidth="1"/>
    <col min="7" max="7" width="13.5" style="3" customWidth="1"/>
    <col min="8" max="8" width="16.5" style="3" customWidth="1"/>
    <col min="9" max="9" width="13.1640625" style="3" customWidth="1"/>
    <col min="10" max="10" width="55.5" style="3" customWidth="1"/>
    <col min="11" max="11" width="17" style="3" customWidth="1"/>
    <col min="12" max="12" width="15.5" style="3" customWidth="1"/>
    <col min="13" max="13" width="17" style="3" customWidth="1"/>
    <col min="14" max="14" width="11.83203125" style="3" bestFit="1" customWidth="1"/>
    <col min="15" max="15" width="64.83203125" style="3" bestFit="1" customWidth="1"/>
    <col min="16" max="16" width="9.33203125" style="3"/>
    <col min="17" max="17" width="50.5" style="3" bestFit="1" customWidth="1"/>
    <col min="18" max="18" width="13.1640625" style="3" bestFit="1" customWidth="1"/>
    <col min="19" max="19" width="10.83203125" style="3" bestFit="1" customWidth="1"/>
    <col min="20" max="20" width="12.6640625" style="3" bestFit="1" customWidth="1"/>
    <col min="21" max="21" width="9.33203125" style="3"/>
    <col min="22" max="22" width="12.6640625" style="3" bestFit="1" customWidth="1"/>
    <col min="23" max="23" width="13.5" style="3" bestFit="1" customWidth="1"/>
    <col min="24" max="24" width="17.5" style="3" customWidth="1"/>
    <col min="25" max="76" width="9.33203125" style="3"/>
  </cols>
  <sheetData>
    <row r="1" spans="2:77" ht="21" customHeight="1"/>
    <row r="2" spans="2:77" ht="18.75">
      <c r="C2" s="69"/>
      <c r="D2" s="69"/>
      <c r="E2" s="102" t="s">
        <v>9</v>
      </c>
      <c r="F2" s="113"/>
      <c r="G2" s="113"/>
      <c r="H2" s="113"/>
      <c r="I2" s="113"/>
      <c r="J2" s="113"/>
      <c r="K2" s="113"/>
      <c r="L2" s="113"/>
      <c r="M2" s="113"/>
      <c r="N2" s="7"/>
      <c r="O2" s="10"/>
      <c r="P2" s="113"/>
      <c r="Q2" s="113"/>
      <c r="R2" s="113"/>
      <c r="S2" s="113"/>
      <c r="T2" s="113"/>
      <c r="U2" s="113"/>
      <c r="V2" s="113"/>
      <c r="W2" s="113"/>
      <c r="X2" s="113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</row>
    <row r="3" spans="2:77" ht="15.75">
      <c r="C3" s="5"/>
      <c r="D3" s="5"/>
      <c r="E3" s="103"/>
      <c r="F3" s="4"/>
      <c r="G3" s="4"/>
      <c r="H3" s="4"/>
      <c r="I3" s="4"/>
      <c r="J3" s="4"/>
      <c r="K3" s="4"/>
      <c r="L3" s="4"/>
      <c r="M3" s="6" t="s">
        <v>17</v>
      </c>
      <c r="N3" s="1"/>
      <c r="O3" s="7"/>
      <c r="P3" s="113"/>
      <c r="Q3" s="113"/>
      <c r="R3" s="113"/>
      <c r="S3" s="113"/>
      <c r="T3" s="113"/>
      <c r="U3" s="1"/>
      <c r="V3" s="113"/>
      <c r="W3" s="113"/>
      <c r="X3" s="1770"/>
      <c r="Y3" s="1770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Y3" s="3"/>
    </row>
    <row r="4" spans="2:77" ht="15.75">
      <c r="C4" s="1760" t="s">
        <v>18</v>
      </c>
      <c r="D4" s="1760"/>
      <c r="E4" s="1760"/>
      <c r="F4" s="1760"/>
      <c r="G4" s="1760"/>
      <c r="H4" s="1760"/>
      <c r="I4" s="1760"/>
      <c r="J4" s="1760"/>
      <c r="K4" s="1760"/>
      <c r="L4" s="1760"/>
      <c r="M4" s="1760"/>
      <c r="N4" s="68"/>
      <c r="O4" s="7"/>
      <c r="P4" s="1771"/>
      <c r="Q4" s="1771"/>
      <c r="R4" s="1771"/>
      <c r="S4" s="1771"/>
      <c r="T4" s="1771"/>
      <c r="U4" s="1771"/>
      <c r="V4" s="1771"/>
      <c r="W4" s="1771"/>
      <c r="X4" s="1771"/>
      <c r="Y4" s="1771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Y4" s="3"/>
    </row>
    <row r="5" spans="2:77" ht="15.75">
      <c r="C5" s="67"/>
      <c r="D5" s="67"/>
      <c r="E5" s="104"/>
      <c r="F5" s="12"/>
      <c r="G5" s="66"/>
      <c r="H5" s="12"/>
      <c r="I5" s="12"/>
      <c r="J5" s="12"/>
      <c r="K5" s="12"/>
      <c r="L5" s="12"/>
      <c r="M5" s="65"/>
      <c r="N5" s="7"/>
      <c r="O5" s="64"/>
      <c r="P5" s="8"/>
      <c r="Q5" s="8"/>
      <c r="R5" s="23"/>
      <c r="S5" s="63"/>
      <c r="T5" s="63"/>
      <c r="U5" s="8"/>
      <c r="V5" s="23"/>
      <c r="W5" s="23"/>
      <c r="X5" s="8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</row>
    <row r="6" spans="2:77" s="2" customFormat="1" ht="31.5" customHeight="1">
      <c r="B6" s="114"/>
      <c r="C6" s="1761" t="s">
        <v>10</v>
      </c>
      <c r="D6" s="1751" t="s">
        <v>19</v>
      </c>
      <c r="E6" s="1764" t="s">
        <v>20</v>
      </c>
      <c r="F6" s="62" t="s">
        <v>11</v>
      </c>
      <c r="G6" s="1767" t="s">
        <v>21</v>
      </c>
      <c r="H6" s="1754" t="s">
        <v>22</v>
      </c>
      <c r="I6" s="1751" t="s">
        <v>12</v>
      </c>
      <c r="J6" s="1751" t="s">
        <v>13</v>
      </c>
      <c r="K6" s="1754" t="s">
        <v>23</v>
      </c>
      <c r="L6" s="1751" t="s">
        <v>24</v>
      </c>
      <c r="M6" s="1757" t="s">
        <v>14</v>
      </c>
      <c r="N6" s="7"/>
      <c r="O6" s="7"/>
      <c r="P6" s="9"/>
      <c r="Q6" s="9"/>
      <c r="R6" s="53"/>
      <c r="S6" s="11"/>
      <c r="T6" s="11"/>
      <c r="U6" s="9"/>
      <c r="V6" s="53"/>
      <c r="W6" s="9"/>
      <c r="X6" s="53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113"/>
    </row>
    <row r="7" spans="2:77" s="2" customFormat="1" ht="15.75">
      <c r="B7" s="112"/>
      <c r="C7" s="1762"/>
      <c r="D7" s="1752"/>
      <c r="E7" s="1765"/>
      <c r="F7" s="61" t="s">
        <v>15</v>
      </c>
      <c r="G7" s="1768"/>
      <c r="H7" s="1755"/>
      <c r="I7" s="1752"/>
      <c r="J7" s="1752"/>
      <c r="K7" s="1755"/>
      <c r="L7" s="1752"/>
      <c r="M7" s="1758"/>
      <c r="N7" s="7"/>
      <c r="O7" s="9"/>
      <c r="P7" s="9"/>
      <c r="Q7" s="9"/>
      <c r="R7" s="53"/>
      <c r="S7" s="11"/>
      <c r="T7" s="11"/>
      <c r="U7" s="9"/>
      <c r="V7" s="53"/>
      <c r="W7" s="9"/>
      <c r="X7" s="53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113"/>
    </row>
    <row r="8" spans="2:77" s="2" customFormat="1" ht="16.5" customHeight="1">
      <c r="B8" s="112"/>
      <c r="C8" s="1762"/>
      <c r="D8" s="1752"/>
      <c r="E8" s="1765"/>
      <c r="F8" s="61" t="s">
        <v>25</v>
      </c>
      <c r="G8" s="1768"/>
      <c r="H8" s="1755"/>
      <c r="I8" s="1752"/>
      <c r="J8" s="1752"/>
      <c r="K8" s="1755"/>
      <c r="L8" s="1752"/>
      <c r="M8" s="1758"/>
      <c r="N8" s="7"/>
      <c r="O8" s="9"/>
      <c r="P8" s="9"/>
      <c r="Q8" s="9"/>
      <c r="R8" s="53"/>
      <c r="S8" s="11"/>
      <c r="T8" s="11"/>
      <c r="U8" s="9"/>
      <c r="V8" s="53"/>
      <c r="W8" s="9"/>
      <c r="X8" s="53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113"/>
    </row>
    <row r="9" spans="2:77" s="2" customFormat="1" ht="15.75">
      <c r="B9" s="112"/>
      <c r="C9" s="1762"/>
      <c r="D9" s="1752"/>
      <c r="E9" s="1765"/>
      <c r="F9" s="61" t="s">
        <v>16</v>
      </c>
      <c r="G9" s="1768"/>
      <c r="H9" s="1755"/>
      <c r="I9" s="1752"/>
      <c r="J9" s="1752"/>
      <c r="K9" s="1755"/>
      <c r="L9" s="1752"/>
      <c r="M9" s="1758"/>
      <c r="N9" s="7"/>
      <c r="O9" s="9"/>
      <c r="P9" s="9"/>
      <c r="Q9" s="9"/>
      <c r="R9" s="53"/>
      <c r="S9" s="11"/>
      <c r="T9" s="11"/>
      <c r="U9" s="9"/>
      <c r="V9" s="53"/>
      <c r="W9" s="9"/>
      <c r="X9" s="53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113"/>
    </row>
    <row r="10" spans="2:77" ht="15.75">
      <c r="B10" s="60"/>
      <c r="C10" s="1763"/>
      <c r="D10" s="1753"/>
      <c r="E10" s="1766"/>
      <c r="F10" s="59"/>
      <c r="G10" s="1769"/>
      <c r="H10" s="1756"/>
      <c r="I10" s="1753"/>
      <c r="J10" s="1753"/>
      <c r="K10" s="1756"/>
      <c r="L10" s="1753"/>
      <c r="M10" s="1759"/>
      <c r="N10" s="7"/>
      <c r="O10" s="9"/>
      <c r="P10" s="9"/>
      <c r="Q10" s="58"/>
      <c r="R10" s="57"/>
      <c r="S10" s="56"/>
      <c r="T10" s="55"/>
      <c r="U10" s="54"/>
      <c r="V10" s="53"/>
      <c r="W10" s="52"/>
      <c r="X10" s="52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</row>
    <row r="11" spans="2:77" ht="12" customHeight="1">
      <c r="B11" s="28"/>
      <c r="C11" s="27"/>
      <c r="D11" s="27"/>
      <c r="E11" s="111"/>
      <c r="F11" s="51"/>
      <c r="G11" s="26"/>
      <c r="H11" s="50"/>
      <c r="I11" s="25"/>
      <c r="J11" s="49"/>
      <c r="K11" s="49"/>
      <c r="L11" s="48"/>
      <c r="M11" s="47"/>
      <c r="N11" s="7"/>
      <c r="O11" s="115"/>
      <c r="P11" s="7"/>
      <c r="Q11" s="116"/>
      <c r="R11" s="117"/>
      <c r="S11" s="24"/>
      <c r="T11" s="23"/>
      <c r="U11" s="118"/>
      <c r="V11" s="22"/>
      <c r="W11" s="119"/>
      <c r="X11" s="120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</row>
    <row r="12" spans="2:77" s="29" customFormat="1" ht="60" customHeight="1">
      <c r="B12" s="45">
        <v>1</v>
      </c>
      <c r="C12" s="44" t="s">
        <v>26</v>
      </c>
      <c r="D12" s="92" t="s">
        <v>27</v>
      </c>
      <c r="E12" s="107" t="s">
        <v>28</v>
      </c>
      <c r="F12" s="43">
        <v>5000</v>
      </c>
      <c r="G12" s="42">
        <v>100</v>
      </c>
      <c r="H12" s="41">
        <v>500000</v>
      </c>
      <c r="I12" s="40">
        <v>3</v>
      </c>
      <c r="J12" s="39" t="s">
        <v>29</v>
      </c>
      <c r="K12" s="38">
        <v>500000</v>
      </c>
      <c r="L12" s="37">
        <v>41324</v>
      </c>
      <c r="M12" s="36">
        <v>41324</v>
      </c>
      <c r="N12" s="31"/>
      <c r="O12" s="115"/>
      <c r="P12" s="31"/>
      <c r="Q12" s="116"/>
      <c r="R12" s="121"/>
      <c r="S12" s="35"/>
      <c r="T12" s="34"/>
      <c r="U12" s="33"/>
      <c r="V12" s="32"/>
      <c r="W12" s="122"/>
      <c r="X12" s="123"/>
      <c r="Y12" s="31"/>
      <c r="Z12" s="31"/>
      <c r="AA12" s="31"/>
      <c r="AB12" s="31"/>
      <c r="AC12" s="31"/>
      <c r="AD12" s="31"/>
      <c r="AE12" s="31"/>
      <c r="AF12" s="31"/>
      <c r="AG12" s="31"/>
      <c r="AH12" s="31"/>
      <c r="AI12" s="31"/>
      <c r="AJ12" s="31"/>
      <c r="AK12" s="31"/>
      <c r="AL12" s="31"/>
      <c r="AM12" s="31"/>
      <c r="AN12" s="31"/>
      <c r="AO12" s="31"/>
      <c r="AP12" s="31"/>
      <c r="AQ12" s="31"/>
      <c r="AR12" s="31"/>
      <c r="AS12" s="31"/>
      <c r="AT12" s="31"/>
      <c r="AU12" s="31"/>
      <c r="AV12" s="31"/>
      <c r="AW12" s="31"/>
      <c r="AX12" s="31"/>
      <c r="AY12" s="31"/>
      <c r="AZ12" s="31"/>
      <c r="BA12" s="31"/>
      <c r="BB12" s="31"/>
      <c r="BC12" s="31"/>
      <c r="BD12" s="31"/>
      <c r="BE12" s="31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</row>
    <row r="13" spans="2:77" s="90" customFormat="1" ht="60" customHeight="1">
      <c r="B13" s="45">
        <v>2</v>
      </c>
      <c r="C13" s="44" t="s">
        <v>30</v>
      </c>
      <c r="D13" s="92" t="s">
        <v>27</v>
      </c>
      <c r="E13" s="110" t="s">
        <v>31</v>
      </c>
      <c r="F13" s="43">
        <v>20000</v>
      </c>
      <c r="G13" s="42">
        <v>100</v>
      </c>
      <c r="H13" s="41">
        <v>2000000</v>
      </c>
      <c r="I13" s="40">
        <v>5</v>
      </c>
      <c r="J13" s="46" t="s">
        <v>32</v>
      </c>
      <c r="K13" s="38">
        <v>1090910</v>
      </c>
      <c r="L13" s="37">
        <v>41327</v>
      </c>
      <c r="M13" s="36">
        <v>41341</v>
      </c>
      <c r="N13" s="85"/>
      <c r="O13" s="124"/>
      <c r="P13" s="85"/>
      <c r="Q13" s="124"/>
      <c r="R13" s="125"/>
      <c r="S13" s="86"/>
      <c r="T13" s="87"/>
      <c r="U13" s="88"/>
      <c r="V13" s="87"/>
      <c r="W13" s="126"/>
      <c r="X13" s="127"/>
      <c r="Y13" s="85"/>
      <c r="Z13" s="85"/>
      <c r="AA13" s="85"/>
      <c r="AB13" s="85"/>
      <c r="AC13" s="85"/>
      <c r="AD13" s="85"/>
      <c r="AE13" s="85"/>
      <c r="AF13" s="85"/>
      <c r="AG13" s="85"/>
      <c r="AH13" s="85"/>
      <c r="AI13" s="85"/>
      <c r="AJ13" s="85"/>
      <c r="AK13" s="85"/>
      <c r="AL13" s="85"/>
      <c r="AM13" s="85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5"/>
      <c r="AY13" s="85"/>
      <c r="AZ13" s="85"/>
      <c r="BA13" s="85"/>
      <c r="BB13" s="85"/>
      <c r="BC13" s="85"/>
      <c r="BD13" s="85"/>
      <c r="BE13" s="85"/>
      <c r="BF13" s="89"/>
      <c r="BG13" s="89"/>
      <c r="BH13" s="89"/>
      <c r="BI13" s="89"/>
      <c r="BJ13" s="89"/>
      <c r="BK13" s="89"/>
      <c r="BL13" s="89"/>
      <c r="BM13" s="89"/>
      <c r="BN13" s="89"/>
      <c r="BO13" s="89"/>
      <c r="BP13" s="89"/>
      <c r="BQ13" s="89"/>
      <c r="BR13" s="89"/>
      <c r="BS13" s="89"/>
      <c r="BT13" s="89"/>
      <c r="BU13" s="89"/>
      <c r="BV13" s="89"/>
      <c r="BW13" s="89"/>
      <c r="BX13" s="89"/>
    </row>
    <row r="14" spans="2:77" s="90" customFormat="1" ht="60" customHeight="1">
      <c r="B14" s="45"/>
      <c r="C14" s="44"/>
      <c r="D14" s="92"/>
      <c r="E14" s="107"/>
      <c r="F14" s="43"/>
      <c r="G14" s="42"/>
      <c r="H14" s="41"/>
      <c r="I14" s="40">
        <v>5</v>
      </c>
      <c r="J14" s="46" t="s">
        <v>33</v>
      </c>
      <c r="K14" s="38">
        <v>843020</v>
      </c>
      <c r="L14" s="37">
        <v>41327</v>
      </c>
      <c r="M14" s="36">
        <v>41341</v>
      </c>
      <c r="N14" s="85"/>
      <c r="O14" s="124"/>
      <c r="P14" s="85"/>
      <c r="Q14" s="124"/>
      <c r="R14" s="125"/>
      <c r="S14" s="86"/>
      <c r="T14" s="87"/>
      <c r="U14" s="88"/>
      <c r="V14" s="91"/>
      <c r="W14" s="126"/>
      <c r="X14" s="127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9"/>
      <c r="BG14" s="89"/>
      <c r="BH14" s="89"/>
      <c r="BI14" s="89"/>
      <c r="BJ14" s="89"/>
      <c r="BK14" s="89"/>
      <c r="BL14" s="89"/>
      <c r="BM14" s="89"/>
      <c r="BN14" s="89"/>
      <c r="BO14" s="89"/>
      <c r="BP14" s="89"/>
      <c r="BQ14" s="89"/>
      <c r="BR14" s="89"/>
      <c r="BS14" s="89"/>
      <c r="BT14" s="89"/>
      <c r="BU14" s="89"/>
      <c r="BV14" s="89"/>
      <c r="BW14" s="89"/>
      <c r="BX14" s="89"/>
    </row>
    <row r="15" spans="2:77" s="90" customFormat="1" ht="60" customHeight="1">
      <c r="B15" s="45"/>
      <c r="C15" s="44"/>
      <c r="D15" s="92"/>
      <c r="E15" s="107"/>
      <c r="F15" s="43"/>
      <c r="G15" s="42"/>
      <c r="H15" s="41"/>
      <c r="I15" s="40">
        <v>5</v>
      </c>
      <c r="J15" s="46" t="s">
        <v>34</v>
      </c>
      <c r="K15" s="38">
        <v>66070</v>
      </c>
      <c r="L15" s="38">
        <v>41327</v>
      </c>
      <c r="M15" s="36">
        <v>41341</v>
      </c>
      <c r="N15" s="85"/>
      <c r="O15" s="124"/>
      <c r="P15" s="85"/>
      <c r="Q15" s="124"/>
      <c r="R15" s="125"/>
      <c r="S15" s="86"/>
      <c r="T15" s="87"/>
      <c r="U15" s="88"/>
      <c r="V15" s="91"/>
      <c r="W15" s="126"/>
      <c r="X15" s="127"/>
      <c r="Y15" s="85"/>
      <c r="Z15" s="85"/>
      <c r="AA15" s="85"/>
      <c r="AB15" s="85"/>
      <c r="AC15" s="85"/>
      <c r="AD15" s="85"/>
      <c r="AE15" s="85"/>
      <c r="AF15" s="85"/>
      <c r="AG15" s="85"/>
      <c r="AH15" s="85"/>
      <c r="AI15" s="85"/>
      <c r="AJ15" s="85"/>
      <c r="AK15" s="85"/>
      <c r="AL15" s="85"/>
      <c r="AM15" s="85"/>
      <c r="AN15" s="85"/>
      <c r="AO15" s="85"/>
      <c r="AP15" s="85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9"/>
      <c r="BG15" s="89"/>
      <c r="BH15" s="89"/>
      <c r="BI15" s="89"/>
      <c r="BJ15" s="89"/>
      <c r="BK15" s="89"/>
      <c r="BL15" s="89"/>
      <c r="BM15" s="89"/>
      <c r="BN15" s="89"/>
      <c r="BO15" s="89"/>
      <c r="BP15" s="89"/>
      <c r="BQ15" s="89"/>
      <c r="BR15" s="89"/>
      <c r="BS15" s="89"/>
      <c r="BT15" s="89"/>
      <c r="BU15" s="89"/>
      <c r="BV15" s="89"/>
      <c r="BW15" s="89"/>
      <c r="BX15" s="89"/>
    </row>
    <row r="16" spans="2:77" s="90" customFormat="1" ht="60" customHeight="1">
      <c r="B16" s="45">
        <v>3</v>
      </c>
      <c r="C16" s="44" t="s">
        <v>35</v>
      </c>
      <c r="D16" s="92" t="s">
        <v>27</v>
      </c>
      <c r="E16" s="107" t="s">
        <v>36</v>
      </c>
      <c r="F16" s="43">
        <v>60000</v>
      </c>
      <c r="G16" s="42">
        <v>100</v>
      </c>
      <c r="H16" s="41">
        <v>6000000</v>
      </c>
      <c r="I16" s="40">
        <v>4</v>
      </c>
      <c r="J16" s="46" t="s">
        <v>37</v>
      </c>
      <c r="K16" s="38">
        <v>1986500</v>
      </c>
      <c r="L16" s="37">
        <v>41360</v>
      </c>
      <c r="M16" s="36">
        <v>41368</v>
      </c>
      <c r="N16" s="85"/>
      <c r="O16" s="124"/>
      <c r="P16" s="85"/>
      <c r="Q16" s="124"/>
      <c r="R16" s="125"/>
      <c r="S16" s="86"/>
      <c r="T16" s="87"/>
      <c r="U16" s="88"/>
      <c r="V16" s="91"/>
      <c r="W16" s="126"/>
      <c r="X16" s="127"/>
      <c r="Y16" s="85"/>
      <c r="Z16" s="85"/>
      <c r="AA16" s="85"/>
      <c r="AB16" s="85"/>
      <c r="AC16" s="85"/>
      <c r="AD16" s="85"/>
      <c r="AE16" s="85"/>
      <c r="AF16" s="85"/>
      <c r="AG16" s="85"/>
      <c r="AH16" s="85"/>
      <c r="AI16" s="85"/>
      <c r="AJ16" s="85"/>
      <c r="AK16" s="85"/>
      <c r="AL16" s="85"/>
      <c r="AM16" s="85"/>
      <c r="AN16" s="85"/>
      <c r="AO16" s="85"/>
      <c r="AP16" s="85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</row>
    <row r="17" spans="2:76" s="90" customFormat="1" ht="60" customHeight="1">
      <c r="B17" s="45"/>
      <c r="C17" s="44"/>
      <c r="D17" s="92"/>
      <c r="E17" s="107"/>
      <c r="F17" s="43"/>
      <c r="G17" s="42"/>
      <c r="H17" s="41"/>
      <c r="I17" s="40">
        <v>5</v>
      </c>
      <c r="J17" s="46" t="s">
        <v>38</v>
      </c>
      <c r="K17" s="38">
        <v>1583500</v>
      </c>
      <c r="L17" s="37">
        <v>41360</v>
      </c>
      <c r="M17" s="36">
        <v>41368</v>
      </c>
      <c r="N17" s="85"/>
      <c r="O17" s="124"/>
      <c r="P17" s="85"/>
      <c r="Q17" s="124"/>
      <c r="R17" s="125"/>
      <c r="S17" s="86"/>
      <c r="T17" s="87"/>
      <c r="U17" s="88"/>
      <c r="V17" s="91"/>
      <c r="W17" s="126"/>
      <c r="X17" s="127"/>
      <c r="Y17" s="85"/>
      <c r="Z17" s="85"/>
      <c r="AA17" s="85"/>
      <c r="AB17" s="85"/>
      <c r="AC17" s="85"/>
      <c r="AD17" s="85"/>
      <c r="AE17" s="85"/>
      <c r="AF17" s="85"/>
      <c r="AG17" s="85"/>
      <c r="AH17" s="85"/>
      <c r="AI17" s="85"/>
      <c r="AJ17" s="85"/>
      <c r="AK17" s="85"/>
      <c r="AL17" s="85"/>
      <c r="AM17" s="85"/>
      <c r="AN17" s="85"/>
      <c r="AO17" s="85"/>
      <c r="AP17" s="85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</row>
    <row r="18" spans="2:76" s="90" customFormat="1" ht="60" customHeight="1">
      <c r="B18" s="45"/>
      <c r="C18" s="44"/>
      <c r="D18" s="92"/>
      <c r="E18" s="107"/>
      <c r="F18" s="43"/>
      <c r="G18" s="42"/>
      <c r="H18" s="41"/>
      <c r="I18" s="40">
        <v>5</v>
      </c>
      <c r="J18" s="46" t="s">
        <v>39</v>
      </c>
      <c r="K18" s="38">
        <v>2430000</v>
      </c>
      <c r="L18" s="37">
        <v>41360</v>
      </c>
      <c r="M18" s="36">
        <v>41368</v>
      </c>
      <c r="N18" s="85"/>
      <c r="O18" s="124"/>
      <c r="P18" s="85"/>
      <c r="Q18" s="124"/>
      <c r="R18" s="125"/>
      <c r="S18" s="86"/>
      <c r="T18" s="87"/>
      <c r="U18" s="88"/>
      <c r="V18" s="91"/>
      <c r="W18" s="126"/>
      <c r="X18" s="127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  <c r="AQ18" s="85"/>
      <c r="AR18" s="85"/>
      <c r="AS18" s="85"/>
      <c r="AT18" s="85"/>
      <c r="AU18" s="85"/>
      <c r="AV18" s="85"/>
      <c r="AW18" s="85"/>
      <c r="AX18" s="85"/>
      <c r="AY18" s="85"/>
      <c r="AZ18" s="85"/>
      <c r="BA18" s="85"/>
      <c r="BB18" s="85"/>
      <c r="BC18" s="85"/>
      <c r="BD18" s="85"/>
      <c r="BE18" s="85"/>
      <c r="BF18" s="89"/>
      <c r="BG18" s="89"/>
      <c r="BH18" s="89"/>
      <c r="BI18" s="89"/>
      <c r="BJ18" s="89"/>
      <c r="BK18" s="89"/>
      <c r="BL18" s="89"/>
      <c r="BM18" s="89"/>
      <c r="BN18" s="89"/>
      <c r="BO18" s="89"/>
      <c r="BP18" s="89"/>
      <c r="BQ18" s="89"/>
      <c r="BR18" s="89"/>
      <c r="BS18" s="89"/>
      <c r="BT18" s="89"/>
      <c r="BU18" s="89"/>
      <c r="BV18" s="89"/>
      <c r="BW18" s="89"/>
      <c r="BX18" s="89"/>
    </row>
    <row r="19" spans="2:76" s="90" customFormat="1" ht="60" customHeight="1">
      <c r="B19" s="45">
        <v>4</v>
      </c>
      <c r="C19" s="44" t="s">
        <v>40</v>
      </c>
      <c r="D19" s="92" t="s">
        <v>27</v>
      </c>
      <c r="E19" s="107" t="s">
        <v>41</v>
      </c>
      <c r="F19" s="43">
        <v>20000</v>
      </c>
      <c r="G19" s="42">
        <v>100</v>
      </c>
      <c r="H19" s="41">
        <v>2000000</v>
      </c>
      <c r="I19" s="40">
        <v>5</v>
      </c>
      <c r="J19" s="46" t="s">
        <v>42</v>
      </c>
      <c r="K19" s="38">
        <v>625110</v>
      </c>
      <c r="L19" s="37">
        <v>41361</v>
      </c>
      <c r="M19" s="36">
        <v>41373</v>
      </c>
      <c r="N19" s="85"/>
      <c r="O19" s="124"/>
      <c r="P19" s="85"/>
      <c r="Q19" s="124"/>
      <c r="R19" s="125"/>
      <c r="S19" s="86"/>
      <c r="T19" s="87"/>
      <c r="U19" s="88"/>
      <c r="V19" s="91"/>
      <c r="W19" s="126"/>
      <c r="X19" s="127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  <c r="AQ19" s="85"/>
      <c r="AR19" s="85"/>
      <c r="AS19" s="85"/>
      <c r="AT19" s="85"/>
      <c r="AU19" s="85"/>
      <c r="AV19" s="85"/>
      <c r="AW19" s="85"/>
      <c r="AX19" s="85"/>
      <c r="AY19" s="85"/>
      <c r="AZ19" s="85"/>
      <c r="BA19" s="85"/>
      <c r="BB19" s="85"/>
      <c r="BC19" s="85"/>
      <c r="BD19" s="85"/>
      <c r="BE19" s="85"/>
      <c r="BF19" s="89"/>
      <c r="BG19" s="89"/>
      <c r="BH19" s="89"/>
      <c r="BI19" s="89"/>
      <c r="BJ19" s="89"/>
      <c r="BK19" s="89"/>
      <c r="BL19" s="89"/>
      <c r="BM19" s="89"/>
      <c r="BN19" s="89"/>
      <c r="BO19" s="89"/>
      <c r="BP19" s="89"/>
      <c r="BQ19" s="89"/>
      <c r="BR19" s="89"/>
      <c r="BS19" s="89"/>
      <c r="BT19" s="89"/>
      <c r="BU19" s="89"/>
      <c r="BV19" s="89"/>
      <c r="BW19" s="89"/>
      <c r="BX19" s="89"/>
    </row>
    <row r="20" spans="2:76" s="90" customFormat="1" ht="60" customHeight="1">
      <c r="B20" s="45"/>
      <c r="C20" s="44"/>
      <c r="D20" s="92"/>
      <c r="E20" s="107"/>
      <c r="F20" s="43"/>
      <c r="G20" s="42"/>
      <c r="H20" s="41"/>
      <c r="I20" s="40">
        <v>4</v>
      </c>
      <c r="J20" s="46" t="s">
        <v>43</v>
      </c>
      <c r="K20" s="38">
        <v>485240</v>
      </c>
      <c r="L20" s="37">
        <v>41361</v>
      </c>
      <c r="M20" s="36">
        <v>41373</v>
      </c>
      <c r="N20" s="85"/>
      <c r="O20" s="124"/>
      <c r="P20" s="85"/>
      <c r="Q20" s="124"/>
      <c r="R20" s="125"/>
      <c r="S20" s="86"/>
      <c r="T20" s="87"/>
      <c r="U20" s="88"/>
      <c r="V20" s="91"/>
      <c r="W20" s="126"/>
      <c r="X20" s="127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  <c r="AQ20" s="85"/>
      <c r="AR20" s="85"/>
      <c r="AS20" s="85"/>
      <c r="AT20" s="85"/>
      <c r="AU20" s="85"/>
      <c r="AV20" s="85"/>
      <c r="AW20" s="85"/>
      <c r="AX20" s="85"/>
      <c r="AY20" s="85"/>
      <c r="AZ20" s="85"/>
      <c r="BA20" s="85"/>
      <c r="BB20" s="85"/>
      <c r="BC20" s="85"/>
      <c r="BD20" s="85"/>
      <c r="BE20" s="85"/>
      <c r="BF20" s="89"/>
      <c r="BG20" s="89"/>
      <c r="BH20" s="89"/>
      <c r="BI20" s="89"/>
      <c r="BJ20" s="89"/>
      <c r="BK20" s="89"/>
      <c r="BL20" s="89"/>
      <c r="BM20" s="89"/>
      <c r="BN20" s="89"/>
      <c r="BO20" s="89"/>
      <c r="BP20" s="89"/>
      <c r="BQ20" s="89"/>
      <c r="BR20" s="89"/>
      <c r="BS20" s="89"/>
      <c r="BT20" s="89"/>
      <c r="BU20" s="89"/>
      <c r="BV20" s="89"/>
      <c r="BW20" s="89"/>
      <c r="BX20" s="89"/>
    </row>
    <row r="21" spans="2:76" s="90" customFormat="1" ht="60" customHeight="1">
      <c r="B21" s="45"/>
      <c r="C21" s="44"/>
      <c r="D21" s="92"/>
      <c r="E21" s="107"/>
      <c r="F21" s="43"/>
      <c r="G21" s="42"/>
      <c r="H21" s="41"/>
      <c r="I21" s="40">
        <v>5</v>
      </c>
      <c r="J21" s="46" t="s">
        <v>44</v>
      </c>
      <c r="K21" s="38">
        <v>723190</v>
      </c>
      <c r="L21" s="37">
        <v>41361</v>
      </c>
      <c r="M21" s="36">
        <v>41373</v>
      </c>
      <c r="N21" s="85"/>
      <c r="O21" s="124"/>
      <c r="P21" s="85"/>
      <c r="Q21" s="124"/>
      <c r="R21" s="125"/>
      <c r="S21" s="86"/>
      <c r="T21" s="87"/>
      <c r="U21" s="88"/>
      <c r="V21" s="91"/>
      <c r="W21" s="126"/>
      <c r="X21" s="127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  <c r="AQ21" s="85"/>
      <c r="AR21" s="85"/>
      <c r="AS21" s="85"/>
      <c r="AT21" s="85"/>
      <c r="AU21" s="85"/>
      <c r="AV21" s="85"/>
      <c r="AW21" s="85"/>
      <c r="AX21" s="85"/>
      <c r="AY21" s="85"/>
      <c r="AZ21" s="85"/>
      <c r="BA21" s="85"/>
      <c r="BB21" s="85"/>
      <c r="BC21" s="85"/>
      <c r="BD21" s="85"/>
      <c r="BE21" s="85"/>
      <c r="BF21" s="89"/>
      <c r="BG21" s="89"/>
      <c r="BH21" s="89"/>
      <c r="BI21" s="89"/>
      <c r="BJ21" s="89"/>
      <c r="BK21" s="89"/>
      <c r="BL21" s="89"/>
      <c r="BM21" s="89"/>
      <c r="BN21" s="89"/>
      <c r="BO21" s="89"/>
      <c r="BP21" s="89"/>
      <c r="BQ21" s="89"/>
      <c r="BR21" s="89"/>
      <c r="BS21" s="89"/>
      <c r="BT21" s="89"/>
      <c r="BU21" s="89"/>
      <c r="BV21" s="89"/>
      <c r="BW21" s="89"/>
      <c r="BX21" s="89"/>
    </row>
    <row r="22" spans="2:76" s="90" customFormat="1" ht="60" customHeight="1">
      <c r="B22" s="45"/>
      <c r="C22" s="44"/>
      <c r="D22" s="92"/>
      <c r="E22" s="107"/>
      <c r="F22" s="43"/>
      <c r="G22" s="42"/>
      <c r="H22" s="41"/>
      <c r="I22" s="40">
        <v>5</v>
      </c>
      <c r="J22" s="46" t="s">
        <v>45</v>
      </c>
      <c r="K22" s="38">
        <v>166460</v>
      </c>
      <c r="L22" s="37">
        <v>41361</v>
      </c>
      <c r="M22" s="36">
        <v>41373</v>
      </c>
      <c r="N22" s="85"/>
      <c r="O22" s="124"/>
      <c r="P22" s="85"/>
      <c r="Q22" s="124"/>
      <c r="R22" s="125"/>
      <c r="S22" s="86"/>
      <c r="T22" s="87"/>
      <c r="U22" s="88"/>
      <c r="V22" s="91"/>
      <c r="W22" s="126"/>
      <c r="X22" s="127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9"/>
      <c r="BG22" s="89"/>
      <c r="BH22" s="89"/>
      <c r="BI22" s="89"/>
      <c r="BJ22" s="89"/>
      <c r="BK22" s="89"/>
      <c r="BL22" s="89"/>
      <c r="BM22" s="89"/>
      <c r="BN22" s="89"/>
      <c r="BO22" s="89"/>
      <c r="BP22" s="89"/>
      <c r="BQ22" s="89"/>
      <c r="BR22" s="89"/>
      <c r="BS22" s="89"/>
      <c r="BT22" s="89"/>
      <c r="BU22" s="89"/>
      <c r="BV22" s="89"/>
      <c r="BW22" s="89"/>
      <c r="BX22" s="89"/>
    </row>
    <row r="23" spans="2:76" s="90" customFormat="1" ht="60" customHeight="1">
      <c r="B23" s="45">
        <v>5</v>
      </c>
      <c r="C23" s="44" t="s">
        <v>46</v>
      </c>
      <c r="D23" s="92" t="s">
        <v>27</v>
      </c>
      <c r="E23" s="107" t="s">
        <v>36</v>
      </c>
      <c r="F23" s="43">
        <v>10000</v>
      </c>
      <c r="G23" s="42">
        <v>100</v>
      </c>
      <c r="H23" s="41">
        <v>1000000</v>
      </c>
      <c r="I23" s="40">
        <v>3</v>
      </c>
      <c r="J23" s="46" t="s">
        <v>47</v>
      </c>
      <c r="K23" s="38">
        <v>414246.5</v>
      </c>
      <c r="L23" s="37">
        <v>41422</v>
      </c>
      <c r="M23" s="36">
        <v>41436</v>
      </c>
      <c r="N23" s="85"/>
      <c r="O23" s="100"/>
      <c r="P23" s="85"/>
      <c r="Q23" s="124"/>
      <c r="R23" s="125"/>
      <c r="S23" s="86"/>
      <c r="T23" s="87"/>
      <c r="U23" s="88"/>
      <c r="V23" s="91"/>
      <c r="W23" s="126"/>
      <c r="X23" s="127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9"/>
      <c r="BG23" s="89"/>
      <c r="BH23" s="89"/>
      <c r="BI23" s="89"/>
      <c r="BJ23" s="89"/>
      <c r="BK23" s="89"/>
      <c r="BL23" s="89"/>
      <c r="BM23" s="89"/>
      <c r="BN23" s="89"/>
      <c r="BO23" s="89"/>
      <c r="BP23" s="89"/>
      <c r="BQ23" s="89"/>
      <c r="BR23" s="89"/>
      <c r="BS23" s="89"/>
      <c r="BT23" s="89"/>
      <c r="BU23" s="89"/>
      <c r="BV23" s="89"/>
      <c r="BW23" s="89"/>
      <c r="BX23" s="89"/>
    </row>
    <row r="24" spans="2:76" s="90" customFormat="1" ht="60" customHeight="1">
      <c r="B24" s="45"/>
      <c r="C24" s="44"/>
      <c r="D24" s="92"/>
      <c r="E24" s="107"/>
      <c r="F24" s="43"/>
      <c r="G24" s="42"/>
      <c r="H24" s="41"/>
      <c r="I24" s="40">
        <v>4</v>
      </c>
      <c r="J24" s="46" t="s">
        <v>48</v>
      </c>
      <c r="K24" s="38">
        <v>585253.5</v>
      </c>
      <c r="L24" s="37">
        <v>41422</v>
      </c>
      <c r="M24" s="36">
        <v>41436</v>
      </c>
      <c r="N24" s="85"/>
      <c r="O24" s="124"/>
      <c r="P24" s="85"/>
      <c r="Q24" s="124"/>
      <c r="R24" s="125"/>
      <c r="S24" s="86"/>
      <c r="T24" s="87"/>
      <c r="U24" s="88"/>
      <c r="V24" s="91"/>
      <c r="W24" s="126"/>
      <c r="X24" s="127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9"/>
      <c r="BG24" s="89"/>
      <c r="BH24" s="89"/>
      <c r="BI24" s="89"/>
      <c r="BJ24" s="89"/>
      <c r="BK24" s="89"/>
      <c r="BL24" s="89"/>
      <c r="BM24" s="89"/>
      <c r="BN24" s="89"/>
      <c r="BO24" s="89"/>
      <c r="BP24" s="89"/>
      <c r="BQ24" s="89"/>
      <c r="BR24" s="89"/>
      <c r="BS24" s="89"/>
      <c r="BT24" s="89"/>
      <c r="BU24" s="89"/>
      <c r="BV24" s="89"/>
      <c r="BW24" s="89"/>
      <c r="BX24" s="89"/>
    </row>
    <row r="25" spans="2:76" s="90" customFormat="1" ht="60" customHeight="1">
      <c r="B25" s="45"/>
      <c r="C25" s="44"/>
      <c r="D25" s="92"/>
      <c r="E25" s="107"/>
      <c r="F25" s="43"/>
      <c r="G25" s="42"/>
      <c r="H25" s="41"/>
      <c r="I25" s="40">
        <v>4</v>
      </c>
      <c r="J25" s="46" t="s">
        <v>49</v>
      </c>
      <c r="K25" s="38">
        <v>500</v>
      </c>
      <c r="L25" s="37">
        <v>41422</v>
      </c>
      <c r="M25" s="36">
        <v>41436</v>
      </c>
      <c r="N25" s="85"/>
      <c r="O25" s="124"/>
      <c r="P25" s="85"/>
      <c r="Q25" s="124"/>
      <c r="R25" s="125"/>
      <c r="S25" s="86"/>
      <c r="T25" s="87"/>
      <c r="U25" s="88"/>
      <c r="V25" s="91"/>
      <c r="W25" s="126"/>
      <c r="X25" s="127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9"/>
      <c r="BG25" s="89"/>
      <c r="BH25" s="89"/>
      <c r="BI25" s="89"/>
      <c r="BJ25" s="89"/>
      <c r="BK25" s="89"/>
      <c r="BL25" s="89"/>
      <c r="BM25" s="89"/>
      <c r="BN25" s="89"/>
      <c r="BO25" s="89"/>
      <c r="BP25" s="89"/>
      <c r="BQ25" s="89"/>
      <c r="BR25" s="89"/>
      <c r="BS25" s="89"/>
      <c r="BT25" s="89"/>
      <c r="BU25" s="89"/>
      <c r="BV25" s="89"/>
      <c r="BW25" s="89"/>
      <c r="BX25" s="89"/>
    </row>
    <row r="26" spans="2:76" s="90" customFormat="1" ht="60" customHeight="1">
      <c r="B26" s="45">
        <v>6</v>
      </c>
      <c r="C26" s="44" t="s">
        <v>50</v>
      </c>
      <c r="D26" s="92" t="s">
        <v>27</v>
      </c>
      <c r="E26" s="107" t="s">
        <v>51</v>
      </c>
      <c r="F26" s="43">
        <v>15000</v>
      </c>
      <c r="G26" s="42">
        <v>100</v>
      </c>
      <c r="H26" s="41">
        <v>1500000</v>
      </c>
      <c r="I26" s="40">
        <v>2</v>
      </c>
      <c r="J26" s="46" t="s">
        <v>52</v>
      </c>
      <c r="K26" s="38">
        <v>600000</v>
      </c>
      <c r="L26" s="37">
        <v>41424</v>
      </c>
      <c r="M26" s="36">
        <v>41438</v>
      </c>
      <c r="N26" s="85"/>
      <c r="O26" s="124"/>
      <c r="P26" s="85"/>
      <c r="Q26" s="124"/>
      <c r="R26" s="125"/>
      <c r="S26" s="86"/>
      <c r="T26" s="87"/>
      <c r="U26" s="88"/>
      <c r="V26" s="91"/>
      <c r="W26" s="126"/>
      <c r="X26" s="127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9"/>
      <c r="BG26" s="89"/>
      <c r="BH26" s="89"/>
      <c r="BI26" s="89"/>
      <c r="BJ26" s="89"/>
      <c r="BK26" s="89"/>
      <c r="BL26" s="89"/>
      <c r="BM26" s="89"/>
      <c r="BN26" s="89"/>
      <c r="BO26" s="89"/>
      <c r="BP26" s="89"/>
      <c r="BQ26" s="89"/>
      <c r="BR26" s="89"/>
      <c r="BS26" s="89"/>
      <c r="BT26" s="89"/>
      <c r="BU26" s="89"/>
      <c r="BV26" s="89"/>
      <c r="BW26" s="89"/>
      <c r="BX26" s="89"/>
    </row>
    <row r="27" spans="2:76" s="90" customFormat="1" ht="60" customHeight="1">
      <c r="B27" s="45"/>
      <c r="C27" s="44"/>
      <c r="D27" s="92"/>
      <c r="E27" s="107"/>
      <c r="F27" s="43"/>
      <c r="G27" s="42"/>
      <c r="H27" s="41"/>
      <c r="I27" s="40">
        <v>3</v>
      </c>
      <c r="J27" s="46" t="s">
        <v>53</v>
      </c>
      <c r="K27" s="38">
        <v>900000</v>
      </c>
      <c r="L27" s="37">
        <v>41424</v>
      </c>
      <c r="M27" s="36">
        <v>41438</v>
      </c>
      <c r="N27" s="85"/>
      <c r="O27" s="124"/>
      <c r="P27" s="85"/>
      <c r="Q27" s="124"/>
      <c r="R27" s="125"/>
      <c r="S27" s="86"/>
      <c r="T27" s="87"/>
      <c r="U27" s="88"/>
      <c r="V27" s="91"/>
      <c r="W27" s="126"/>
      <c r="X27" s="127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9"/>
      <c r="BG27" s="89"/>
      <c r="BH27" s="89"/>
      <c r="BI27" s="89"/>
      <c r="BJ27" s="89"/>
      <c r="BK27" s="89"/>
      <c r="BL27" s="89"/>
      <c r="BM27" s="89"/>
      <c r="BN27" s="89"/>
      <c r="BO27" s="89"/>
      <c r="BP27" s="89"/>
      <c r="BQ27" s="89"/>
      <c r="BR27" s="89"/>
      <c r="BS27" s="89"/>
      <c r="BT27" s="89"/>
      <c r="BU27" s="89"/>
      <c r="BV27" s="89"/>
      <c r="BW27" s="89"/>
      <c r="BX27" s="89"/>
    </row>
    <row r="28" spans="2:76" s="90" customFormat="1" ht="60" customHeight="1">
      <c r="B28" s="45">
        <v>7</v>
      </c>
      <c r="C28" s="44" t="s">
        <v>54</v>
      </c>
      <c r="D28" s="92" t="s">
        <v>27</v>
      </c>
      <c r="E28" s="107" t="s">
        <v>28</v>
      </c>
      <c r="F28" s="43">
        <v>40000</v>
      </c>
      <c r="G28" s="42">
        <v>100</v>
      </c>
      <c r="H28" s="41">
        <v>4000000</v>
      </c>
      <c r="I28" s="40">
        <v>5</v>
      </c>
      <c r="J28" s="46" t="s">
        <v>55</v>
      </c>
      <c r="K28" s="38">
        <v>4000000</v>
      </c>
      <c r="L28" s="37">
        <v>41438</v>
      </c>
      <c r="M28" s="36">
        <v>41449</v>
      </c>
      <c r="N28" s="85"/>
      <c r="O28" s="124"/>
      <c r="P28" s="85"/>
      <c r="Q28" s="124"/>
      <c r="R28" s="125"/>
      <c r="S28" s="86"/>
      <c r="T28" s="87"/>
      <c r="U28" s="88"/>
      <c r="V28" s="91"/>
      <c r="W28" s="126"/>
      <c r="X28" s="127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  <c r="AQ28" s="85"/>
      <c r="AR28" s="85"/>
      <c r="AS28" s="85"/>
      <c r="AT28" s="85"/>
      <c r="AU28" s="85"/>
      <c r="AV28" s="85"/>
      <c r="AW28" s="85"/>
      <c r="AX28" s="85"/>
      <c r="AY28" s="85"/>
      <c r="AZ28" s="85"/>
      <c r="BA28" s="85"/>
      <c r="BB28" s="85"/>
      <c r="BC28" s="85"/>
      <c r="BD28" s="85"/>
      <c r="BE28" s="85"/>
      <c r="BF28" s="89"/>
      <c r="BG28" s="89"/>
      <c r="BH28" s="89"/>
      <c r="BI28" s="89"/>
      <c r="BJ28" s="89"/>
      <c r="BK28" s="89"/>
      <c r="BL28" s="89"/>
      <c r="BM28" s="89"/>
      <c r="BN28" s="89"/>
      <c r="BO28" s="89"/>
      <c r="BP28" s="89"/>
      <c r="BQ28" s="89"/>
      <c r="BR28" s="89"/>
      <c r="BS28" s="89"/>
      <c r="BT28" s="89"/>
      <c r="BU28" s="89"/>
      <c r="BV28" s="89"/>
      <c r="BW28" s="89"/>
      <c r="BX28" s="89"/>
    </row>
    <row r="29" spans="2:76" s="90" customFormat="1" ht="60" customHeight="1">
      <c r="B29" s="45">
        <v>8</v>
      </c>
      <c r="C29" s="44" t="s">
        <v>56</v>
      </c>
      <c r="D29" s="92" t="s">
        <v>27</v>
      </c>
      <c r="E29" s="107" t="s">
        <v>51</v>
      </c>
      <c r="F29" s="43">
        <v>2000</v>
      </c>
      <c r="G29" s="42">
        <v>1000</v>
      </c>
      <c r="H29" s="41">
        <v>2000000</v>
      </c>
      <c r="I29" s="40">
        <v>3</v>
      </c>
      <c r="J29" s="46" t="s">
        <v>57</v>
      </c>
      <c r="K29" s="38">
        <v>300000</v>
      </c>
      <c r="L29" s="37">
        <v>41442</v>
      </c>
      <c r="M29" s="36">
        <v>41452</v>
      </c>
      <c r="N29" s="85"/>
      <c r="O29" s="124"/>
      <c r="P29" s="85"/>
      <c r="Q29" s="124"/>
      <c r="R29" s="125"/>
      <c r="S29" s="86"/>
      <c r="T29" s="87"/>
      <c r="U29" s="88"/>
      <c r="V29" s="91"/>
      <c r="W29" s="126"/>
      <c r="X29" s="127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  <c r="AQ29" s="85"/>
      <c r="AR29" s="85"/>
      <c r="AS29" s="85"/>
      <c r="AT29" s="85"/>
      <c r="AU29" s="85"/>
      <c r="AV29" s="85"/>
      <c r="AW29" s="85"/>
      <c r="AX29" s="85"/>
      <c r="AY29" s="85"/>
      <c r="AZ29" s="85"/>
      <c r="BA29" s="85"/>
      <c r="BB29" s="85"/>
      <c r="BC29" s="85"/>
      <c r="BD29" s="85"/>
      <c r="BE29" s="85"/>
      <c r="BF29" s="89"/>
      <c r="BG29" s="89"/>
      <c r="BH29" s="89"/>
      <c r="BI29" s="89"/>
      <c r="BJ29" s="89"/>
      <c r="BK29" s="89"/>
      <c r="BL29" s="89"/>
      <c r="BM29" s="89"/>
      <c r="BN29" s="89"/>
      <c r="BO29" s="89"/>
      <c r="BP29" s="89"/>
      <c r="BQ29" s="89"/>
      <c r="BR29" s="89"/>
      <c r="BS29" s="89"/>
      <c r="BT29" s="89"/>
      <c r="BU29" s="89"/>
      <c r="BV29" s="89"/>
      <c r="BW29" s="89"/>
      <c r="BX29" s="89"/>
    </row>
    <row r="30" spans="2:76" s="90" customFormat="1" ht="60" customHeight="1">
      <c r="B30" s="45"/>
      <c r="C30" s="44"/>
      <c r="D30" s="92"/>
      <c r="E30" s="107"/>
      <c r="F30" s="43"/>
      <c r="G30" s="42"/>
      <c r="H30" s="41"/>
      <c r="I30" s="40">
        <v>4</v>
      </c>
      <c r="J30" s="46" t="s">
        <v>58</v>
      </c>
      <c r="K30" s="38">
        <v>300000</v>
      </c>
      <c r="L30" s="37">
        <v>41442</v>
      </c>
      <c r="M30" s="36">
        <v>41452</v>
      </c>
      <c r="N30" s="85"/>
      <c r="O30" s="124"/>
      <c r="P30" s="85"/>
      <c r="Q30" s="124"/>
      <c r="R30" s="125"/>
      <c r="S30" s="86"/>
      <c r="T30" s="87"/>
      <c r="U30" s="88"/>
      <c r="V30" s="91"/>
      <c r="W30" s="126"/>
      <c r="X30" s="127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  <c r="AQ30" s="85"/>
      <c r="AR30" s="85"/>
      <c r="AS30" s="85"/>
      <c r="AT30" s="85"/>
      <c r="AU30" s="85"/>
      <c r="AV30" s="85"/>
      <c r="AW30" s="85"/>
      <c r="AX30" s="85"/>
      <c r="AY30" s="85"/>
      <c r="AZ30" s="85"/>
      <c r="BA30" s="85"/>
      <c r="BB30" s="85"/>
      <c r="BC30" s="85"/>
      <c r="BD30" s="85"/>
      <c r="BE30" s="85"/>
      <c r="BF30" s="89"/>
      <c r="BG30" s="89"/>
      <c r="BH30" s="89"/>
      <c r="BI30" s="89"/>
      <c r="BJ30" s="89"/>
      <c r="BK30" s="89"/>
      <c r="BL30" s="89"/>
      <c r="BM30" s="89"/>
      <c r="BN30" s="89"/>
      <c r="BO30" s="89"/>
      <c r="BP30" s="89"/>
      <c r="BQ30" s="89"/>
      <c r="BR30" s="89"/>
      <c r="BS30" s="89"/>
      <c r="BT30" s="89"/>
      <c r="BU30" s="89"/>
      <c r="BV30" s="89"/>
      <c r="BW30" s="89"/>
      <c r="BX30" s="89"/>
    </row>
    <row r="31" spans="2:76" s="90" customFormat="1" ht="60" customHeight="1">
      <c r="B31" s="45"/>
      <c r="C31" s="44"/>
      <c r="D31" s="92"/>
      <c r="E31" s="107"/>
      <c r="F31" s="43"/>
      <c r="G31" s="42"/>
      <c r="H31" s="41"/>
      <c r="I31" s="40">
        <v>5</v>
      </c>
      <c r="J31" s="46" t="s">
        <v>59</v>
      </c>
      <c r="K31" s="38">
        <v>1400000</v>
      </c>
      <c r="L31" s="37">
        <v>41442</v>
      </c>
      <c r="M31" s="36">
        <v>41452</v>
      </c>
      <c r="N31" s="85"/>
      <c r="O31" s="124"/>
      <c r="P31" s="85"/>
      <c r="Q31" s="124"/>
      <c r="R31" s="125"/>
      <c r="S31" s="86"/>
      <c r="T31" s="87"/>
      <c r="U31" s="88"/>
      <c r="V31" s="91"/>
      <c r="W31" s="126"/>
      <c r="X31" s="127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  <c r="AQ31" s="85"/>
      <c r="AR31" s="85"/>
      <c r="AS31" s="85"/>
      <c r="AT31" s="85"/>
      <c r="AU31" s="85"/>
      <c r="AV31" s="85"/>
      <c r="AW31" s="85"/>
      <c r="AX31" s="85"/>
      <c r="AY31" s="85"/>
      <c r="AZ31" s="85"/>
      <c r="BA31" s="85"/>
      <c r="BB31" s="85"/>
      <c r="BC31" s="85"/>
      <c r="BD31" s="85"/>
      <c r="BE31" s="85"/>
      <c r="BF31" s="89"/>
      <c r="BG31" s="89"/>
      <c r="BH31" s="89"/>
      <c r="BI31" s="89"/>
      <c r="BJ31" s="89"/>
      <c r="BK31" s="89"/>
      <c r="BL31" s="89"/>
      <c r="BM31" s="89"/>
      <c r="BN31" s="89"/>
      <c r="BO31" s="89"/>
      <c r="BP31" s="89"/>
      <c r="BQ31" s="89"/>
      <c r="BR31" s="89"/>
      <c r="BS31" s="89"/>
      <c r="BT31" s="89"/>
      <c r="BU31" s="89"/>
      <c r="BV31" s="89"/>
      <c r="BW31" s="89"/>
      <c r="BX31" s="89"/>
    </row>
    <row r="32" spans="2:76" s="2" customFormat="1" ht="15.75">
      <c r="B32" s="128"/>
      <c r="C32" s="21" t="s">
        <v>0</v>
      </c>
      <c r="D32" s="20"/>
      <c r="E32" s="108"/>
      <c r="F32" s="19"/>
      <c r="G32" s="16"/>
      <c r="H32" s="17">
        <f>SUM(H12:H27)</f>
        <v>13000000</v>
      </c>
      <c r="I32" s="18"/>
      <c r="J32" s="16"/>
      <c r="K32" s="17">
        <f>SUM(K12:K27)</f>
        <v>13000000</v>
      </c>
      <c r="L32" s="16"/>
      <c r="M32" s="15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</row>
    <row r="33" spans="2:57" ht="15.75">
      <c r="C33" s="5"/>
      <c r="D33" s="5"/>
      <c r="E33" s="103"/>
      <c r="F33" s="4"/>
      <c r="G33" s="4"/>
      <c r="H33" s="4"/>
      <c r="I33" s="4"/>
      <c r="J33" s="4"/>
      <c r="K33" s="4"/>
      <c r="L33" s="4"/>
      <c r="M33" s="65" t="s">
        <v>8</v>
      </c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</row>
    <row r="34" spans="2:57">
      <c r="C34" s="9"/>
      <c r="D34" s="9"/>
      <c r="E34" s="109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</row>
    <row r="35" spans="2:57" ht="18.75">
      <c r="C35" s="69"/>
      <c r="D35" s="69"/>
      <c r="E35" s="102" t="s">
        <v>9</v>
      </c>
      <c r="F35" s="113"/>
      <c r="G35" s="113"/>
      <c r="H35" s="113"/>
      <c r="I35" s="113"/>
      <c r="J35" s="113"/>
      <c r="K35" s="113"/>
      <c r="L35" s="113"/>
      <c r="M35" s="113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</row>
    <row r="36" spans="2:57" ht="15.75">
      <c r="C36" s="5"/>
      <c r="D36" s="5"/>
      <c r="E36" s="103"/>
      <c r="F36" s="4"/>
      <c r="G36" s="4"/>
      <c r="H36" s="4"/>
      <c r="I36" s="4"/>
      <c r="J36" s="4"/>
      <c r="K36" s="4"/>
      <c r="L36" s="4"/>
      <c r="M36" s="6" t="s">
        <v>60</v>
      </c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</row>
    <row r="37" spans="2:57" ht="15.75">
      <c r="C37" s="1760" t="s">
        <v>18</v>
      </c>
      <c r="D37" s="1760"/>
      <c r="E37" s="1760"/>
      <c r="F37" s="1760"/>
      <c r="G37" s="1760"/>
      <c r="H37" s="1760"/>
      <c r="I37" s="1760"/>
      <c r="J37" s="1760"/>
      <c r="K37" s="1760"/>
      <c r="L37" s="1760"/>
      <c r="M37" s="1760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</row>
    <row r="38" spans="2:57" ht="15.75">
      <c r="C38" s="67"/>
      <c r="D38" s="67"/>
      <c r="E38" s="104"/>
      <c r="F38" s="12"/>
      <c r="G38" s="66"/>
      <c r="H38" s="12"/>
      <c r="I38" s="12"/>
      <c r="J38" s="12"/>
      <c r="K38" s="12"/>
      <c r="L38" s="12"/>
      <c r="M38" s="65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</row>
    <row r="39" spans="2:57" ht="15.75">
      <c r="B39" s="114"/>
      <c r="C39" s="1761" t="s">
        <v>10</v>
      </c>
      <c r="D39" s="1751" t="s">
        <v>19</v>
      </c>
      <c r="E39" s="1764" t="s">
        <v>20</v>
      </c>
      <c r="F39" s="62" t="s">
        <v>11</v>
      </c>
      <c r="G39" s="1767" t="s">
        <v>21</v>
      </c>
      <c r="H39" s="1754" t="s">
        <v>22</v>
      </c>
      <c r="I39" s="1751" t="s">
        <v>12</v>
      </c>
      <c r="J39" s="1751" t="s">
        <v>13</v>
      </c>
      <c r="K39" s="1754" t="s">
        <v>23</v>
      </c>
      <c r="L39" s="1751" t="s">
        <v>24</v>
      </c>
      <c r="M39" s="1757" t="s">
        <v>14</v>
      </c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</row>
    <row r="40" spans="2:57" ht="15.75">
      <c r="B40" s="112"/>
      <c r="C40" s="1762"/>
      <c r="D40" s="1752"/>
      <c r="E40" s="1765"/>
      <c r="F40" s="61" t="s">
        <v>15</v>
      </c>
      <c r="G40" s="1768"/>
      <c r="H40" s="1755"/>
      <c r="I40" s="1752"/>
      <c r="J40" s="1752"/>
      <c r="K40" s="1755"/>
      <c r="L40" s="1752"/>
      <c r="M40" s="1758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</row>
    <row r="41" spans="2:57" ht="15.75">
      <c r="B41" s="112"/>
      <c r="C41" s="1762"/>
      <c r="D41" s="1752"/>
      <c r="E41" s="1765"/>
      <c r="F41" s="61" t="s">
        <v>25</v>
      </c>
      <c r="G41" s="1768"/>
      <c r="H41" s="1755"/>
      <c r="I41" s="1752"/>
      <c r="J41" s="1752"/>
      <c r="K41" s="1755"/>
      <c r="L41" s="1752"/>
      <c r="M41" s="1758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</row>
    <row r="42" spans="2:57" ht="15.75">
      <c r="B42" s="112"/>
      <c r="C42" s="1762"/>
      <c r="D42" s="1752"/>
      <c r="E42" s="1765"/>
      <c r="F42" s="61" t="s">
        <v>16</v>
      </c>
      <c r="G42" s="1768"/>
      <c r="H42" s="1755"/>
      <c r="I42" s="1752"/>
      <c r="J42" s="1752"/>
      <c r="K42" s="1755"/>
      <c r="L42" s="1752"/>
      <c r="M42" s="1758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</row>
    <row r="43" spans="2:57" ht="15.75">
      <c r="B43" s="60"/>
      <c r="C43" s="1763"/>
      <c r="D43" s="1753"/>
      <c r="E43" s="1766"/>
      <c r="F43" s="59"/>
      <c r="G43" s="1769"/>
      <c r="H43" s="1756"/>
      <c r="I43" s="1753"/>
      <c r="J43" s="1753"/>
      <c r="K43" s="1756"/>
      <c r="L43" s="1753"/>
      <c r="M43" s="1759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</row>
    <row r="44" spans="2:57" ht="15.75">
      <c r="B44" s="28"/>
      <c r="C44" s="27"/>
      <c r="D44" s="27"/>
      <c r="E44" s="111"/>
      <c r="F44" s="51"/>
      <c r="G44" s="26"/>
      <c r="H44" s="50"/>
      <c r="I44" s="25"/>
      <c r="J44" s="49"/>
      <c r="K44" s="49"/>
      <c r="L44" s="48"/>
      <c r="M44" s="4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</row>
    <row r="45" spans="2:57" ht="60" customHeight="1">
      <c r="B45" s="45">
        <v>9</v>
      </c>
      <c r="C45" s="44" t="s">
        <v>61</v>
      </c>
      <c r="D45" s="92" t="s">
        <v>27</v>
      </c>
      <c r="E45" s="107" t="s">
        <v>51</v>
      </c>
      <c r="F45" s="43">
        <v>3000</v>
      </c>
      <c r="G45" s="93">
        <v>1000</v>
      </c>
      <c r="H45" s="41">
        <v>3000000</v>
      </c>
      <c r="I45" s="40">
        <v>1</v>
      </c>
      <c r="J45" s="39" t="s">
        <v>62</v>
      </c>
      <c r="K45" s="38">
        <v>201200</v>
      </c>
      <c r="L45" s="37">
        <v>41442</v>
      </c>
      <c r="M45" s="36">
        <v>41452</v>
      </c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</row>
    <row r="46" spans="2:57" ht="60" customHeight="1">
      <c r="B46" s="45"/>
      <c r="C46" s="44"/>
      <c r="D46" s="92"/>
      <c r="E46" s="106"/>
      <c r="F46" s="43"/>
      <c r="G46" s="93"/>
      <c r="H46" s="41"/>
      <c r="I46" s="40">
        <v>2</v>
      </c>
      <c r="J46" s="39" t="s">
        <v>63</v>
      </c>
      <c r="K46" s="38">
        <v>201200</v>
      </c>
      <c r="L46" s="37">
        <v>41442</v>
      </c>
      <c r="M46" s="36">
        <v>41452</v>
      </c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</row>
    <row r="47" spans="2:57" ht="60" customHeight="1">
      <c r="B47" s="45"/>
      <c r="C47" s="44"/>
      <c r="D47" s="92"/>
      <c r="E47" s="107"/>
      <c r="F47" s="43"/>
      <c r="G47" s="93"/>
      <c r="H47" s="41"/>
      <c r="I47" s="40">
        <v>3</v>
      </c>
      <c r="J47" s="39" t="s">
        <v>64</v>
      </c>
      <c r="K47" s="38">
        <v>201200</v>
      </c>
      <c r="L47" s="37">
        <v>41442</v>
      </c>
      <c r="M47" s="36">
        <v>41452</v>
      </c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</row>
    <row r="48" spans="2:57" ht="60" customHeight="1">
      <c r="B48" s="45"/>
      <c r="C48" s="44"/>
      <c r="D48" s="92"/>
      <c r="E48" s="107"/>
      <c r="F48" s="43"/>
      <c r="G48" s="93"/>
      <c r="H48" s="41"/>
      <c r="I48" s="40">
        <v>4</v>
      </c>
      <c r="J48" s="39" t="s">
        <v>65</v>
      </c>
      <c r="K48" s="38">
        <v>201200</v>
      </c>
      <c r="L48" s="37">
        <v>41442</v>
      </c>
      <c r="M48" s="36">
        <v>41452</v>
      </c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</row>
    <row r="49" spans="2:57" ht="60" customHeight="1">
      <c r="B49" s="45"/>
      <c r="C49" s="44"/>
      <c r="D49" s="92"/>
      <c r="E49" s="107"/>
      <c r="F49" s="43"/>
      <c r="G49" s="93"/>
      <c r="H49" s="41"/>
      <c r="I49" s="40">
        <v>5</v>
      </c>
      <c r="J49" s="39" t="s">
        <v>66</v>
      </c>
      <c r="K49" s="38">
        <v>201200</v>
      </c>
      <c r="L49" s="37">
        <v>41442</v>
      </c>
      <c r="M49" s="36">
        <v>41452</v>
      </c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</row>
    <row r="50" spans="2:57" ht="60" customHeight="1">
      <c r="B50" s="45"/>
      <c r="C50" s="44"/>
      <c r="D50" s="92"/>
      <c r="E50" s="107"/>
      <c r="F50" s="43"/>
      <c r="G50" s="93"/>
      <c r="H50" s="41"/>
      <c r="I50" s="40">
        <v>3</v>
      </c>
      <c r="J50" s="39" t="s">
        <v>67</v>
      </c>
      <c r="K50" s="38">
        <v>598200</v>
      </c>
      <c r="L50" s="37">
        <v>41442</v>
      </c>
      <c r="M50" s="36">
        <v>41452</v>
      </c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</row>
    <row r="51" spans="2:57" ht="60" customHeight="1">
      <c r="B51" s="45"/>
      <c r="C51" s="44"/>
      <c r="D51" s="92"/>
      <c r="E51" s="107"/>
      <c r="F51" s="43"/>
      <c r="G51" s="93"/>
      <c r="H51" s="41"/>
      <c r="I51" s="40">
        <v>4</v>
      </c>
      <c r="J51" s="46" t="s">
        <v>68</v>
      </c>
      <c r="K51" s="38">
        <v>598200</v>
      </c>
      <c r="L51" s="38">
        <v>41442</v>
      </c>
      <c r="M51" s="36">
        <v>41452</v>
      </c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</row>
    <row r="52" spans="2:57" ht="60" customHeight="1">
      <c r="B52" s="45"/>
      <c r="C52" s="44"/>
      <c r="D52" s="92"/>
      <c r="E52" s="107"/>
      <c r="F52" s="43"/>
      <c r="G52" s="93"/>
      <c r="H52" s="41"/>
      <c r="I52" s="40">
        <v>5</v>
      </c>
      <c r="J52" s="46" t="s">
        <v>69</v>
      </c>
      <c r="K52" s="38">
        <v>797600</v>
      </c>
      <c r="L52" s="37">
        <v>41442</v>
      </c>
      <c r="M52" s="36">
        <v>41452</v>
      </c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</row>
    <row r="53" spans="2:57" ht="60" customHeight="1">
      <c r="B53" s="45">
        <v>10</v>
      </c>
      <c r="C53" s="44" t="s">
        <v>70</v>
      </c>
      <c r="D53" s="92" t="s">
        <v>27</v>
      </c>
      <c r="E53" s="107" t="s">
        <v>51</v>
      </c>
      <c r="F53" s="43">
        <v>2000</v>
      </c>
      <c r="G53" s="93">
        <v>1000</v>
      </c>
      <c r="H53" s="41">
        <v>2000000</v>
      </c>
      <c r="I53" s="40">
        <v>3</v>
      </c>
      <c r="J53" s="46" t="s">
        <v>71</v>
      </c>
      <c r="K53" s="38">
        <v>2000000</v>
      </c>
      <c r="L53" s="37">
        <v>41464</v>
      </c>
      <c r="M53" s="36">
        <v>41467</v>
      </c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</row>
    <row r="54" spans="2:57" ht="60" customHeight="1">
      <c r="B54" s="45">
        <v>11</v>
      </c>
      <c r="C54" s="44" t="s">
        <v>54</v>
      </c>
      <c r="D54" s="92" t="s">
        <v>27</v>
      </c>
      <c r="E54" s="107" t="s">
        <v>72</v>
      </c>
      <c r="F54" s="43">
        <v>30000</v>
      </c>
      <c r="G54" s="93">
        <v>67.715000000000003</v>
      </c>
      <c r="H54" s="41">
        <v>2031450</v>
      </c>
      <c r="I54" s="40">
        <v>4</v>
      </c>
      <c r="J54" s="46" t="s">
        <v>73</v>
      </c>
      <c r="K54" s="38">
        <v>1354300</v>
      </c>
      <c r="L54" s="37">
        <v>41516</v>
      </c>
      <c r="M54" s="36">
        <v>41527</v>
      </c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</row>
    <row r="55" spans="2:57" ht="60" customHeight="1">
      <c r="B55" s="45">
        <v>12</v>
      </c>
      <c r="C55" s="44" t="s">
        <v>74</v>
      </c>
      <c r="D55" s="92" t="s">
        <v>27</v>
      </c>
      <c r="E55" s="107" t="s">
        <v>75</v>
      </c>
      <c r="F55" s="43">
        <v>5000</v>
      </c>
      <c r="G55" s="93">
        <v>100</v>
      </c>
      <c r="H55" s="41">
        <v>500000</v>
      </c>
      <c r="I55" s="40">
        <v>3</v>
      </c>
      <c r="J55" s="46" t="s">
        <v>39</v>
      </c>
      <c r="K55" s="38">
        <v>217840</v>
      </c>
      <c r="L55" s="37">
        <v>41514</v>
      </c>
      <c r="M55" s="36">
        <v>41528</v>
      </c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</row>
    <row r="56" spans="2:57" ht="60" customHeight="1">
      <c r="B56" s="45"/>
      <c r="C56" s="44"/>
      <c r="D56" s="92"/>
      <c r="E56" s="107"/>
      <c r="F56" s="43"/>
      <c r="G56" s="93"/>
      <c r="H56" s="41"/>
      <c r="I56" s="40">
        <v>3</v>
      </c>
      <c r="J56" s="46" t="s">
        <v>76</v>
      </c>
      <c r="K56" s="38">
        <v>100160</v>
      </c>
      <c r="L56" s="37">
        <v>41514</v>
      </c>
      <c r="M56" s="36">
        <v>41528</v>
      </c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</row>
    <row r="57" spans="2:57" ht="60" customHeight="1">
      <c r="B57" s="45"/>
      <c r="C57" s="44"/>
      <c r="D57" s="92"/>
      <c r="E57" s="107"/>
      <c r="F57" s="43"/>
      <c r="G57" s="93"/>
      <c r="H57" s="41"/>
      <c r="I57" s="40">
        <v>3</v>
      </c>
      <c r="J57" s="46" t="s">
        <v>77</v>
      </c>
      <c r="K57" s="38">
        <v>182000</v>
      </c>
      <c r="L57" s="37">
        <v>41514</v>
      </c>
      <c r="M57" s="36">
        <v>41528</v>
      </c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</row>
    <row r="58" spans="2:57" ht="60" customHeight="1">
      <c r="B58" s="45">
        <v>13</v>
      </c>
      <c r="C58" s="44" t="s">
        <v>78</v>
      </c>
      <c r="D58" s="92" t="s">
        <v>27</v>
      </c>
      <c r="E58" s="107" t="s">
        <v>51</v>
      </c>
      <c r="F58" s="43">
        <v>10000</v>
      </c>
      <c r="G58" s="93">
        <v>100</v>
      </c>
      <c r="H58" s="41">
        <v>1000000</v>
      </c>
      <c r="I58" s="40">
        <v>3</v>
      </c>
      <c r="J58" s="46" t="s">
        <v>79</v>
      </c>
      <c r="K58" s="38">
        <v>1000000</v>
      </c>
      <c r="L58" s="37">
        <v>41526</v>
      </c>
      <c r="M58" s="36">
        <v>41535</v>
      </c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</row>
    <row r="59" spans="2:57" ht="60" customHeight="1">
      <c r="B59" s="45">
        <v>14</v>
      </c>
      <c r="C59" s="44" t="s">
        <v>80</v>
      </c>
      <c r="D59" s="92"/>
      <c r="E59" s="107" t="s">
        <v>51</v>
      </c>
      <c r="F59" s="43">
        <v>12500</v>
      </c>
      <c r="G59" s="93">
        <v>100</v>
      </c>
      <c r="H59" s="41">
        <v>1250000</v>
      </c>
      <c r="I59" s="40">
        <v>3</v>
      </c>
      <c r="J59" s="46" t="s">
        <v>81</v>
      </c>
      <c r="K59" s="38">
        <v>416666</v>
      </c>
      <c r="L59" s="37">
        <v>41527</v>
      </c>
      <c r="M59" s="36">
        <v>41535</v>
      </c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</row>
    <row r="60" spans="2:57" ht="60" customHeight="1">
      <c r="B60" s="45"/>
      <c r="C60" s="44"/>
      <c r="D60" s="92"/>
      <c r="E60" s="107"/>
      <c r="F60" s="43"/>
      <c r="G60" s="93"/>
      <c r="H60" s="41"/>
      <c r="I60" s="40">
        <v>4</v>
      </c>
      <c r="J60" s="46" t="s">
        <v>82</v>
      </c>
      <c r="K60" s="38">
        <v>416666</v>
      </c>
      <c r="L60" s="37">
        <v>41527</v>
      </c>
      <c r="M60" s="36">
        <v>41535</v>
      </c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</row>
    <row r="61" spans="2:57" ht="60" customHeight="1">
      <c r="B61" s="45"/>
      <c r="C61" s="44"/>
      <c r="D61" s="92"/>
      <c r="E61" s="107"/>
      <c r="F61" s="43"/>
      <c r="G61" s="93"/>
      <c r="H61" s="41"/>
      <c r="I61" s="40">
        <v>5</v>
      </c>
      <c r="J61" s="46" t="s">
        <v>83</v>
      </c>
      <c r="K61" s="38">
        <v>416668</v>
      </c>
      <c r="L61" s="37">
        <v>41527</v>
      </c>
      <c r="M61" s="36">
        <v>41535</v>
      </c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</row>
    <row r="62" spans="2:57" ht="60" customHeight="1">
      <c r="B62" s="45">
        <v>15</v>
      </c>
      <c r="C62" s="44" t="s">
        <v>84</v>
      </c>
      <c r="D62" s="92" t="s">
        <v>27</v>
      </c>
      <c r="E62" s="107" t="s">
        <v>51</v>
      </c>
      <c r="F62" s="43">
        <v>15000</v>
      </c>
      <c r="G62" s="93">
        <v>100</v>
      </c>
      <c r="H62" s="41">
        <v>1500000</v>
      </c>
      <c r="I62" s="40">
        <v>5</v>
      </c>
      <c r="J62" s="46" t="s">
        <v>85</v>
      </c>
      <c r="K62" s="38">
        <v>1042790</v>
      </c>
      <c r="L62" s="37">
        <v>41547</v>
      </c>
      <c r="M62" s="36">
        <v>41562</v>
      </c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</row>
    <row r="63" spans="2:57" ht="60" customHeight="1">
      <c r="B63" s="45"/>
      <c r="C63" s="44"/>
      <c r="D63" s="92"/>
      <c r="E63" s="107"/>
      <c r="F63" s="43"/>
      <c r="G63" s="93"/>
      <c r="H63" s="41"/>
      <c r="I63" s="40">
        <v>6</v>
      </c>
      <c r="J63" s="46" t="s">
        <v>85</v>
      </c>
      <c r="K63" s="38">
        <v>269600</v>
      </c>
      <c r="L63" s="37">
        <v>41547</v>
      </c>
      <c r="M63" s="36">
        <v>41562</v>
      </c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</row>
    <row r="64" spans="2:57" ht="60" customHeight="1">
      <c r="B64" s="45"/>
      <c r="C64" s="44"/>
      <c r="D64" s="92"/>
      <c r="E64" s="107"/>
      <c r="F64" s="43"/>
      <c r="G64" s="93"/>
      <c r="H64" s="41"/>
      <c r="I64" s="40">
        <v>8</v>
      </c>
      <c r="J64" s="46" t="s">
        <v>86</v>
      </c>
      <c r="K64" s="38">
        <v>164550</v>
      </c>
      <c r="L64" s="37">
        <v>41547</v>
      </c>
      <c r="M64" s="36">
        <v>41562</v>
      </c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</row>
    <row r="65" spans="2:57" ht="60" customHeight="1">
      <c r="B65" s="45"/>
      <c r="C65" s="44"/>
      <c r="D65" s="92"/>
      <c r="E65" s="107"/>
      <c r="F65" s="43"/>
      <c r="G65" s="93"/>
      <c r="H65" s="41"/>
      <c r="I65" s="40">
        <v>9</v>
      </c>
      <c r="J65" s="46" t="s">
        <v>87</v>
      </c>
      <c r="K65" s="38">
        <v>12000</v>
      </c>
      <c r="L65" s="37">
        <v>41547</v>
      </c>
      <c r="M65" s="36">
        <v>41562</v>
      </c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</row>
    <row r="66" spans="2:57" ht="60" customHeight="1">
      <c r="B66" s="45"/>
      <c r="C66" s="44"/>
      <c r="D66" s="92"/>
      <c r="E66" s="107"/>
      <c r="F66" s="43"/>
      <c r="G66" s="93"/>
      <c r="H66" s="41"/>
      <c r="I66" s="40">
        <v>10</v>
      </c>
      <c r="J66" s="46" t="s">
        <v>88</v>
      </c>
      <c r="K66" s="38">
        <v>11060</v>
      </c>
      <c r="L66" s="37">
        <v>41547</v>
      </c>
      <c r="M66" s="36">
        <v>41562</v>
      </c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</row>
    <row r="67" spans="2:57" ht="15.75">
      <c r="B67" s="128"/>
      <c r="C67" s="21" t="s">
        <v>0</v>
      </c>
      <c r="D67" s="20"/>
      <c r="E67" s="108"/>
      <c r="F67" s="19"/>
      <c r="G67" s="16"/>
      <c r="H67" s="17">
        <f>SUM(H45:H61)</f>
        <v>9781450</v>
      </c>
      <c r="I67" s="18"/>
      <c r="J67" s="16"/>
      <c r="K67" s="17">
        <f>SUM(K45:K61)</f>
        <v>9104300</v>
      </c>
      <c r="L67" s="16"/>
      <c r="M67" s="15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7"/>
      <c r="BD67" s="7"/>
      <c r="BE67" s="7"/>
    </row>
    <row r="68" spans="2:57" ht="15.75">
      <c r="C68" s="5"/>
      <c r="D68" s="5"/>
      <c r="E68" s="103"/>
      <c r="F68" s="4"/>
      <c r="G68" s="4"/>
      <c r="H68" s="4"/>
      <c r="I68" s="4"/>
      <c r="J68" s="4"/>
      <c r="K68" s="4"/>
      <c r="L68" s="4"/>
      <c r="M68" s="65" t="s">
        <v>8</v>
      </c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7"/>
      <c r="BD68" s="7"/>
      <c r="BE68" s="7"/>
    </row>
    <row r="69" spans="2:57">
      <c r="C69" s="9"/>
      <c r="D69" s="9"/>
      <c r="E69" s="109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7"/>
      <c r="BD69" s="7"/>
      <c r="BE69" s="7"/>
    </row>
    <row r="70" spans="2:57" ht="18.75">
      <c r="C70" s="69"/>
      <c r="D70" s="69"/>
      <c r="E70" s="102" t="s">
        <v>9</v>
      </c>
      <c r="F70" s="113"/>
      <c r="G70" s="113"/>
      <c r="H70" s="113"/>
      <c r="I70" s="113"/>
      <c r="J70" s="113"/>
      <c r="K70" s="113"/>
      <c r="L70" s="113"/>
      <c r="M70" s="113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7"/>
      <c r="BD70" s="7"/>
      <c r="BE70" s="7"/>
    </row>
    <row r="71" spans="2:57" ht="15.75">
      <c r="C71" s="5"/>
      <c r="D71" s="5"/>
      <c r="E71" s="103"/>
      <c r="F71" s="4"/>
      <c r="G71" s="4"/>
      <c r="H71" s="4"/>
      <c r="I71" s="4"/>
      <c r="J71" s="4"/>
      <c r="K71" s="4"/>
      <c r="L71" s="4"/>
      <c r="M71" s="6" t="s">
        <v>60</v>
      </c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7"/>
      <c r="BD71" s="7"/>
      <c r="BE71" s="7"/>
    </row>
    <row r="72" spans="2:57" ht="15.75">
      <c r="C72" s="1760" t="s">
        <v>18</v>
      </c>
      <c r="D72" s="1760"/>
      <c r="E72" s="1760"/>
      <c r="F72" s="1760"/>
      <c r="G72" s="1760"/>
      <c r="H72" s="1760"/>
      <c r="I72" s="1760"/>
      <c r="J72" s="1760"/>
      <c r="K72" s="1760"/>
      <c r="L72" s="1760"/>
      <c r="M72" s="1760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7"/>
      <c r="BD72" s="7"/>
      <c r="BE72" s="7"/>
    </row>
    <row r="73" spans="2:57" ht="15.75">
      <c r="C73" s="67"/>
      <c r="D73" s="67"/>
      <c r="E73" s="104"/>
      <c r="F73" s="12"/>
      <c r="G73" s="66"/>
      <c r="H73" s="12"/>
      <c r="I73" s="12"/>
      <c r="J73" s="12"/>
      <c r="K73" s="12"/>
      <c r="L73" s="12"/>
      <c r="M73" s="65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7"/>
      <c r="BD73" s="7"/>
      <c r="BE73" s="7"/>
    </row>
    <row r="74" spans="2:57" ht="15.75">
      <c r="B74" s="114"/>
      <c r="C74" s="1761" t="s">
        <v>10</v>
      </c>
      <c r="D74" s="1751" t="s">
        <v>19</v>
      </c>
      <c r="E74" s="1764" t="s">
        <v>20</v>
      </c>
      <c r="F74" s="62" t="s">
        <v>11</v>
      </c>
      <c r="G74" s="1767" t="s">
        <v>21</v>
      </c>
      <c r="H74" s="1754" t="s">
        <v>22</v>
      </c>
      <c r="I74" s="1751" t="s">
        <v>12</v>
      </c>
      <c r="J74" s="1751" t="s">
        <v>13</v>
      </c>
      <c r="K74" s="1754" t="s">
        <v>23</v>
      </c>
      <c r="L74" s="1751" t="s">
        <v>24</v>
      </c>
      <c r="M74" s="1757" t="s">
        <v>14</v>
      </c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7"/>
      <c r="BD74" s="7"/>
      <c r="BE74" s="7"/>
    </row>
    <row r="75" spans="2:57" ht="15.75">
      <c r="B75" s="112"/>
      <c r="C75" s="1762"/>
      <c r="D75" s="1752"/>
      <c r="E75" s="1765"/>
      <c r="F75" s="61" t="s">
        <v>15</v>
      </c>
      <c r="G75" s="1768"/>
      <c r="H75" s="1755"/>
      <c r="I75" s="1752"/>
      <c r="J75" s="1752"/>
      <c r="K75" s="1755"/>
      <c r="L75" s="1752"/>
      <c r="M75" s="1758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7"/>
      <c r="BD75" s="7"/>
      <c r="BE75" s="7"/>
    </row>
    <row r="76" spans="2:57" ht="15.75">
      <c r="B76" s="112"/>
      <c r="C76" s="1762"/>
      <c r="D76" s="1752"/>
      <c r="E76" s="1765"/>
      <c r="F76" s="61" t="s">
        <v>25</v>
      </c>
      <c r="G76" s="1768"/>
      <c r="H76" s="1755"/>
      <c r="I76" s="1752"/>
      <c r="J76" s="1752"/>
      <c r="K76" s="1755"/>
      <c r="L76" s="1752"/>
      <c r="M76" s="1758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7"/>
      <c r="BD76" s="7"/>
      <c r="BE76" s="7"/>
    </row>
    <row r="77" spans="2:57" ht="15.75">
      <c r="B77" s="112"/>
      <c r="C77" s="1762"/>
      <c r="D77" s="1752"/>
      <c r="E77" s="1765"/>
      <c r="F77" s="61" t="s">
        <v>16</v>
      </c>
      <c r="G77" s="1768"/>
      <c r="H77" s="1755"/>
      <c r="I77" s="1752"/>
      <c r="J77" s="1752"/>
      <c r="K77" s="1755"/>
      <c r="L77" s="1752"/>
      <c r="M77" s="1758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7"/>
      <c r="BD77" s="7"/>
      <c r="BE77" s="7"/>
    </row>
    <row r="78" spans="2:57" ht="15.75">
      <c r="B78" s="60"/>
      <c r="C78" s="1763"/>
      <c r="D78" s="1753"/>
      <c r="E78" s="1766"/>
      <c r="F78" s="59"/>
      <c r="G78" s="1769"/>
      <c r="H78" s="1756"/>
      <c r="I78" s="1753"/>
      <c r="J78" s="1753"/>
      <c r="K78" s="1756"/>
      <c r="L78" s="1753"/>
      <c r="M78" s="1759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7"/>
      <c r="BD78" s="7"/>
      <c r="BE78" s="7"/>
    </row>
    <row r="79" spans="2:57" ht="15.75">
      <c r="B79" s="28"/>
      <c r="C79" s="27"/>
      <c r="D79" s="27"/>
      <c r="E79" s="111"/>
      <c r="F79" s="51"/>
      <c r="G79" s="26"/>
      <c r="H79" s="50"/>
      <c r="I79" s="25"/>
      <c r="J79" s="49"/>
      <c r="K79" s="49"/>
      <c r="L79" s="48"/>
      <c r="M79" s="4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7"/>
      <c r="BD79" s="7"/>
      <c r="BE79" s="7"/>
    </row>
    <row r="80" spans="2:57" ht="68.25" customHeight="1">
      <c r="B80" s="45">
        <v>16</v>
      </c>
      <c r="C80" s="44" t="s">
        <v>89</v>
      </c>
      <c r="D80" s="92" t="s">
        <v>27</v>
      </c>
      <c r="E80" s="107" t="s">
        <v>90</v>
      </c>
      <c r="F80" s="43">
        <v>17000</v>
      </c>
      <c r="G80" s="93">
        <v>100</v>
      </c>
      <c r="H80" s="41">
        <v>1486393.2</v>
      </c>
      <c r="I80" s="40">
        <v>3</v>
      </c>
      <c r="J80" s="39" t="s">
        <v>91</v>
      </c>
      <c r="K80" s="38">
        <v>403600</v>
      </c>
      <c r="L80" s="37">
        <v>41547</v>
      </c>
      <c r="M80" s="36">
        <v>41562</v>
      </c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7"/>
      <c r="BD80" s="7"/>
      <c r="BE80" s="7"/>
    </row>
    <row r="81" spans="2:57" ht="68.25" customHeight="1">
      <c r="B81" s="45"/>
      <c r="C81" s="44"/>
      <c r="D81" s="92"/>
      <c r="E81" s="106"/>
      <c r="F81" s="43"/>
      <c r="G81" s="93"/>
      <c r="H81" s="41"/>
      <c r="I81" s="40">
        <v>4</v>
      </c>
      <c r="J81" s="39" t="s">
        <v>92</v>
      </c>
      <c r="K81" s="38">
        <v>168200</v>
      </c>
      <c r="L81" s="37">
        <v>41547</v>
      </c>
      <c r="M81" s="36">
        <v>41562</v>
      </c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</row>
    <row r="82" spans="2:57" ht="68.25" customHeight="1">
      <c r="B82" s="45"/>
      <c r="C82" s="44"/>
      <c r="D82" s="92"/>
      <c r="E82" s="107"/>
      <c r="F82" s="43"/>
      <c r="G82" s="93"/>
      <c r="H82" s="41"/>
      <c r="I82" s="40">
        <v>5</v>
      </c>
      <c r="J82" s="39" t="s">
        <v>76</v>
      </c>
      <c r="K82" s="38">
        <v>351000</v>
      </c>
      <c r="L82" s="37">
        <v>41547</v>
      </c>
      <c r="M82" s="36">
        <v>41562</v>
      </c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7"/>
      <c r="BD82" s="7"/>
      <c r="BE82" s="7"/>
    </row>
    <row r="83" spans="2:57" ht="78.75" customHeight="1">
      <c r="B83" s="45"/>
      <c r="C83" s="44"/>
      <c r="D83" s="92"/>
      <c r="E83" s="107"/>
      <c r="F83" s="43"/>
      <c r="G83" s="93">
        <v>46.598300000000002</v>
      </c>
      <c r="H83" s="41"/>
      <c r="I83" s="40">
        <v>5</v>
      </c>
      <c r="J83" s="39" t="s">
        <v>93</v>
      </c>
      <c r="K83" s="38">
        <v>129170.48760000001</v>
      </c>
      <c r="L83" s="37">
        <v>41547</v>
      </c>
      <c r="M83" s="36">
        <v>41562</v>
      </c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7"/>
      <c r="BD83" s="7"/>
      <c r="BE83" s="7"/>
    </row>
    <row r="84" spans="2:57" ht="68.25" customHeight="1">
      <c r="B84" s="45">
        <v>17</v>
      </c>
      <c r="C84" s="44" t="s">
        <v>94</v>
      </c>
      <c r="D84" s="92" t="s">
        <v>27</v>
      </c>
      <c r="E84" s="107" t="s">
        <v>95</v>
      </c>
      <c r="F84" s="43">
        <v>20</v>
      </c>
      <c r="G84" s="93">
        <v>100</v>
      </c>
      <c r="H84" s="41">
        <v>2000000</v>
      </c>
      <c r="I84" s="40">
        <v>3</v>
      </c>
      <c r="J84" s="39" t="s">
        <v>52</v>
      </c>
      <c r="K84" s="38">
        <v>476460</v>
      </c>
      <c r="L84" s="37">
        <v>41571</v>
      </c>
      <c r="M84" s="36">
        <v>41578</v>
      </c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7"/>
      <c r="BD84" s="7"/>
      <c r="BE84" s="7"/>
    </row>
    <row r="85" spans="2:57" ht="68.25" customHeight="1">
      <c r="B85" s="45"/>
      <c r="C85" s="44"/>
      <c r="D85" s="92"/>
      <c r="E85" s="107"/>
      <c r="F85" s="43"/>
      <c r="G85" s="93"/>
      <c r="H85" s="41"/>
      <c r="I85" s="40">
        <v>4</v>
      </c>
      <c r="J85" s="39" t="s">
        <v>96</v>
      </c>
      <c r="K85" s="38">
        <v>443540</v>
      </c>
      <c r="L85" s="37">
        <v>41571</v>
      </c>
      <c r="M85" s="36">
        <v>41578</v>
      </c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7"/>
      <c r="BD85" s="7"/>
      <c r="BE85" s="7"/>
    </row>
    <row r="86" spans="2:57" ht="68.25" customHeight="1">
      <c r="B86" s="45"/>
      <c r="C86" s="44"/>
      <c r="D86" s="92"/>
      <c r="E86" s="107"/>
      <c r="F86" s="43"/>
      <c r="G86" s="93"/>
      <c r="H86" s="41"/>
      <c r="I86" s="40">
        <v>5</v>
      </c>
      <c r="J86" s="46" t="s">
        <v>97</v>
      </c>
      <c r="K86" s="38">
        <v>1080000</v>
      </c>
      <c r="L86" s="38">
        <v>41571</v>
      </c>
      <c r="M86" s="36">
        <v>41578</v>
      </c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7"/>
      <c r="BD86" s="7"/>
      <c r="BE86" s="7"/>
    </row>
    <row r="87" spans="2:57" ht="68.25" customHeight="1">
      <c r="B87" s="45">
        <v>18</v>
      </c>
      <c r="C87" s="44" t="s">
        <v>98</v>
      </c>
      <c r="D87" s="92" t="s">
        <v>27</v>
      </c>
      <c r="E87" s="107" t="s">
        <v>28</v>
      </c>
      <c r="F87" s="43">
        <v>80000</v>
      </c>
      <c r="G87" s="93">
        <v>100</v>
      </c>
      <c r="H87" s="41">
        <v>8000000</v>
      </c>
      <c r="I87" s="40">
        <v>5</v>
      </c>
      <c r="J87" s="46" t="s">
        <v>99</v>
      </c>
      <c r="K87" s="38">
        <v>3784300</v>
      </c>
      <c r="L87" s="37">
        <v>41572</v>
      </c>
      <c r="M87" s="36">
        <v>41586</v>
      </c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7"/>
      <c r="BD87" s="7"/>
      <c r="BE87" s="7"/>
    </row>
    <row r="88" spans="2:57" ht="68.25" customHeight="1">
      <c r="B88" s="45"/>
      <c r="C88" s="44"/>
      <c r="D88" s="92"/>
      <c r="E88" s="107"/>
      <c r="F88" s="43"/>
      <c r="G88" s="93"/>
      <c r="H88" s="41"/>
      <c r="I88" s="40">
        <v>5</v>
      </c>
      <c r="J88" s="46" t="s">
        <v>100</v>
      </c>
      <c r="K88" s="38">
        <v>215500</v>
      </c>
      <c r="L88" s="37">
        <v>41572</v>
      </c>
      <c r="M88" s="36">
        <v>41586</v>
      </c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7"/>
      <c r="BD88" s="7"/>
      <c r="BE88" s="7"/>
    </row>
    <row r="89" spans="2:57" ht="68.25" customHeight="1">
      <c r="B89" s="45"/>
      <c r="C89" s="44"/>
      <c r="D89" s="92"/>
      <c r="E89" s="107"/>
      <c r="F89" s="43"/>
      <c r="G89" s="93"/>
      <c r="H89" s="41"/>
      <c r="I89" s="40">
        <v>5</v>
      </c>
      <c r="J89" s="46" t="s">
        <v>101</v>
      </c>
      <c r="K89" s="38">
        <v>200</v>
      </c>
      <c r="L89" s="37">
        <v>41572</v>
      </c>
      <c r="M89" s="36">
        <v>41586</v>
      </c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7"/>
      <c r="BD89" s="7"/>
      <c r="BE89" s="7"/>
    </row>
    <row r="90" spans="2:57" ht="68.25" customHeight="1">
      <c r="B90" s="45"/>
      <c r="C90" s="92"/>
      <c r="D90" s="92"/>
      <c r="E90" s="107"/>
      <c r="F90" s="43"/>
      <c r="G90" s="93"/>
      <c r="H90" s="41"/>
      <c r="I90" s="40">
        <v>8</v>
      </c>
      <c r="J90" s="46" t="s">
        <v>102</v>
      </c>
      <c r="K90" s="38">
        <v>1199000</v>
      </c>
      <c r="L90" s="37">
        <v>41572</v>
      </c>
      <c r="M90" s="36">
        <v>41586</v>
      </c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7"/>
      <c r="BD90" s="7"/>
      <c r="BE90" s="7"/>
    </row>
    <row r="91" spans="2:57" ht="68.25" customHeight="1">
      <c r="B91" s="45"/>
      <c r="C91" s="92"/>
      <c r="D91" s="92"/>
      <c r="E91" s="107"/>
      <c r="F91" s="43"/>
      <c r="G91" s="93"/>
      <c r="H91" s="41"/>
      <c r="I91" s="40">
        <v>8</v>
      </c>
      <c r="J91" s="46" t="s">
        <v>101</v>
      </c>
      <c r="K91" s="38">
        <v>1000</v>
      </c>
      <c r="L91" s="37">
        <v>41572</v>
      </c>
      <c r="M91" s="36">
        <v>41586</v>
      </c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7"/>
      <c r="BD91" s="7"/>
      <c r="BE91" s="7"/>
    </row>
    <row r="92" spans="2:57" ht="68.25" customHeight="1">
      <c r="B92" s="45"/>
      <c r="C92" s="92"/>
      <c r="D92" s="92"/>
      <c r="E92" s="107"/>
      <c r="F92" s="43"/>
      <c r="G92" s="93"/>
      <c r="H92" s="41"/>
      <c r="I92" s="40">
        <v>9</v>
      </c>
      <c r="J92" s="46" t="s">
        <v>103</v>
      </c>
      <c r="K92" s="38">
        <v>1200000</v>
      </c>
      <c r="L92" s="37">
        <v>41572</v>
      </c>
      <c r="M92" s="36">
        <v>41586</v>
      </c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7"/>
      <c r="BD92" s="7"/>
      <c r="BE92" s="7"/>
    </row>
    <row r="93" spans="2:57" ht="68.25" customHeight="1">
      <c r="B93" s="45"/>
      <c r="C93" s="44"/>
      <c r="D93" s="92"/>
      <c r="E93" s="107"/>
      <c r="F93" s="43"/>
      <c r="G93" s="93"/>
      <c r="H93" s="41"/>
      <c r="I93" s="40">
        <v>10</v>
      </c>
      <c r="J93" s="46" t="s">
        <v>104</v>
      </c>
      <c r="K93" s="38">
        <v>1600000</v>
      </c>
      <c r="L93" s="37">
        <v>41572</v>
      </c>
      <c r="M93" s="36">
        <v>41586</v>
      </c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7"/>
      <c r="BD93" s="7"/>
      <c r="BE93" s="7"/>
    </row>
    <row r="94" spans="2:57" ht="68.25" customHeight="1">
      <c r="B94" s="45">
        <v>19</v>
      </c>
      <c r="C94" s="44" t="s">
        <v>105</v>
      </c>
      <c r="D94" s="92" t="s">
        <v>27</v>
      </c>
      <c r="E94" s="107" t="s">
        <v>106</v>
      </c>
      <c r="F94" s="43">
        <v>50000</v>
      </c>
      <c r="G94" s="93">
        <v>100</v>
      </c>
      <c r="H94" s="41">
        <v>5000000</v>
      </c>
      <c r="I94" s="40">
        <v>5</v>
      </c>
      <c r="J94" s="46" t="s">
        <v>107</v>
      </c>
      <c r="K94" s="38">
        <v>1554190</v>
      </c>
      <c r="L94" s="37">
        <v>41612</v>
      </c>
      <c r="M94" s="36">
        <v>41618</v>
      </c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</row>
    <row r="95" spans="2:57" ht="68.25" customHeight="1">
      <c r="B95" s="45"/>
      <c r="C95" s="44"/>
      <c r="D95" s="92"/>
      <c r="E95" s="107"/>
      <c r="F95" s="43"/>
      <c r="G95" s="93"/>
      <c r="H95" s="41"/>
      <c r="I95" s="40">
        <v>5</v>
      </c>
      <c r="J95" s="46" t="s">
        <v>108</v>
      </c>
      <c r="K95" s="38">
        <v>3445810</v>
      </c>
      <c r="L95" s="37">
        <v>41612</v>
      </c>
      <c r="M95" s="36">
        <v>41618</v>
      </c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7"/>
      <c r="BD95" s="7"/>
      <c r="BE95" s="7"/>
    </row>
    <row r="96" spans="2:57" ht="15.75">
      <c r="B96" s="128"/>
      <c r="C96" s="21" t="s">
        <v>0</v>
      </c>
      <c r="D96" s="20"/>
      <c r="E96" s="108"/>
      <c r="F96" s="19"/>
      <c r="G96" s="16"/>
      <c r="H96" s="17">
        <f>SUM(H80:H93)</f>
        <v>11486393.199999999</v>
      </c>
      <c r="I96" s="18"/>
      <c r="J96" s="16"/>
      <c r="K96" s="17">
        <f>SUM(K80:K93)</f>
        <v>11051970.487600001</v>
      </c>
      <c r="L96" s="16"/>
      <c r="M96" s="15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7"/>
      <c r="BD96" s="7"/>
      <c r="BE96" s="7"/>
    </row>
    <row r="97" spans="2:57" ht="15.75">
      <c r="C97" s="5"/>
      <c r="D97" s="5"/>
      <c r="E97" s="103"/>
      <c r="F97" s="4"/>
      <c r="G97" s="4"/>
      <c r="H97" s="4"/>
      <c r="I97" s="4"/>
      <c r="J97" s="4"/>
      <c r="K97" s="4"/>
      <c r="L97" s="4"/>
      <c r="M97" s="65" t="s">
        <v>8</v>
      </c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7"/>
      <c r="BD97" s="7"/>
      <c r="BE97" s="7"/>
    </row>
    <row r="98" spans="2:57">
      <c r="C98" s="9"/>
      <c r="D98" s="9"/>
      <c r="E98" s="109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7"/>
      <c r="BD98" s="7"/>
      <c r="BE98" s="7"/>
    </row>
    <row r="99" spans="2:57" ht="18.75">
      <c r="C99" s="69"/>
      <c r="D99" s="69"/>
      <c r="E99" s="102" t="s">
        <v>9</v>
      </c>
      <c r="F99" s="113"/>
      <c r="G99" s="113"/>
      <c r="H99" s="113"/>
      <c r="I99" s="113"/>
      <c r="J99" s="113"/>
      <c r="K99" s="113"/>
      <c r="L99" s="113"/>
      <c r="M99" s="113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7"/>
      <c r="BD99" s="7"/>
      <c r="BE99" s="7"/>
    </row>
    <row r="100" spans="2:57" ht="15.75">
      <c r="C100" s="5"/>
      <c r="D100" s="5"/>
      <c r="E100" s="103"/>
      <c r="F100" s="4"/>
      <c r="G100" s="4"/>
      <c r="H100" s="4"/>
      <c r="I100" s="4"/>
      <c r="J100" s="4"/>
      <c r="K100" s="4"/>
      <c r="L100" s="4"/>
      <c r="M100" s="6" t="s">
        <v>60</v>
      </c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7"/>
      <c r="BD100" s="7"/>
      <c r="BE100" s="7"/>
    </row>
    <row r="101" spans="2:57" ht="15.75">
      <c r="C101" s="1760" t="s">
        <v>18</v>
      </c>
      <c r="D101" s="1760"/>
      <c r="E101" s="1760"/>
      <c r="F101" s="1760"/>
      <c r="G101" s="1760"/>
      <c r="H101" s="1760"/>
      <c r="I101" s="1760"/>
      <c r="J101" s="1760"/>
      <c r="K101" s="1760"/>
      <c r="L101" s="1760"/>
      <c r="M101" s="1760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7"/>
      <c r="BD101" s="7"/>
      <c r="BE101" s="7"/>
    </row>
    <row r="102" spans="2:57" ht="15.75">
      <c r="C102" s="67"/>
      <c r="D102" s="67"/>
      <c r="E102" s="104"/>
      <c r="F102" s="12"/>
      <c r="G102" s="66"/>
      <c r="H102" s="12"/>
      <c r="I102" s="12"/>
      <c r="J102" s="12"/>
      <c r="K102" s="12"/>
      <c r="L102" s="12"/>
      <c r="M102" s="65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7"/>
      <c r="BD102" s="7"/>
      <c r="BE102" s="7"/>
    </row>
    <row r="103" spans="2:57" ht="15.75">
      <c r="B103" s="114"/>
      <c r="C103" s="1761" t="s">
        <v>10</v>
      </c>
      <c r="D103" s="1751" t="s">
        <v>19</v>
      </c>
      <c r="E103" s="1764" t="s">
        <v>20</v>
      </c>
      <c r="F103" s="62" t="s">
        <v>11</v>
      </c>
      <c r="G103" s="1767" t="s">
        <v>21</v>
      </c>
      <c r="H103" s="1754" t="s">
        <v>22</v>
      </c>
      <c r="I103" s="1751" t="s">
        <v>12</v>
      </c>
      <c r="J103" s="1751" t="s">
        <v>13</v>
      </c>
      <c r="K103" s="1754" t="s">
        <v>23</v>
      </c>
      <c r="L103" s="1751" t="s">
        <v>24</v>
      </c>
      <c r="M103" s="1757" t="s">
        <v>14</v>
      </c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7"/>
      <c r="BD103" s="7"/>
      <c r="BE103" s="7"/>
    </row>
    <row r="104" spans="2:57" ht="15.75">
      <c r="B104" s="112"/>
      <c r="C104" s="1762"/>
      <c r="D104" s="1752"/>
      <c r="E104" s="1765"/>
      <c r="F104" s="61" t="s">
        <v>15</v>
      </c>
      <c r="G104" s="1768"/>
      <c r="H104" s="1755"/>
      <c r="I104" s="1752"/>
      <c r="J104" s="1752"/>
      <c r="K104" s="1755"/>
      <c r="L104" s="1752"/>
      <c r="M104" s="1758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7"/>
      <c r="BD104" s="7"/>
      <c r="BE104" s="7"/>
    </row>
    <row r="105" spans="2:57" ht="15.75">
      <c r="B105" s="112"/>
      <c r="C105" s="1762"/>
      <c r="D105" s="1752"/>
      <c r="E105" s="1765"/>
      <c r="F105" s="61" t="s">
        <v>25</v>
      </c>
      <c r="G105" s="1768"/>
      <c r="H105" s="1755"/>
      <c r="I105" s="1752"/>
      <c r="J105" s="1752"/>
      <c r="K105" s="1755"/>
      <c r="L105" s="1752"/>
      <c r="M105" s="1758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7"/>
      <c r="BD105" s="7"/>
      <c r="BE105" s="7"/>
    </row>
    <row r="106" spans="2:57" ht="15.75">
      <c r="B106" s="112"/>
      <c r="C106" s="1762"/>
      <c r="D106" s="1752"/>
      <c r="E106" s="1765"/>
      <c r="F106" s="61" t="s">
        <v>16</v>
      </c>
      <c r="G106" s="1768"/>
      <c r="H106" s="1755"/>
      <c r="I106" s="1752"/>
      <c r="J106" s="1752"/>
      <c r="K106" s="1755"/>
      <c r="L106" s="1752"/>
      <c r="M106" s="1758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7"/>
      <c r="BD106" s="7"/>
      <c r="BE106" s="7"/>
    </row>
    <row r="107" spans="2:57" ht="15.75">
      <c r="B107" s="60"/>
      <c r="C107" s="1763"/>
      <c r="D107" s="1753"/>
      <c r="E107" s="1766"/>
      <c r="F107" s="59"/>
      <c r="G107" s="1769"/>
      <c r="H107" s="1756"/>
      <c r="I107" s="1753"/>
      <c r="J107" s="1753"/>
      <c r="K107" s="1756"/>
      <c r="L107" s="1753"/>
      <c r="M107" s="1759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7"/>
      <c r="BD107" s="7"/>
      <c r="BE107" s="7"/>
    </row>
    <row r="108" spans="2:57" ht="15.75">
      <c r="B108" s="28"/>
      <c r="C108" s="27"/>
      <c r="D108" s="27"/>
      <c r="E108" s="111"/>
      <c r="F108" s="51"/>
      <c r="G108" s="26"/>
      <c r="H108" s="50"/>
      <c r="I108" s="25"/>
      <c r="J108" s="49"/>
      <c r="K108" s="49"/>
      <c r="L108" s="48"/>
      <c r="M108" s="4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7"/>
      <c r="BD108" s="7"/>
      <c r="BE108" s="7"/>
    </row>
    <row r="109" spans="2:57" ht="66.75" customHeight="1">
      <c r="B109" s="45">
        <v>20</v>
      </c>
      <c r="C109" s="44" t="s">
        <v>109</v>
      </c>
      <c r="D109" s="92" t="s">
        <v>27</v>
      </c>
      <c r="E109" s="107" t="s">
        <v>28</v>
      </c>
      <c r="F109" s="94">
        <v>20000</v>
      </c>
      <c r="G109" s="96">
        <v>100</v>
      </c>
      <c r="H109" s="95">
        <v>2000000</v>
      </c>
      <c r="I109" s="40">
        <v>5</v>
      </c>
      <c r="J109" s="39" t="s">
        <v>110</v>
      </c>
      <c r="K109" s="38">
        <v>640140</v>
      </c>
      <c r="L109" s="37">
        <v>41607</v>
      </c>
      <c r="M109" s="36">
        <v>41620</v>
      </c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7"/>
      <c r="BD109" s="7"/>
      <c r="BE109" s="7"/>
    </row>
    <row r="110" spans="2:57" ht="66.75" customHeight="1">
      <c r="B110" s="45"/>
      <c r="C110" s="44"/>
      <c r="D110" s="92"/>
      <c r="E110" s="105"/>
      <c r="F110" s="94"/>
      <c r="G110" s="96"/>
      <c r="H110" s="95"/>
      <c r="I110" s="40">
        <v>5</v>
      </c>
      <c r="J110" s="39" t="s">
        <v>111</v>
      </c>
      <c r="K110" s="38">
        <v>757010</v>
      </c>
      <c r="L110" s="37">
        <v>41607</v>
      </c>
      <c r="M110" s="36">
        <v>41620</v>
      </c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7"/>
      <c r="BD110" s="7"/>
      <c r="BE110" s="7"/>
    </row>
    <row r="111" spans="2:57" ht="66.75" customHeight="1">
      <c r="B111" s="45"/>
      <c r="C111" s="44"/>
      <c r="D111" s="92"/>
      <c r="E111" s="105"/>
      <c r="F111" s="94"/>
      <c r="G111" s="96"/>
      <c r="H111" s="95"/>
      <c r="I111" s="40">
        <v>5</v>
      </c>
      <c r="J111" s="39" t="s">
        <v>112</v>
      </c>
      <c r="K111" s="38">
        <v>602850</v>
      </c>
      <c r="L111" s="37">
        <v>41607</v>
      </c>
      <c r="M111" s="36">
        <v>41620</v>
      </c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7"/>
      <c r="BD111" s="7"/>
      <c r="BE111" s="7"/>
    </row>
    <row r="112" spans="2:57" ht="66.75" customHeight="1">
      <c r="B112" s="45">
        <v>21</v>
      </c>
      <c r="C112" s="44" t="s">
        <v>113</v>
      </c>
      <c r="D112" s="92" t="s">
        <v>27</v>
      </c>
      <c r="E112" s="107" t="s">
        <v>51</v>
      </c>
      <c r="F112" s="94">
        <v>6000</v>
      </c>
      <c r="G112" s="96">
        <v>100</v>
      </c>
      <c r="H112" s="95">
        <v>600000</v>
      </c>
      <c r="I112" s="40">
        <v>5</v>
      </c>
      <c r="J112" s="39" t="s">
        <v>114</v>
      </c>
      <c r="K112" s="38">
        <v>316970</v>
      </c>
      <c r="L112" s="37">
        <v>41607</v>
      </c>
      <c r="M112" s="36">
        <v>41621</v>
      </c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7"/>
      <c r="BD112" s="7"/>
      <c r="BE112" s="7"/>
    </row>
    <row r="113" spans="2:76" ht="66.75" customHeight="1">
      <c r="B113" s="45"/>
      <c r="C113" s="44"/>
      <c r="D113" s="92"/>
      <c r="E113" s="106"/>
      <c r="F113" s="43"/>
      <c r="G113" s="93"/>
      <c r="H113" s="41"/>
      <c r="I113" s="40">
        <v>5</v>
      </c>
      <c r="J113" s="39" t="s">
        <v>115</v>
      </c>
      <c r="K113" s="38">
        <v>39010</v>
      </c>
      <c r="L113" s="37">
        <v>41607</v>
      </c>
      <c r="M113" s="36">
        <v>41621</v>
      </c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7"/>
      <c r="BD113" s="7"/>
      <c r="BE113" s="7"/>
    </row>
    <row r="114" spans="2:76" ht="66.75" customHeight="1">
      <c r="B114" s="45">
        <v>22</v>
      </c>
      <c r="C114" s="44" t="s">
        <v>46</v>
      </c>
      <c r="D114" s="92" t="s">
        <v>27</v>
      </c>
      <c r="E114" s="107" t="s">
        <v>116</v>
      </c>
      <c r="F114" s="43">
        <v>12500</v>
      </c>
      <c r="G114" s="93">
        <v>100</v>
      </c>
      <c r="H114" s="41">
        <v>1250000</v>
      </c>
      <c r="I114" s="40">
        <v>5</v>
      </c>
      <c r="J114" s="39" t="s">
        <v>117</v>
      </c>
      <c r="K114" s="38">
        <v>1250000</v>
      </c>
      <c r="L114" s="37">
        <v>41619</v>
      </c>
      <c r="M114" s="36">
        <v>41627</v>
      </c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7"/>
      <c r="BD114" s="7"/>
      <c r="BE114" s="7"/>
    </row>
    <row r="115" spans="2:76" ht="66.75" customHeight="1">
      <c r="B115" s="45">
        <v>23</v>
      </c>
      <c r="C115" s="44" t="s">
        <v>118</v>
      </c>
      <c r="D115" s="92" t="s">
        <v>27</v>
      </c>
      <c r="E115" s="107" t="s">
        <v>119</v>
      </c>
      <c r="F115" s="43">
        <v>20000</v>
      </c>
      <c r="G115" s="93">
        <v>100</v>
      </c>
      <c r="H115" s="41">
        <v>2000000</v>
      </c>
      <c r="I115" s="40">
        <v>3</v>
      </c>
      <c r="J115" s="39" t="s">
        <v>120</v>
      </c>
      <c r="K115" s="38">
        <v>200000</v>
      </c>
      <c r="L115" s="37">
        <v>41620</v>
      </c>
      <c r="M115" s="36">
        <v>41631</v>
      </c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7"/>
      <c r="BD115" s="7"/>
      <c r="BE115" s="7"/>
    </row>
    <row r="116" spans="2:76" ht="66.75" customHeight="1">
      <c r="B116" s="45"/>
      <c r="C116" s="44"/>
      <c r="D116" s="92"/>
      <c r="E116" s="107"/>
      <c r="F116" s="43"/>
      <c r="G116" s="93"/>
      <c r="H116" s="41"/>
      <c r="I116" s="40">
        <v>4</v>
      </c>
      <c r="J116" s="39" t="s">
        <v>121</v>
      </c>
      <c r="K116" s="38">
        <v>200000</v>
      </c>
      <c r="L116" s="37">
        <v>41620</v>
      </c>
      <c r="M116" s="36">
        <v>41631</v>
      </c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7"/>
      <c r="BD116" s="7"/>
      <c r="BE116" s="7"/>
    </row>
    <row r="117" spans="2:76" ht="66.75" customHeight="1">
      <c r="B117" s="45"/>
      <c r="C117" s="44"/>
      <c r="D117" s="92"/>
      <c r="E117" s="107"/>
      <c r="F117" s="43"/>
      <c r="G117" s="93"/>
      <c r="H117" s="41"/>
      <c r="I117" s="40">
        <v>5</v>
      </c>
      <c r="J117" s="39" t="s">
        <v>122</v>
      </c>
      <c r="K117" s="38">
        <v>600000</v>
      </c>
      <c r="L117" s="37">
        <v>41620</v>
      </c>
      <c r="M117" s="36">
        <v>41631</v>
      </c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7"/>
      <c r="BD117" s="7"/>
      <c r="BE117" s="7"/>
    </row>
    <row r="118" spans="2:76" ht="66.75" customHeight="1">
      <c r="B118" s="45"/>
      <c r="C118" s="44"/>
      <c r="D118" s="92"/>
      <c r="E118" s="107"/>
      <c r="F118" s="43"/>
      <c r="G118" s="93"/>
      <c r="H118" s="41"/>
      <c r="I118" s="40">
        <v>5</v>
      </c>
      <c r="J118" s="46" t="s">
        <v>123</v>
      </c>
      <c r="K118" s="38">
        <v>1000000</v>
      </c>
      <c r="L118" s="37">
        <v>41620</v>
      </c>
      <c r="M118" s="36">
        <v>41631</v>
      </c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7"/>
      <c r="BD118" s="7"/>
      <c r="BE118" s="7"/>
    </row>
    <row r="119" spans="2:76" s="28" customFormat="1" ht="66.75" customHeight="1">
      <c r="B119" s="45">
        <v>24</v>
      </c>
      <c r="C119" s="44" t="s">
        <v>40</v>
      </c>
      <c r="D119" s="92" t="s">
        <v>27</v>
      </c>
      <c r="E119" s="107" t="s">
        <v>41</v>
      </c>
      <c r="F119" s="43">
        <v>10000</v>
      </c>
      <c r="G119" s="93">
        <v>100</v>
      </c>
      <c r="H119" s="41">
        <v>1000000</v>
      </c>
      <c r="I119" s="40">
        <v>4</v>
      </c>
      <c r="J119" s="46" t="s">
        <v>124</v>
      </c>
      <c r="K119" s="38">
        <v>674770</v>
      </c>
      <c r="L119" s="37">
        <v>41625</v>
      </c>
      <c r="M119" s="36">
        <v>41632</v>
      </c>
      <c r="N119" s="97"/>
      <c r="O119" s="97"/>
      <c r="P119" s="97"/>
      <c r="Q119" s="97"/>
      <c r="R119" s="97"/>
      <c r="S119" s="97"/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  <c r="AH119" s="97"/>
      <c r="AI119" s="97"/>
      <c r="AJ119" s="97"/>
      <c r="AK119" s="97"/>
      <c r="AL119" s="97"/>
      <c r="AM119" s="97"/>
      <c r="AN119" s="97"/>
      <c r="AO119" s="97"/>
      <c r="AP119" s="97"/>
      <c r="AQ119" s="97"/>
      <c r="AR119" s="97"/>
      <c r="AS119" s="97"/>
      <c r="AT119" s="97"/>
      <c r="AU119" s="97"/>
      <c r="AV119" s="97"/>
      <c r="AW119" s="97"/>
      <c r="AX119" s="97"/>
      <c r="AY119" s="97"/>
      <c r="AZ119" s="97"/>
      <c r="BA119" s="97"/>
      <c r="BB119" s="97"/>
      <c r="BC119" s="97"/>
      <c r="BD119" s="97"/>
      <c r="BE119" s="97"/>
      <c r="BF119" s="98"/>
      <c r="BG119" s="98"/>
      <c r="BH119" s="98"/>
      <c r="BI119" s="98"/>
      <c r="BJ119" s="98"/>
      <c r="BK119" s="98"/>
      <c r="BL119" s="98"/>
      <c r="BM119" s="98"/>
      <c r="BN119" s="98"/>
      <c r="BO119" s="98"/>
      <c r="BP119" s="98"/>
      <c r="BQ119" s="98"/>
      <c r="BR119" s="98"/>
      <c r="BS119" s="98"/>
      <c r="BT119" s="98"/>
      <c r="BU119" s="98"/>
      <c r="BV119" s="98"/>
      <c r="BW119" s="98"/>
      <c r="BX119" s="98"/>
    </row>
    <row r="120" spans="2:76" ht="66.75" customHeight="1">
      <c r="B120" s="45"/>
      <c r="C120" s="44"/>
      <c r="D120" s="92"/>
      <c r="E120" s="107"/>
      <c r="F120" s="43"/>
      <c r="G120" s="93"/>
      <c r="H120" s="41"/>
      <c r="I120" s="40">
        <v>3</v>
      </c>
      <c r="J120" s="46" t="s">
        <v>125</v>
      </c>
      <c r="K120" s="38">
        <v>296220</v>
      </c>
      <c r="L120" s="37">
        <v>41625</v>
      </c>
      <c r="M120" s="36">
        <v>41632</v>
      </c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7"/>
      <c r="BD120" s="7"/>
      <c r="BE120" s="7"/>
    </row>
    <row r="121" spans="2:76" ht="66.75" customHeight="1">
      <c r="B121" s="45"/>
      <c r="C121" s="44"/>
      <c r="D121" s="92"/>
      <c r="E121" s="107"/>
      <c r="F121" s="43"/>
      <c r="G121" s="93"/>
      <c r="H121" s="41"/>
      <c r="I121" s="40">
        <v>4</v>
      </c>
      <c r="J121" s="46" t="s">
        <v>67</v>
      </c>
      <c r="K121" s="38">
        <v>17540</v>
      </c>
      <c r="L121" s="37">
        <v>41625</v>
      </c>
      <c r="M121" s="36">
        <v>41632</v>
      </c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7"/>
      <c r="BD121" s="7"/>
      <c r="BE121" s="7"/>
    </row>
    <row r="122" spans="2:76" ht="66.75" customHeight="1">
      <c r="B122" s="45"/>
      <c r="C122" s="44"/>
      <c r="D122" s="92"/>
      <c r="E122" s="107"/>
      <c r="F122" s="43"/>
      <c r="G122" s="93"/>
      <c r="H122" s="41"/>
      <c r="I122" s="40">
        <v>4</v>
      </c>
      <c r="J122" s="46" t="s">
        <v>126</v>
      </c>
      <c r="K122" s="38">
        <v>11470</v>
      </c>
      <c r="L122" s="37">
        <v>41625</v>
      </c>
      <c r="M122" s="36">
        <v>41632</v>
      </c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7"/>
      <c r="BD122" s="7"/>
      <c r="BE122" s="7"/>
    </row>
    <row r="123" spans="2:76" ht="66.75" customHeight="1">
      <c r="B123" s="45">
        <v>25</v>
      </c>
      <c r="C123" s="44" t="s">
        <v>127</v>
      </c>
      <c r="D123" s="92" t="s">
        <v>27</v>
      </c>
      <c r="E123" s="107" t="s">
        <v>128</v>
      </c>
      <c r="F123" s="43">
        <v>100000</v>
      </c>
      <c r="G123" s="93">
        <v>100</v>
      </c>
      <c r="H123" s="41">
        <v>10000000</v>
      </c>
      <c r="I123" s="40">
        <v>5</v>
      </c>
      <c r="J123" s="46" t="s">
        <v>120</v>
      </c>
      <c r="K123" s="38">
        <v>1242700</v>
      </c>
      <c r="L123" s="37">
        <v>41627</v>
      </c>
      <c r="M123" s="36">
        <v>41634</v>
      </c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7"/>
      <c r="BD123" s="7"/>
      <c r="BE123" s="7"/>
    </row>
    <row r="124" spans="2:76" ht="66.75" customHeight="1">
      <c r="B124" s="45"/>
      <c r="C124" s="44"/>
      <c r="D124" s="92"/>
      <c r="E124" s="107"/>
      <c r="F124" s="43"/>
      <c r="G124" s="93"/>
      <c r="H124" s="41"/>
      <c r="I124" s="40">
        <v>5</v>
      </c>
      <c r="J124" s="46" t="s">
        <v>108</v>
      </c>
      <c r="K124" s="38">
        <v>1528890</v>
      </c>
      <c r="L124" s="37">
        <v>41627</v>
      </c>
      <c r="M124" s="36">
        <v>41634</v>
      </c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7"/>
      <c r="BD124" s="7"/>
      <c r="BE124" s="7"/>
    </row>
    <row r="125" spans="2:76" ht="66.75" customHeight="1">
      <c r="B125" s="45"/>
      <c r="C125" s="44"/>
      <c r="D125" s="92"/>
      <c r="E125" s="107"/>
      <c r="F125" s="43"/>
      <c r="G125" s="93"/>
      <c r="H125" s="41"/>
      <c r="I125" s="40">
        <v>10</v>
      </c>
      <c r="J125" s="46" t="s">
        <v>129</v>
      </c>
      <c r="K125" s="38">
        <v>3637980</v>
      </c>
      <c r="L125" s="37">
        <v>41627</v>
      </c>
      <c r="M125" s="36">
        <v>41634</v>
      </c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7"/>
      <c r="BD125" s="7"/>
      <c r="BE125" s="7"/>
    </row>
    <row r="126" spans="2:76" ht="66.75" customHeight="1">
      <c r="B126" s="45"/>
      <c r="C126" s="44"/>
      <c r="D126" s="92"/>
      <c r="E126" s="107"/>
      <c r="F126" s="43"/>
      <c r="G126" s="93"/>
      <c r="H126" s="41"/>
      <c r="I126" s="40">
        <v>12</v>
      </c>
      <c r="J126" s="46" t="s">
        <v>130</v>
      </c>
      <c r="K126" s="38">
        <v>3590430</v>
      </c>
      <c r="L126" s="37">
        <v>41627</v>
      </c>
      <c r="M126" s="36">
        <v>41634</v>
      </c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7"/>
      <c r="BD126" s="7"/>
      <c r="BE126" s="7"/>
    </row>
    <row r="127" spans="2:76" ht="66.75" customHeight="1">
      <c r="B127" s="45">
        <v>26</v>
      </c>
      <c r="C127" s="44" t="s">
        <v>131</v>
      </c>
      <c r="D127" s="92" t="s">
        <v>27</v>
      </c>
      <c r="E127" s="107" t="s">
        <v>128</v>
      </c>
      <c r="F127" s="43">
        <v>30000</v>
      </c>
      <c r="G127" s="93">
        <v>100</v>
      </c>
      <c r="H127" s="41">
        <v>3000000</v>
      </c>
      <c r="I127" s="40">
        <v>5</v>
      </c>
      <c r="J127" s="46" t="s">
        <v>120</v>
      </c>
      <c r="K127" s="38">
        <v>3000000</v>
      </c>
      <c r="L127" s="37">
        <v>41627</v>
      </c>
      <c r="M127" s="36">
        <v>41634</v>
      </c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7"/>
      <c r="BD127" s="7"/>
      <c r="BE127" s="7"/>
    </row>
    <row r="128" spans="2:76" ht="15.75">
      <c r="B128" s="128"/>
      <c r="C128" s="21" t="s">
        <v>0</v>
      </c>
      <c r="D128" s="20"/>
      <c r="E128" s="108"/>
      <c r="F128" s="19"/>
      <c r="G128" s="16"/>
      <c r="H128" s="17">
        <f>SUM(H112:H127)</f>
        <v>17850000</v>
      </c>
      <c r="I128" s="18"/>
      <c r="J128" s="16"/>
      <c r="K128" s="17">
        <f>SUM(K112:K127)</f>
        <v>17605980</v>
      </c>
      <c r="L128" s="16"/>
      <c r="M128" s="15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7"/>
      <c r="BD128" s="7"/>
      <c r="BE128" s="7"/>
    </row>
    <row r="129" spans="2:57" ht="15.75">
      <c r="C129" s="5"/>
      <c r="D129" s="5"/>
      <c r="E129" s="103"/>
      <c r="F129" s="4"/>
      <c r="G129" s="4"/>
      <c r="H129" s="4"/>
      <c r="I129" s="4"/>
      <c r="J129" s="4"/>
      <c r="K129" s="4"/>
      <c r="L129" s="4"/>
      <c r="M129" s="65" t="s">
        <v>8</v>
      </c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7"/>
      <c r="BD129" s="7"/>
      <c r="BE129" s="7"/>
    </row>
    <row r="130" spans="2:57">
      <c r="C130" s="9"/>
      <c r="D130" s="9"/>
      <c r="E130" s="109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7"/>
      <c r="BD130" s="7"/>
      <c r="BE130" s="7"/>
    </row>
    <row r="131" spans="2:57" ht="18.75">
      <c r="C131" s="69"/>
      <c r="D131" s="69"/>
      <c r="E131" s="102" t="s">
        <v>9</v>
      </c>
      <c r="F131" s="113"/>
      <c r="G131" s="113"/>
      <c r="H131" s="113"/>
      <c r="I131" s="113"/>
      <c r="J131" s="113"/>
      <c r="K131" s="113"/>
      <c r="L131" s="113"/>
      <c r="M131" s="113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7"/>
      <c r="BD131" s="7"/>
      <c r="BE131" s="7"/>
    </row>
    <row r="132" spans="2:57" ht="15.75">
      <c r="C132" s="5"/>
      <c r="D132" s="5"/>
      <c r="E132" s="103"/>
      <c r="F132" s="4"/>
      <c r="G132" s="4"/>
      <c r="H132" s="4"/>
      <c r="I132" s="4"/>
      <c r="J132" s="4"/>
      <c r="K132" s="4"/>
      <c r="L132" s="4"/>
      <c r="M132" s="6" t="s">
        <v>60</v>
      </c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7"/>
      <c r="BD132" s="7"/>
      <c r="BE132" s="7"/>
    </row>
    <row r="133" spans="2:57" ht="15.75">
      <c r="C133" s="1760" t="s">
        <v>18</v>
      </c>
      <c r="D133" s="1760"/>
      <c r="E133" s="1760"/>
      <c r="F133" s="1760"/>
      <c r="G133" s="1760"/>
      <c r="H133" s="1760"/>
      <c r="I133" s="1760"/>
      <c r="J133" s="1760"/>
      <c r="K133" s="1760"/>
      <c r="L133" s="1760"/>
      <c r="M133" s="1760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7"/>
      <c r="BD133" s="7"/>
      <c r="BE133" s="7"/>
    </row>
    <row r="134" spans="2:57" ht="15.75">
      <c r="C134" s="67"/>
      <c r="D134" s="67"/>
      <c r="E134" s="104"/>
      <c r="F134" s="12"/>
      <c r="G134" s="66"/>
      <c r="H134" s="12"/>
      <c r="I134" s="12"/>
      <c r="J134" s="12"/>
      <c r="K134" s="12"/>
      <c r="L134" s="12"/>
      <c r="M134" s="65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7"/>
      <c r="BD134" s="7"/>
      <c r="BE134" s="7"/>
    </row>
    <row r="135" spans="2:57" ht="15.75">
      <c r="B135" s="114"/>
      <c r="C135" s="1761" t="s">
        <v>10</v>
      </c>
      <c r="D135" s="1751" t="s">
        <v>19</v>
      </c>
      <c r="E135" s="1764" t="s">
        <v>20</v>
      </c>
      <c r="F135" s="62" t="s">
        <v>11</v>
      </c>
      <c r="G135" s="1767" t="s">
        <v>21</v>
      </c>
      <c r="H135" s="1754" t="s">
        <v>22</v>
      </c>
      <c r="I135" s="1751" t="s">
        <v>12</v>
      </c>
      <c r="J135" s="1751" t="s">
        <v>13</v>
      </c>
      <c r="K135" s="1754" t="s">
        <v>23</v>
      </c>
      <c r="L135" s="1751" t="s">
        <v>24</v>
      </c>
      <c r="M135" s="1757" t="s">
        <v>14</v>
      </c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7"/>
      <c r="BD135" s="7"/>
      <c r="BE135" s="7"/>
    </row>
    <row r="136" spans="2:57" ht="15.75">
      <c r="B136" s="112"/>
      <c r="C136" s="1762"/>
      <c r="D136" s="1752"/>
      <c r="E136" s="1765"/>
      <c r="F136" s="61" t="s">
        <v>15</v>
      </c>
      <c r="G136" s="1768"/>
      <c r="H136" s="1755"/>
      <c r="I136" s="1752"/>
      <c r="J136" s="1752"/>
      <c r="K136" s="1755"/>
      <c r="L136" s="1752"/>
      <c r="M136" s="1758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7"/>
      <c r="BD136" s="7"/>
      <c r="BE136" s="7"/>
    </row>
    <row r="137" spans="2:57" ht="15.75">
      <c r="B137" s="112"/>
      <c r="C137" s="1762"/>
      <c r="D137" s="1752"/>
      <c r="E137" s="1765"/>
      <c r="F137" s="61" t="s">
        <v>25</v>
      </c>
      <c r="G137" s="1768"/>
      <c r="H137" s="1755"/>
      <c r="I137" s="1752"/>
      <c r="J137" s="1752"/>
      <c r="K137" s="1755"/>
      <c r="L137" s="1752"/>
      <c r="M137" s="1758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7"/>
      <c r="BD137" s="7"/>
      <c r="BE137" s="7"/>
    </row>
    <row r="138" spans="2:57" ht="15.75">
      <c r="B138" s="112"/>
      <c r="C138" s="1762"/>
      <c r="D138" s="1752"/>
      <c r="E138" s="1765"/>
      <c r="F138" s="61" t="s">
        <v>16</v>
      </c>
      <c r="G138" s="1768"/>
      <c r="H138" s="1755"/>
      <c r="I138" s="1752"/>
      <c r="J138" s="1752"/>
      <c r="K138" s="1755"/>
      <c r="L138" s="1752"/>
      <c r="M138" s="1758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7"/>
      <c r="BD138" s="7"/>
      <c r="BE138" s="7"/>
    </row>
    <row r="139" spans="2:57" ht="15.75">
      <c r="B139" s="60"/>
      <c r="C139" s="1763"/>
      <c r="D139" s="1753"/>
      <c r="E139" s="1766"/>
      <c r="F139" s="59"/>
      <c r="G139" s="1769"/>
      <c r="H139" s="1756"/>
      <c r="I139" s="1753"/>
      <c r="J139" s="1753"/>
      <c r="K139" s="1756"/>
      <c r="L139" s="1753"/>
      <c r="M139" s="1759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7"/>
      <c r="BD139" s="7"/>
      <c r="BE139" s="7"/>
    </row>
    <row r="140" spans="2:57" ht="15.75">
      <c r="B140" s="28"/>
      <c r="C140" s="27"/>
      <c r="D140" s="27"/>
      <c r="E140" s="111"/>
      <c r="F140" s="51"/>
      <c r="G140" s="26"/>
      <c r="H140" s="50"/>
      <c r="I140" s="25"/>
      <c r="J140" s="49"/>
      <c r="K140" s="49"/>
      <c r="L140" s="48"/>
      <c r="M140" s="4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7"/>
      <c r="BD140" s="7"/>
      <c r="BE140" s="7"/>
    </row>
    <row r="141" spans="2:57" ht="69" customHeight="1">
      <c r="B141" s="45">
        <v>27</v>
      </c>
      <c r="C141" s="44" t="s">
        <v>132</v>
      </c>
      <c r="D141" s="92"/>
      <c r="E141" s="107" t="s">
        <v>90</v>
      </c>
      <c r="F141" s="94">
        <v>10000</v>
      </c>
      <c r="G141" s="99">
        <v>100</v>
      </c>
      <c r="H141" s="95">
        <v>1000000</v>
      </c>
      <c r="I141" s="40">
        <v>5</v>
      </c>
      <c r="J141" s="39" t="s">
        <v>133</v>
      </c>
      <c r="K141" s="38">
        <v>665360</v>
      </c>
      <c r="L141" s="37">
        <v>41627</v>
      </c>
      <c r="M141" s="36">
        <v>41635</v>
      </c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7"/>
      <c r="BD141" s="7"/>
      <c r="BE141" s="7"/>
    </row>
    <row r="142" spans="2:57" ht="69" customHeight="1">
      <c r="B142" s="45"/>
      <c r="C142" s="44"/>
      <c r="D142" s="92"/>
      <c r="E142" s="105"/>
      <c r="F142" s="94"/>
      <c r="G142" s="99"/>
      <c r="H142" s="95"/>
      <c r="I142" s="40">
        <v>5</v>
      </c>
      <c r="J142" s="39" t="s">
        <v>91</v>
      </c>
      <c r="K142" s="38">
        <v>310360</v>
      </c>
      <c r="L142" s="37">
        <v>41627</v>
      </c>
      <c r="M142" s="36">
        <v>41635</v>
      </c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7"/>
      <c r="BD142" s="7"/>
      <c r="BE142" s="7"/>
    </row>
    <row r="143" spans="2:57" ht="69" customHeight="1">
      <c r="B143" s="45"/>
      <c r="C143" s="44"/>
      <c r="D143" s="92"/>
      <c r="E143" s="105"/>
      <c r="F143" s="94"/>
      <c r="G143" s="99"/>
      <c r="H143" s="95"/>
      <c r="I143" s="40">
        <v>5</v>
      </c>
      <c r="J143" s="39" t="s">
        <v>117</v>
      </c>
      <c r="K143" s="38">
        <v>24280</v>
      </c>
      <c r="L143" s="37">
        <v>41627</v>
      </c>
      <c r="M143" s="36">
        <v>41635</v>
      </c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7"/>
      <c r="BD143" s="7"/>
      <c r="BE143" s="7"/>
    </row>
    <row r="144" spans="2:57" ht="69" customHeight="1">
      <c r="B144" s="45">
        <v>28</v>
      </c>
      <c r="C144" s="44" t="s">
        <v>134</v>
      </c>
      <c r="D144" s="92" t="s">
        <v>27</v>
      </c>
      <c r="E144" s="107" t="s">
        <v>75</v>
      </c>
      <c r="F144" s="94">
        <v>20000</v>
      </c>
      <c r="G144" s="99">
        <v>100</v>
      </c>
      <c r="H144" s="95">
        <v>2000000</v>
      </c>
      <c r="I144" s="40">
        <v>3</v>
      </c>
      <c r="J144" s="39" t="s">
        <v>135</v>
      </c>
      <c r="K144" s="38">
        <v>844110</v>
      </c>
      <c r="L144" s="37">
        <v>41628</v>
      </c>
      <c r="M144" s="36">
        <v>41635</v>
      </c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7"/>
      <c r="BD144" s="7"/>
      <c r="BE144" s="7"/>
    </row>
    <row r="145" spans="2:57" ht="69" customHeight="1">
      <c r="B145" s="45"/>
      <c r="C145" s="44"/>
      <c r="D145" s="92"/>
      <c r="E145" s="106"/>
      <c r="F145" s="43"/>
      <c r="G145" s="93"/>
      <c r="H145" s="41"/>
      <c r="I145" s="40">
        <v>4</v>
      </c>
      <c r="J145" s="39" t="s">
        <v>136</v>
      </c>
      <c r="K145" s="38">
        <v>541250</v>
      </c>
      <c r="L145" s="37">
        <v>41628</v>
      </c>
      <c r="M145" s="36">
        <v>41635</v>
      </c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7"/>
      <c r="BD145" s="7"/>
      <c r="BE145" s="7"/>
    </row>
    <row r="146" spans="2:57" ht="69" customHeight="1">
      <c r="B146" s="45"/>
      <c r="C146" s="44"/>
      <c r="D146" s="92"/>
      <c r="E146" s="107"/>
      <c r="F146" s="43"/>
      <c r="G146" s="93"/>
      <c r="H146" s="41"/>
      <c r="I146" s="40">
        <v>5</v>
      </c>
      <c r="J146" s="39" t="s">
        <v>111</v>
      </c>
      <c r="K146" s="38">
        <v>614640</v>
      </c>
      <c r="L146" s="37">
        <v>41628</v>
      </c>
      <c r="M146" s="36">
        <v>41635</v>
      </c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7"/>
      <c r="BD146" s="7"/>
      <c r="BE146" s="7"/>
    </row>
    <row r="147" spans="2:57" ht="69" customHeight="1">
      <c r="B147" s="45">
        <v>29</v>
      </c>
      <c r="C147" s="44" t="s">
        <v>137</v>
      </c>
      <c r="D147" s="92" t="s">
        <v>138</v>
      </c>
      <c r="E147" s="107" t="s">
        <v>139</v>
      </c>
      <c r="F147" s="43"/>
      <c r="G147" s="93">
        <v>1000</v>
      </c>
      <c r="H147" s="41"/>
      <c r="I147" s="40">
        <v>5</v>
      </c>
      <c r="J147" s="39" t="s">
        <v>140</v>
      </c>
      <c r="K147" s="38"/>
      <c r="L147" s="37">
        <v>40987</v>
      </c>
      <c r="M147" s="36">
        <v>41332</v>
      </c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7"/>
      <c r="BD147" s="7"/>
      <c r="BE147" s="7"/>
    </row>
    <row r="148" spans="2:57" ht="69" customHeight="1">
      <c r="B148" s="45">
        <v>30</v>
      </c>
      <c r="C148" s="44" t="s">
        <v>141</v>
      </c>
      <c r="D148" s="92" t="s">
        <v>138</v>
      </c>
      <c r="E148" s="107" t="s">
        <v>139</v>
      </c>
      <c r="F148" s="43"/>
      <c r="G148" s="93">
        <v>100</v>
      </c>
      <c r="H148" s="41"/>
      <c r="I148" s="40">
        <v>5</v>
      </c>
      <c r="J148" s="39" t="s">
        <v>142</v>
      </c>
      <c r="K148" s="38"/>
      <c r="L148" s="37">
        <v>41214</v>
      </c>
      <c r="M148" s="36">
        <v>41599</v>
      </c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7"/>
      <c r="BD148" s="7"/>
      <c r="BE148" s="7"/>
    </row>
    <row r="149" spans="2:57" ht="69" customHeight="1">
      <c r="B149" s="45"/>
      <c r="C149" s="44"/>
      <c r="D149" s="92"/>
      <c r="E149" s="107"/>
      <c r="F149" s="43"/>
      <c r="G149" s="93"/>
      <c r="H149" s="41"/>
      <c r="I149" s="40">
        <v>5</v>
      </c>
      <c r="J149" s="39" t="s">
        <v>143</v>
      </c>
      <c r="K149" s="38"/>
      <c r="L149" s="37">
        <v>41155</v>
      </c>
      <c r="M149" s="36">
        <v>41599</v>
      </c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7"/>
      <c r="BD149" s="7"/>
      <c r="BE149" s="7"/>
    </row>
    <row r="150" spans="2:57" ht="69" customHeight="1">
      <c r="B150" s="45"/>
      <c r="C150" s="44"/>
      <c r="D150" s="92"/>
      <c r="E150" s="107"/>
      <c r="F150" s="43"/>
      <c r="G150" s="93"/>
      <c r="H150" s="41"/>
      <c r="I150" s="40">
        <v>3</v>
      </c>
      <c r="J150" s="46" t="s">
        <v>144</v>
      </c>
      <c r="K150" s="38"/>
      <c r="L150" s="37">
        <v>41123</v>
      </c>
      <c r="M150" s="36">
        <v>41599</v>
      </c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7"/>
      <c r="BD150" s="7"/>
      <c r="BE150" s="7"/>
    </row>
    <row r="151" spans="2:57" ht="69" customHeight="1">
      <c r="B151" s="45"/>
      <c r="C151" s="44"/>
      <c r="D151" s="92"/>
      <c r="E151" s="107"/>
      <c r="F151" s="43"/>
      <c r="G151" s="93"/>
      <c r="H151" s="41"/>
      <c r="I151" s="40">
        <v>3</v>
      </c>
      <c r="J151" s="46" t="s">
        <v>144</v>
      </c>
      <c r="K151" s="38"/>
      <c r="L151" s="37">
        <v>41092</v>
      </c>
      <c r="M151" s="36">
        <v>41599</v>
      </c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7"/>
      <c r="BD151" s="7"/>
      <c r="BE151" s="7"/>
    </row>
    <row r="152" spans="2:57" ht="69" customHeight="1">
      <c r="B152" s="45"/>
      <c r="C152" s="92"/>
      <c r="D152" s="92"/>
      <c r="E152" s="107"/>
      <c r="F152" s="43"/>
      <c r="G152" s="93"/>
      <c r="H152" s="41"/>
      <c r="I152" s="40">
        <v>5</v>
      </c>
      <c r="J152" s="46" t="s">
        <v>143</v>
      </c>
      <c r="K152" s="38"/>
      <c r="L152" s="37">
        <v>41244</v>
      </c>
      <c r="M152" s="36">
        <v>41599</v>
      </c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7"/>
      <c r="BD152" s="7"/>
      <c r="BE152" s="7"/>
    </row>
    <row r="153" spans="2:57" ht="69" customHeight="1">
      <c r="B153" s="45"/>
      <c r="C153" s="92"/>
      <c r="D153" s="92"/>
      <c r="E153" s="107"/>
      <c r="F153" s="43"/>
      <c r="G153" s="93"/>
      <c r="H153" s="41"/>
      <c r="I153" s="40">
        <v>4</v>
      </c>
      <c r="J153" s="46" t="s">
        <v>145</v>
      </c>
      <c r="K153" s="38"/>
      <c r="L153" s="37">
        <v>41123</v>
      </c>
      <c r="M153" s="36">
        <v>41599</v>
      </c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7"/>
      <c r="BD153" s="7"/>
      <c r="BE153" s="7"/>
    </row>
    <row r="154" spans="2:57" ht="69" customHeight="1">
      <c r="B154" s="45"/>
      <c r="C154" s="44"/>
      <c r="D154" s="92"/>
      <c r="E154" s="107"/>
      <c r="F154" s="43"/>
      <c r="G154" s="93"/>
      <c r="H154" s="41"/>
      <c r="I154" s="40">
        <v>3</v>
      </c>
      <c r="J154" s="46" t="s">
        <v>144</v>
      </c>
      <c r="K154" s="38"/>
      <c r="L154" s="37">
        <v>41244</v>
      </c>
      <c r="M154" s="36">
        <v>41599</v>
      </c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7"/>
      <c r="BD154" s="7"/>
      <c r="BE154" s="7"/>
    </row>
    <row r="155" spans="2:57" ht="69" customHeight="1">
      <c r="B155" s="45"/>
      <c r="C155" s="44"/>
      <c r="D155" s="92"/>
      <c r="E155" s="107"/>
      <c r="F155" s="43"/>
      <c r="G155" s="93"/>
      <c r="H155" s="41"/>
      <c r="I155" s="40">
        <v>5</v>
      </c>
      <c r="J155" s="46" t="s">
        <v>143</v>
      </c>
      <c r="K155" s="38"/>
      <c r="L155" s="37">
        <v>41092</v>
      </c>
      <c r="M155" s="36">
        <v>41599</v>
      </c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7"/>
      <c r="BD155" s="7"/>
      <c r="BE155" s="7"/>
    </row>
    <row r="156" spans="2:57" ht="69" customHeight="1">
      <c r="B156" s="45"/>
      <c r="C156" s="44"/>
      <c r="D156" s="92"/>
      <c r="E156" s="107"/>
      <c r="F156" s="43"/>
      <c r="G156" s="93"/>
      <c r="H156" s="41"/>
      <c r="I156" s="40">
        <v>5</v>
      </c>
      <c r="J156" s="46" t="s">
        <v>143</v>
      </c>
      <c r="K156" s="38"/>
      <c r="L156" s="37">
        <v>41123</v>
      </c>
      <c r="M156" s="36">
        <v>41599</v>
      </c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7"/>
      <c r="BD156" s="7"/>
      <c r="BE156" s="7"/>
    </row>
    <row r="157" spans="2:57" ht="69" customHeight="1">
      <c r="B157" s="45"/>
      <c r="C157" s="44"/>
      <c r="D157" s="92"/>
      <c r="E157" s="107"/>
      <c r="F157" s="43"/>
      <c r="G157" s="93"/>
      <c r="H157" s="41"/>
      <c r="I157" s="40">
        <v>5</v>
      </c>
      <c r="J157" s="46" t="s">
        <v>143</v>
      </c>
      <c r="K157" s="38"/>
      <c r="L157" s="37">
        <v>41183</v>
      </c>
      <c r="M157" s="36">
        <v>41599</v>
      </c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7"/>
      <c r="BD157" s="7"/>
      <c r="BE157" s="7"/>
    </row>
    <row r="158" spans="2:57" ht="69" customHeight="1">
      <c r="B158" s="45"/>
      <c r="C158" s="92"/>
      <c r="D158" s="92"/>
      <c r="E158" s="107"/>
      <c r="F158" s="43"/>
      <c r="G158" s="93"/>
      <c r="H158" s="41"/>
      <c r="I158" s="40">
        <v>3</v>
      </c>
      <c r="J158" s="46" t="s">
        <v>144</v>
      </c>
      <c r="K158" s="38"/>
      <c r="L158" s="37">
        <v>41155</v>
      </c>
      <c r="M158" s="36">
        <v>41599</v>
      </c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7"/>
      <c r="BD158" s="7"/>
      <c r="BE158" s="7"/>
    </row>
    <row r="159" spans="2:57" ht="69" customHeight="1">
      <c r="B159" s="45"/>
      <c r="C159" s="92"/>
      <c r="D159" s="92"/>
      <c r="E159" s="107"/>
      <c r="F159" s="43"/>
      <c r="G159" s="93"/>
      <c r="H159" s="41"/>
      <c r="I159" s="40">
        <v>3</v>
      </c>
      <c r="J159" s="46" t="s">
        <v>144</v>
      </c>
      <c r="K159" s="38"/>
      <c r="L159" s="37">
        <v>41183</v>
      </c>
      <c r="M159" s="36">
        <v>41599</v>
      </c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7"/>
      <c r="BD159" s="7"/>
      <c r="BE159" s="7"/>
    </row>
    <row r="160" spans="2:57" ht="69" customHeight="1">
      <c r="B160" s="45"/>
      <c r="C160" s="92"/>
      <c r="D160" s="92"/>
      <c r="E160" s="107"/>
      <c r="F160" s="43"/>
      <c r="G160" s="93"/>
      <c r="H160" s="41"/>
      <c r="I160" s="40">
        <v>3</v>
      </c>
      <c r="J160" s="46" t="s">
        <v>144</v>
      </c>
      <c r="K160" s="38"/>
      <c r="L160" s="37">
        <v>41214</v>
      </c>
      <c r="M160" s="36">
        <v>41599</v>
      </c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7"/>
      <c r="BD160" s="7"/>
      <c r="BE160" s="7"/>
    </row>
    <row r="161" spans="2:57" ht="15.75">
      <c r="B161" s="128"/>
      <c r="C161" s="21" t="s">
        <v>0</v>
      </c>
      <c r="D161" s="20"/>
      <c r="E161" s="108"/>
      <c r="F161" s="19"/>
      <c r="G161" s="16"/>
      <c r="H161" s="17">
        <f>SUM(H144:H160)</f>
        <v>2000000</v>
      </c>
      <c r="I161" s="18"/>
      <c r="J161" s="16"/>
      <c r="K161" s="17">
        <f>SUM(K144:K160)</f>
        <v>2000000</v>
      </c>
      <c r="L161" s="16"/>
      <c r="M161" s="15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7"/>
      <c r="BD161" s="7"/>
      <c r="BE161" s="7"/>
    </row>
    <row r="162" spans="2:57" ht="15.75">
      <c r="C162" s="5"/>
      <c r="D162" s="5"/>
      <c r="E162" s="103"/>
      <c r="F162" s="4"/>
      <c r="G162" s="4"/>
      <c r="H162" s="4"/>
      <c r="I162" s="4"/>
      <c r="J162" s="4"/>
      <c r="K162" s="4"/>
      <c r="L162" s="4"/>
      <c r="M162" s="13" t="s">
        <v>146</v>
      </c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7"/>
      <c r="BD162" s="7"/>
      <c r="BE162" s="7"/>
    </row>
    <row r="163" spans="2:57">
      <c r="C163" s="9"/>
      <c r="D163" s="9"/>
      <c r="E163" s="109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7"/>
      <c r="BD163" s="7"/>
      <c r="BE163" s="7"/>
    </row>
    <row r="164" spans="2:57">
      <c r="C164" s="9"/>
      <c r="D164" s="9"/>
      <c r="E164" s="109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7"/>
      <c r="BD164" s="7"/>
      <c r="BE164" s="7"/>
    </row>
    <row r="165" spans="2:57">
      <c r="C165" s="9"/>
      <c r="D165" s="9"/>
      <c r="E165" s="109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7"/>
      <c r="BD165" s="7"/>
      <c r="BE165" s="7"/>
    </row>
    <row r="166" spans="2:57">
      <c r="C166" s="9"/>
      <c r="D166" s="9"/>
      <c r="E166" s="109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7"/>
      <c r="BD166" s="7"/>
      <c r="BE166" s="7"/>
    </row>
    <row r="167" spans="2:57">
      <c r="C167" s="9"/>
      <c r="D167" s="9"/>
      <c r="E167" s="109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7"/>
      <c r="BD167" s="7"/>
      <c r="BE167" s="7"/>
    </row>
    <row r="168" spans="2:57">
      <c r="C168" s="9"/>
      <c r="D168" s="9"/>
      <c r="E168" s="109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7"/>
      <c r="BD168" s="7"/>
      <c r="BE168" s="7"/>
    </row>
    <row r="169" spans="2:57">
      <c r="C169" s="9"/>
      <c r="D169" s="9"/>
      <c r="E169" s="109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7"/>
      <c r="BD169" s="7"/>
      <c r="BE169" s="7"/>
    </row>
    <row r="170" spans="2:57">
      <c r="C170" s="9"/>
      <c r="D170" s="9"/>
      <c r="E170" s="109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7"/>
      <c r="BD170" s="7"/>
      <c r="BE170" s="7"/>
    </row>
    <row r="171" spans="2:57">
      <c r="C171" s="9"/>
      <c r="D171" s="9"/>
      <c r="E171" s="109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7"/>
      <c r="BD171" s="7"/>
      <c r="BE171" s="7"/>
    </row>
    <row r="172" spans="2:57">
      <c r="C172" s="9"/>
      <c r="D172" s="9"/>
      <c r="E172" s="109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7"/>
      <c r="BD172" s="7"/>
      <c r="BE172" s="7"/>
    </row>
    <row r="173" spans="2:57">
      <c r="C173" s="9"/>
      <c r="D173" s="9"/>
      <c r="E173" s="109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7"/>
      <c r="BD173" s="7"/>
      <c r="BE173" s="7"/>
    </row>
    <row r="174" spans="2:57">
      <c r="C174" s="9"/>
      <c r="D174" s="9"/>
      <c r="E174" s="109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7"/>
      <c r="BD174" s="7"/>
      <c r="BE174" s="7"/>
    </row>
    <row r="175" spans="2:57">
      <c r="C175" s="9"/>
      <c r="D175" s="9"/>
      <c r="E175" s="109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7"/>
      <c r="BD175" s="7"/>
      <c r="BE175" s="7"/>
    </row>
    <row r="176" spans="2:57">
      <c r="C176" s="9"/>
      <c r="D176" s="9"/>
      <c r="E176" s="109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7"/>
      <c r="BD176" s="7"/>
      <c r="BE176" s="7"/>
    </row>
    <row r="177" spans="3:57">
      <c r="C177" s="9"/>
      <c r="D177" s="9"/>
      <c r="E177" s="109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7"/>
      <c r="BD177" s="7"/>
      <c r="BE177" s="7"/>
    </row>
    <row r="178" spans="3:57">
      <c r="C178" s="9"/>
      <c r="D178" s="9"/>
      <c r="E178" s="109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7"/>
      <c r="BD178" s="7"/>
      <c r="BE178" s="7"/>
    </row>
    <row r="179" spans="3:57">
      <c r="C179" s="9"/>
      <c r="D179" s="9"/>
      <c r="E179" s="109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7"/>
      <c r="BD179" s="7"/>
      <c r="BE179" s="7"/>
    </row>
    <row r="180" spans="3:57">
      <c r="C180" s="9"/>
      <c r="D180" s="9"/>
      <c r="E180" s="109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7"/>
      <c r="BD180" s="7"/>
      <c r="BE180" s="7"/>
    </row>
    <row r="181" spans="3:57">
      <c r="C181" s="9"/>
      <c r="D181" s="9"/>
      <c r="E181" s="109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7"/>
      <c r="BD181" s="7"/>
      <c r="BE181" s="7"/>
    </row>
    <row r="182" spans="3:57">
      <c r="C182" s="9"/>
      <c r="D182" s="9"/>
      <c r="E182" s="109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7"/>
      <c r="BD182" s="7"/>
      <c r="BE182" s="7"/>
    </row>
    <row r="183" spans="3:57">
      <c r="C183" s="9"/>
      <c r="D183" s="9"/>
      <c r="E183" s="109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7"/>
      <c r="BD183" s="7"/>
      <c r="BE183" s="7"/>
    </row>
    <row r="184" spans="3:57">
      <c r="C184" s="9"/>
      <c r="D184" s="9"/>
      <c r="E184" s="109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7"/>
      <c r="BD184" s="7"/>
      <c r="BE184" s="7"/>
    </row>
    <row r="185" spans="3:57">
      <c r="C185" s="9"/>
      <c r="D185" s="9"/>
      <c r="E185" s="109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7"/>
      <c r="BD185" s="7"/>
      <c r="BE185" s="7"/>
    </row>
    <row r="186" spans="3:57">
      <c r="C186" s="9"/>
      <c r="D186" s="9"/>
      <c r="E186" s="109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7"/>
      <c r="BD186" s="7"/>
      <c r="BE186" s="7"/>
    </row>
    <row r="187" spans="3:57">
      <c r="C187" s="9"/>
      <c r="D187" s="9"/>
      <c r="E187" s="109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7"/>
      <c r="BD187" s="7"/>
      <c r="BE187" s="7"/>
    </row>
    <row r="188" spans="3:57">
      <c r="C188" s="9"/>
      <c r="D188" s="9"/>
      <c r="E188" s="109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7"/>
      <c r="BD188" s="7"/>
      <c r="BE188" s="7"/>
    </row>
    <row r="189" spans="3:57">
      <c r="C189" s="9"/>
      <c r="D189" s="9"/>
      <c r="E189" s="109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7"/>
      <c r="BD189" s="7"/>
      <c r="BE189" s="7"/>
    </row>
    <row r="190" spans="3:57">
      <c r="C190" s="9"/>
      <c r="D190" s="9"/>
      <c r="E190" s="109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7"/>
      <c r="BD190" s="7"/>
      <c r="BE190" s="7"/>
    </row>
    <row r="191" spans="3:57">
      <c r="C191" s="9"/>
      <c r="D191" s="9"/>
      <c r="E191" s="109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7"/>
      <c r="BD191" s="7"/>
      <c r="BE191" s="7"/>
    </row>
    <row r="192" spans="3:57">
      <c r="C192" s="9"/>
      <c r="D192" s="9"/>
      <c r="E192" s="109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7"/>
      <c r="BD192" s="7"/>
      <c r="BE192" s="7"/>
    </row>
    <row r="193" spans="3:57">
      <c r="C193" s="9"/>
      <c r="D193" s="9"/>
      <c r="E193" s="109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7"/>
      <c r="BD193" s="7"/>
      <c r="BE193" s="7"/>
    </row>
    <row r="194" spans="3:57">
      <c r="C194" s="9"/>
      <c r="D194" s="9"/>
      <c r="E194" s="109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7"/>
      <c r="BD194" s="7"/>
      <c r="BE194" s="7"/>
    </row>
    <row r="195" spans="3:57">
      <c r="C195" s="9"/>
      <c r="D195" s="9"/>
      <c r="E195" s="109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7"/>
      <c r="BD195" s="7"/>
      <c r="BE195" s="7"/>
    </row>
    <row r="196" spans="3:57">
      <c r="C196" s="9"/>
      <c r="D196" s="9"/>
      <c r="E196" s="109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</row>
    <row r="197" spans="3:57">
      <c r="C197" s="9"/>
      <c r="D197" s="9"/>
      <c r="E197" s="109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7"/>
      <c r="BD197" s="7"/>
      <c r="BE197" s="7"/>
    </row>
    <row r="198" spans="3:57">
      <c r="C198" s="9"/>
      <c r="D198" s="9"/>
      <c r="E198" s="109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</row>
    <row r="199" spans="3:57">
      <c r="C199" s="9"/>
      <c r="D199" s="9"/>
      <c r="E199" s="109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7"/>
      <c r="BD199" s="7"/>
      <c r="BE199" s="7"/>
    </row>
    <row r="200" spans="3:57">
      <c r="C200" s="9"/>
      <c r="D200" s="9"/>
      <c r="E200" s="109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7"/>
      <c r="BD200" s="7"/>
      <c r="BE200" s="7"/>
    </row>
    <row r="201" spans="3:57">
      <c r="C201" s="9"/>
      <c r="D201" s="9"/>
      <c r="E201" s="109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7"/>
      <c r="BD201" s="7"/>
      <c r="BE201" s="7"/>
    </row>
    <row r="202" spans="3:57">
      <c r="C202" s="9"/>
      <c r="D202" s="9"/>
      <c r="E202" s="109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7"/>
      <c r="BD202" s="7"/>
      <c r="BE202" s="7"/>
    </row>
    <row r="203" spans="3:57">
      <c r="C203" s="9"/>
      <c r="D203" s="9"/>
      <c r="E203" s="109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7"/>
      <c r="BD203" s="7"/>
      <c r="BE203" s="7"/>
    </row>
    <row r="204" spans="3:57">
      <c r="C204" s="9"/>
      <c r="D204" s="9"/>
      <c r="E204" s="109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7"/>
      <c r="BD204" s="7"/>
      <c r="BE204" s="7"/>
    </row>
    <row r="205" spans="3:57">
      <c r="C205" s="9"/>
      <c r="D205" s="9"/>
      <c r="E205" s="109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7"/>
      <c r="BD205" s="7"/>
      <c r="BE205" s="7"/>
    </row>
    <row r="206" spans="3:57">
      <c r="C206" s="9"/>
      <c r="D206" s="9"/>
      <c r="E206" s="109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7"/>
      <c r="BD206" s="7"/>
      <c r="BE206" s="7"/>
    </row>
    <row r="207" spans="3:57">
      <c r="C207" s="9"/>
      <c r="D207" s="9"/>
      <c r="E207" s="109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7"/>
      <c r="BD207" s="7"/>
      <c r="BE207" s="7"/>
    </row>
    <row r="208" spans="3:57">
      <c r="C208" s="9"/>
      <c r="D208" s="9"/>
      <c r="E208" s="109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7"/>
      <c r="BD208" s="7"/>
      <c r="BE208" s="7"/>
    </row>
    <row r="209" spans="3:57">
      <c r="C209" s="9"/>
      <c r="D209" s="9"/>
      <c r="E209" s="109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7"/>
      <c r="BD209" s="7"/>
      <c r="BE209" s="7"/>
    </row>
    <row r="210" spans="3:57">
      <c r="C210" s="9"/>
      <c r="D210" s="9"/>
      <c r="E210" s="109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7"/>
      <c r="BD210" s="7"/>
      <c r="BE210" s="7"/>
    </row>
    <row r="211" spans="3:57">
      <c r="C211" s="9"/>
      <c r="D211" s="9"/>
      <c r="E211" s="109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7"/>
      <c r="BD211" s="7"/>
      <c r="BE211" s="7"/>
    </row>
    <row r="212" spans="3:57">
      <c r="C212" s="9"/>
      <c r="D212" s="9"/>
      <c r="E212" s="109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7"/>
      <c r="BD212" s="7"/>
      <c r="BE212" s="7"/>
    </row>
    <row r="213" spans="3:57">
      <c r="C213" s="9"/>
      <c r="D213" s="9"/>
      <c r="E213" s="109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7"/>
      <c r="BD213" s="7"/>
      <c r="BE213" s="7"/>
    </row>
    <row r="214" spans="3:57">
      <c r="C214" s="9"/>
      <c r="D214" s="9"/>
      <c r="E214" s="109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7"/>
      <c r="BD214" s="7"/>
      <c r="BE214" s="7"/>
    </row>
    <row r="215" spans="3:57">
      <c r="C215" s="9"/>
      <c r="D215" s="9"/>
      <c r="E215" s="109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7"/>
      <c r="BD215" s="7"/>
      <c r="BE215" s="7"/>
    </row>
    <row r="216" spans="3:57">
      <c r="C216" s="9"/>
      <c r="D216" s="9"/>
      <c r="E216" s="109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7"/>
      <c r="BD216" s="7"/>
      <c r="BE216" s="7"/>
    </row>
    <row r="217" spans="3:57">
      <c r="C217" s="9"/>
      <c r="D217" s="9"/>
      <c r="E217" s="109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7"/>
      <c r="BD217" s="7"/>
      <c r="BE217" s="7"/>
    </row>
    <row r="218" spans="3:57">
      <c r="C218" s="9"/>
      <c r="D218" s="9"/>
      <c r="E218" s="109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7"/>
      <c r="BD218" s="7"/>
      <c r="BE218" s="7"/>
    </row>
    <row r="219" spans="3:57">
      <c r="C219" s="9"/>
      <c r="D219" s="9"/>
      <c r="E219" s="109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7"/>
      <c r="BD219" s="7"/>
      <c r="BE219" s="7"/>
    </row>
    <row r="220" spans="3:57">
      <c r="C220" s="9"/>
      <c r="D220" s="9"/>
      <c r="E220" s="109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7"/>
      <c r="BD220" s="7"/>
      <c r="BE220" s="7"/>
    </row>
    <row r="221" spans="3:57">
      <c r="C221" s="9"/>
      <c r="D221" s="9"/>
      <c r="E221" s="109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V221" s="7"/>
      <c r="AW221" s="7"/>
      <c r="AX221" s="7"/>
      <c r="AY221" s="7"/>
      <c r="AZ221" s="7"/>
      <c r="BA221" s="7"/>
      <c r="BB221" s="7"/>
      <c r="BC221" s="7"/>
      <c r="BD221" s="7"/>
      <c r="BE221" s="7"/>
    </row>
    <row r="222" spans="3:57">
      <c r="C222" s="9"/>
      <c r="D222" s="9"/>
      <c r="E222" s="109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  <c r="AC222" s="7"/>
      <c r="AD222" s="7"/>
      <c r="AE222" s="7"/>
      <c r="AF222" s="7"/>
      <c r="AG222" s="7"/>
      <c r="AH222" s="7"/>
      <c r="AI222" s="7"/>
      <c r="AJ222" s="7"/>
      <c r="AK222" s="7"/>
      <c r="AL222" s="7"/>
      <c r="AM222" s="7"/>
      <c r="AN222" s="7"/>
      <c r="AO222" s="7"/>
      <c r="AP222" s="7"/>
      <c r="AQ222" s="7"/>
      <c r="AR222" s="7"/>
      <c r="AS222" s="7"/>
      <c r="AT222" s="7"/>
      <c r="AU222" s="7"/>
      <c r="AV222" s="7"/>
      <c r="AW222" s="7"/>
      <c r="AX222" s="7"/>
      <c r="AY222" s="7"/>
      <c r="AZ222" s="7"/>
      <c r="BA222" s="7"/>
      <c r="BB222" s="7"/>
      <c r="BC222" s="7"/>
      <c r="BD222" s="7"/>
      <c r="BE222" s="7"/>
    </row>
    <row r="223" spans="3:57">
      <c r="C223" s="9"/>
      <c r="D223" s="9"/>
      <c r="E223" s="109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</row>
    <row r="224" spans="3:57">
      <c r="C224" s="9"/>
      <c r="D224" s="9"/>
      <c r="E224" s="109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  <c r="AC224" s="7"/>
      <c r="AD224" s="7"/>
      <c r="AE224" s="7"/>
      <c r="AF224" s="7"/>
      <c r="AG224" s="7"/>
      <c r="AH224" s="7"/>
      <c r="AI224" s="7"/>
      <c r="AJ224" s="7"/>
      <c r="AK224" s="7"/>
      <c r="AL224" s="7"/>
      <c r="AM224" s="7"/>
      <c r="AN224" s="7"/>
      <c r="AO224" s="7"/>
      <c r="AP224" s="7"/>
      <c r="AQ224" s="7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</row>
    <row r="225" spans="3:57">
      <c r="C225" s="9"/>
      <c r="D225" s="9"/>
      <c r="E225" s="109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</row>
    <row r="226" spans="3:57">
      <c r="C226" s="9"/>
      <c r="D226" s="9"/>
      <c r="E226" s="109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  <c r="AC226" s="7"/>
      <c r="AD226" s="7"/>
      <c r="AE226" s="7"/>
      <c r="AF226" s="7"/>
      <c r="AG226" s="7"/>
      <c r="AH226" s="7"/>
      <c r="AI226" s="7"/>
      <c r="AJ226" s="7"/>
      <c r="AK226" s="7"/>
      <c r="AL226" s="7"/>
      <c r="AM226" s="7"/>
      <c r="AN226" s="7"/>
      <c r="AO226" s="7"/>
      <c r="AP226" s="7"/>
      <c r="AQ226" s="7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</row>
    <row r="227" spans="3:57">
      <c r="C227" s="9"/>
      <c r="D227" s="9"/>
      <c r="E227" s="109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</row>
    <row r="228" spans="3:57">
      <c r="C228" s="9"/>
      <c r="D228" s="9"/>
      <c r="E228" s="109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  <c r="AC228" s="7"/>
      <c r="AD228" s="7"/>
      <c r="AE228" s="7"/>
      <c r="AF228" s="7"/>
      <c r="AG228" s="7"/>
      <c r="AH228" s="7"/>
      <c r="AI228" s="7"/>
      <c r="AJ228" s="7"/>
      <c r="AK228" s="7"/>
      <c r="AL228" s="7"/>
      <c r="AM228" s="7"/>
      <c r="AN228" s="7"/>
      <c r="AO228" s="7"/>
      <c r="AP228" s="7"/>
      <c r="AQ228" s="7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</row>
    <row r="229" spans="3:57">
      <c r="C229" s="9"/>
      <c r="D229" s="9"/>
      <c r="E229" s="109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</row>
    <row r="230" spans="3:57">
      <c r="C230" s="9"/>
      <c r="D230" s="9"/>
      <c r="E230" s="109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  <c r="AC230" s="7"/>
      <c r="AD230" s="7"/>
      <c r="AE230" s="7"/>
      <c r="AF230" s="7"/>
      <c r="AG230" s="7"/>
      <c r="AH230" s="7"/>
      <c r="AI230" s="7"/>
      <c r="AJ230" s="7"/>
      <c r="AK230" s="7"/>
      <c r="AL230" s="7"/>
      <c r="AM230" s="7"/>
      <c r="AN230" s="7"/>
      <c r="AO230" s="7"/>
      <c r="AP230" s="7"/>
      <c r="AQ230" s="7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</row>
    <row r="231" spans="3:57">
      <c r="C231" s="9"/>
      <c r="D231" s="9"/>
      <c r="E231" s="109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  <c r="AC231" s="7"/>
      <c r="AD231" s="7"/>
      <c r="AE231" s="7"/>
      <c r="AF231" s="7"/>
      <c r="AG231" s="7"/>
      <c r="AH231" s="7"/>
      <c r="AI231" s="7"/>
      <c r="AJ231" s="7"/>
      <c r="AK231" s="7"/>
      <c r="AL231" s="7"/>
      <c r="AM231" s="7"/>
      <c r="AN231" s="7"/>
      <c r="AO231" s="7"/>
      <c r="AP231" s="7"/>
      <c r="AQ231" s="7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</row>
    <row r="232" spans="3:57">
      <c r="C232" s="9"/>
      <c r="D232" s="9"/>
      <c r="E232" s="109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  <c r="AC232" s="7"/>
      <c r="AD232" s="7"/>
      <c r="AE232" s="7"/>
      <c r="AF232" s="7"/>
      <c r="AG232" s="7"/>
      <c r="AH232" s="7"/>
      <c r="AI232" s="7"/>
      <c r="AJ232" s="7"/>
      <c r="AK232" s="7"/>
      <c r="AL232" s="7"/>
      <c r="AM232" s="7"/>
      <c r="AN232" s="7"/>
      <c r="AO232" s="7"/>
      <c r="AP232" s="7"/>
      <c r="AQ232" s="7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</row>
    <row r="233" spans="3:57">
      <c r="C233" s="9"/>
      <c r="D233" s="9"/>
      <c r="E233" s="109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</row>
    <row r="234" spans="3:57">
      <c r="C234" s="9"/>
      <c r="D234" s="9"/>
      <c r="E234" s="109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  <c r="AC234" s="7"/>
      <c r="AD234" s="7"/>
      <c r="AE234" s="7"/>
      <c r="AF234" s="7"/>
      <c r="AG234" s="7"/>
      <c r="AH234" s="7"/>
      <c r="AI234" s="7"/>
      <c r="AJ234" s="7"/>
      <c r="AK234" s="7"/>
      <c r="AL234" s="7"/>
      <c r="AM234" s="7"/>
      <c r="AN234" s="7"/>
      <c r="AO234" s="7"/>
      <c r="AP234" s="7"/>
      <c r="AQ234" s="7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</row>
    <row r="235" spans="3:57">
      <c r="C235" s="9"/>
      <c r="D235" s="9"/>
      <c r="E235" s="109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  <c r="AC235" s="7"/>
      <c r="AD235" s="7"/>
      <c r="AE235" s="7"/>
      <c r="AF235" s="7"/>
      <c r="AG235" s="7"/>
      <c r="AH235" s="7"/>
      <c r="AI235" s="7"/>
      <c r="AJ235" s="7"/>
      <c r="AK235" s="7"/>
      <c r="AL235" s="7"/>
      <c r="AM235" s="7"/>
      <c r="AN235" s="7"/>
      <c r="AO235" s="7"/>
      <c r="AP235" s="7"/>
      <c r="AQ235" s="7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</row>
    <row r="236" spans="3:57">
      <c r="C236" s="9"/>
      <c r="D236" s="9"/>
      <c r="E236" s="109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  <c r="AC236" s="7"/>
      <c r="AD236" s="7"/>
      <c r="AE236" s="7"/>
      <c r="AF236" s="7"/>
      <c r="AG236" s="7"/>
      <c r="AH236" s="7"/>
      <c r="AI236" s="7"/>
      <c r="AJ236" s="7"/>
      <c r="AK236" s="7"/>
      <c r="AL236" s="7"/>
      <c r="AM236" s="7"/>
      <c r="AN236" s="7"/>
      <c r="AO236" s="7"/>
      <c r="AP236" s="7"/>
      <c r="AQ236" s="7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</row>
    <row r="237" spans="3:57">
      <c r="C237" s="9"/>
      <c r="D237" s="9"/>
      <c r="E237" s="109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</row>
    <row r="238" spans="3:57">
      <c r="C238" s="9"/>
      <c r="D238" s="9"/>
      <c r="E238" s="109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  <c r="AC238" s="7"/>
      <c r="AD238" s="7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</row>
    <row r="239" spans="3:57">
      <c r="C239" s="9"/>
      <c r="D239" s="9"/>
      <c r="E239" s="109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  <c r="AC239" s="7"/>
      <c r="AD239" s="7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</row>
    <row r="240" spans="3:57">
      <c r="C240" s="9"/>
      <c r="D240" s="9"/>
      <c r="E240" s="109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  <c r="AC240" s="7"/>
      <c r="AD240" s="7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</row>
    <row r="241" spans="3:57">
      <c r="C241" s="9"/>
      <c r="D241" s="9"/>
      <c r="E241" s="109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</row>
    <row r="242" spans="3:57">
      <c r="C242" s="9"/>
      <c r="D242" s="9"/>
      <c r="E242" s="109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  <c r="AC242" s="7"/>
      <c r="AD242" s="7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</row>
    <row r="243" spans="3:57">
      <c r="C243" s="9"/>
      <c r="D243" s="9"/>
      <c r="E243" s="109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  <c r="AC243" s="7"/>
      <c r="AD243" s="7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</row>
    <row r="244" spans="3:57">
      <c r="C244" s="9"/>
      <c r="D244" s="9"/>
      <c r="E244" s="109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  <c r="AC244" s="7"/>
      <c r="AD244" s="7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</row>
    <row r="245" spans="3:57">
      <c r="C245" s="9"/>
      <c r="D245" s="9"/>
      <c r="E245" s="109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</row>
    <row r="246" spans="3:57">
      <c r="C246" s="9"/>
      <c r="D246" s="9"/>
      <c r="E246" s="109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  <c r="AC246" s="7"/>
      <c r="AD246" s="7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</row>
    <row r="247" spans="3:57">
      <c r="C247" s="9"/>
      <c r="D247" s="9"/>
      <c r="E247" s="109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  <c r="AC247" s="7"/>
      <c r="AD247" s="7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</row>
    <row r="248" spans="3:57">
      <c r="C248" s="9"/>
      <c r="D248" s="9"/>
      <c r="E248" s="109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  <c r="AC248" s="7"/>
      <c r="AD248" s="7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</row>
    <row r="249" spans="3:57">
      <c r="C249" s="9"/>
      <c r="D249" s="9"/>
      <c r="E249" s="109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</row>
    <row r="250" spans="3:57">
      <c r="C250" s="9"/>
      <c r="D250" s="9"/>
      <c r="E250" s="109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  <c r="AC250" s="7"/>
      <c r="AD250" s="7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</row>
    <row r="251" spans="3:57">
      <c r="C251" s="9"/>
      <c r="D251" s="9"/>
      <c r="E251" s="109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</row>
    <row r="252" spans="3:57">
      <c r="C252" s="9"/>
      <c r="D252" s="9"/>
      <c r="E252" s="109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  <c r="AC252" s="7"/>
      <c r="AD252" s="7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</row>
    <row r="253" spans="3:57">
      <c r="C253" s="9"/>
      <c r="D253" s="9"/>
      <c r="E253" s="109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</row>
    <row r="254" spans="3:57">
      <c r="C254" s="9"/>
      <c r="D254" s="9"/>
      <c r="E254" s="109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</row>
    <row r="255" spans="3:57">
      <c r="C255" s="9"/>
      <c r="D255" s="9"/>
      <c r="E255" s="109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</row>
    <row r="256" spans="3:57">
      <c r="C256" s="9"/>
      <c r="D256" s="9"/>
      <c r="E256" s="109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</row>
    <row r="257" spans="3:57">
      <c r="C257" s="9"/>
      <c r="D257" s="9"/>
      <c r="E257" s="109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</row>
    <row r="258" spans="3:57">
      <c r="C258" s="9"/>
      <c r="D258" s="9"/>
      <c r="E258" s="109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</row>
    <row r="259" spans="3:57">
      <c r="C259" s="9"/>
      <c r="D259" s="9"/>
      <c r="E259" s="109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</row>
    <row r="260" spans="3:57">
      <c r="C260" s="9"/>
      <c r="D260" s="9"/>
      <c r="E260" s="109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</row>
    <row r="261" spans="3:57">
      <c r="C261" s="9"/>
      <c r="D261" s="9"/>
      <c r="E261" s="109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</row>
    <row r="262" spans="3:57">
      <c r="C262" s="9"/>
      <c r="D262" s="9"/>
      <c r="E262" s="109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</row>
    <row r="263" spans="3:57">
      <c r="C263" s="9"/>
      <c r="D263" s="9"/>
      <c r="E263" s="109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</row>
    <row r="264" spans="3:57">
      <c r="C264" s="9"/>
      <c r="D264" s="9"/>
      <c r="E264" s="109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</row>
    <row r="265" spans="3:57">
      <c r="C265" s="9"/>
      <c r="D265" s="9"/>
      <c r="E265" s="109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</row>
    <row r="266" spans="3:57">
      <c r="C266" s="9"/>
      <c r="D266" s="9"/>
      <c r="E266" s="109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</row>
    <row r="267" spans="3:57">
      <c r="C267" s="9"/>
      <c r="D267" s="9"/>
      <c r="E267" s="109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</row>
    <row r="268" spans="3:57">
      <c r="C268" s="9"/>
      <c r="D268" s="9"/>
      <c r="E268" s="109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</row>
    <row r="269" spans="3:57">
      <c r="C269" s="9"/>
      <c r="D269" s="9"/>
      <c r="E269" s="109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</row>
    <row r="270" spans="3:57">
      <c r="C270" s="9"/>
      <c r="D270" s="9"/>
      <c r="E270" s="109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</row>
    <row r="271" spans="3:57">
      <c r="C271" s="9"/>
      <c r="D271" s="9"/>
      <c r="E271" s="109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</row>
    <row r="272" spans="3:57">
      <c r="C272" s="9"/>
      <c r="D272" s="9"/>
      <c r="E272" s="109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</row>
    <row r="273" spans="3:57">
      <c r="C273" s="9"/>
      <c r="D273" s="9"/>
      <c r="E273" s="109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</row>
    <row r="274" spans="3:57">
      <c r="C274" s="9"/>
      <c r="D274" s="9"/>
      <c r="E274" s="109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</row>
    <row r="275" spans="3:57">
      <c r="C275" s="9"/>
      <c r="D275" s="9"/>
      <c r="E275" s="109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</row>
    <row r="276" spans="3:57">
      <c r="C276" s="9"/>
      <c r="D276" s="9"/>
      <c r="E276" s="109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</row>
    <row r="277" spans="3:57">
      <c r="C277" s="9"/>
      <c r="D277" s="9"/>
      <c r="E277" s="109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</row>
    <row r="278" spans="3:57">
      <c r="C278" s="9"/>
      <c r="D278" s="9"/>
      <c r="E278" s="109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</row>
    <row r="279" spans="3:57">
      <c r="C279" s="9"/>
      <c r="D279" s="9"/>
      <c r="E279" s="109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</row>
    <row r="280" spans="3:57">
      <c r="C280" s="9"/>
      <c r="D280" s="9"/>
      <c r="E280" s="109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</row>
    <row r="281" spans="3:57">
      <c r="C281" s="9"/>
      <c r="D281" s="9"/>
      <c r="E281" s="109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</row>
    <row r="282" spans="3:57">
      <c r="C282" s="9"/>
      <c r="D282" s="9"/>
      <c r="E282" s="109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</row>
    <row r="283" spans="3:57">
      <c r="C283" s="9"/>
      <c r="D283" s="9"/>
      <c r="E283" s="109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</row>
    <row r="284" spans="3:57">
      <c r="C284" s="9"/>
      <c r="D284" s="9"/>
      <c r="E284" s="109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</row>
    <row r="285" spans="3:57">
      <c r="C285" s="9"/>
      <c r="D285" s="9"/>
      <c r="E285" s="109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</row>
    <row r="286" spans="3:57">
      <c r="C286" s="9"/>
      <c r="D286" s="9"/>
      <c r="E286" s="109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</row>
    <row r="287" spans="3:57">
      <c r="C287" s="9"/>
      <c r="D287" s="9"/>
      <c r="E287" s="109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</row>
    <row r="288" spans="3:57">
      <c r="C288" s="9"/>
      <c r="D288" s="9"/>
      <c r="E288" s="109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</row>
    <row r="289" spans="3:57">
      <c r="C289" s="9"/>
      <c r="D289" s="9"/>
      <c r="E289" s="109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</row>
    <row r="290" spans="3:57">
      <c r="C290" s="9"/>
      <c r="D290" s="9"/>
      <c r="E290" s="109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</row>
    <row r="291" spans="3:57">
      <c r="C291" s="9"/>
      <c r="D291" s="9"/>
      <c r="E291" s="109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</row>
    <row r="292" spans="3:57">
      <c r="C292" s="9"/>
      <c r="D292" s="9"/>
      <c r="E292" s="109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</row>
  </sheetData>
  <mergeCells count="57">
    <mergeCell ref="X3:Y3"/>
    <mergeCell ref="C4:M4"/>
    <mergeCell ref="P4:Y4"/>
    <mergeCell ref="C6:C10"/>
    <mergeCell ref="D6:D10"/>
    <mergeCell ref="E6:E10"/>
    <mergeCell ref="G6:G10"/>
    <mergeCell ref="H6:H10"/>
    <mergeCell ref="I6:I10"/>
    <mergeCell ref="J6:J10"/>
    <mergeCell ref="K6:K10"/>
    <mergeCell ref="L6:L10"/>
    <mergeCell ref="M6:M10"/>
    <mergeCell ref="C37:M37"/>
    <mergeCell ref="C39:C43"/>
    <mergeCell ref="D39:D43"/>
    <mergeCell ref="E39:E43"/>
    <mergeCell ref="G39:G43"/>
    <mergeCell ref="H39:H43"/>
    <mergeCell ref="I39:I43"/>
    <mergeCell ref="C101:M101"/>
    <mergeCell ref="J39:J43"/>
    <mergeCell ref="K39:K43"/>
    <mergeCell ref="L39:L43"/>
    <mergeCell ref="M39:M43"/>
    <mergeCell ref="C72:M72"/>
    <mergeCell ref="C74:C78"/>
    <mergeCell ref="D74:D78"/>
    <mergeCell ref="E74:E78"/>
    <mergeCell ref="G74:G78"/>
    <mergeCell ref="H74:H78"/>
    <mergeCell ref="I74:I78"/>
    <mergeCell ref="J74:J78"/>
    <mergeCell ref="K74:K78"/>
    <mergeCell ref="L74:L78"/>
    <mergeCell ref="M74:M78"/>
    <mergeCell ref="C135:C139"/>
    <mergeCell ref="D135:D139"/>
    <mergeCell ref="E135:E139"/>
    <mergeCell ref="G135:G139"/>
    <mergeCell ref="H135:H139"/>
    <mergeCell ref="J103:J107"/>
    <mergeCell ref="K103:K107"/>
    <mergeCell ref="L103:L107"/>
    <mergeCell ref="M103:M107"/>
    <mergeCell ref="C133:M133"/>
    <mergeCell ref="C103:C107"/>
    <mergeCell ref="D103:D107"/>
    <mergeCell ref="E103:E107"/>
    <mergeCell ref="G103:G107"/>
    <mergeCell ref="H103:H107"/>
    <mergeCell ref="I103:I107"/>
    <mergeCell ref="I135:I139"/>
    <mergeCell ref="J135:J139"/>
    <mergeCell ref="K135:K139"/>
    <mergeCell ref="L135:L139"/>
    <mergeCell ref="M135:M139"/>
  </mergeCells>
  <printOptions horizontalCentered="1" verticalCentered="1"/>
  <pageMargins left="0.75" right="0.75" top="1" bottom="1" header="0.5" footer="0.5"/>
  <pageSetup scale="48" orientation="landscape" r:id="rId1"/>
  <headerFooter alignWithMargins="0">
    <oddHeader>&amp;L&amp;"Calibri"&amp;10&amp;KA80000 [Confidential]&amp;1#_x000D_&amp;C&amp;G</oddHeader>
  </headerFooter>
  <colBreaks count="1" manualBreakCount="1">
    <brk id="13" max="1048575" man="1"/>
  </col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174"/>
  <sheetViews>
    <sheetView topLeftCell="I1" zoomScaleNormal="100" zoomScaleSheetLayoutView="85" workbookViewId="0">
      <selection activeCell="U2" sqref="U2"/>
    </sheetView>
  </sheetViews>
  <sheetFormatPr defaultColWidth="14.6640625" defaultRowHeight="15.75"/>
  <cols>
    <col min="1" max="1" width="7.83203125" style="147" customWidth="1"/>
    <col min="2" max="2" width="14.83203125" style="147" customWidth="1"/>
    <col min="3" max="3" width="14" style="147" customWidth="1"/>
    <col min="4" max="4" width="14.33203125" style="147" customWidth="1"/>
    <col min="5" max="5" width="12.33203125" style="147" customWidth="1"/>
    <col min="6" max="6" width="21" style="147" bestFit="1" customWidth="1"/>
    <col min="7" max="7" width="17.1640625" style="147" bestFit="1" customWidth="1"/>
    <col min="8" max="8" width="13.33203125" style="147" customWidth="1"/>
    <col min="9" max="9" width="13" style="147" customWidth="1"/>
    <col min="10" max="10" width="17.1640625" style="147" bestFit="1" customWidth="1"/>
    <col min="11" max="11" width="12.33203125" style="147" customWidth="1"/>
    <col min="12" max="12" width="12.83203125" style="147" customWidth="1"/>
    <col min="13" max="13" width="12.1640625" style="147" customWidth="1"/>
    <col min="14" max="14" width="16.1640625" style="147" bestFit="1" customWidth="1"/>
    <col min="15" max="15" width="12.5" style="147" bestFit="1" customWidth="1"/>
    <col min="16" max="16" width="14.33203125" style="147" customWidth="1"/>
    <col min="17" max="17" width="16.5" style="147" customWidth="1"/>
    <col min="18" max="18" width="14.33203125" style="147" customWidth="1"/>
    <col min="19" max="19" width="17.6640625" style="147" customWidth="1"/>
    <col min="20" max="20" width="13" style="147" bestFit="1" customWidth="1"/>
    <col min="21" max="21" width="10.33203125" style="147" customWidth="1"/>
    <col min="22" max="22" width="9.83203125" style="147" customWidth="1"/>
    <col min="23" max="23" width="9" style="147" customWidth="1"/>
    <col min="24" max="24" width="55.6640625" style="147" bestFit="1" customWidth="1"/>
    <col min="25" max="26" width="14.6640625" style="147"/>
    <col min="27" max="27" width="17.5" style="147" bestFit="1" customWidth="1"/>
    <col min="28" max="16384" width="14.6640625" style="147"/>
  </cols>
  <sheetData>
    <row r="1" spans="1:24" ht="16.5">
      <c r="A1" s="146" t="s">
        <v>189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9"/>
      <c r="Q1" s="149"/>
      <c r="R1" s="149"/>
      <c r="S1" s="149"/>
      <c r="T1" s="149"/>
      <c r="U1" s="149"/>
      <c r="V1" s="130" t="s">
        <v>190</v>
      </c>
      <c r="W1" s="150"/>
      <c r="X1" s="149"/>
    </row>
    <row r="2" spans="1:24" ht="14.25" customHeight="1">
      <c r="C2" s="84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9"/>
      <c r="Q2" s="149"/>
      <c r="R2" s="149"/>
      <c r="S2" s="149"/>
      <c r="T2" s="1773" t="s">
        <v>1200</v>
      </c>
      <c r="U2" s="1773"/>
      <c r="V2" s="150"/>
      <c r="W2" s="151"/>
      <c r="X2" s="149"/>
    </row>
    <row r="3" spans="1:24" ht="17.25">
      <c r="B3" s="1359" t="s">
        <v>191</v>
      </c>
      <c r="C3" s="1359"/>
      <c r="D3" s="1359"/>
      <c r="E3" s="1359"/>
      <c r="F3" s="1359"/>
      <c r="G3" s="1359"/>
      <c r="H3" s="1359"/>
      <c r="I3" s="1359"/>
      <c r="J3" s="1359"/>
      <c r="K3" s="1359"/>
      <c r="L3" s="1359"/>
      <c r="M3" s="1359"/>
      <c r="N3" s="1359"/>
      <c r="O3" s="1359"/>
      <c r="P3" s="1359"/>
      <c r="Q3" s="1359"/>
      <c r="R3" s="1359"/>
      <c r="S3" s="1359"/>
      <c r="T3" s="1359"/>
      <c r="U3" s="1359"/>
      <c r="V3" s="1359"/>
      <c r="W3" s="149"/>
      <c r="X3" s="149"/>
    </row>
    <row r="4" spans="1:24">
      <c r="P4" s="152"/>
      <c r="V4" s="465" t="s">
        <v>160</v>
      </c>
    </row>
    <row r="5" spans="1:24" s="476" customFormat="1" ht="15">
      <c r="A5" s="1360" t="s">
        <v>192</v>
      </c>
      <c r="B5" s="1361"/>
      <c r="C5" s="1364" t="s">
        <v>193</v>
      </c>
      <c r="D5" s="1365"/>
      <c r="E5" s="1370" t="s">
        <v>194</v>
      </c>
      <c r="F5" s="1364"/>
      <c r="G5" s="1365"/>
      <c r="H5" s="1374" t="s">
        <v>195</v>
      </c>
      <c r="I5" s="1360"/>
      <c r="J5" s="1360"/>
      <c r="K5" s="1360"/>
      <c r="L5" s="1360"/>
      <c r="M5" s="1360"/>
      <c r="N5" s="1360"/>
      <c r="O5" s="1360"/>
      <c r="P5" s="1360"/>
      <c r="Q5" s="1360"/>
      <c r="R5" s="1360"/>
      <c r="S5" s="1361"/>
      <c r="T5" s="473"/>
      <c r="U5" s="474"/>
      <c r="V5" s="475"/>
    </row>
    <row r="6" spans="1:24" s="476" customFormat="1" ht="13.5" customHeight="1">
      <c r="A6" s="1362"/>
      <c r="B6" s="1363"/>
      <c r="C6" s="1366"/>
      <c r="D6" s="1367"/>
      <c r="E6" s="1371"/>
      <c r="F6" s="1366"/>
      <c r="G6" s="1367"/>
      <c r="H6" s="1375"/>
      <c r="I6" s="1376"/>
      <c r="J6" s="1376"/>
      <c r="K6" s="1376"/>
      <c r="L6" s="1376"/>
      <c r="M6" s="1376"/>
      <c r="N6" s="1376"/>
      <c r="O6" s="1376"/>
      <c r="P6" s="1376"/>
      <c r="Q6" s="1376"/>
      <c r="R6" s="1376"/>
      <c r="S6" s="1377"/>
      <c r="T6" s="477"/>
      <c r="U6" s="1378" t="s">
        <v>196</v>
      </c>
      <c r="V6" s="1363"/>
    </row>
    <row r="7" spans="1:24" s="476" customFormat="1" ht="15">
      <c r="A7" s="1362"/>
      <c r="B7" s="1363"/>
      <c r="C7" s="1366"/>
      <c r="D7" s="1367"/>
      <c r="E7" s="1371"/>
      <c r="F7" s="1366"/>
      <c r="G7" s="1367"/>
      <c r="H7" s="1379" t="s">
        <v>197</v>
      </c>
      <c r="I7" s="1380"/>
      <c r="J7" s="1380"/>
      <c r="K7" s="1380"/>
      <c r="L7" s="1380"/>
      <c r="M7" s="1380"/>
      <c r="N7" s="1380"/>
      <c r="O7" s="1380"/>
      <c r="P7" s="1381"/>
      <c r="Q7" s="1374" t="s">
        <v>198</v>
      </c>
      <c r="R7" s="1360"/>
      <c r="S7" s="1361"/>
      <c r="T7" s="477"/>
      <c r="U7" s="1378" t="s">
        <v>199</v>
      </c>
      <c r="V7" s="1363"/>
    </row>
    <row r="8" spans="1:24" s="476" customFormat="1" ht="15">
      <c r="A8" s="1362"/>
      <c r="B8" s="1363"/>
      <c r="C8" s="1368"/>
      <c r="D8" s="1369"/>
      <c r="E8" s="1372"/>
      <c r="F8" s="1373"/>
      <c r="G8" s="1369"/>
      <c r="H8" s="1379" t="s">
        <v>200</v>
      </c>
      <c r="I8" s="1380"/>
      <c r="J8" s="1381"/>
      <c r="K8" s="1379" t="s">
        <v>201</v>
      </c>
      <c r="L8" s="1380"/>
      <c r="M8" s="1380"/>
      <c r="N8" s="1380"/>
      <c r="O8" s="1380"/>
      <c r="P8" s="473"/>
      <c r="Q8" s="1375"/>
      <c r="R8" s="1376"/>
      <c r="S8" s="1377"/>
      <c r="T8" s="477"/>
      <c r="U8" s="478"/>
      <c r="V8" s="479"/>
    </row>
    <row r="9" spans="1:24" s="476" customFormat="1" ht="13.9" customHeight="1">
      <c r="A9" s="1362"/>
      <c r="B9" s="1363"/>
      <c r="C9" s="1365" t="s">
        <v>928</v>
      </c>
      <c r="D9" s="480"/>
      <c r="E9" s="1351" t="s">
        <v>202</v>
      </c>
      <c r="F9" s="1351" t="s">
        <v>203</v>
      </c>
      <c r="G9" s="1351" t="s">
        <v>929</v>
      </c>
      <c r="H9" s="1351" t="s">
        <v>204</v>
      </c>
      <c r="I9" s="1351" t="s">
        <v>1148</v>
      </c>
      <c r="J9" s="481"/>
      <c r="K9" s="1351" t="s">
        <v>205</v>
      </c>
      <c r="L9" s="1351" t="s">
        <v>1148</v>
      </c>
      <c r="M9" s="482"/>
      <c r="N9" s="1351" t="s">
        <v>1147</v>
      </c>
      <c r="O9" s="1351" t="s">
        <v>1146</v>
      </c>
      <c r="P9" s="483"/>
      <c r="Q9" s="1351" t="s">
        <v>206</v>
      </c>
      <c r="R9" s="1351" t="s">
        <v>203</v>
      </c>
      <c r="S9" s="1351" t="s">
        <v>930</v>
      </c>
      <c r="T9" s="477"/>
      <c r="U9" s="484"/>
      <c r="V9" s="473"/>
    </row>
    <row r="10" spans="1:24" s="476" customFormat="1" ht="18.75" customHeight="1">
      <c r="A10" s="1362"/>
      <c r="B10" s="1363"/>
      <c r="C10" s="1367"/>
      <c r="D10" s="1352" t="s">
        <v>931</v>
      </c>
      <c r="E10" s="1352"/>
      <c r="F10" s="1352"/>
      <c r="G10" s="1352"/>
      <c r="H10" s="1352"/>
      <c r="I10" s="1352"/>
      <c r="J10" s="477"/>
      <c r="K10" s="1352"/>
      <c r="L10" s="1352"/>
      <c r="M10" s="1352" t="s">
        <v>207</v>
      </c>
      <c r="N10" s="1352"/>
      <c r="O10" s="1352"/>
      <c r="P10" s="1352" t="s">
        <v>208</v>
      </c>
      <c r="Q10" s="1352"/>
      <c r="R10" s="1352"/>
      <c r="S10" s="1352"/>
      <c r="T10" s="1356" t="s">
        <v>209</v>
      </c>
      <c r="U10" s="485" t="s">
        <v>932</v>
      </c>
      <c r="V10" s="486" t="s">
        <v>933</v>
      </c>
    </row>
    <row r="11" spans="1:24" s="476" customFormat="1" ht="51.75" customHeight="1">
      <c r="A11" s="1362"/>
      <c r="B11" s="1363"/>
      <c r="C11" s="1367"/>
      <c r="D11" s="1352"/>
      <c r="E11" s="1352"/>
      <c r="F11" s="1352"/>
      <c r="G11" s="1352"/>
      <c r="H11" s="1352"/>
      <c r="I11" s="1352"/>
      <c r="J11" s="1356" t="s">
        <v>210</v>
      </c>
      <c r="K11" s="1352"/>
      <c r="L11" s="1352"/>
      <c r="M11" s="1355"/>
      <c r="N11" s="1352"/>
      <c r="O11" s="1352"/>
      <c r="P11" s="1355"/>
      <c r="Q11" s="1352"/>
      <c r="R11" s="1352"/>
      <c r="S11" s="1352"/>
      <c r="T11" s="1356"/>
      <c r="U11" s="1357" t="s">
        <v>209</v>
      </c>
      <c r="V11" s="487" t="s">
        <v>209</v>
      </c>
    </row>
    <row r="12" spans="1:24" s="476" customFormat="1" ht="29.25" customHeight="1">
      <c r="A12" s="1362"/>
      <c r="B12" s="1363"/>
      <c r="C12" s="1367"/>
      <c r="D12" s="1352"/>
      <c r="E12" s="1352"/>
      <c r="F12" s="1352"/>
      <c r="G12" s="1352"/>
      <c r="H12" s="1352"/>
      <c r="I12" s="1352"/>
      <c r="J12" s="1356"/>
      <c r="K12" s="1352"/>
      <c r="L12" s="1352"/>
      <c r="M12" s="1355"/>
      <c r="N12" s="1352"/>
      <c r="O12" s="1352"/>
      <c r="P12" s="1355"/>
      <c r="Q12" s="1352"/>
      <c r="R12" s="1352"/>
      <c r="S12" s="1352"/>
      <c r="T12" s="477"/>
      <c r="U12" s="1357"/>
      <c r="V12" s="488"/>
    </row>
    <row r="13" spans="1:24" s="476" customFormat="1" ht="15">
      <c r="A13" s="1362"/>
      <c r="B13" s="1363"/>
      <c r="C13" s="1367"/>
      <c r="D13" s="1352"/>
      <c r="E13" s="1352"/>
      <c r="F13" s="1352"/>
      <c r="G13" s="1352"/>
      <c r="H13" s="1352"/>
      <c r="I13" s="1352"/>
      <c r="J13" s="1356"/>
      <c r="K13" s="1352"/>
      <c r="L13" s="1352"/>
      <c r="M13" s="1355"/>
      <c r="N13" s="1352"/>
      <c r="O13" s="1352"/>
      <c r="P13" s="477" t="s">
        <v>934</v>
      </c>
      <c r="Q13" s="1352"/>
      <c r="R13" s="1352"/>
      <c r="S13" s="1352"/>
      <c r="T13" s="488"/>
      <c r="U13" s="1357"/>
      <c r="V13" s="488"/>
    </row>
    <row r="14" spans="1:24" s="476" customFormat="1" ht="15">
      <c r="A14" s="1362"/>
      <c r="B14" s="1363"/>
      <c r="C14" s="1367"/>
      <c r="D14" s="1352"/>
      <c r="E14" s="1352"/>
      <c r="F14" s="1352"/>
      <c r="G14" s="1352"/>
      <c r="H14" s="1352"/>
      <c r="I14" s="1352"/>
      <c r="J14" s="477" t="s">
        <v>211</v>
      </c>
      <c r="K14" s="1352"/>
      <c r="L14" s="1352"/>
      <c r="M14" s="1355"/>
      <c r="N14" s="1352"/>
      <c r="O14" s="1352"/>
      <c r="P14" s="477" t="s">
        <v>935</v>
      </c>
      <c r="Q14" s="1352"/>
      <c r="R14" s="1352"/>
      <c r="S14" s="1352"/>
      <c r="T14" s="488"/>
      <c r="U14" s="1357"/>
      <c r="V14" s="488"/>
    </row>
    <row r="15" spans="1:24" s="476" customFormat="1" ht="15">
      <c r="A15" s="1362"/>
      <c r="B15" s="1363"/>
      <c r="C15" s="1367"/>
      <c r="D15" s="1352"/>
      <c r="E15" s="1352"/>
      <c r="F15" s="1352"/>
      <c r="G15" s="1352"/>
      <c r="H15" s="1352"/>
      <c r="I15" s="1352"/>
      <c r="J15" s="477"/>
      <c r="K15" s="1352"/>
      <c r="L15" s="1352"/>
      <c r="M15" s="1355"/>
      <c r="N15" s="1352"/>
      <c r="O15" s="1352"/>
      <c r="P15" s="477"/>
      <c r="Q15" s="1352"/>
      <c r="R15" s="1352"/>
      <c r="S15" s="1352"/>
      <c r="T15" s="488"/>
      <c r="U15" s="1357"/>
      <c r="V15" s="488"/>
    </row>
    <row r="16" spans="1:24" s="476" customFormat="1" ht="6.75" customHeight="1">
      <c r="A16" s="1362"/>
      <c r="B16" s="1363"/>
      <c r="C16" s="1367"/>
      <c r="D16" s="477"/>
      <c r="E16" s="1352"/>
      <c r="F16" s="1352"/>
      <c r="G16" s="1352"/>
      <c r="H16" s="1352"/>
      <c r="I16" s="1352"/>
      <c r="J16" s="477"/>
      <c r="K16" s="1352"/>
      <c r="L16" s="1352"/>
      <c r="M16" s="489"/>
      <c r="N16" s="1352"/>
      <c r="O16" s="1352"/>
      <c r="P16" s="477"/>
      <c r="Q16" s="1352"/>
      <c r="R16" s="1352"/>
      <c r="S16" s="1352"/>
      <c r="T16" s="488"/>
      <c r="U16" s="1357"/>
      <c r="V16" s="488"/>
    </row>
    <row r="17" spans="1:28" s="476" customFormat="1" ht="4.5" customHeight="1">
      <c r="A17" s="1362"/>
      <c r="B17" s="1363"/>
      <c r="C17" s="1367"/>
      <c r="D17" s="477"/>
      <c r="E17" s="1352"/>
      <c r="F17" s="1352"/>
      <c r="G17" s="1352"/>
      <c r="H17" s="1352"/>
      <c r="I17" s="1352"/>
      <c r="J17" s="477"/>
      <c r="K17" s="1352"/>
      <c r="L17" s="1352"/>
      <c r="M17" s="489"/>
      <c r="N17" s="1352"/>
      <c r="O17" s="1352"/>
      <c r="P17" s="488"/>
      <c r="Q17" s="1352"/>
      <c r="R17" s="1352"/>
      <c r="S17" s="1352"/>
      <c r="T17" s="488"/>
      <c r="U17" s="1357"/>
      <c r="V17" s="488"/>
    </row>
    <row r="18" spans="1:28" s="476" customFormat="1" ht="15">
      <c r="A18" s="490"/>
      <c r="B18" s="491"/>
      <c r="C18" s="492" t="s">
        <v>212</v>
      </c>
      <c r="D18" s="493" t="s">
        <v>213</v>
      </c>
      <c r="E18" s="493" t="s">
        <v>214</v>
      </c>
      <c r="F18" s="493" t="s">
        <v>215</v>
      </c>
      <c r="G18" s="494" t="s">
        <v>216</v>
      </c>
      <c r="H18" s="493" t="s">
        <v>217</v>
      </c>
      <c r="I18" s="494" t="s">
        <v>218</v>
      </c>
      <c r="J18" s="493" t="s">
        <v>219</v>
      </c>
      <c r="K18" s="492" t="s">
        <v>5</v>
      </c>
      <c r="L18" s="493" t="s">
        <v>6</v>
      </c>
      <c r="M18" s="492" t="s">
        <v>7</v>
      </c>
      <c r="N18" s="493" t="s">
        <v>220</v>
      </c>
      <c r="O18" s="495" t="s">
        <v>221</v>
      </c>
      <c r="P18" s="496" t="s">
        <v>222</v>
      </c>
      <c r="Q18" s="493" t="s">
        <v>223</v>
      </c>
      <c r="R18" s="492" t="s">
        <v>224</v>
      </c>
      <c r="S18" s="493" t="s">
        <v>225</v>
      </c>
      <c r="T18" s="493" t="s">
        <v>226</v>
      </c>
      <c r="U18" s="1358"/>
      <c r="V18" s="497"/>
    </row>
    <row r="19" spans="1:28" s="153" customFormat="1" ht="13.5">
      <c r="B19" s="156"/>
      <c r="D19" s="155"/>
      <c r="E19" s="155"/>
      <c r="F19" s="155"/>
      <c r="G19" s="154"/>
      <c r="H19" s="155"/>
      <c r="I19" s="154"/>
      <c r="J19" s="155"/>
      <c r="L19" s="155"/>
      <c r="N19" s="155"/>
      <c r="O19" s="156"/>
      <c r="P19" s="155"/>
      <c r="Q19" s="155"/>
      <c r="S19" s="155"/>
      <c r="T19" s="155"/>
      <c r="U19" s="154"/>
      <c r="V19" s="155"/>
    </row>
    <row r="20" spans="1:28" s="153" customFormat="1" ht="13.5">
      <c r="A20" s="470">
        <v>2018</v>
      </c>
      <c r="B20" s="157"/>
      <c r="C20" s="170">
        <v>830793.2567823499</v>
      </c>
      <c r="D20" s="158">
        <v>6427329.5849448601</v>
      </c>
      <c r="E20" s="158">
        <v>750541.14853672683</v>
      </c>
      <c r="F20" s="158">
        <v>-202093.05883300008</v>
      </c>
      <c r="G20" s="158">
        <v>548448.08970372682</v>
      </c>
      <c r="H20" s="158">
        <v>473118.13700011</v>
      </c>
      <c r="I20" s="158">
        <v>301.09859265</v>
      </c>
      <c r="J20" s="158">
        <v>472817.03840745997</v>
      </c>
      <c r="K20" s="158">
        <v>1763914.1171317701</v>
      </c>
      <c r="L20" s="158">
        <v>120728.664728</v>
      </c>
      <c r="M20" s="158">
        <v>1643185.4524037701</v>
      </c>
      <c r="N20" s="158">
        <v>432853.51034799998</v>
      </c>
      <c r="O20" s="158">
        <v>5135546.6724300003</v>
      </c>
      <c r="P20" s="158">
        <v>7684402.6735892305</v>
      </c>
      <c r="Q20" s="158">
        <v>582368.05724093737</v>
      </c>
      <c r="R20" s="158">
        <v>1223153.1211089999</v>
      </c>
      <c r="S20" s="158">
        <v>1805521.1783499373</v>
      </c>
      <c r="T20" s="158">
        <v>961096.31262334983</v>
      </c>
      <c r="U20" s="159">
        <v>0.86442247865322397</v>
      </c>
      <c r="V20" s="160">
        <v>6.6874979130876211</v>
      </c>
      <c r="X20" s="161"/>
      <c r="Y20" s="162"/>
    </row>
    <row r="21" spans="1:28" s="153" customFormat="1" ht="13.5">
      <c r="A21" s="470">
        <v>2019</v>
      </c>
      <c r="B21" s="157"/>
      <c r="C21" s="170">
        <v>865466.99221259006</v>
      </c>
      <c r="D21" s="158">
        <v>6912709.9133085897</v>
      </c>
      <c r="E21" s="158">
        <v>895997.46782718995</v>
      </c>
      <c r="F21" s="158">
        <v>-482404.63385400001</v>
      </c>
      <c r="G21" s="158">
        <v>413592.83397318993</v>
      </c>
      <c r="H21" s="158">
        <v>363475.73347700003</v>
      </c>
      <c r="I21" s="158">
        <v>443.95033440999998</v>
      </c>
      <c r="J21" s="158">
        <v>363031.78314259002</v>
      </c>
      <c r="K21" s="158">
        <v>2095408.8745259999</v>
      </c>
      <c r="L21" s="158">
        <v>115722.00823599999</v>
      </c>
      <c r="M21" s="158">
        <v>1979686.8662899998</v>
      </c>
      <c r="N21" s="158">
        <v>481222.21831099998</v>
      </c>
      <c r="O21" s="158">
        <v>5375076.5397460004</v>
      </c>
      <c r="P21" s="158">
        <v>8199017.4074895903</v>
      </c>
      <c r="Q21" s="158">
        <v>581006.41212496907</v>
      </c>
      <c r="R21" s="158">
        <v>1118893.91603</v>
      </c>
      <c r="S21" s="158">
        <v>1699900.328154969</v>
      </c>
      <c r="T21" s="158">
        <v>932604.45858258998</v>
      </c>
      <c r="U21" s="159">
        <v>0.92801078125657022</v>
      </c>
      <c r="V21" s="160">
        <v>7.4122634196010662</v>
      </c>
      <c r="X21" s="161"/>
      <c r="Y21" s="162"/>
    </row>
    <row r="22" spans="1:28" s="153" customFormat="1" ht="13.5">
      <c r="A22" s="470">
        <v>2020</v>
      </c>
      <c r="B22" s="157"/>
      <c r="C22" s="170">
        <v>1177150.0394676402</v>
      </c>
      <c r="D22" s="158">
        <v>8495788.2887633704</v>
      </c>
      <c r="E22" s="158">
        <v>526778.52873080177</v>
      </c>
      <c r="F22" s="158">
        <v>-472572.80091799988</v>
      </c>
      <c r="G22" s="158">
        <v>54205.727812801895</v>
      </c>
      <c r="H22" s="158">
        <v>870321.83908000006</v>
      </c>
      <c r="I22" s="158">
        <v>1430.15896206</v>
      </c>
      <c r="J22" s="158">
        <v>868891.68011794006</v>
      </c>
      <c r="K22" s="158">
        <v>3323967.4874569997</v>
      </c>
      <c r="L22" s="158">
        <v>120273.677788</v>
      </c>
      <c r="M22" s="158">
        <v>3203693.8096689996</v>
      </c>
      <c r="N22" s="158">
        <v>584273.51629000006</v>
      </c>
      <c r="O22" s="158">
        <v>5748117.019661</v>
      </c>
      <c r="P22" s="158">
        <v>10404976.025737939</v>
      </c>
      <c r="Q22" s="158">
        <v>560831.99654029182</v>
      </c>
      <c r="R22" s="158">
        <v>1402561.4682470001</v>
      </c>
      <c r="S22" s="158">
        <v>1963393.4647872918</v>
      </c>
      <c r="T22" s="158">
        <v>964439.73323794</v>
      </c>
      <c r="U22" s="159">
        <v>1.2205532382158935</v>
      </c>
      <c r="V22" s="160">
        <v>8.8090401048080285</v>
      </c>
      <c r="X22" s="161"/>
      <c r="Y22" s="162"/>
    </row>
    <row r="23" spans="1:28" s="153" customFormat="1" ht="13.5" customHeight="1">
      <c r="A23" s="470">
        <v>2021</v>
      </c>
      <c r="B23" s="157"/>
      <c r="C23" s="468">
        <v>1459895.4645746201</v>
      </c>
      <c r="D23" s="163">
        <v>9638905.3584586196</v>
      </c>
      <c r="E23" s="163">
        <v>-387262.53833579551</v>
      </c>
      <c r="F23" s="163">
        <v>-686341.85805599997</v>
      </c>
      <c r="G23" s="163">
        <v>-1073604.3963917955</v>
      </c>
      <c r="H23" s="163">
        <v>2095481.4595670002</v>
      </c>
      <c r="I23" s="163">
        <v>1386.84033838</v>
      </c>
      <c r="J23" s="163">
        <v>2094094.6192286201</v>
      </c>
      <c r="K23" s="163">
        <v>3531442.93903</v>
      </c>
      <c r="L23" s="163">
        <v>170102.992115</v>
      </c>
      <c r="M23" s="163">
        <v>3361339.9469150002</v>
      </c>
      <c r="N23" s="163">
        <v>972821.07154599996</v>
      </c>
      <c r="O23" s="163">
        <v>6498862.3487860002</v>
      </c>
      <c r="P23" s="163">
        <v>12927117.98647562</v>
      </c>
      <c r="Q23" s="163">
        <v>701727.55401510431</v>
      </c>
      <c r="R23" s="163">
        <v>1512880.6776086297</v>
      </c>
      <c r="S23" s="163">
        <v>2214608.2316237339</v>
      </c>
      <c r="T23" s="163">
        <v>1305808.6890056201</v>
      </c>
      <c r="U23" s="164">
        <v>1.1180010340460653</v>
      </c>
      <c r="V23" s="165">
        <v>7.3815601317515318</v>
      </c>
      <c r="X23" s="161"/>
      <c r="Y23" s="162"/>
      <c r="Z23" s="166"/>
      <c r="AA23" s="167"/>
      <c r="AB23" s="167"/>
    </row>
    <row r="24" spans="1:28" s="153" customFormat="1" ht="13.5" customHeight="1">
      <c r="A24" s="470">
        <v>2022</v>
      </c>
      <c r="B24" s="157" t="s">
        <v>227</v>
      </c>
      <c r="C24" s="170">
        <v>1453597.2114416601</v>
      </c>
      <c r="D24" s="158">
        <v>10497052.426244661</v>
      </c>
      <c r="E24" s="158">
        <v>-1613860.8621647602</v>
      </c>
      <c r="F24" s="158">
        <v>-1228566.2837069624</v>
      </c>
      <c r="G24" s="158">
        <v>-2842427.1458717226</v>
      </c>
      <c r="H24" s="158">
        <v>3432702.9339319998</v>
      </c>
      <c r="I24" s="158">
        <v>209.78315934</v>
      </c>
      <c r="J24" s="158">
        <v>3432493.15077266</v>
      </c>
      <c r="K24" s="158">
        <v>3828089.3719229996</v>
      </c>
      <c r="L24" s="158">
        <v>188798.902516</v>
      </c>
      <c r="M24" s="158">
        <v>3639290.4694069996</v>
      </c>
      <c r="N24" s="158">
        <v>1689403.6391769999</v>
      </c>
      <c r="O24" s="158">
        <v>6732313.259908</v>
      </c>
      <c r="P24" s="158">
        <v>15493500.519264659</v>
      </c>
      <c r="Q24" s="158">
        <v>792053.40806091845</v>
      </c>
      <c r="R24" s="158">
        <v>1361967.5390880001</v>
      </c>
      <c r="S24" s="158">
        <v>2154020.9471489186</v>
      </c>
      <c r="T24" s="158">
        <v>1349388.5820315699</v>
      </c>
      <c r="U24" s="159">
        <v>1.0772265534166585</v>
      </c>
      <c r="V24" s="160">
        <v>7.7791175692629917</v>
      </c>
      <c r="X24" s="161"/>
      <c r="Y24" s="162"/>
      <c r="Z24" s="166"/>
      <c r="AA24" s="167"/>
      <c r="AB24" s="167"/>
    </row>
    <row r="25" spans="1:28" s="153" customFormat="1" ht="13.5" customHeight="1">
      <c r="A25" s="470">
        <v>2023</v>
      </c>
      <c r="B25" s="157" t="s">
        <v>228</v>
      </c>
      <c r="C25" s="170">
        <v>1658042.5401482501</v>
      </c>
      <c r="D25" s="158">
        <v>11485068.735321011</v>
      </c>
      <c r="E25" s="158">
        <v>-837315.28694982</v>
      </c>
      <c r="F25" s="158">
        <v>-1028380.2642251198</v>
      </c>
      <c r="G25" s="158">
        <v>-1865695.5511749398</v>
      </c>
      <c r="H25" s="158">
        <v>2378299.5313610001</v>
      </c>
      <c r="I25" s="158">
        <v>2065.1178637500002</v>
      </c>
      <c r="J25" s="158">
        <v>2376234.4134972501</v>
      </c>
      <c r="K25" s="158">
        <v>6382940.5849860003</v>
      </c>
      <c r="L25" s="158">
        <v>693625.83286600001</v>
      </c>
      <c r="M25" s="158">
        <v>5689314.7521200003</v>
      </c>
      <c r="N25" s="158">
        <v>712343.15453599999</v>
      </c>
      <c r="O25" s="158">
        <v>6834817.5681189997</v>
      </c>
      <c r="P25" s="158">
        <v>15612709.888272248</v>
      </c>
      <c r="Q25" s="158">
        <v>352407.77251639904</v>
      </c>
      <c r="R25" s="158">
        <v>1909537.829262</v>
      </c>
      <c r="S25" s="158">
        <v>2261945.6017783992</v>
      </c>
      <c r="T25" s="158">
        <v>1328736.9371900298</v>
      </c>
      <c r="U25" s="159">
        <v>1.2478335581267315</v>
      </c>
      <c r="V25" s="160">
        <v>8.6435986039563755</v>
      </c>
      <c r="X25" s="161"/>
      <c r="Y25" s="162"/>
      <c r="Z25" s="166"/>
      <c r="AA25" s="167"/>
      <c r="AB25" s="167"/>
    </row>
    <row r="26" spans="1:28" s="153" customFormat="1" ht="13.5" customHeight="1">
      <c r="A26" s="470"/>
      <c r="B26" s="168"/>
      <c r="C26" s="170"/>
      <c r="D26" s="169"/>
      <c r="E26" s="169"/>
      <c r="F26" s="169"/>
      <c r="G26" s="158"/>
      <c r="H26" s="169"/>
      <c r="I26" s="158"/>
      <c r="J26" s="169"/>
      <c r="K26" s="170"/>
      <c r="L26" s="169"/>
      <c r="M26" s="170"/>
      <c r="N26" s="169"/>
      <c r="O26" s="171"/>
      <c r="P26" s="169"/>
      <c r="Q26" s="141"/>
      <c r="R26" s="142"/>
      <c r="S26" s="141"/>
      <c r="T26" s="141"/>
      <c r="U26" s="159"/>
      <c r="V26" s="160"/>
      <c r="X26" s="161"/>
      <c r="Y26" s="162"/>
      <c r="Z26" s="166"/>
      <c r="AA26" s="167"/>
      <c r="AB26" s="167"/>
    </row>
    <row r="27" spans="1:28" s="153" customFormat="1" ht="13.5">
      <c r="A27" s="470">
        <v>2018</v>
      </c>
      <c r="B27" s="471" t="s">
        <v>147</v>
      </c>
      <c r="C27" s="174">
        <v>773415.64001650014</v>
      </c>
      <c r="D27" s="173">
        <v>5739013.6831344999</v>
      </c>
      <c r="E27" s="173">
        <v>863681.79776381003</v>
      </c>
      <c r="F27" s="173">
        <v>-300885.756238</v>
      </c>
      <c r="G27" s="172">
        <v>562796.04152581003</v>
      </c>
      <c r="H27" s="173">
        <v>232786.19418783998</v>
      </c>
      <c r="I27" s="172">
        <v>235.71641450000001</v>
      </c>
      <c r="J27" s="173">
        <v>232550.47777333998</v>
      </c>
      <c r="K27" s="174">
        <v>1694824.0355970003</v>
      </c>
      <c r="L27" s="173">
        <v>69717.510524999991</v>
      </c>
      <c r="M27" s="174">
        <v>1625106.5250720002</v>
      </c>
      <c r="N27" s="173">
        <v>339545.38159871998</v>
      </c>
      <c r="O27" s="175">
        <v>4504140.0128352791</v>
      </c>
      <c r="P27" s="173">
        <v>6701342.3972793389</v>
      </c>
      <c r="Q27" s="176">
        <v>508272.09482423018</v>
      </c>
      <c r="R27" s="177">
        <v>1016852.660847</v>
      </c>
      <c r="S27" s="173">
        <v>1525124.7556712301</v>
      </c>
      <c r="T27" s="176">
        <v>929983.25757349993</v>
      </c>
      <c r="U27" s="159">
        <v>0.83164469222218695</v>
      </c>
      <c r="V27" s="160">
        <v>6.171093550768493</v>
      </c>
      <c r="X27" s="161"/>
      <c r="Y27" s="162"/>
      <c r="AA27" s="167"/>
      <c r="AB27" s="167"/>
    </row>
    <row r="28" spans="1:28" s="153" customFormat="1" ht="13.5">
      <c r="A28" s="178"/>
      <c r="B28" s="471" t="s">
        <v>148</v>
      </c>
      <c r="C28" s="174">
        <v>770845.38399829995</v>
      </c>
      <c r="D28" s="173">
        <v>5826696.2008793</v>
      </c>
      <c r="E28" s="173">
        <v>869190.08079987974</v>
      </c>
      <c r="F28" s="173">
        <v>-283822.25714499998</v>
      </c>
      <c r="G28" s="172">
        <v>585367.82365487982</v>
      </c>
      <c r="H28" s="173">
        <v>225818.33994199999</v>
      </c>
      <c r="I28" s="172">
        <v>241.52376069999997</v>
      </c>
      <c r="J28" s="173">
        <v>225576.8161813</v>
      </c>
      <c r="K28" s="174">
        <v>1719618.1359859998</v>
      </c>
      <c r="L28" s="173">
        <v>65989.487955000004</v>
      </c>
      <c r="M28" s="174">
        <v>1653628.6480309998</v>
      </c>
      <c r="N28" s="173">
        <v>355831.09687271999</v>
      </c>
      <c r="O28" s="175">
        <v>4545900.4981412794</v>
      </c>
      <c r="P28" s="173">
        <v>6780937.0592262987</v>
      </c>
      <c r="Q28" s="176">
        <v>501761.05368135025</v>
      </c>
      <c r="R28" s="177">
        <v>1037847.6283199999</v>
      </c>
      <c r="S28" s="173">
        <v>1539608.6820013502</v>
      </c>
      <c r="T28" s="176">
        <v>938134.07704829995</v>
      </c>
      <c r="U28" s="159">
        <v>0.82167933439072049</v>
      </c>
      <c r="V28" s="160">
        <v>6.2109418508835512</v>
      </c>
      <c r="X28" s="161"/>
      <c r="Y28" s="162"/>
      <c r="AA28" s="167"/>
      <c r="AB28" s="167"/>
    </row>
    <row r="29" spans="1:28" s="153" customFormat="1" ht="13.5">
      <c r="A29" s="178"/>
      <c r="B29" s="471" t="s">
        <v>149</v>
      </c>
      <c r="C29" s="174">
        <v>841180.01102430001</v>
      </c>
      <c r="D29" s="173">
        <v>5995488.7400962999</v>
      </c>
      <c r="E29" s="173">
        <v>858701.22979736014</v>
      </c>
      <c r="F29" s="173">
        <v>-286099.61977800017</v>
      </c>
      <c r="G29" s="172">
        <v>572601.61001935997</v>
      </c>
      <c r="H29" s="173">
        <v>262210.83108700003</v>
      </c>
      <c r="I29" s="172">
        <v>292.53999370000003</v>
      </c>
      <c r="J29" s="173">
        <v>261918.29109330004</v>
      </c>
      <c r="K29" s="174">
        <v>1715584.633712</v>
      </c>
      <c r="L29" s="173">
        <v>64937.680236</v>
      </c>
      <c r="M29" s="174">
        <v>1650646.9534759999</v>
      </c>
      <c r="N29" s="173">
        <v>359295.01459171996</v>
      </c>
      <c r="O29" s="175">
        <v>4665169.7776382789</v>
      </c>
      <c r="P29" s="173">
        <v>6937030.0367992986</v>
      </c>
      <c r="Q29" s="176">
        <v>481162.01407342998</v>
      </c>
      <c r="R29" s="177">
        <v>1032980.8926490002</v>
      </c>
      <c r="S29" s="173">
        <v>1514142.9067224301</v>
      </c>
      <c r="T29" s="176">
        <v>997245.08093429997</v>
      </c>
      <c r="U29" s="159">
        <v>0.84350379571310041</v>
      </c>
      <c r="V29" s="160">
        <v>6.0120514552744053</v>
      </c>
      <c r="X29" s="161"/>
      <c r="Y29" s="162"/>
      <c r="AA29" s="167"/>
      <c r="AB29" s="167"/>
    </row>
    <row r="30" spans="1:28" s="153" customFormat="1" ht="13.5">
      <c r="A30" s="178"/>
      <c r="B30" s="471" t="s">
        <v>150</v>
      </c>
      <c r="C30" s="174">
        <v>812548.43437530007</v>
      </c>
      <c r="D30" s="173">
        <v>6043711.5501183001</v>
      </c>
      <c r="E30" s="173">
        <v>835202.5802127301</v>
      </c>
      <c r="F30" s="173">
        <v>-249560.93437499995</v>
      </c>
      <c r="G30" s="172">
        <v>585641.64583773015</v>
      </c>
      <c r="H30" s="173">
        <v>292138.23693499999</v>
      </c>
      <c r="I30" s="172">
        <v>305.20006469999998</v>
      </c>
      <c r="J30" s="173">
        <v>291833.03687030001</v>
      </c>
      <c r="K30" s="174">
        <v>1727737.459885</v>
      </c>
      <c r="L30" s="173">
        <v>71725.391774999996</v>
      </c>
      <c r="M30" s="174">
        <v>1656012.0681100001</v>
      </c>
      <c r="N30" s="173">
        <v>362159.27738799999</v>
      </c>
      <c r="O30" s="175">
        <v>4684415.2516653799</v>
      </c>
      <c r="P30" s="173">
        <v>6994419.63403368</v>
      </c>
      <c r="Q30" s="176">
        <v>491173.46207911021</v>
      </c>
      <c r="R30" s="177">
        <v>1045176.2676739999</v>
      </c>
      <c r="S30" s="173">
        <v>1536349.7297531101</v>
      </c>
      <c r="T30" s="176">
        <v>1000061.3884073</v>
      </c>
      <c r="U30" s="159">
        <v>0.81249855638299018</v>
      </c>
      <c r="V30" s="160">
        <v>6.0433405590666078</v>
      </c>
      <c r="X30" s="161"/>
      <c r="Y30" s="162"/>
      <c r="AA30" s="167"/>
      <c r="AB30" s="167"/>
    </row>
    <row r="31" spans="1:28" s="153" customFormat="1" ht="13.5">
      <c r="A31" s="178"/>
      <c r="B31" s="471" t="s">
        <v>151</v>
      </c>
      <c r="C31" s="174">
        <v>790966.75635005999</v>
      </c>
      <c r="D31" s="173">
        <v>6047724.7490920601</v>
      </c>
      <c r="E31" s="173">
        <v>810904.42003596993</v>
      </c>
      <c r="F31" s="173">
        <v>-240502.57236700004</v>
      </c>
      <c r="G31" s="172">
        <v>570401.84766896989</v>
      </c>
      <c r="H31" s="173">
        <v>291798.87251399999</v>
      </c>
      <c r="I31" s="172">
        <v>415.79939094000002</v>
      </c>
      <c r="J31" s="173">
        <v>291383.07312305999</v>
      </c>
      <c r="K31" s="174">
        <v>1726554.17821352</v>
      </c>
      <c r="L31" s="173">
        <v>76228.504218000002</v>
      </c>
      <c r="M31" s="174">
        <v>1650325.67399552</v>
      </c>
      <c r="N31" s="173">
        <v>379345.35813499999</v>
      </c>
      <c r="O31" s="175">
        <v>4721952.8399430001</v>
      </c>
      <c r="P31" s="173">
        <v>7043006.9451965801</v>
      </c>
      <c r="Q31" s="176">
        <v>490814.61291558034</v>
      </c>
      <c r="R31" s="177">
        <v>1074869.430859</v>
      </c>
      <c r="S31" s="173">
        <v>1565684.0437745804</v>
      </c>
      <c r="T31" s="176">
        <v>973369.18639206002</v>
      </c>
      <c r="U31" s="159">
        <v>0.81260714578596616</v>
      </c>
      <c r="V31" s="160">
        <v>6.2131869732889999</v>
      </c>
      <c r="X31" s="161"/>
      <c r="Y31" s="162"/>
      <c r="AA31" s="167"/>
      <c r="AB31" s="167"/>
    </row>
    <row r="32" spans="1:28" s="153" customFormat="1" ht="13.5">
      <c r="A32" s="178"/>
      <c r="B32" s="471" t="s">
        <v>152</v>
      </c>
      <c r="C32" s="174">
        <v>804511.51726806001</v>
      </c>
      <c r="D32" s="173">
        <v>6120848.1432070602</v>
      </c>
      <c r="E32" s="173">
        <v>821428.31014003011</v>
      </c>
      <c r="F32" s="173">
        <v>-250868.81502429472</v>
      </c>
      <c r="G32" s="172">
        <v>570559.49511573534</v>
      </c>
      <c r="H32" s="173">
        <v>308206.77512100001</v>
      </c>
      <c r="I32" s="172">
        <v>347.41876094000003</v>
      </c>
      <c r="J32" s="173">
        <v>307859.35636005999</v>
      </c>
      <c r="K32" s="174">
        <v>1711920.5450329999</v>
      </c>
      <c r="L32" s="173">
        <v>96697.667928999988</v>
      </c>
      <c r="M32" s="174">
        <v>1615222.877104</v>
      </c>
      <c r="N32" s="173">
        <v>381391.44805100001</v>
      </c>
      <c r="O32" s="175">
        <v>4801959.5629310003</v>
      </c>
      <c r="P32" s="173">
        <v>7106433.2444460597</v>
      </c>
      <c r="Q32" s="176">
        <v>505022.07341615023</v>
      </c>
      <c r="R32" s="177">
        <v>1051122.5229389998</v>
      </c>
      <c r="S32" s="173">
        <v>1556144.59635515</v>
      </c>
      <c r="T32" s="176">
        <v>998632.38779006002</v>
      </c>
      <c r="U32" s="159">
        <v>0.80561328383151787</v>
      </c>
      <c r="V32" s="160">
        <v>6.1292305537499061</v>
      </c>
      <c r="X32" s="161"/>
      <c r="Y32" s="162"/>
      <c r="AA32" s="167"/>
      <c r="AB32" s="167"/>
    </row>
    <row r="33" spans="1:28" s="153" customFormat="1" ht="13.5">
      <c r="A33" s="178"/>
      <c r="B33" s="471" t="s">
        <v>153</v>
      </c>
      <c r="C33" s="174">
        <v>791770.69733264996</v>
      </c>
      <c r="D33" s="173">
        <v>6160766.2026386503</v>
      </c>
      <c r="E33" s="173">
        <v>897264.95430256973</v>
      </c>
      <c r="F33" s="173">
        <v>-220584.30507600002</v>
      </c>
      <c r="G33" s="172">
        <v>676680.64922656969</v>
      </c>
      <c r="H33" s="173">
        <v>257469.03307100001</v>
      </c>
      <c r="I33" s="172">
        <v>334.39890835</v>
      </c>
      <c r="J33" s="173">
        <v>257134.63416265001</v>
      </c>
      <c r="K33" s="174">
        <v>1723211.50751624</v>
      </c>
      <c r="L33" s="173">
        <v>106254.45728500001</v>
      </c>
      <c r="M33" s="174">
        <v>1616957.05023124</v>
      </c>
      <c r="N33" s="173">
        <v>396292.18930600001</v>
      </c>
      <c r="O33" s="175">
        <v>4833940.4874664098</v>
      </c>
      <c r="P33" s="173">
        <v>7104324.3611663003</v>
      </c>
      <c r="Q33" s="176">
        <v>534791.17610210972</v>
      </c>
      <c r="R33" s="177">
        <v>1085447.6316529999</v>
      </c>
      <c r="S33" s="173">
        <v>1620238.8077551096</v>
      </c>
      <c r="T33" s="176">
        <v>1001383.7541426499</v>
      </c>
      <c r="U33" s="159">
        <v>0.79067659531838175</v>
      </c>
      <c r="V33" s="160">
        <v>6.1522529970673281</v>
      </c>
      <c r="X33" s="161"/>
      <c r="Y33" s="162"/>
      <c r="AA33" s="167"/>
      <c r="AB33" s="167"/>
    </row>
    <row r="34" spans="1:28" s="153" customFormat="1" ht="13.5">
      <c r="A34" s="178"/>
      <c r="B34" s="471" t="s">
        <v>154</v>
      </c>
      <c r="C34" s="174">
        <v>791553.93572676997</v>
      </c>
      <c r="D34" s="173">
        <v>6243718.7719987705</v>
      </c>
      <c r="E34" s="173">
        <v>901490.54205950012</v>
      </c>
      <c r="F34" s="173">
        <v>-219060.39874500007</v>
      </c>
      <c r="G34" s="172">
        <v>682430.14331450011</v>
      </c>
      <c r="H34" s="173">
        <v>246595.15158900002</v>
      </c>
      <c r="I34" s="172">
        <v>297.94415322999998</v>
      </c>
      <c r="J34" s="173">
        <v>246297.20743577002</v>
      </c>
      <c r="K34" s="174">
        <v>1773104.085438</v>
      </c>
      <c r="L34" s="173">
        <v>104403.96716499999</v>
      </c>
      <c r="M34" s="174">
        <v>1668700.118273</v>
      </c>
      <c r="N34" s="173">
        <v>399738.89677300001</v>
      </c>
      <c r="O34" s="175">
        <v>4874599.0573141892</v>
      </c>
      <c r="P34" s="173">
        <v>7189335.2797959596</v>
      </c>
      <c r="Q34" s="176">
        <v>528082.14010995021</v>
      </c>
      <c r="R34" s="177">
        <v>1099964.51100124</v>
      </c>
      <c r="S34" s="173">
        <v>1628046.6511111902</v>
      </c>
      <c r="T34" s="176">
        <v>1004713.21787977</v>
      </c>
      <c r="U34" s="159">
        <v>0.78784067098985067</v>
      </c>
      <c r="V34" s="160">
        <v>6.2144288149953768</v>
      </c>
      <c r="X34" s="161"/>
      <c r="Y34" s="162"/>
      <c r="AA34" s="167"/>
      <c r="AB34" s="167"/>
    </row>
    <row r="35" spans="1:28" s="153" customFormat="1" ht="13.5">
      <c r="A35" s="178"/>
      <c r="B35" s="471" t="s">
        <v>155</v>
      </c>
      <c r="C35" s="174">
        <v>808987.95351277292</v>
      </c>
      <c r="D35" s="173">
        <v>6284450.7944136327</v>
      </c>
      <c r="E35" s="173">
        <v>811199.40942999977</v>
      </c>
      <c r="F35" s="173">
        <v>-255880.47292820999</v>
      </c>
      <c r="G35" s="172">
        <v>555318.93650178984</v>
      </c>
      <c r="H35" s="173">
        <v>369215.64316600002</v>
      </c>
      <c r="I35" s="172">
        <v>305.99022122700001</v>
      </c>
      <c r="J35" s="173">
        <v>368909.65294477303</v>
      </c>
      <c r="K35" s="174">
        <v>1787158.10159807</v>
      </c>
      <c r="L35" s="173">
        <v>101534.77311499999</v>
      </c>
      <c r="M35" s="174">
        <v>1685623.32848307</v>
      </c>
      <c r="N35" s="173">
        <v>409143.59577299998</v>
      </c>
      <c r="O35" s="175">
        <v>4961906.0081110001</v>
      </c>
      <c r="P35" s="173">
        <v>7425582.5853118431</v>
      </c>
      <c r="Q35" s="176">
        <v>556422.09329423995</v>
      </c>
      <c r="R35" s="177">
        <v>1140028.6341049997</v>
      </c>
      <c r="S35" s="173">
        <v>1696450.7273992398</v>
      </c>
      <c r="T35" s="176">
        <v>1010541.7800707731</v>
      </c>
      <c r="U35" s="159">
        <v>0.80054874471010551</v>
      </c>
      <c r="V35" s="160">
        <v>6.2188925963788479</v>
      </c>
      <c r="X35" s="161"/>
      <c r="Y35" s="162"/>
      <c r="AA35" s="167"/>
      <c r="AB35" s="167"/>
    </row>
    <row r="36" spans="1:28" s="153" customFormat="1" ht="13.5">
      <c r="A36" s="178"/>
      <c r="B36" s="471" t="s">
        <v>156</v>
      </c>
      <c r="C36" s="174">
        <v>782659.03360583994</v>
      </c>
      <c r="D36" s="173">
        <v>6325969.7237818399</v>
      </c>
      <c r="E36" s="173">
        <v>784799.59777447034</v>
      </c>
      <c r="F36" s="173">
        <v>-231348.76052999997</v>
      </c>
      <c r="G36" s="172">
        <v>553450.83724447037</v>
      </c>
      <c r="H36" s="173">
        <v>418217.11190100003</v>
      </c>
      <c r="I36" s="172">
        <v>211.18506615999999</v>
      </c>
      <c r="J36" s="173">
        <v>418005.92683484004</v>
      </c>
      <c r="K36" s="174">
        <v>1727138.7220640001</v>
      </c>
      <c r="L36" s="173">
        <v>105534.924753</v>
      </c>
      <c r="M36" s="174">
        <v>1621603.7973110001</v>
      </c>
      <c r="N36" s="173">
        <v>413487.77183799999</v>
      </c>
      <c r="O36" s="175">
        <v>5021586.7827110002</v>
      </c>
      <c r="P36" s="173">
        <v>7474684.2786948401</v>
      </c>
      <c r="Q36" s="176">
        <v>589152.40332712035</v>
      </c>
      <c r="R36" s="177">
        <v>1113012.988830125</v>
      </c>
      <c r="S36" s="173">
        <v>1702165.3921572454</v>
      </c>
      <c r="T36" s="176">
        <v>998428.09059384</v>
      </c>
      <c r="U36" s="159">
        <v>0.78389123961880314</v>
      </c>
      <c r="V36" s="160">
        <v>6.3359292305360837</v>
      </c>
      <c r="X36" s="161"/>
      <c r="Y36" s="162"/>
      <c r="AA36" s="167"/>
      <c r="AB36" s="167"/>
    </row>
    <row r="37" spans="1:28" s="153" customFormat="1" ht="13.5">
      <c r="A37" s="178"/>
      <c r="B37" s="471" t="s">
        <v>157</v>
      </c>
      <c r="C37" s="174">
        <v>788820.14373847004</v>
      </c>
      <c r="D37" s="173">
        <v>6355317.27921547</v>
      </c>
      <c r="E37" s="173">
        <v>737465.34402054513</v>
      </c>
      <c r="F37" s="173">
        <v>-189870.4440109999</v>
      </c>
      <c r="G37" s="172">
        <v>547594.90000954526</v>
      </c>
      <c r="H37" s="173">
        <v>438615.99923099997</v>
      </c>
      <c r="I37" s="172">
        <v>296.86290653000003</v>
      </c>
      <c r="J37" s="173">
        <v>438319.13632446999</v>
      </c>
      <c r="K37" s="174">
        <v>1748037.3489776501</v>
      </c>
      <c r="L37" s="173">
        <v>115978.13410900001</v>
      </c>
      <c r="M37" s="174">
        <v>1632059.2148686501</v>
      </c>
      <c r="N37" s="173">
        <v>413592.10078799998</v>
      </c>
      <c r="O37" s="175">
        <v>5094946.5054989997</v>
      </c>
      <c r="P37" s="173">
        <v>7578916.9574801195</v>
      </c>
      <c r="Q37" s="176">
        <v>555254.74972567521</v>
      </c>
      <c r="R37" s="177">
        <v>1215939.828548</v>
      </c>
      <c r="S37" s="173">
        <v>1771194.5782736752</v>
      </c>
      <c r="T37" s="176">
        <v>941606.80299146997</v>
      </c>
      <c r="U37" s="159">
        <v>0.83773836513542688</v>
      </c>
      <c r="V37" s="160">
        <v>6.7494385756610162</v>
      </c>
      <c r="X37" s="161"/>
      <c r="Y37" s="162"/>
      <c r="AA37" s="167"/>
      <c r="AB37" s="167"/>
    </row>
    <row r="38" spans="1:28" s="153" customFormat="1" ht="13.5">
      <c r="A38" s="178"/>
      <c r="B38" s="471" t="s">
        <v>158</v>
      </c>
      <c r="C38" s="174">
        <v>830793.2567823499</v>
      </c>
      <c r="D38" s="173">
        <v>6427329.5849448601</v>
      </c>
      <c r="E38" s="173">
        <v>750541.14853672683</v>
      </c>
      <c r="F38" s="173">
        <v>-202093.05883300008</v>
      </c>
      <c r="G38" s="172">
        <v>548448.08970372682</v>
      </c>
      <c r="H38" s="173">
        <v>473118.13700011</v>
      </c>
      <c r="I38" s="172">
        <v>301.09859265</v>
      </c>
      <c r="J38" s="173">
        <v>472817.03840745997</v>
      </c>
      <c r="K38" s="174">
        <v>1763914.1171317701</v>
      </c>
      <c r="L38" s="173">
        <v>120728.664728</v>
      </c>
      <c r="M38" s="174">
        <v>1643185.4524037701</v>
      </c>
      <c r="N38" s="173">
        <v>432853.51034799998</v>
      </c>
      <c r="O38" s="175">
        <v>5135546.6724300003</v>
      </c>
      <c r="P38" s="173">
        <v>7684402.6735892305</v>
      </c>
      <c r="Q38" s="176">
        <v>582368.05724093737</v>
      </c>
      <c r="R38" s="177">
        <v>1223153.1211089999</v>
      </c>
      <c r="S38" s="173">
        <v>1805521.1783499373</v>
      </c>
      <c r="T38" s="176">
        <v>961096.31262334983</v>
      </c>
      <c r="U38" s="159">
        <v>0.86442247865322397</v>
      </c>
      <c r="V38" s="160">
        <v>6.6874979130876211</v>
      </c>
      <c r="X38" s="161"/>
      <c r="Y38" s="162"/>
    </row>
    <row r="39" spans="1:28" s="153" customFormat="1" ht="13.5" customHeight="1">
      <c r="A39" s="470"/>
      <c r="B39" s="168"/>
      <c r="C39" s="170"/>
      <c r="D39" s="169"/>
      <c r="E39" s="169"/>
      <c r="F39" s="169"/>
      <c r="G39" s="158"/>
      <c r="H39" s="169"/>
      <c r="I39" s="158"/>
      <c r="J39" s="169"/>
      <c r="K39" s="170"/>
      <c r="L39" s="169"/>
      <c r="M39" s="170"/>
      <c r="N39" s="169"/>
      <c r="O39" s="171"/>
      <c r="P39" s="169"/>
      <c r="Q39" s="141"/>
      <c r="R39" s="142"/>
      <c r="S39" s="141"/>
      <c r="T39" s="141"/>
      <c r="U39" s="159"/>
      <c r="V39" s="160"/>
      <c r="X39" s="161"/>
      <c r="Y39" s="162"/>
      <c r="Z39" s="166"/>
      <c r="AA39" s="167"/>
      <c r="AB39" s="167"/>
    </row>
    <row r="40" spans="1:28" s="153" customFormat="1" ht="13.5">
      <c r="A40" s="470">
        <v>2019</v>
      </c>
      <c r="B40" s="471" t="s">
        <v>147</v>
      </c>
      <c r="C40" s="174">
        <v>800490.89817602001</v>
      </c>
      <c r="D40" s="173">
        <v>6419135.3734070202</v>
      </c>
      <c r="E40" s="173">
        <v>676898.51206393412</v>
      </c>
      <c r="F40" s="173">
        <v>-184697.32746800006</v>
      </c>
      <c r="G40" s="172">
        <v>492201.18459593406</v>
      </c>
      <c r="H40" s="173">
        <v>516823.52149199997</v>
      </c>
      <c r="I40" s="172">
        <v>354.19009597999997</v>
      </c>
      <c r="J40" s="173">
        <v>516469.33139601996</v>
      </c>
      <c r="K40" s="174">
        <v>1822015.619899</v>
      </c>
      <c r="L40" s="173">
        <v>129075.614386</v>
      </c>
      <c r="M40" s="174">
        <v>1692940.0055130001</v>
      </c>
      <c r="N40" s="173">
        <v>431346.76532200002</v>
      </c>
      <c r="O40" s="175">
        <v>5126060.72596124</v>
      </c>
      <c r="P40" s="173">
        <v>7766816.8281922601</v>
      </c>
      <c r="Q40" s="176">
        <v>567156.81782654452</v>
      </c>
      <c r="R40" s="177">
        <v>1272725.8215550003</v>
      </c>
      <c r="S40" s="173">
        <v>1839882.6393815447</v>
      </c>
      <c r="T40" s="176">
        <v>949128.52754302009</v>
      </c>
      <c r="U40" s="159">
        <v>0.84339567818936623</v>
      </c>
      <c r="V40" s="160">
        <v>6.7631887432822602</v>
      </c>
      <c r="X40" s="161"/>
      <c r="Y40" s="162"/>
      <c r="AA40" s="167"/>
      <c r="AB40" s="167"/>
    </row>
    <row r="41" spans="1:28" s="153" customFormat="1" ht="13.5">
      <c r="A41" s="178"/>
      <c r="B41" s="471" t="s">
        <v>148</v>
      </c>
      <c r="C41" s="174">
        <v>806114.63734001992</v>
      </c>
      <c r="D41" s="173">
        <v>6470529.0490671005</v>
      </c>
      <c r="E41" s="173">
        <v>690903.64321384847</v>
      </c>
      <c r="F41" s="173">
        <v>-204999.97702600004</v>
      </c>
      <c r="G41" s="172">
        <v>485903.66618784843</v>
      </c>
      <c r="H41" s="173">
        <v>511941.020624</v>
      </c>
      <c r="I41" s="172">
        <v>218.84054698</v>
      </c>
      <c r="J41" s="173">
        <v>511722.18007702002</v>
      </c>
      <c r="K41" s="174">
        <v>1850501.1485555</v>
      </c>
      <c r="L41" s="173">
        <v>124389.382524</v>
      </c>
      <c r="M41" s="174">
        <v>1726111.7660315</v>
      </c>
      <c r="N41" s="173">
        <v>434703.097955</v>
      </c>
      <c r="O41" s="175">
        <v>5142996.3405839996</v>
      </c>
      <c r="P41" s="173">
        <v>7815533.3846475203</v>
      </c>
      <c r="Q41" s="176">
        <v>566555.86785916833</v>
      </c>
      <c r="R41" s="177">
        <v>1264352.1339094997</v>
      </c>
      <c r="S41" s="173">
        <v>1830908.0017686682</v>
      </c>
      <c r="T41" s="176">
        <v>963038.46737202001</v>
      </c>
      <c r="U41" s="159">
        <v>0.83705341442879178</v>
      </c>
      <c r="V41" s="160">
        <v>6.7188687350404113</v>
      </c>
      <c r="X41" s="161"/>
      <c r="Y41" s="162"/>
      <c r="AA41" s="167"/>
      <c r="AB41" s="167"/>
    </row>
    <row r="42" spans="1:28" s="153" customFormat="1" ht="13.5">
      <c r="A42" s="178"/>
      <c r="B42" s="471" t="s">
        <v>149</v>
      </c>
      <c r="C42" s="174">
        <v>853568.29405376012</v>
      </c>
      <c r="D42" s="173">
        <v>6550042.1245630905</v>
      </c>
      <c r="E42" s="173">
        <v>691891.48242887517</v>
      </c>
      <c r="F42" s="173">
        <v>-164512.64044921999</v>
      </c>
      <c r="G42" s="172">
        <v>527378.8419796552</v>
      </c>
      <c r="H42" s="173">
        <v>505063.46915800002</v>
      </c>
      <c r="I42" s="172">
        <v>357.51774289000002</v>
      </c>
      <c r="J42" s="173">
        <v>504705.95141511003</v>
      </c>
      <c r="K42" s="174">
        <v>1848126.0064579998</v>
      </c>
      <c r="L42" s="173">
        <v>114601.49647300001</v>
      </c>
      <c r="M42" s="174">
        <v>1733524.5099849999</v>
      </c>
      <c r="N42" s="173">
        <v>436181.45773600001</v>
      </c>
      <c r="O42" s="175">
        <v>5182016.4824795099</v>
      </c>
      <c r="P42" s="173">
        <v>7856428.4016156197</v>
      </c>
      <c r="Q42" s="176">
        <v>508912.02912363503</v>
      </c>
      <c r="R42" s="177">
        <v>1324853.0899100001</v>
      </c>
      <c r="S42" s="173">
        <v>1833765.1190336351</v>
      </c>
      <c r="T42" s="176">
        <v>962938.29937810998</v>
      </c>
      <c r="U42" s="159">
        <v>0.88642054699144923</v>
      </c>
      <c r="V42" s="160">
        <v>6.8021410393514037</v>
      </c>
      <c r="X42" s="161"/>
      <c r="Y42" s="162"/>
      <c r="AA42" s="167"/>
      <c r="AB42" s="167"/>
    </row>
    <row r="43" spans="1:28" s="153" customFormat="1" ht="13.5">
      <c r="A43" s="178"/>
      <c r="B43" s="471" t="s">
        <v>150</v>
      </c>
      <c r="C43" s="174">
        <v>828316.98357439996</v>
      </c>
      <c r="D43" s="173">
        <v>6585518.9184593996</v>
      </c>
      <c r="E43" s="173">
        <v>771272.36157891992</v>
      </c>
      <c r="F43" s="173">
        <v>-174300.07915999996</v>
      </c>
      <c r="G43" s="172">
        <v>596972.28241891996</v>
      </c>
      <c r="H43" s="173">
        <v>436433.53070999996</v>
      </c>
      <c r="I43" s="172">
        <v>371.45764360000004</v>
      </c>
      <c r="J43" s="173">
        <v>436062.07306639996</v>
      </c>
      <c r="K43" s="174">
        <v>1885524.7173640002</v>
      </c>
      <c r="L43" s="173">
        <v>112704.03510800001</v>
      </c>
      <c r="M43" s="174">
        <v>1772820.6822560001</v>
      </c>
      <c r="N43" s="173">
        <v>450262.812003</v>
      </c>
      <c r="O43" s="175">
        <v>5139385.4640560001</v>
      </c>
      <c r="P43" s="173">
        <v>7798531.0313814003</v>
      </c>
      <c r="Q43" s="176">
        <v>529915.11260382971</v>
      </c>
      <c r="R43" s="177">
        <v>1280069.2827369999</v>
      </c>
      <c r="S43" s="173">
        <v>1809984.3953408296</v>
      </c>
      <c r="T43" s="176">
        <v>924228.93473039998</v>
      </c>
      <c r="U43" s="159">
        <v>0.8962248988839786</v>
      </c>
      <c r="V43" s="160">
        <v>7.1254195481127338</v>
      </c>
      <c r="X43" s="161"/>
      <c r="Y43" s="162"/>
      <c r="AA43" s="167"/>
      <c r="AB43" s="167"/>
    </row>
    <row r="44" spans="1:28" s="153" customFormat="1" ht="13.5">
      <c r="A44" s="178"/>
      <c r="B44" s="471" t="s">
        <v>151</v>
      </c>
      <c r="C44" s="174">
        <v>802208.37818851008</v>
      </c>
      <c r="D44" s="173">
        <v>6621379.7921325108</v>
      </c>
      <c r="E44" s="173">
        <v>779272.74580789066</v>
      </c>
      <c r="F44" s="173">
        <v>-142754.94501700002</v>
      </c>
      <c r="G44" s="172">
        <v>636517.80079089059</v>
      </c>
      <c r="H44" s="173">
        <v>317529.32217299996</v>
      </c>
      <c r="I44" s="172">
        <v>445.69029648999998</v>
      </c>
      <c r="J44" s="173">
        <v>317083.63187650999</v>
      </c>
      <c r="K44" s="174">
        <v>2006505.9144530001</v>
      </c>
      <c r="L44" s="173">
        <v>109053.33850700001</v>
      </c>
      <c r="M44" s="174">
        <v>1897452.5759459999</v>
      </c>
      <c r="N44" s="173">
        <v>448793.597289</v>
      </c>
      <c r="O44" s="175">
        <v>5132565.8986459998</v>
      </c>
      <c r="P44" s="173">
        <v>7795895.7037575096</v>
      </c>
      <c r="Q44" s="176">
        <v>473560.07664090022</v>
      </c>
      <c r="R44" s="177">
        <v>1337473.6357759999</v>
      </c>
      <c r="S44" s="173">
        <v>1811033.7124169001</v>
      </c>
      <c r="T44" s="176">
        <v>849420.10565751011</v>
      </c>
      <c r="U44" s="159">
        <v>0.94441887217579468</v>
      </c>
      <c r="V44" s="160">
        <v>7.7951766717449003</v>
      </c>
      <c r="X44" s="161"/>
      <c r="Y44" s="162"/>
      <c r="AA44" s="167"/>
      <c r="AB44" s="167"/>
    </row>
    <row r="45" spans="1:28" s="153" customFormat="1" ht="13.5">
      <c r="A45" s="178"/>
      <c r="B45" s="471" t="s">
        <v>152</v>
      </c>
      <c r="C45" s="174">
        <v>803324.98776607995</v>
      </c>
      <c r="D45" s="173">
        <v>6661231.0480335895</v>
      </c>
      <c r="E45" s="173">
        <v>807936.58925373422</v>
      </c>
      <c r="F45" s="173">
        <v>-172793.51499297516</v>
      </c>
      <c r="G45" s="172">
        <v>635143.07426075905</v>
      </c>
      <c r="H45" s="173">
        <v>343167.65554900002</v>
      </c>
      <c r="I45" s="172">
        <v>260.85947433999996</v>
      </c>
      <c r="J45" s="173">
        <v>342906.79607466003</v>
      </c>
      <c r="K45" s="174">
        <v>2047989.3292970001</v>
      </c>
      <c r="L45" s="173">
        <v>112306.38624800004</v>
      </c>
      <c r="M45" s="174">
        <v>1935682.9430490001</v>
      </c>
      <c r="N45" s="173">
        <v>450840.00686800003</v>
      </c>
      <c r="O45" s="175">
        <v>5184664.1719926726</v>
      </c>
      <c r="P45" s="173">
        <v>7914093.9179843329</v>
      </c>
      <c r="Q45" s="176">
        <v>529210.43465862423</v>
      </c>
      <c r="R45" s="177">
        <v>1358795.5095529801</v>
      </c>
      <c r="S45" s="173">
        <v>1888005.9442116043</v>
      </c>
      <c r="T45" s="176">
        <v>874533.05542025995</v>
      </c>
      <c r="U45" s="159">
        <v>0.91857589920376348</v>
      </c>
      <c r="V45" s="160">
        <v>7.6169002495080207</v>
      </c>
      <c r="X45" s="161"/>
      <c r="Y45" s="162"/>
      <c r="AA45" s="167"/>
      <c r="AB45" s="167"/>
    </row>
    <row r="46" spans="1:28" s="153" customFormat="1" ht="13.5">
      <c r="A46" s="178"/>
      <c r="B46" s="471" t="s">
        <v>153</v>
      </c>
      <c r="C46" s="174">
        <v>798745.65012012003</v>
      </c>
      <c r="D46" s="173">
        <v>6697443.4650461208</v>
      </c>
      <c r="E46" s="173">
        <v>823765.34555692063</v>
      </c>
      <c r="F46" s="173">
        <v>-139885.84296599994</v>
      </c>
      <c r="G46" s="172">
        <v>683879.50259092066</v>
      </c>
      <c r="H46" s="173">
        <v>346100.72464500001</v>
      </c>
      <c r="I46" s="172">
        <v>281.60740487999999</v>
      </c>
      <c r="J46" s="173">
        <v>345819.11724012002</v>
      </c>
      <c r="K46" s="174">
        <v>2069171.2081990002</v>
      </c>
      <c r="L46" s="173">
        <v>104212.049887</v>
      </c>
      <c r="M46" s="174">
        <v>1964959.1583120003</v>
      </c>
      <c r="N46" s="173">
        <v>462081.04858399997</v>
      </c>
      <c r="O46" s="175">
        <v>5181808.3101589996</v>
      </c>
      <c r="P46" s="173">
        <v>7954667.6342951199</v>
      </c>
      <c r="Q46" s="176">
        <v>542464.4982360705</v>
      </c>
      <c r="R46" s="177">
        <v>1398639.1736040004</v>
      </c>
      <c r="S46" s="173">
        <v>1941103.6718400707</v>
      </c>
      <c r="T46" s="176">
        <v>888419.20198611997</v>
      </c>
      <c r="U46" s="159">
        <v>0.89906391975147681</v>
      </c>
      <c r="V46" s="160">
        <v>7.5386072814202381</v>
      </c>
      <c r="X46" s="161"/>
      <c r="Y46" s="162"/>
      <c r="AA46" s="167"/>
      <c r="AB46" s="167"/>
    </row>
    <row r="47" spans="1:28" s="153" customFormat="1" ht="13.5">
      <c r="A47" s="178"/>
      <c r="B47" s="471" t="s">
        <v>154</v>
      </c>
      <c r="C47" s="174">
        <v>818128.19555675006</v>
      </c>
      <c r="D47" s="173">
        <v>6733743.0122437496</v>
      </c>
      <c r="E47" s="173">
        <v>848434.89827844943</v>
      </c>
      <c r="F47" s="463">
        <v>-142865.27539899995</v>
      </c>
      <c r="G47" s="172">
        <v>705569.62287944951</v>
      </c>
      <c r="H47" s="173">
        <v>351016.32536999998</v>
      </c>
      <c r="I47" s="172">
        <v>434.74144824999996</v>
      </c>
      <c r="J47" s="173">
        <v>350581.58392174996</v>
      </c>
      <c r="K47" s="174">
        <v>2093023.5214336</v>
      </c>
      <c r="L47" s="173">
        <v>104666.796907</v>
      </c>
      <c r="M47" s="174">
        <v>1988356.7245266</v>
      </c>
      <c r="N47" s="173">
        <v>460665.39782399999</v>
      </c>
      <c r="O47" s="175">
        <v>5205961.0989039997</v>
      </c>
      <c r="P47" s="173">
        <v>8005564.8051763494</v>
      </c>
      <c r="Q47" s="176">
        <v>552770.7749575295</v>
      </c>
      <c r="R47" s="177">
        <v>1424620.6408549999</v>
      </c>
      <c r="S47" s="173">
        <v>1977391.4158125294</v>
      </c>
      <c r="T47" s="176">
        <v>913417.56091775</v>
      </c>
      <c r="U47" s="159">
        <v>0.89567819862664055</v>
      </c>
      <c r="V47" s="160">
        <v>7.3720314786569983</v>
      </c>
      <c r="X47" s="161"/>
      <c r="Y47" s="162"/>
      <c r="AA47" s="167"/>
      <c r="AB47" s="167"/>
    </row>
    <row r="48" spans="1:28" s="153" customFormat="1" ht="13.5">
      <c r="A48" s="178"/>
      <c r="B48" s="471" t="s">
        <v>155</v>
      </c>
      <c r="C48" s="174">
        <v>843069.64781554998</v>
      </c>
      <c r="D48" s="173">
        <v>6761262.4618270397</v>
      </c>
      <c r="E48" s="173">
        <v>851698.74119278695</v>
      </c>
      <c r="F48" s="463">
        <v>-143182.32257243933</v>
      </c>
      <c r="G48" s="172">
        <v>708516.41862034763</v>
      </c>
      <c r="H48" s="173">
        <v>383434.05181600002</v>
      </c>
      <c r="I48" s="172">
        <v>277.34376644999998</v>
      </c>
      <c r="J48" s="173">
        <v>383156.70804955001</v>
      </c>
      <c r="K48" s="174">
        <v>2038214.3297270001</v>
      </c>
      <c r="L48" s="173">
        <v>105119.01134700001</v>
      </c>
      <c r="M48" s="174">
        <v>1933095.3183800001</v>
      </c>
      <c r="N48" s="173">
        <v>461467.06703500001</v>
      </c>
      <c r="O48" s="175">
        <v>5243586.5371120004</v>
      </c>
      <c r="P48" s="173">
        <v>8021305.630576551</v>
      </c>
      <c r="Q48" s="176">
        <v>584778.44462411664</v>
      </c>
      <c r="R48" s="177">
        <v>1383781.1427441698</v>
      </c>
      <c r="S48" s="173">
        <v>1968559.5873682864</v>
      </c>
      <c r="T48" s="176">
        <v>914667.48712855007</v>
      </c>
      <c r="U48" s="159">
        <v>0.92172254910058093</v>
      </c>
      <c r="V48" s="160">
        <v>7.3920441657469693</v>
      </c>
      <c r="X48" s="161"/>
      <c r="Y48" s="162"/>
      <c r="AA48" s="167"/>
      <c r="AB48" s="167"/>
    </row>
    <row r="49" spans="1:28" s="153" customFormat="1" ht="13.5">
      <c r="A49" s="178"/>
      <c r="B49" s="471" t="s">
        <v>156</v>
      </c>
      <c r="C49" s="174">
        <v>810596.09609829006</v>
      </c>
      <c r="D49" s="173">
        <v>6743724.6305772197</v>
      </c>
      <c r="E49" s="173">
        <v>869287.46696771251</v>
      </c>
      <c r="F49" s="463">
        <v>-172519.65122299988</v>
      </c>
      <c r="G49" s="172">
        <v>696767.8157447126</v>
      </c>
      <c r="H49" s="173">
        <v>350193.64094199997</v>
      </c>
      <c r="I49" s="172">
        <v>281.78871770999996</v>
      </c>
      <c r="J49" s="173">
        <v>349911.85222428996</v>
      </c>
      <c r="K49" s="174">
        <v>2067030.182153</v>
      </c>
      <c r="L49" s="173">
        <v>106799.62715099999</v>
      </c>
      <c r="M49" s="174">
        <v>1960230.555002</v>
      </c>
      <c r="N49" s="173">
        <v>465024.751697</v>
      </c>
      <c r="O49" s="175">
        <v>5275632.8686229996</v>
      </c>
      <c r="P49" s="173">
        <v>8050800.0275462903</v>
      </c>
      <c r="Q49" s="176">
        <v>569872.12611199275</v>
      </c>
      <c r="R49" s="177">
        <v>1433971.0866020001</v>
      </c>
      <c r="S49" s="173">
        <v>2003843.2127139927</v>
      </c>
      <c r="T49" s="176">
        <v>908358.32139328995</v>
      </c>
      <c r="U49" s="159">
        <v>0.89237482280665759</v>
      </c>
      <c r="V49" s="160">
        <v>7.4240797620847729</v>
      </c>
      <c r="X49" s="161"/>
      <c r="Y49" s="162"/>
      <c r="AA49" s="167"/>
      <c r="AB49" s="167"/>
    </row>
    <row r="50" spans="1:28" s="153" customFormat="1" ht="13.5">
      <c r="A50" s="178"/>
      <c r="B50" s="471" t="s">
        <v>157</v>
      </c>
      <c r="C50" s="174">
        <v>817647.02849065</v>
      </c>
      <c r="D50" s="173">
        <v>6790393.417525949</v>
      </c>
      <c r="E50" s="173">
        <v>879234.44519449014</v>
      </c>
      <c r="F50" s="463">
        <v>-197965.54102199999</v>
      </c>
      <c r="G50" s="172">
        <v>681268.90417249012</v>
      </c>
      <c r="H50" s="173">
        <v>332743.31216199999</v>
      </c>
      <c r="I50" s="172">
        <v>392.80106735000004</v>
      </c>
      <c r="J50" s="173">
        <v>332350.51109464996</v>
      </c>
      <c r="K50" s="174">
        <v>2071196.403901</v>
      </c>
      <c r="L50" s="173">
        <v>118852.105209</v>
      </c>
      <c r="M50" s="174">
        <v>1952344.2986920001</v>
      </c>
      <c r="N50" s="173">
        <v>473182.41352399997</v>
      </c>
      <c r="O50" s="175">
        <v>5321644.45400046</v>
      </c>
      <c r="P50" s="173">
        <v>8079521.6773111094</v>
      </c>
      <c r="Q50" s="176">
        <v>553813.63957966072</v>
      </c>
      <c r="R50" s="177">
        <v>1416583.5243779998</v>
      </c>
      <c r="S50" s="173">
        <v>1970397.1639576606</v>
      </c>
      <c r="T50" s="176">
        <v>918913.17730364995</v>
      </c>
      <c r="U50" s="159">
        <v>0.88979791419452336</v>
      </c>
      <c r="V50" s="160">
        <v>7.3895919497540294</v>
      </c>
      <c r="X50" s="161"/>
      <c r="Y50" s="162"/>
      <c r="AA50" s="167"/>
      <c r="AB50" s="167"/>
    </row>
    <row r="51" spans="1:28" s="153" customFormat="1" ht="13.5">
      <c r="A51" s="178"/>
      <c r="B51" s="471" t="s">
        <v>158</v>
      </c>
      <c r="C51" s="174">
        <v>865466.99221259006</v>
      </c>
      <c r="D51" s="173">
        <v>6912709.9133085897</v>
      </c>
      <c r="E51" s="173">
        <v>895997.46782718995</v>
      </c>
      <c r="F51" s="463">
        <v>-482404.63385400001</v>
      </c>
      <c r="G51" s="172">
        <v>413592.83397318993</v>
      </c>
      <c r="H51" s="173">
        <v>363475.73347700003</v>
      </c>
      <c r="I51" s="172">
        <v>443.95033440999998</v>
      </c>
      <c r="J51" s="173">
        <v>363031.78314259002</v>
      </c>
      <c r="K51" s="174">
        <v>2095408.8745259999</v>
      </c>
      <c r="L51" s="173">
        <v>115722.00823599999</v>
      </c>
      <c r="M51" s="174">
        <v>1979686.8662899998</v>
      </c>
      <c r="N51" s="173">
        <v>481222.21831099998</v>
      </c>
      <c r="O51" s="175">
        <v>5375076.5397460004</v>
      </c>
      <c r="P51" s="173">
        <v>8199017.4074895903</v>
      </c>
      <c r="Q51" s="176">
        <v>581006.41212496907</v>
      </c>
      <c r="R51" s="177">
        <v>1118893.91603</v>
      </c>
      <c r="S51" s="173">
        <v>1699900.328154969</v>
      </c>
      <c r="T51" s="176">
        <v>932604.45858258998</v>
      </c>
      <c r="U51" s="159">
        <v>0.92801078125657022</v>
      </c>
      <c r="V51" s="160">
        <v>7.4122634196010662</v>
      </c>
      <c r="X51" s="161"/>
      <c r="Y51" s="162"/>
    </row>
    <row r="52" spans="1:28" s="153" customFormat="1" ht="13.5" customHeight="1">
      <c r="A52" s="470"/>
      <c r="B52" s="168"/>
      <c r="C52" s="170"/>
      <c r="D52" s="169"/>
      <c r="E52" s="169"/>
      <c r="F52" s="464"/>
      <c r="G52" s="158"/>
      <c r="H52" s="169"/>
      <c r="I52" s="158"/>
      <c r="J52" s="169"/>
      <c r="K52" s="170"/>
      <c r="L52" s="169"/>
      <c r="M52" s="170"/>
      <c r="N52" s="169"/>
      <c r="O52" s="171"/>
      <c r="P52" s="169"/>
      <c r="Q52" s="141"/>
      <c r="R52" s="142"/>
      <c r="S52" s="141"/>
      <c r="T52" s="141"/>
      <c r="U52" s="159"/>
      <c r="V52" s="160"/>
      <c r="X52" s="161"/>
      <c r="Y52" s="162"/>
      <c r="Z52" s="166"/>
      <c r="AA52" s="167"/>
      <c r="AB52" s="167"/>
    </row>
    <row r="53" spans="1:28" s="153" customFormat="1" ht="13.5">
      <c r="A53" s="470">
        <v>2020</v>
      </c>
      <c r="B53" s="471" t="s">
        <v>147</v>
      </c>
      <c r="C53" s="174">
        <v>859031.95262319001</v>
      </c>
      <c r="D53" s="173">
        <v>7001065.7916201903</v>
      </c>
      <c r="E53" s="173">
        <v>925923.04488840862</v>
      </c>
      <c r="F53" s="463">
        <v>-472347.41173199995</v>
      </c>
      <c r="G53" s="172">
        <v>453575.63315640867</v>
      </c>
      <c r="H53" s="173">
        <v>335571.10098300001</v>
      </c>
      <c r="I53" s="172">
        <v>454.77918381000001</v>
      </c>
      <c r="J53" s="173">
        <v>335116.32179919002</v>
      </c>
      <c r="K53" s="174">
        <v>2171828.2433000002</v>
      </c>
      <c r="L53" s="173">
        <v>101367.475896</v>
      </c>
      <c r="M53" s="174">
        <v>2070460.7674040003</v>
      </c>
      <c r="N53" s="173">
        <v>487912.35312699998</v>
      </c>
      <c r="O53" s="175">
        <v>5374771.1669290001</v>
      </c>
      <c r="P53" s="173">
        <v>8268260.60925919</v>
      </c>
      <c r="Q53" s="176">
        <v>592890.34649042878</v>
      </c>
      <c r="R53" s="177">
        <v>1127880.104305</v>
      </c>
      <c r="S53" s="173">
        <v>1720770.4507954288</v>
      </c>
      <c r="T53" s="176">
        <v>935557.97750319005</v>
      </c>
      <c r="U53" s="159">
        <v>0.91820279798775051</v>
      </c>
      <c r="V53" s="160">
        <v>7.483305107722539</v>
      </c>
      <c r="X53" s="161"/>
      <c r="Y53" s="162"/>
      <c r="AA53" s="167"/>
      <c r="AB53" s="167"/>
    </row>
    <row r="54" spans="1:28" s="153" customFormat="1" ht="13.5">
      <c r="A54" s="178"/>
      <c r="B54" s="471" t="s">
        <v>148</v>
      </c>
      <c r="C54" s="174">
        <v>866198.63749136007</v>
      </c>
      <c r="D54" s="173">
        <v>7081610.69044636</v>
      </c>
      <c r="E54" s="173">
        <v>970984.2556041081</v>
      </c>
      <c r="F54" s="463">
        <v>-501496.20344999991</v>
      </c>
      <c r="G54" s="172">
        <v>469488.05215410818</v>
      </c>
      <c r="H54" s="173">
        <v>308676.07311300002</v>
      </c>
      <c r="I54" s="172">
        <v>271.31650464000001</v>
      </c>
      <c r="J54" s="173">
        <v>308404.75660836004</v>
      </c>
      <c r="K54" s="174">
        <v>2223634.6681630001</v>
      </c>
      <c r="L54" s="173">
        <v>97894.456630000001</v>
      </c>
      <c r="M54" s="174">
        <v>2125740.2115330002</v>
      </c>
      <c r="N54" s="173">
        <v>491251.53312099999</v>
      </c>
      <c r="O54" s="175">
        <v>5398197.5775229996</v>
      </c>
      <c r="P54" s="173">
        <v>8323594.0787853599</v>
      </c>
      <c r="Q54" s="176">
        <v>595546.10680325702</v>
      </c>
      <c r="R54" s="177">
        <v>1115925.3336899998</v>
      </c>
      <c r="S54" s="173">
        <v>1711471.4404932568</v>
      </c>
      <c r="T54" s="176">
        <v>963282.84221436013</v>
      </c>
      <c r="U54" s="159">
        <v>0.8992152663076336</v>
      </c>
      <c r="V54" s="160">
        <v>7.3515382814951904</v>
      </c>
      <c r="X54" s="161"/>
      <c r="Y54" s="162"/>
      <c r="AA54" s="167"/>
      <c r="AB54" s="167"/>
    </row>
    <row r="55" spans="1:28" s="153" customFormat="1" ht="13.5">
      <c r="A55" s="178"/>
      <c r="B55" s="471" t="s">
        <v>149</v>
      </c>
      <c r="C55" s="174">
        <v>964755.95712336001</v>
      </c>
      <c r="D55" s="173">
        <v>7335947.771035389</v>
      </c>
      <c r="E55" s="173">
        <v>943528.72364127496</v>
      </c>
      <c r="F55" s="463">
        <v>-469450.36279899988</v>
      </c>
      <c r="G55" s="172">
        <v>474078.36084227508</v>
      </c>
      <c r="H55" s="173">
        <v>474030.13081500004</v>
      </c>
      <c r="I55" s="172">
        <v>772.77858763999996</v>
      </c>
      <c r="J55" s="173">
        <v>473257.35222736007</v>
      </c>
      <c r="K55" s="174">
        <v>2297760.973274</v>
      </c>
      <c r="L55" s="173">
        <v>98956.255239999999</v>
      </c>
      <c r="M55" s="174">
        <v>2198804.7180340001</v>
      </c>
      <c r="N55" s="173">
        <v>498889.85358599998</v>
      </c>
      <c r="O55" s="175">
        <v>5485855.022144</v>
      </c>
      <c r="P55" s="173">
        <v>8656806.9459913597</v>
      </c>
      <c r="Q55" s="176">
        <v>611488.55010074563</v>
      </c>
      <c r="R55" s="177">
        <v>1183448.9856990003</v>
      </c>
      <c r="S55" s="173">
        <v>1794937.5357997459</v>
      </c>
      <c r="T55" s="176">
        <v>1013796.97036736</v>
      </c>
      <c r="U55" s="159">
        <v>0.9516263959378084</v>
      </c>
      <c r="V55" s="160">
        <v>7.2361113570670179</v>
      </c>
      <c r="X55" s="161"/>
      <c r="Y55" s="162"/>
      <c r="AA55" s="167"/>
      <c r="AB55" s="167"/>
    </row>
    <row r="56" spans="1:28" s="153" customFormat="1" ht="13.5">
      <c r="A56" s="178"/>
      <c r="B56" s="471" t="s">
        <v>150</v>
      </c>
      <c r="C56" s="174">
        <v>992502.30831836001</v>
      </c>
      <c r="D56" s="173">
        <v>7466097.7707047602</v>
      </c>
      <c r="E56" s="173">
        <v>949121.10922897386</v>
      </c>
      <c r="F56" s="463">
        <v>-453360.72891000012</v>
      </c>
      <c r="G56" s="172">
        <v>495760.38031897374</v>
      </c>
      <c r="H56" s="173">
        <v>566313.73332</v>
      </c>
      <c r="I56" s="172">
        <v>472.04025564</v>
      </c>
      <c r="J56" s="173">
        <v>565841.69306435995</v>
      </c>
      <c r="K56" s="174">
        <v>2311793.516514</v>
      </c>
      <c r="L56" s="173">
        <v>89886.563420999999</v>
      </c>
      <c r="M56" s="174">
        <v>2221906.9530930002</v>
      </c>
      <c r="N56" s="173">
        <v>521013.746636</v>
      </c>
      <c r="O56" s="175">
        <v>5489959.4096459998</v>
      </c>
      <c r="P56" s="173">
        <v>8798721.8024393599</v>
      </c>
      <c r="Q56" s="176">
        <v>693685.67490406358</v>
      </c>
      <c r="R56" s="177">
        <v>1134698.7371480002</v>
      </c>
      <c r="S56" s="173">
        <v>1828384.4120520637</v>
      </c>
      <c r="T56" s="176">
        <v>1021589.4373893599</v>
      </c>
      <c r="U56" s="159">
        <v>0.97152757457503558</v>
      </c>
      <c r="V56" s="160">
        <v>7.3083153539489807</v>
      </c>
      <c r="X56" s="161"/>
      <c r="Y56" s="162"/>
      <c r="AA56" s="167"/>
      <c r="AB56" s="167"/>
    </row>
    <row r="57" spans="1:28" s="153" customFormat="1" ht="13.5">
      <c r="A57" s="178"/>
      <c r="B57" s="471" t="s">
        <v>151</v>
      </c>
      <c r="C57" s="174">
        <v>991777.63254935993</v>
      </c>
      <c r="D57" s="173">
        <v>7523813.5586298313</v>
      </c>
      <c r="E57" s="173">
        <v>817817.25528344978</v>
      </c>
      <c r="F57" s="463">
        <v>-429593.43951260013</v>
      </c>
      <c r="G57" s="172">
        <v>388223.81577084964</v>
      </c>
      <c r="H57" s="173">
        <v>606166.10360500007</v>
      </c>
      <c r="I57" s="172">
        <v>529.45520364000004</v>
      </c>
      <c r="J57" s="173">
        <v>605636.64840136003</v>
      </c>
      <c r="K57" s="174">
        <v>2460166.3637220003</v>
      </c>
      <c r="L57" s="173">
        <v>85424.642171</v>
      </c>
      <c r="M57" s="174">
        <v>2374741.7215510001</v>
      </c>
      <c r="N57" s="173">
        <v>525583.15413399995</v>
      </c>
      <c r="O57" s="175">
        <v>5435818.4459570004</v>
      </c>
      <c r="P57" s="173">
        <v>8941779.9700433612</v>
      </c>
      <c r="Q57" s="176">
        <v>622163.69057625998</v>
      </c>
      <c r="R57" s="177">
        <v>1184026.5366080001</v>
      </c>
      <c r="S57" s="173">
        <v>1806190.22718426</v>
      </c>
      <c r="T57" s="176">
        <v>996539.39241235994</v>
      </c>
      <c r="U57" s="159">
        <v>0.99522170433075097</v>
      </c>
      <c r="V57" s="160">
        <v>7.5499409415383534</v>
      </c>
      <c r="X57" s="161"/>
      <c r="Y57" s="162"/>
      <c r="AA57" s="167"/>
      <c r="AB57" s="167"/>
    </row>
    <row r="58" spans="1:28" s="153" customFormat="1" ht="13.5">
      <c r="A58" s="178"/>
      <c r="B58" s="471" t="s">
        <v>152</v>
      </c>
      <c r="C58" s="174">
        <v>1001850.70537372</v>
      </c>
      <c r="D58" s="173">
        <v>7604127.203700861</v>
      </c>
      <c r="E58" s="173">
        <v>824638.22734935896</v>
      </c>
      <c r="F58" s="463">
        <v>-414574.07477366331</v>
      </c>
      <c r="G58" s="172">
        <v>410064.15257569565</v>
      </c>
      <c r="H58" s="173">
        <v>557283.13872199995</v>
      </c>
      <c r="I58" s="172">
        <v>607.18730428000003</v>
      </c>
      <c r="J58" s="173">
        <v>556675.95141771995</v>
      </c>
      <c r="K58" s="174">
        <v>2654580.5521510001</v>
      </c>
      <c r="L58" s="173">
        <v>91008.286919000006</v>
      </c>
      <c r="M58" s="174">
        <v>2563572.265232</v>
      </c>
      <c r="N58" s="173">
        <v>534059.227449</v>
      </c>
      <c r="O58" s="175">
        <v>5386321.55853</v>
      </c>
      <c r="P58" s="173">
        <v>9040629.0026287194</v>
      </c>
      <c r="Q58" s="176">
        <v>612267.09619788884</v>
      </c>
      <c r="R58" s="177">
        <v>1234298.8553053369</v>
      </c>
      <c r="S58" s="173">
        <v>1846565.9515032256</v>
      </c>
      <c r="T58" s="176">
        <v>868952.71762372006</v>
      </c>
      <c r="U58" s="159">
        <v>1.152940413275223</v>
      </c>
      <c r="V58" s="160">
        <v>8.7509102042922127</v>
      </c>
      <c r="X58" s="161"/>
      <c r="Y58" s="162"/>
      <c r="AA58" s="167"/>
      <c r="AB58" s="167"/>
    </row>
    <row r="59" spans="1:28" s="153" customFormat="1" ht="13.5">
      <c r="A59" s="178"/>
      <c r="B59" s="471" t="s">
        <v>153</v>
      </c>
      <c r="C59" s="174">
        <v>1024589.29887588</v>
      </c>
      <c r="D59" s="173">
        <v>7717772.2470063642</v>
      </c>
      <c r="E59" s="173">
        <v>785201.68163564929</v>
      </c>
      <c r="F59" s="463">
        <v>-460092.52831099997</v>
      </c>
      <c r="G59" s="172">
        <v>325109.15332464932</v>
      </c>
      <c r="H59" s="173">
        <v>550727.56703400007</v>
      </c>
      <c r="I59" s="172">
        <v>711.72055811999996</v>
      </c>
      <c r="J59" s="173">
        <v>550015.84647588001</v>
      </c>
      <c r="K59" s="174">
        <v>2853029.8767459998</v>
      </c>
      <c r="L59" s="173">
        <v>97451.211838999996</v>
      </c>
      <c r="M59" s="174">
        <v>2755578.664907</v>
      </c>
      <c r="N59" s="173">
        <v>556994.96518900001</v>
      </c>
      <c r="O59" s="175">
        <v>5383849.7575190002</v>
      </c>
      <c r="P59" s="173">
        <v>9246439.2340908796</v>
      </c>
      <c r="Q59" s="176">
        <v>566719.38251283939</v>
      </c>
      <c r="R59" s="177">
        <v>1287056.7578960001</v>
      </c>
      <c r="S59" s="173">
        <v>1853776.1404088396</v>
      </c>
      <c r="T59" s="176">
        <v>878831.80684588</v>
      </c>
      <c r="U59" s="159">
        <v>1.1658536831445854</v>
      </c>
      <c r="V59" s="160">
        <v>8.7818535775410584</v>
      </c>
      <c r="X59" s="161"/>
      <c r="Y59" s="162"/>
      <c r="AA59" s="167"/>
      <c r="AB59" s="167"/>
    </row>
    <row r="60" spans="1:28" s="153" customFormat="1" ht="13.5">
      <c r="A60" s="178"/>
      <c r="B60" s="471" t="s">
        <v>154</v>
      </c>
      <c r="C60" s="174">
        <v>1058461.3392758202</v>
      </c>
      <c r="D60" s="173">
        <v>7858435.8697138205</v>
      </c>
      <c r="E60" s="173">
        <v>822434.7270782158</v>
      </c>
      <c r="F60" s="463">
        <v>-490869.54967000004</v>
      </c>
      <c r="G60" s="172">
        <v>331565.17740821576</v>
      </c>
      <c r="H60" s="173">
        <v>535379.03159500007</v>
      </c>
      <c r="I60" s="172">
        <v>815.36861718</v>
      </c>
      <c r="J60" s="173">
        <v>534563.66297782003</v>
      </c>
      <c r="K60" s="174">
        <v>2914932.1137689999</v>
      </c>
      <c r="L60" s="173">
        <v>108774.813102</v>
      </c>
      <c r="M60" s="174">
        <v>2806157.300667</v>
      </c>
      <c r="N60" s="173">
        <v>581135.49014100002</v>
      </c>
      <c r="O60" s="175">
        <v>5462836.6044779997</v>
      </c>
      <c r="P60" s="173">
        <v>9384693.0582638197</v>
      </c>
      <c r="Q60" s="176">
        <v>588893.1657318963</v>
      </c>
      <c r="R60" s="177">
        <v>1268929.2002260005</v>
      </c>
      <c r="S60" s="173">
        <v>1857822.3659578967</v>
      </c>
      <c r="T60" s="176">
        <v>879828.42320081999</v>
      </c>
      <c r="U60" s="159">
        <v>1.2030315358818857</v>
      </c>
      <c r="V60" s="160">
        <v>8.9317822230893533</v>
      </c>
      <c r="X60" s="161"/>
      <c r="Y60" s="162"/>
      <c r="AA60" s="167"/>
      <c r="AB60" s="167"/>
    </row>
    <row r="61" spans="1:28" s="153" customFormat="1" ht="13.5">
      <c r="A61" s="178"/>
      <c r="B61" s="471" t="s">
        <v>155</v>
      </c>
      <c r="C61" s="174">
        <v>1057363.99644382</v>
      </c>
      <c r="D61" s="173">
        <v>8027070.1860512299</v>
      </c>
      <c r="E61" s="173">
        <v>758551.68964756501</v>
      </c>
      <c r="F61" s="463">
        <v>-461939.22474099993</v>
      </c>
      <c r="G61" s="172">
        <v>296612.46490656509</v>
      </c>
      <c r="H61" s="173">
        <v>578350.85582699999</v>
      </c>
      <c r="I61" s="172">
        <v>604.09666017999996</v>
      </c>
      <c r="J61" s="173">
        <v>577746.75916681997</v>
      </c>
      <c r="K61" s="174">
        <v>3007564.217431</v>
      </c>
      <c r="L61" s="173">
        <v>98932.079842000006</v>
      </c>
      <c r="M61" s="174">
        <v>2908632.1375890002</v>
      </c>
      <c r="N61" s="173">
        <v>584928.18326399999</v>
      </c>
      <c r="O61" s="175">
        <v>5560804.4146100003</v>
      </c>
      <c r="P61" s="173">
        <v>9632111.4946298208</v>
      </c>
      <c r="Q61" s="176">
        <v>560933.35472065455</v>
      </c>
      <c r="R61" s="177">
        <v>1340720.4187650001</v>
      </c>
      <c r="S61" s="173">
        <v>1901653.7734856545</v>
      </c>
      <c r="T61" s="176">
        <v>891389.35956981999</v>
      </c>
      <c r="U61" s="159">
        <v>1.1861976868941968</v>
      </c>
      <c r="V61" s="160">
        <v>9.0051222845256458</v>
      </c>
      <c r="X61" s="161"/>
      <c r="Y61" s="162"/>
      <c r="AA61" s="167"/>
      <c r="AB61" s="167"/>
    </row>
    <row r="62" spans="1:28" s="153" customFormat="1" ht="13.5">
      <c r="A62" s="178"/>
      <c r="B62" s="471" t="s">
        <v>156</v>
      </c>
      <c r="C62" s="174">
        <v>1085734.29365503</v>
      </c>
      <c r="D62" s="173">
        <v>8166460.9817704409</v>
      </c>
      <c r="E62" s="173">
        <v>574152.95836955949</v>
      </c>
      <c r="F62" s="463">
        <v>-468859.51149899996</v>
      </c>
      <c r="G62" s="172">
        <v>105293.44687055954</v>
      </c>
      <c r="H62" s="173">
        <v>735895.55810899998</v>
      </c>
      <c r="I62" s="172">
        <v>708.69948296999996</v>
      </c>
      <c r="J62" s="173">
        <v>735186.85862602992</v>
      </c>
      <c r="K62" s="174">
        <v>3145512.7975157397</v>
      </c>
      <c r="L62" s="173">
        <v>103103.871711</v>
      </c>
      <c r="M62" s="174">
        <v>3042408.9258047398</v>
      </c>
      <c r="N62" s="173">
        <v>572399.99118100002</v>
      </c>
      <c r="O62" s="175">
        <v>5626080.3714859998</v>
      </c>
      <c r="P62" s="173">
        <v>9976076.1470977701</v>
      </c>
      <c r="Q62" s="176">
        <v>498535.0758754292</v>
      </c>
      <c r="R62" s="177">
        <v>1416373.5363220002</v>
      </c>
      <c r="S62" s="173">
        <v>1914908.6121974294</v>
      </c>
      <c r="T62" s="176">
        <v>928387.5797700301</v>
      </c>
      <c r="U62" s="159">
        <v>1.1694838635432585</v>
      </c>
      <c r="V62" s="160">
        <v>8.7963918946366633</v>
      </c>
      <c r="X62" s="161"/>
      <c r="Y62" s="162"/>
      <c r="AA62" s="167"/>
      <c r="AB62" s="167"/>
    </row>
    <row r="63" spans="1:28" s="153" customFormat="1" ht="13.5">
      <c r="A63" s="178"/>
      <c r="B63" s="471" t="s">
        <v>157</v>
      </c>
      <c r="C63" s="174">
        <v>1094981.01580584</v>
      </c>
      <c r="D63" s="173">
        <v>8264614.3333782498</v>
      </c>
      <c r="E63" s="173">
        <v>540146.94511279522</v>
      </c>
      <c r="F63" s="463">
        <v>-502156.17448900006</v>
      </c>
      <c r="G63" s="172">
        <v>37990.770623795164</v>
      </c>
      <c r="H63" s="173">
        <v>800423.25829000003</v>
      </c>
      <c r="I63" s="172">
        <v>922.96935615999996</v>
      </c>
      <c r="J63" s="173">
        <v>799500.28893384</v>
      </c>
      <c r="K63" s="174">
        <v>3174282.3260789998</v>
      </c>
      <c r="L63" s="173">
        <v>105800.309681</v>
      </c>
      <c r="M63" s="174">
        <v>3068482.0163979996</v>
      </c>
      <c r="N63" s="173">
        <v>587484.03615599999</v>
      </c>
      <c r="O63" s="175">
        <v>5675209.2446649997</v>
      </c>
      <c r="P63" s="173">
        <v>10130675.58615284</v>
      </c>
      <c r="Q63" s="176">
        <v>524714.53699645482</v>
      </c>
      <c r="R63" s="177">
        <v>1379337.4864019998</v>
      </c>
      <c r="S63" s="173">
        <v>1904052.0233984548</v>
      </c>
      <c r="T63" s="176">
        <v>936256.74066984002</v>
      </c>
      <c r="U63" s="159">
        <v>1.1695307154984449</v>
      </c>
      <c r="V63" s="160">
        <v>8.8272948801045477</v>
      </c>
      <c r="X63" s="161"/>
      <c r="Y63" s="162"/>
      <c r="AA63" s="167"/>
      <c r="AB63" s="167"/>
    </row>
    <row r="64" spans="1:28" s="153" customFormat="1" ht="13.5">
      <c r="A64" s="178"/>
      <c r="B64" s="471" t="s">
        <v>158</v>
      </c>
      <c r="C64" s="174">
        <v>1177150.0394676402</v>
      </c>
      <c r="D64" s="173">
        <v>8495788.2887633704</v>
      </c>
      <c r="E64" s="173">
        <v>526778.52873080177</v>
      </c>
      <c r="F64" s="463">
        <v>-472572.80091799988</v>
      </c>
      <c r="G64" s="172">
        <v>54205.727812801895</v>
      </c>
      <c r="H64" s="173">
        <v>870321.83908000006</v>
      </c>
      <c r="I64" s="172">
        <v>1430.15896206</v>
      </c>
      <c r="J64" s="173">
        <v>868891.68011794006</v>
      </c>
      <c r="K64" s="174">
        <v>3323967.4874569997</v>
      </c>
      <c r="L64" s="173">
        <v>120273.677788</v>
      </c>
      <c r="M64" s="174">
        <v>3203693.8096689996</v>
      </c>
      <c r="N64" s="173">
        <v>584273.51629000006</v>
      </c>
      <c r="O64" s="175">
        <v>5748117.019661</v>
      </c>
      <c r="P64" s="173">
        <v>10404976.025737939</v>
      </c>
      <c r="Q64" s="176">
        <v>560831.99654029182</v>
      </c>
      <c r="R64" s="177">
        <v>1402561.4682470001</v>
      </c>
      <c r="S64" s="173">
        <v>1963393.4647872918</v>
      </c>
      <c r="T64" s="176">
        <v>964439.73323794</v>
      </c>
      <c r="U64" s="159">
        <v>1.2205532382158935</v>
      </c>
      <c r="V64" s="160">
        <v>8.8090401048080285</v>
      </c>
      <c r="X64" s="161"/>
      <c r="Y64" s="162"/>
    </row>
    <row r="65" spans="1:43" s="153" customFormat="1" ht="18" customHeight="1">
      <c r="A65" s="470"/>
      <c r="B65" s="168"/>
      <c r="C65" s="170"/>
      <c r="D65" s="169"/>
      <c r="E65" s="169"/>
      <c r="F65" s="464"/>
      <c r="G65" s="158"/>
      <c r="H65" s="169"/>
      <c r="I65" s="158"/>
      <c r="J65" s="169"/>
      <c r="K65" s="170"/>
      <c r="L65" s="169"/>
      <c r="M65" s="170"/>
      <c r="N65" s="169"/>
      <c r="O65" s="171"/>
      <c r="P65" s="169"/>
      <c r="Q65" s="141"/>
      <c r="R65" s="142"/>
      <c r="S65" s="141"/>
      <c r="T65" s="141"/>
      <c r="U65" s="159"/>
      <c r="V65" s="160"/>
      <c r="X65" s="161"/>
      <c r="Y65" s="162"/>
      <c r="AA65" s="167"/>
      <c r="AB65" s="167"/>
    </row>
    <row r="66" spans="1:43" s="153" customFormat="1" ht="13.5">
      <c r="A66" s="470">
        <v>2021</v>
      </c>
      <c r="B66" s="471" t="s">
        <v>147</v>
      </c>
      <c r="C66" s="174">
        <v>1183133.7094642702</v>
      </c>
      <c r="D66" s="173">
        <v>8600018.5946692303</v>
      </c>
      <c r="E66" s="173">
        <v>417927.42404197739</v>
      </c>
      <c r="F66" s="463">
        <v>-508469.90675199992</v>
      </c>
      <c r="G66" s="172">
        <v>-90542.482710022538</v>
      </c>
      <c r="H66" s="173">
        <v>925703.50433899998</v>
      </c>
      <c r="I66" s="172">
        <v>1386.2111627299998</v>
      </c>
      <c r="J66" s="173">
        <v>924317.29317626997</v>
      </c>
      <c r="K66" s="174">
        <v>3507269.28659304</v>
      </c>
      <c r="L66" s="173">
        <v>112233.03914400001</v>
      </c>
      <c r="M66" s="174">
        <v>3395036.2474490399</v>
      </c>
      <c r="N66" s="173">
        <v>611189.12633999996</v>
      </c>
      <c r="O66" s="175">
        <v>5756202.8439269997</v>
      </c>
      <c r="P66" s="173">
        <v>10686745.510892309</v>
      </c>
      <c r="Q66" s="176">
        <v>497447.07646090735</v>
      </c>
      <c r="R66" s="177">
        <v>1498737.3570520002</v>
      </c>
      <c r="S66" s="173">
        <v>1996184.4335129075</v>
      </c>
      <c r="T66" s="176">
        <v>975897.11785027001</v>
      </c>
      <c r="U66" s="159">
        <v>1.2123549581440571</v>
      </c>
      <c r="V66" s="160">
        <v>8.8124233972670822</v>
      </c>
      <c r="X66" s="161"/>
      <c r="Y66" s="162"/>
      <c r="AA66" s="167"/>
      <c r="AB66" s="167"/>
    </row>
    <row r="67" spans="1:43" s="153" customFormat="1" ht="13.5">
      <c r="A67" s="178"/>
      <c r="B67" s="471" t="s">
        <v>148</v>
      </c>
      <c r="C67" s="174">
        <v>1199943.9470303201</v>
      </c>
      <c r="D67" s="173">
        <v>8706197.8680263199</v>
      </c>
      <c r="E67" s="173">
        <v>393859.03712523769</v>
      </c>
      <c r="F67" s="463">
        <v>-517407.18749679008</v>
      </c>
      <c r="G67" s="172">
        <v>-123548.15037155239</v>
      </c>
      <c r="H67" s="173">
        <v>997022.41593199992</v>
      </c>
      <c r="I67" s="172">
        <v>562.67876167999998</v>
      </c>
      <c r="J67" s="173">
        <v>996459.73717031989</v>
      </c>
      <c r="K67" s="174">
        <v>3473681.7830435801</v>
      </c>
      <c r="L67" s="173">
        <v>114508.65284600001</v>
      </c>
      <c r="M67" s="174">
        <v>3359173.13019758</v>
      </c>
      <c r="N67" s="173">
        <v>619593.40074700001</v>
      </c>
      <c r="O67" s="175">
        <v>5828486.170686</v>
      </c>
      <c r="P67" s="173">
        <v>10803712.438800901</v>
      </c>
      <c r="Q67" s="176">
        <v>537493.34765137872</v>
      </c>
      <c r="R67" s="177">
        <v>1436473.0727519263</v>
      </c>
      <c r="S67" s="173">
        <v>1973966.420403305</v>
      </c>
      <c r="T67" s="176">
        <v>978089.65616731998</v>
      </c>
      <c r="U67" s="159">
        <v>1.2268240845449121</v>
      </c>
      <c r="V67" s="160">
        <v>8.9012268079205281</v>
      </c>
      <c r="X67" s="161"/>
      <c r="Y67" s="162"/>
      <c r="AA67" s="167"/>
      <c r="AB67" s="167"/>
    </row>
    <row r="68" spans="1:43" s="153" customFormat="1" ht="13.5">
      <c r="A68" s="178"/>
      <c r="B68" s="471" t="s">
        <v>149</v>
      </c>
      <c r="C68" s="174">
        <v>1232814.1750622098</v>
      </c>
      <c r="D68" s="173">
        <v>8860584.0617928188</v>
      </c>
      <c r="E68" s="173">
        <v>341034.12166152603</v>
      </c>
      <c r="F68" s="463">
        <v>-527621.94973009243</v>
      </c>
      <c r="G68" s="172">
        <v>-186587.82806856639</v>
      </c>
      <c r="H68" s="173">
        <v>1093239.1306480002</v>
      </c>
      <c r="I68" s="172">
        <v>1043.7474767900001</v>
      </c>
      <c r="J68" s="173">
        <v>1092195.3831712101</v>
      </c>
      <c r="K68" s="174">
        <v>3527503.2763847401</v>
      </c>
      <c r="L68" s="173">
        <v>116502.172219</v>
      </c>
      <c r="M68" s="174">
        <v>3411001.1041657403</v>
      </c>
      <c r="N68" s="173">
        <v>631763.39081280003</v>
      </c>
      <c r="O68" s="175">
        <v>5926001.0293338802</v>
      </c>
      <c r="P68" s="173">
        <v>11060960.90748363</v>
      </c>
      <c r="Q68" s="176">
        <v>532569.92394202622</v>
      </c>
      <c r="R68" s="177">
        <v>1481219.0936809052</v>
      </c>
      <c r="S68" s="173">
        <v>2013789.0176229314</v>
      </c>
      <c r="T68" s="176">
        <v>1028599.34983621</v>
      </c>
      <c r="U68" s="159">
        <v>1.1985368017766278</v>
      </c>
      <c r="V68" s="160">
        <v>8.6142228878559397</v>
      </c>
      <c r="X68" s="161"/>
      <c r="Y68" s="162"/>
      <c r="AA68" s="167"/>
      <c r="AB68" s="167"/>
    </row>
    <row r="69" spans="1:43" s="153" customFormat="1" ht="13.5">
      <c r="A69" s="178"/>
      <c r="B69" s="471" t="s">
        <v>150</v>
      </c>
      <c r="C69" s="174">
        <v>1244199.5450655399</v>
      </c>
      <c r="D69" s="173">
        <v>8944644.3730773591</v>
      </c>
      <c r="E69" s="173">
        <v>342922.56909407343</v>
      </c>
      <c r="F69" s="463">
        <v>-557052.39519269217</v>
      </c>
      <c r="G69" s="172">
        <v>-214129.82609861874</v>
      </c>
      <c r="H69" s="173">
        <v>1071407.5216000001</v>
      </c>
      <c r="I69" s="172">
        <v>860.24462945999994</v>
      </c>
      <c r="J69" s="173">
        <v>1070547.2769705402</v>
      </c>
      <c r="K69" s="174">
        <v>3568292.8979821801</v>
      </c>
      <c r="L69" s="173">
        <v>113766.117062</v>
      </c>
      <c r="M69" s="174">
        <v>3454526.78092018</v>
      </c>
      <c r="N69" s="173">
        <v>648935.34339499997</v>
      </c>
      <c r="O69" s="175">
        <v>5981867.3845789693</v>
      </c>
      <c r="P69" s="173">
        <v>11155876.78586469</v>
      </c>
      <c r="Q69" s="176">
        <v>502351.35761492321</v>
      </c>
      <c r="R69" s="177">
        <v>1494751.2290745084</v>
      </c>
      <c r="S69" s="173">
        <v>1997102.5866894317</v>
      </c>
      <c r="T69" s="176">
        <v>1031144.3809035399</v>
      </c>
      <c r="U69" s="159">
        <v>1.2066201087914676</v>
      </c>
      <c r="V69" s="160">
        <v>8.6744829712785876</v>
      </c>
      <c r="X69" s="161"/>
      <c r="Y69" s="162"/>
      <c r="AA69" s="167"/>
      <c r="AB69" s="167"/>
    </row>
    <row r="70" spans="1:43" s="153" customFormat="1" ht="13.5">
      <c r="A70" s="178"/>
      <c r="B70" s="471" t="s">
        <v>151</v>
      </c>
      <c r="C70" s="174">
        <v>1246550.9664931102</v>
      </c>
      <c r="D70" s="173">
        <v>9016772.2097401097</v>
      </c>
      <c r="E70" s="173">
        <v>349093.87622099527</v>
      </c>
      <c r="F70" s="463">
        <v>-555934.6267973698</v>
      </c>
      <c r="G70" s="172">
        <v>-206840.75057637453</v>
      </c>
      <c r="H70" s="173">
        <v>1055456.3047209999</v>
      </c>
      <c r="I70" s="172">
        <v>844.63333289000002</v>
      </c>
      <c r="J70" s="173">
        <v>1054611.6713881099</v>
      </c>
      <c r="K70" s="174">
        <v>3628664.0511721997</v>
      </c>
      <c r="L70" s="173">
        <v>108471.439765</v>
      </c>
      <c r="M70" s="174">
        <v>3520192.6114071999</v>
      </c>
      <c r="N70" s="173">
        <v>650602.30446300004</v>
      </c>
      <c r="O70" s="175">
        <v>6029091.1551732086</v>
      </c>
      <c r="P70" s="173">
        <v>11254497.742431518</v>
      </c>
      <c r="Q70" s="176">
        <v>483338.48482581519</v>
      </c>
      <c r="R70" s="177">
        <v>1547546.2972871009</v>
      </c>
      <c r="S70" s="173">
        <v>2030884.782112916</v>
      </c>
      <c r="T70" s="176">
        <v>1036010.0118401101</v>
      </c>
      <c r="U70" s="159">
        <v>1.2032228957701361</v>
      </c>
      <c r="V70" s="160">
        <v>8.7033639701270467</v>
      </c>
      <c r="X70" s="161"/>
      <c r="Y70" s="162"/>
      <c r="AA70" s="167"/>
      <c r="AB70" s="167"/>
    </row>
    <row r="71" spans="1:43" s="153" customFormat="1" ht="13.5">
      <c r="A71" s="178"/>
      <c r="B71" s="471" t="s">
        <v>152</v>
      </c>
      <c r="C71" s="174">
        <v>1293330.1962683601</v>
      </c>
      <c r="D71" s="173">
        <v>9136219.7227523588</v>
      </c>
      <c r="E71" s="173">
        <v>306555.57962307695</v>
      </c>
      <c r="F71" s="463">
        <v>-545950.93310499995</v>
      </c>
      <c r="G71" s="172">
        <v>-239395.353481923</v>
      </c>
      <c r="H71" s="173">
        <v>1179684.4222320002</v>
      </c>
      <c r="I71" s="172">
        <v>826.67937164</v>
      </c>
      <c r="J71" s="173">
        <v>1178857.7428603601</v>
      </c>
      <c r="K71" s="174">
        <v>3623790.405359</v>
      </c>
      <c r="L71" s="173">
        <v>120492.695831</v>
      </c>
      <c r="M71" s="174">
        <v>3503297.7095280001</v>
      </c>
      <c r="N71" s="173">
        <v>656041.02760899998</v>
      </c>
      <c r="O71" s="175">
        <v>6100336.3162080003</v>
      </c>
      <c r="P71" s="173">
        <v>11438532.79620536</v>
      </c>
      <c r="Q71" s="176">
        <v>535300.31402856705</v>
      </c>
      <c r="R71" s="177">
        <v>1527617.4059406803</v>
      </c>
      <c r="S71" s="173">
        <v>2062917.7199692475</v>
      </c>
      <c r="T71" s="176">
        <v>1065064.2538483602</v>
      </c>
      <c r="U71" s="159">
        <v>1.2143212877488043</v>
      </c>
      <c r="V71" s="160">
        <v>8.5780925326718727</v>
      </c>
      <c r="X71" s="161"/>
      <c r="Y71" s="162"/>
      <c r="AA71" s="167"/>
      <c r="AB71" s="167"/>
    </row>
    <row r="72" spans="1:43" s="153" customFormat="1" ht="13.5">
      <c r="A72" s="178"/>
      <c r="B72" s="471" t="s">
        <v>153</v>
      </c>
      <c r="C72" s="174">
        <v>1316959.5729531399</v>
      </c>
      <c r="D72" s="173">
        <v>9269581.3410481401</v>
      </c>
      <c r="E72" s="173">
        <v>10254.357061610161</v>
      </c>
      <c r="F72" s="463">
        <v>-489157.92617247987</v>
      </c>
      <c r="G72" s="172">
        <v>-478903.56911086972</v>
      </c>
      <c r="H72" s="173">
        <v>1419030.994888</v>
      </c>
      <c r="I72" s="172">
        <v>1027.2308748600001</v>
      </c>
      <c r="J72" s="173">
        <v>1418003.76401314</v>
      </c>
      <c r="K72" s="174">
        <v>3688536.6555269998</v>
      </c>
      <c r="L72" s="173">
        <v>122945.136018</v>
      </c>
      <c r="M72" s="174">
        <v>3565591.5195089998</v>
      </c>
      <c r="N72" s="173">
        <v>653682.05871600006</v>
      </c>
      <c r="O72" s="175">
        <v>6163140.8050523</v>
      </c>
      <c r="P72" s="173">
        <v>11800418.14729044</v>
      </c>
      <c r="Q72" s="176">
        <v>485424.96612529986</v>
      </c>
      <c r="R72" s="177">
        <v>1566508.2710059499</v>
      </c>
      <c r="S72" s="173">
        <v>2051933.2371312499</v>
      </c>
      <c r="T72" s="176">
        <v>1063865.9349891401</v>
      </c>
      <c r="U72" s="159">
        <v>1.2378999361104492</v>
      </c>
      <c r="V72" s="160">
        <v>8.7131103987672684</v>
      </c>
      <c r="X72" s="161"/>
      <c r="Y72" s="162"/>
      <c r="AA72" s="167"/>
      <c r="AB72" s="167"/>
    </row>
    <row r="73" spans="1:43" s="153" customFormat="1" ht="13.5">
      <c r="A73" s="178"/>
      <c r="B73" s="471" t="s">
        <v>154</v>
      </c>
      <c r="C73" s="174">
        <v>1355196.48554214</v>
      </c>
      <c r="D73" s="173">
        <v>9412400.623723723</v>
      </c>
      <c r="E73" s="173">
        <v>-83880.504216889953</v>
      </c>
      <c r="F73" s="463">
        <v>-439899.0112749539</v>
      </c>
      <c r="G73" s="172">
        <v>-523779.51549184386</v>
      </c>
      <c r="H73" s="173">
        <v>1535402.6626869999</v>
      </c>
      <c r="I73" s="172">
        <v>993.78481185999999</v>
      </c>
      <c r="J73" s="173">
        <v>1534408.8778751399</v>
      </c>
      <c r="K73" s="174">
        <v>3707842.7290183101</v>
      </c>
      <c r="L73" s="173">
        <v>123140.37534</v>
      </c>
      <c r="M73" s="174">
        <v>3584702.3536783103</v>
      </c>
      <c r="N73" s="173">
        <v>656301.65125999996</v>
      </c>
      <c r="O73" s="175">
        <v>6267096.84152696</v>
      </c>
      <c r="P73" s="173">
        <v>12042509.724340409</v>
      </c>
      <c r="Q73" s="176">
        <v>483348.02632352011</v>
      </c>
      <c r="R73" s="177">
        <v>1622981.5588009902</v>
      </c>
      <c r="S73" s="173">
        <v>2106329.5851245103</v>
      </c>
      <c r="T73" s="176">
        <v>1089265.6372161401</v>
      </c>
      <c r="U73" s="159">
        <v>1.244137737609758</v>
      </c>
      <c r="V73" s="160">
        <v>8.6410516426270458</v>
      </c>
      <c r="X73" s="161"/>
      <c r="Y73" s="162"/>
      <c r="AA73" s="167"/>
      <c r="AB73" s="167"/>
    </row>
    <row r="74" spans="1:43" s="153" customFormat="1" ht="13.5">
      <c r="A74" s="178"/>
      <c r="B74" s="471" t="s">
        <v>155</v>
      </c>
      <c r="C74" s="174">
        <v>1318748.4248331399</v>
      </c>
      <c r="D74" s="173">
        <v>9448987.0563021395</v>
      </c>
      <c r="E74" s="173">
        <v>-158710.38030359801</v>
      </c>
      <c r="F74" s="463">
        <v>-466668.78901199991</v>
      </c>
      <c r="G74" s="172">
        <v>-625379.16931559797</v>
      </c>
      <c r="H74" s="173">
        <v>1831990.4448780001</v>
      </c>
      <c r="I74" s="172">
        <v>1125.78678786</v>
      </c>
      <c r="J74" s="173">
        <v>1830864.65809014</v>
      </c>
      <c r="K74" s="174">
        <v>3504139.671108</v>
      </c>
      <c r="L74" s="173">
        <v>130305.216617</v>
      </c>
      <c r="M74" s="174">
        <v>3373834.4544910002</v>
      </c>
      <c r="N74" s="173">
        <v>650746.27655399998</v>
      </c>
      <c r="O74" s="175">
        <v>6333794.1769920001</v>
      </c>
      <c r="P74" s="173">
        <v>12189239.56612714</v>
      </c>
      <c r="Q74" s="176">
        <v>675742.67901427299</v>
      </c>
      <c r="R74" s="177">
        <v>1439130.6614950001</v>
      </c>
      <c r="S74" s="173">
        <v>2114873.3405092731</v>
      </c>
      <c r="T74" s="176">
        <v>1295955.78850114</v>
      </c>
      <c r="U74" s="159">
        <v>1.0175875107270143</v>
      </c>
      <c r="V74" s="160">
        <v>7.2911338026666241</v>
      </c>
      <c r="X74" s="161"/>
      <c r="Y74" s="162"/>
      <c r="AA74" s="167"/>
      <c r="AB74" s="167"/>
    </row>
    <row r="75" spans="1:43" s="153" customFormat="1" ht="13.5">
      <c r="A75" s="178"/>
      <c r="B75" s="471" t="s">
        <v>156</v>
      </c>
      <c r="C75" s="174">
        <v>1372671.1389132501</v>
      </c>
      <c r="D75" s="173">
        <v>9535950.1626072507</v>
      </c>
      <c r="E75" s="173">
        <v>-252574.05697803997</v>
      </c>
      <c r="F75" s="463">
        <v>-624670.93837699993</v>
      </c>
      <c r="G75" s="172">
        <v>-877244.99535503983</v>
      </c>
      <c r="H75" s="173">
        <v>1881538.5215709999</v>
      </c>
      <c r="I75" s="172">
        <v>1393.3989287500001</v>
      </c>
      <c r="J75" s="173">
        <v>1880145.1226422498</v>
      </c>
      <c r="K75" s="174">
        <v>3557536.2712150002</v>
      </c>
      <c r="L75" s="173">
        <v>139781.76761400001</v>
      </c>
      <c r="M75" s="174">
        <v>3417754.5036010002</v>
      </c>
      <c r="N75" s="173">
        <v>832708.46792099997</v>
      </c>
      <c r="O75" s="175">
        <v>6358454.371000153</v>
      </c>
      <c r="P75" s="173">
        <v>12489062.465164404</v>
      </c>
      <c r="Q75" s="176">
        <v>639961.14090016973</v>
      </c>
      <c r="R75" s="177">
        <v>1435906.1663039902</v>
      </c>
      <c r="S75" s="173">
        <v>2075867.3072041599</v>
      </c>
      <c r="T75" s="176">
        <v>1286440.88917625</v>
      </c>
      <c r="U75" s="159">
        <v>1.0670300908984758</v>
      </c>
      <c r="V75" s="160">
        <v>7.4126609647128294</v>
      </c>
      <c r="X75" s="161"/>
      <c r="Y75" s="162"/>
      <c r="AA75" s="167"/>
      <c r="AB75" s="167"/>
    </row>
    <row r="76" spans="1:43" s="153" customFormat="1" ht="13.5">
      <c r="A76" s="178"/>
      <c r="B76" s="471" t="s">
        <v>157</v>
      </c>
      <c r="C76" s="174">
        <v>1355116.97476724</v>
      </c>
      <c r="D76" s="173">
        <v>9510655.1361652408</v>
      </c>
      <c r="E76" s="173">
        <v>-329910.93324363924</v>
      </c>
      <c r="F76" s="463">
        <v>-643306.58982399991</v>
      </c>
      <c r="G76" s="172">
        <v>-973217.52306763921</v>
      </c>
      <c r="H76" s="173">
        <v>1995006.097141</v>
      </c>
      <c r="I76" s="172">
        <v>1307.40459276</v>
      </c>
      <c r="J76" s="173">
        <v>1993698.6925482401</v>
      </c>
      <c r="K76" s="174">
        <v>3474185.8280465305</v>
      </c>
      <c r="L76" s="173">
        <v>142644.802723</v>
      </c>
      <c r="M76" s="174">
        <v>3331541.0253235307</v>
      </c>
      <c r="N76" s="173">
        <v>897439.70808699995</v>
      </c>
      <c r="O76" s="175">
        <v>6420117.857791</v>
      </c>
      <c r="P76" s="173">
        <v>12642797.28374977</v>
      </c>
      <c r="Q76" s="176">
        <v>694362.60020773183</v>
      </c>
      <c r="R76" s="177">
        <v>1464562.0243099399</v>
      </c>
      <c r="S76" s="173">
        <v>2158924.6245176718</v>
      </c>
      <c r="T76" s="176">
        <v>1287802.8704132398</v>
      </c>
      <c r="U76" s="159">
        <v>1.0522705034291466</v>
      </c>
      <c r="V76" s="160">
        <v>7.3851793272625574</v>
      </c>
      <c r="X76" s="161"/>
      <c r="Y76" s="162"/>
      <c r="AA76" s="167"/>
      <c r="AB76" s="167"/>
    </row>
    <row r="77" spans="1:43" s="153" customFormat="1" ht="13.5">
      <c r="A77" s="178"/>
      <c r="B77" s="471" t="s">
        <v>158</v>
      </c>
      <c r="C77" s="174">
        <v>1459895.4645746201</v>
      </c>
      <c r="D77" s="173">
        <v>9638905.3584586196</v>
      </c>
      <c r="E77" s="173">
        <v>-387262.53833579551</v>
      </c>
      <c r="F77" s="463">
        <v>-686341.85805599997</v>
      </c>
      <c r="G77" s="172">
        <v>-1073604.3963917955</v>
      </c>
      <c r="H77" s="173">
        <v>2095481.4595670002</v>
      </c>
      <c r="I77" s="172">
        <v>1386.84033838</v>
      </c>
      <c r="J77" s="173">
        <v>2094094.6192286201</v>
      </c>
      <c r="K77" s="174">
        <v>3531442.93903</v>
      </c>
      <c r="L77" s="173">
        <v>170102.992115</v>
      </c>
      <c r="M77" s="174">
        <v>3361339.9469150002</v>
      </c>
      <c r="N77" s="173">
        <v>972821.07154599996</v>
      </c>
      <c r="O77" s="175">
        <v>6498862.3487860002</v>
      </c>
      <c r="P77" s="173">
        <v>12927117.98647562</v>
      </c>
      <c r="Q77" s="176">
        <v>701727.55401510431</v>
      </c>
      <c r="R77" s="177">
        <v>1512880.6776086297</v>
      </c>
      <c r="S77" s="173">
        <v>2214608.2316237339</v>
      </c>
      <c r="T77" s="176">
        <v>1305808.6890056201</v>
      </c>
      <c r="U77" s="159">
        <v>1.1180010340460653</v>
      </c>
      <c r="V77" s="160">
        <v>7.3815601317515318</v>
      </c>
      <c r="X77" s="161"/>
      <c r="Y77" s="162"/>
    </row>
    <row r="78" spans="1:43" s="153" customFormat="1" ht="13.5">
      <c r="A78" s="178"/>
      <c r="B78" s="156"/>
      <c r="C78" s="174"/>
      <c r="D78" s="173"/>
      <c r="E78" s="173"/>
      <c r="F78" s="463"/>
      <c r="G78" s="172"/>
      <c r="H78" s="173"/>
      <c r="I78" s="172"/>
      <c r="J78" s="173"/>
      <c r="K78" s="174"/>
      <c r="L78" s="173"/>
      <c r="M78" s="174"/>
      <c r="N78" s="173"/>
      <c r="O78" s="175"/>
      <c r="P78" s="173"/>
      <c r="Q78" s="176"/>
      <c r="R78" s="177"/>
      <c r="S78" s="173"/>
      <c r="T78" s="176"/>
      <c r="U78" s="159"/>
      <c r="V78" s="160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</row>
    <row r="79" spans="1:43" s="153" customFormat="1" ht="13.5">
      <c r="A79" s="470">
        <v>2022</v>
      </c>
      <c r="B79" s="471" t="s">
        <v>147</v>
      </c>
      <c r="C79" s="174">
        <v>1500352.3943356199</v>
      </c>
      <c r="D79" s="173">
        <v>9650968.2910916191</v>
      </c>
      <c r="E79" s="173">
        <v>-662717.26236000971</v>
      </c>
      <c r="F79" s="463">
        <v>-709576.65712099988</v>
      </c>
      <c r="G79" s="172">
        <v>-1372293.9194810097</v>
      </c>
      <c r="H79" s="173">
        <v>2388136.5770370001</v>
      </c>
      <c r="I79" s="172">
        <v>759.34848637999994</v>
      </c>
      <c r="J79" s="173">
        <v>2387377.2285506199</v>
      </c>
      <c r="K79" s="174">
        <v>3497955.4486889103</v>
      </c>
      <c r="L79" s="173">
        <v>164493.513458</v>
      </c>
      <c r="M79" s="174">
        <v>3333461.9352309103</v>
      </c>
      <c r="N79" s="173">
        <v>1021568.381134</v>
      </c>
      <c r="O79" s="175">
        <v>6529502.7558329999</v>
      </c>
      <c r="P79" s="173">
        <v>13271910.300748531</v>
      </c>
      <c r="Q79" s="176">
        <v>699354.69627623004</v>
      </c>
      <c r="R79" s="177">
        <v>1549293.3938979895</v>
      </c>
      <c r="S79" s="173">
        <v>2248648.0901742196</v>
      </c>
      <c r="T79" s="176">
        <v>1337489.4937706201</v>
      </c>
      <c r="U79" s="159">
        <v>1.1217676111278156</v>
      </c>
      <c r="V79" s="160">
        <v>7.2157339074745384</v>
      </c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</row>
    <row r="80" spans="1:43" s="153" customFormat="1" ht="13.5">
      <c r="A80" s="178"/>
      <c r="B80" s="471" t="s">
        <v>148</v>
      </c>
      <c r="C80" s="174">
        <v>1507095.3322842</v>
      </c>
      <c r="D80" s="173">
        <v>9735818.0237829089</v>
      </c>
      <c r="E80" s="173">
        <v>-734241.45536954992</v>
      </c>
      <c r="F80" s="463">
        <v>-793794.48591100005</v>
      </c>
      <c r="G80" s="172">
        <v>-1528035.9412805499</v>
      </c>
      <c r="H80" s="173">
        <v>2443089.4554230003</v>
      </c>
      <c r="I80" s="172">
        <v>695.40107679000005</v>
      </c>
      <c r="J80" s="173">
        <v>2442394.0543462103</v>
      </c>
      <c r="K80" s="174">
        <v>3511103.2308519999</v>
      </c>
      <c r="L80" s="173">
        <v>158907.81505100001</v>
      </c>
      <c r="M80" s="174">
        <v>3352195.4158009999</v>
      </c>
      <c r="N80" s="173">
        <v>1074260.643072</v>
      </c>
      <c r="O80" s="175">
        <v>6578286.0364889996</v>
      </c>
      <c r="P80" s="173">
        <v>13447136.14970821</v>
      </c>
      <c r="Q80" s="176">
        <v>678451.23295533133</v>
      </c>
      <c r="R80" s="177">
        <v>1504830.95169</v>
      </c>
      <c r="S80" s="173">
        <v>2183282.1846453315</v>
      </c>
      <c r="T80" s="176">
        <v>1324234.44510921</v>
      </c>
      <c r="U80" s="159">
        <v>1.1380880008448273</v>
      </c>
      <c r="V80" s="160">
        <v>7.3520350265318717</v>
      </c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</row>
    <row r="81" spans="1:43" s="153" customFormat="1" ht="13.5">
      <c r="A81" s="178"/>
      <c r="B81" s="471" t="s">
        <v>149</v>
      </c>
      <c r="C81" s="174">
        <v>1589613.7396007602</v>
      </c>
      <c r="D81" s="173">
        <v>10073392.15378472</v>
      </c>
      <c r="E81" s="173">
        <v>-1203377.2668048798</v>
      </c>
      <c r="F81" s="463">
        <v>-1101219.5157079999</v>
      </c>
      <c r="G81" s="172">
        <v>-2304596.7825128799</v>
      </c>
      <c r="H81" s="173">
        <v>2683707.942948</v>
      </c>
      <c r="I81" s="172">
        <v>1175.00833977</v>
      </c>
      <c r="J81" s="173">
        <v>2682532.9346082299</v>
      </c>
      <c r="K81" s="174">
        <v>3590501.2444192003</v>
      </c>
      <c r="L81" s="173">
        <v>160761.52156299999</v>
      </c>
      <c r="M81" s="174">
        <v>3429739.7228562003</v>
      </c>
      <c r="N81" s="173">
        <v>1307534.5036188001</v>
      </c>
      <c r="O81" s="175">
        <v>6839522.8668780001</v>
      </c>
      <c r="P81" s="173">
        <v>14259330.02796123</v>
      </c>
      <c r="Q81" s="176">
        <v>379811.71010370995</v>
      </c>
      <c r="R81" s="177">
        <v>1501529.3815599999</v>
      </c>
      <c r="S81" s="173">
        <v>1881341.0916637098</v>
      </c>
      <c r="T81" s="176">
        <v>1386700.1295236903</v>
      </c>
      <c r="U81" s="159">
        <v>1.1463283991664206</v>
      </c>
      <c r="V81" s="160">
        <v>7.2642901946254028</v>
      </c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</row>
    <row r="82" spans="1:43" s="153" customFormat="1" ht="13.5">
      <c r="A82" s="178"/>
      <c r="B82" s="471" t="s">
        <v>150</v>
      </c>
      <c r="C82" s="174">
        <v>1635132.7515437799</v>
      </c>
      <c r="D82" s="173">
        <v>10193425.623765688</v>
      </c>
      <c r="E82" s="173">
        <v>-1462227.8871770797</v>
      </c>
      <c r="F82" s="463">
        <v>-1250309.8839139999</v>
      </c>
      <c r="G82" s="172">
        <v>-2712537.7710910793</v>
      </c>
      <c r="H82" s="173">
        <v>2890480.6522559999</v>
      </c>
      <c r="I82" s="172">
        <v>1063.1335582200002</v>
      </c>
      <c r="J82" s="173">
        <v>2889417.5186977796</v>
      </c>
      <c r="K82" s="174">
        <v>3335215.5015176102</v>
      </c>
      <c r="L82" s="173">
        <v>155710.104789</v>
      </c>
      <c r="M82" s="174">
        <v>3179505.3967286102</v>
      </c>
      <c r="N82" s="173">
        <v>1456511.8675269999</v>
      </c>
      <c r="O82" s="175">
        <v>6955307.1303605353</v>
      </c>
      <c r="P82" s="173">
        <v>14480741.913313925</v>
      </c>
      <c r="Q82" s="176">
        <v>256493.00737920986</v>
      </c>
      <c r="R82" s="177">
        <v>1318285.5110776499</v>
      </c>
      <c r="S82" s="173">
        <v>1574778.5184568597</v>
      </c>
      <c r="T82" s="176">
        <v>1481804.94447078</v>
      </c>
      <c r="U82" s="159">
        <v>1.1034736775883551</v>
      </c>
      <c r="V82" s="160">
        <v>6.8790603390827698</v>
      </c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</row>
    <row r="83" spans="1:43" s="153" customFormat="1" ht="13.5">
      <c r="A83" s="178"/>
      <c r="B83" s="471" t="s">
        <v>151</v>
      </c>
      <c r="C83" s="174">
        <v>1603916.3289314299</v>
      </c>
      <c r="D83" s="173">
        <v>10117497.471177431</v>
      </c>
      <c r="E83" s="173">
        <v>-1546520.1309384904</v>
      </c>
      <c r="F83" s="463">
        <v>-1119382.9770961003</v>
      </c>
      <c r="G83" s="172">
        <v>-2665903.1080345907</v>
      </c>
      <c r="H83" s="173">
        <v>2905773.3383470001</v>
      </c>
      <c r="I83" s="172">
        <v>977.65671256999997</v>
      </c>
      <c r="J83" s="173">
        <v>2904795.6816344298</v>
      </c>
      <c r="K83" s="174">
        <v>3270604.4483537129</v>
      </c>
      <c r="L83" s="173">
        <v>157897.45218200001</v>
      </c>
      <c r="M83" s="174">
        <v>3112706.9961717129</v>
      </c>
      <c r="N83" s="173">
        <v>1528057.0095678</v>
      </c>
      <c r="O83" s="175">
        <v>6960156.9978459999</v>
      </c>
      <c r="P83" s="173">
        <v>14505716.685219944</v>
      </c>
      <c r="Q83" s="176">
        <v>202536.60484015028</v>
      </c>
      <c r="R83" s="177">
        <v>1519779.5011671856</v>
      </c>
      <c r="S83" s="173">
        <v>1722316.1060073359</v>
      </c>
      <c r="T83" s="176">
        <v>1414850.0583536001</v>
      </c>
      <c r="U83" s="159">
        <v>1.1336298991271472</v>
      </c>
      <c r="V83" s="160">
        <v>7.1509326457891413</v>
      </c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</row>
    <row r="84" spans="1:43" s="153" customFormat="1" ht="13.5">
      <c r="A84" s="178"/>
      <c r="B84" s="471" t="s">
        <v>152</v>
      </c>
      <c r="C84" s="174">
        <v>1545474.6828354299</v>
      </c>
      <c r="D84" s="173">
        <v>10143626.332263399</v>
      </c>
      <c r="E84" s="173">
        <v>-1612689.8207012394</v>
      </c>
      <c r="F84" s="463">
        <v>-1135199.4703660002</v>
      </c>
      <c r="G84" s="172">
        <v>-2747889.2910672398</v>
      </c>
      <c r="H84" s="173">
        <v>3095021.7770449999</v>
      </c>
      <c r="I84" s="172">
        <v>885.86042156999997</v>
      </c>
      <c r="J84" s="173">
        <v>3094135.9166234299</v>
      </c>
      <c r="K84" s="174">
        <v>3276261.5491999998</v>
      </c>
      <c r="L84" s="173">
        <v>158832.64606200001</v>
      </c>
      <c r="M84" s="174">
        <v>3117428.9031379996</v>
      </c>
      <c r="N84" s="173">
        <v>1525894.470762</v>
      </c>
      <c r="O84" s="175">
        <v>6976071.708335151</v>
      </c>
      <c r="P84" s="173">
        <v>14713530.998858579</v>
      </c>
      <c r="Q84" s="176">
        <v>366646.39397592098</v>
      </c>
      <c r="R84" s="177">
        <v>1455368.9815500597</v>
      </c>
      <c r="S84" s="173">
        <v>1822015.3755259807</v>
      </c>
      <c r="T84" s="176">
        <v>1452596.4004274402</v>
      </c>
      <c r="U84" s="159">
        <v>1.063939496463477</v>
      </c>
      <c r="V84" s="160">
        <v>6.9831002811782685</v>
      </c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</row>
    <row r="85" spans="1:43" s="153" customFormat="1" ht="13.5">
      <c r="A85" s="178"/>
      <c r="B85" s="471" t="s">
        <v>153</v>
      </c>
      <c r="C85" s="174">
        <v>1564877.31744743</v>
      </c>
      <c r="D85" s="173">
        <v>10253559.294894429</v>
      </c>
      <c r="E85" s="173">
        <v>-1686199.3893863207</v>
      </c>
      <c r="F85" s="463">
        <v>-1164927.74511</v>
      </c>
      <c r="G85" s="172">
        <v>-2851127.134496321</v>
      </c>
      <c r="H85" s="173">
        <v>3264869.3397530001</v>
      </c>
      <c r="I85" s="172">
        <v>992.07121857000004</v>
      </c>
      <c r="J85" s="173">
        <v>3263877.2685344298</v>
      </c>
      <c r="K85" s="174">
        <v>3210508.1136354199</v>
      </c>
      <c r="L85" s="173">
        <v>153009.56229500001</v>
      </c>
      <c r="M85" s="174">
        <v>3057498.5513404198</v>
      </c>
      <c r="N85" s="173">
        <v>1629289.7741759999</v>
      </c>
      <c r="O85" s="175">
        <v>6945710.3982109996</v>
      </c>
      <c r="P85" s="173">
        <v>14896375.992261849</v>
      </c>
      <c r="Q85" s="176">
        <v>453293.02983772999</v>
      </c>
      <c r="R85" s="177">
        <v>1338396.5330320005</v>
      </c>
      <c r="S85" s="173">
        <v>1791689.5628697304</v>
      </c>
      <c r="T85" s="176">
        <v>1436447.5868236199</v>
      </c>
      <c r="U85" s="159">
        <v>1.0894078780192764</v>
      </c>
      <c r="V85" s="160">
        <v>7.1381367402119169</v>
      </c>
      <c r="X85" s="28"/>
      <c r="Y85" s="28"/>
      <c r="Z85" s="28"/>
      <c r="AA85" s="28"/>
      <c r="AB85" s="28"/>
      <c r="AC85" s="28"/>
      <c r="AD85" s="28"/>
      <c r="AE85" s="28"/>
      <c r="AF85" s="28"/>
      <c r="AG85" s="28"/>
      <c r="AH85" s="28"/>
      <c r="AI85" s="28"/>
      <c r="AJ85" s="28"/>
      <c r="AK85" s="28"/>
      <c r="AL85" s="28"/>
      <c r="AM85" s="28"/>
      <c r="AN85" s="28"/>
      <c r="AO85" s="28"/>
      <c r="AP85" s="28"/>
      <c r="AQ85" s="28"/>
    </row>
    <row r="86" spans="1:43" s="153" customFormat="1" ht="13.5">
      <c r="A86" s="178"/>
      <c r="B86" s="471" t="s">
        <v>154</v>
      </c>
      <c r="C86" s="174">
        <v>1534114.1341172699</v>
      </c>
      <c r="D86" s="173">
        <v>10285938.02313927</v>
      </c>
      <c r="E86" s="173">
        <v>-1614856.5383709797</v>
      </c>
      <c r="F86" s="463">
        <v>-1188895.633131</v>
      </c>
      <c r="G86" s="172">
        <v>-2803752.1715019797</v>
      </c>
      <c r="H86" s="173">
        <v>3311681.3028039997</v>
      </c>
      <c r="I86" s="172">
        <v>615.50751473000003</v>
      </c>
      <c r="J86" s="173">
        <v>3311065.7952892696</v>
      </c>
      <c r="K86" s="174">
        <v>3367123.9316374976</v>
      </c>
      <c r="L86" s="173">
        <v>154643.103034</v>
      </c>
      <c r="M86" s="174">
        <v>3212480.8286034977</v>
      </c>
      <c r="N86" s="173">
        <v>1578341.057118</v>
      </c>
      <c r="O86" s="175">
        <v>6887236.6792295631</v>
      </c>
      <c r="P86" s="173">
        <v>14989124.360240331</v>
      </c>
      <c r="Q86" s="176">
        <v>616417.23780089931</v>
      </c>
      <c r="R86" s="177">
        <v>1283016.9277977296</v>
      </c>
      <c r="S86" s="173">
        <v>1899434.165598629</v>
      </c>
      <c r="T86" s="176">
        <v>1386247.65126437</v>
      </c>
      <c r="U86" s="159">
        <v>1.1066667147951765</v>
      </c>
      <c r="V86" s="160">
        <v>7.4199858977273383</v>
      </c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</row>
    <row r="87" spans="1:43" s="153" customFormat="1" ht="13.5">
      <c r="A87" s="178"/>
      <c r="B87" s="471" t="s">
        <v>155</v>
      </c>
      <c r="C87" s="174">
        <v>1528594.95137503</v>
      </c>
      <c r="D87" s="173">
        <v>10351443.54299118</v>
      </c>
      <c r="E87" s="173">
        <v>-1590817.2384177498</v>
      </c>
      <c r="F87" s="463">
        <v>-1101240.9678023239</v>
      </c>
      <c r="G87" s="172">
        <v>-2692058.2062200736</v>
      </c>
      <c r="H87" s="173">
        <v>3303131.6314700004</v>
      </c>
      <c r="I87" s="172">
        <v>686.39424297000005</v>
      </c>
      <c r="J87" s="173">
        <v>3302445.2372270306</v>
      </c>
      <c r="K87" s="174">
        <v>3453286.1929700002</v>
      </c>
      <c r="L87" s="173">
        <v>180862.283115</v>
      </c>
      <c r="M87" s="174">
        <v>3272423.9098550002</v>
      </c>
      <c r="N87" s="173">
        <v>1581034.9462860001</v>
      </c>
      <c r="O87" s="175">
        <v>6864019.3697072305</v>
      </c>
      <c r="P87" s="173">
        <v>15019923.463075262</v>
      </c>
      <c r="Q87" s="176">
        <v>667694.36568254977</v>
      </c>
      <c r="R87" s="177">
        <v>1308727.3481809997</v>
      </c>
      <c r="S87" s="173">
        <v>1976421.7138635495</v>
      </c>
      <c r="T87" s="176">
        <v>1378578.5773726599</v>
      </c>
      <c r="U87" s="159">
        <v>1.1088196033687656</v>
      </c>
      <c r="V87" s="160">
        <v>7.5087802123831775</v>
      </c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</row>
    <row r="88" spans="1:43" s="153" customFormat="1" ht="13.5">
      <c r="A88" s="178"/>
      <c r="B88" s="471" t="s">
        <v>156</v>
      </c>
      <c r="C88" s="174">
        <v>1456688.26013769</v>
      </c>
      <c r="D88" s="173">
        <v>10338383.96284081</v>
      </c>
      <c r="E88" s="173">
        <v>-1635192.9233080004</v>
      </c>
      <c r="F88" s="463">
        <v>-1166103.8996659101</v>
      </c>
      <c r="G88" s="172">
        <v>-2801296.8229739107</v>
      </c>
      <c r="H88" s="173">
        <v>3352175.866831</v>
      </c>
      <c r="I88" s="172">
        <v>432.96523038000004</v>
      </c>
      <c r="J88" s="173">
        <v>3351742.9016006198</v>
      </c>
      <c r="K88" s="174">
        <v>3533114.6246468164</v>
      </c>
      <c r="L88" s="173">
        <v>153206.29037100001</v>
      </c>
      <c r="M88" s="174">
        <v>3379908.3342758166</v>
      </c>
      <c r="N88" s="173">
        <v>1707616.9580069999</v>
      </c>
      <c r="O88" s="175">
        <v>6832265.3040589998</v>
      </c>
      <c r="P88" s="173">
        <v>15271533.497942436</v>
      </c>
      <c r="Q88" s="176">
        <v>690503.03794442955</v>
      </c>
      <c r="R88" s="177">
        <v>1441349.6741829999</v>
      </c>
      <c r="S88" s="173">
        <v>2131852.7121274294</v>
      </c>
      <c r="T88" s="176">
        <v>1341680.5172585</v>
      </c>
      <c r="U88" s="159">
        <v>1.0857191718891388</v>
      </c>
      <c r="V88" s="160">
        <v>7.7055482507605992</v>
      </c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</row>
    <row r="89" spans="1:43" s="153" customFormat="1" ht="13.5">
      <c r="A89" s="178"/>
      <c r="B89" s="471" t="s">
        <v>157</v>
      </c>
      <c r="C89" s="174">
        <v>1457976.62519409</v>
      </c>
      <c r="D89" s="173">
        <v>10416961.235001089</v>
      </c>
      <c r="E89" s="173">
        <v>-1639535.4139762893</v>
      </c>
      <c r="F89" s="463">
        <v>-1234195.0038332001</v>
      </c>
      <c r="G89" s="172">
        <v>-2873730.4178094892</v>
      </c>
      <c r="H89" s="173">
        <v>3370042.2226189999</v>
      </c>
      <c r="I89" s="172">
        <v>251.60637407000002</v>
      </c>
      <c r="J89" s="173">
        <v>3369790.6162449298</v>
      </c>
      <c r="K89" s="174">
        <v>3706200.0707952604</v>
      </c>
      <c r="L89" s="173">
        <v>206609.45461300001</v>
      </c>
      <c r="M89" s="174">
        <v>3499590.6161822602</v>
      </c>
      <c r="N89" s="173">
        <v>1698202.47533</v>
      </c>
      <c r="O89" s="175">
        <v>6802512.2171019595</v>
      </c>
      <c r="P89" s="173">
        <v>15370095.924859149</v>
      </c>
      <c r="Q89" s="176">
        <v>724464.50272805104</v>
      </c>
      <c r="R89" s="177">
        <v>1354939.7693188335</v>
      </c>
      <c r="S89" s="173">
        <v>2079404.2720468845</v>
      </c>
      <c r="T89" s="176">
        <v>1318493.25969462</v>
      </c>
      <c r="U89" s="159">
        <v>1.1057899723596434</v>
      </c>
      <c r="V89" s="160">
        <v>7.9006556600932427</v>
      </c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</row>
    <row r="90" spans="1:43" s="153" customFormat="1" ht="13.5">
      <c r="A90" s="178"/>
      <c r="B90" s="471" t="s">
        <v>229</v>
      </c>
      <c r="C90" s="174">
        <v>1453597.2114416601</v>
      </c>
      <c r="D90" s="173">
        <v>10497052.426244661</v>
      </c>
      <c r="E90" s="173">
        <v>-1613860.8621647602</v>
      </c>
      <c r="F90" s="463">
        <v>-1228566.2837069624</v>
      </c>
      <c r="G90" s="172">
        <v>-2842427.1458717226</v>
      </c>
      <c r="H90" s="173">
        <v>3432702.9339319998</v>
      </c>
      <c r="I90" s="172">
        <v>209.78315934</v>
      </c>
      <c r="J90" s="173">
        <v>3432493.15077266</v>
      </c>
      <c r="K90" s="174">
        <v>3828089.3719229996</v>
      </c>
      <c r="L90" s="173">
        <v>188798.902516</v>
      </c>
      <c r="M90" s="173">
        <v>3639290.4694069996</v>
      </c>
      <c r="N90" s="173">
        <v>1689403.6391769999</v>
      </c>
      <c r="O90" s="175">
        <v>6732313.259908</v>
      </c>
      <c r="P90" s="173">
        <v>15493500.519264659</v>
      </c>
      <c r="Q90" s="176">
        <v>792053.40806091845</v>
      </c>
      <c r="R90" s="177">
        <v>1361967.5390880001</v>
      </c>
      <c r="S90" s="173">
        <v>2154020.9471489186</v>
      </c>
      <c r="T90" s="176">
        <v>1349388.5820315699</v>
      </c>
      <c r="U90" s="159">
        <v>1.0772265534166585</v>
      </c>
      <c r="V90" s="160">
        <v>7.7791175692629917</v>
      </c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</row>
    <row r="91" spans="1:43" s="153" customFormat="1" ht="13.5">
      <c r="A91" s="178"/>
      <c r="B91" s="156"/>
      <c r="C91" s="175"/>
      <c r="D91" s="175"/>
      <c r="E91" s="173"/>
      <c r="F91" s="463"/>
      <c r="G91" s="172"/>
      <c r="H91" s="173"/>
      <c r="I91" s="172"/>
      <c r="J91" s="173"/>
      <c r="K91" s="174"/>
      <c r="L91" s="173"/>
      <c r="M91" s="174"/>
      <c r="N91" s="173"/>
      <c r="O91" s="175"/>
      <c r="P91" s="173"/>
      <c r="Q91" s="176"/>
      <c r="R91" s="177"/>
      <c r="S91" s="173"/>
      <c r="T91" s="176"/>
      <c r="U91" s="159"/>
      <c r="V91" s="160"/>
      <c r="X91" s="28"/>
      <c r="Y91" s="28"/>
      <c r="Z91" s="28"/>
      <c r="AA91" s="28"/>
      <c r="AB91" s="28"/>
      <c r="AC91" s="28"/>
      <c r="AD91" s="28"/>
      <c r="AE91" s="28"/>
      <c r="AF91" s="28"/>
      <c r="AG91" s="28"/>
      <c r="AH91" s="28"/>
      <c r="AI91" s="28"/>
      <c r="AJ91" s="28"/>
      <c r="AK91" s="28"/>
      <c r="AL91" s="28"/>
      <c r="AM91" s="28"/>
      <c r="AN91" s="28"/>
      <c r="AO91" s="28"/>
      <c r="AP91" s="28"/>
      <c r="AQ91" s="28"/>
    </row>
    <row r="92" spans="1:43" s="153" customFormat="1" ht="13.5">
      <c r="A92" s="470">
        <v>2023</v>
      </c>
      <c r="B92" s="471" t="s">
        <v>147</v>
      </c>
      <c r="C92" s="174">
        <v>1411365.7375640001</v>
      </c>
      <c r="D92" s="173">
        <v>10518322.592590999</v>
      </c>
      <c r="E92" s="173">
        <v>-1539645.28223473</v>
      </c>
      <c r="F92" s="173">
        <v>-1268209.028929</v>
      </c>
      <c r="G92" s="172">
        <v>-2807854.31116373</v>
      </c>
      <c r="H92" s="173">
        <v>3410108.772318</v>
      </c>
      <c r="I92" s="172">
        <v>708.255809</v>
      </c>
      <c r="J92" s="173">
        <v>3409400.5165089997</v>
      </c>
      <c r="K92" s="174">
        <v>3993487.9580039997</v>
      </c>
      <c r="L92" s="173">
        <v>186137.60884299999</v>
      </c>
      <c r="M92" s="174">
        <v>3807350.3491609995</v>
      </c>
      <c r="N92" s="173">
        <v>1689983.8589280001</v>
      </c>
      <c r="O92" s="175">
        <v>6670542.9391620001</v>
      </c>
      <c r="P92" s="173">
        <v>15577277.663759999</v>
      </c>
      <c r="Q92" s="176">
        <v>839593.56251869816</v>
      </c>
      <c r="R92" s="177">
        <v>1411507.1974850306</v>
      </c>
      <c r="S92" s="173">
        <v>2251100.7600037288</v>
      </c>
      <c r="T92" s="176">
        <v>1589719.1460650403</v>
      </c>
      <c r="U92" s="159">
        <v>0.88780822767184364</v>
      </c>
      <c r="V92" s="160">
        <v>6.6164659453379082</v>
      </c>
      <c r="X92" s="28"/>
      <c r="Y92" s="28"/>
      <c r="Z92" s="28"/>
      <c r="AA92" s="28"/>
      <c r="AB92" s="28"/>
      <c r="AC92" s="28"/>
      <c r="AD92" s="28"/>
      <c r="AE92" s="28"/>
      <c r="AF92" s="28"/>
      <c r="AG92" s="28"/>
      <c r="AH92" s="28"/>
      <c r="AI92" s="28"/>
      <c r="AJ92" s="28"/>
      <c r="AK92" s="28"/>
      <c r="AL92" s="28"/>
      <c r="AM92" s="28"/>
      <c r="AN92" s="28"/>
      <c r="AO92" s="28"/>
      <c r="AP92" s="28"/>
      <c r="AQ92" s="28"/>
    </row>
    <row r="93" spans="1:43" s="153" customFormat="1" ht="13.5">
      <c r="A93" s="178"/>
      <c r="B93" s="471" t="s">
        <v>148</v>
      </c>
      <c r="C93" s="174">
        <v>1439319.9834600401</v>
      </c>
      <c r="D93" s="173">
        <v>10549863.94806304</v>
      </c>
      <c r="E93" s="173">
        <v>-1495995.0882271898</v>
      </c>
      <c r="F93" s="173">
        <v>-1189790.0266171063</v>
      </c>
      <c r="G93" s="172">
        <v>-2685785.1148442961</v>
      </c>
      <c r="H93" s="173">
        <v>3156382.3634549999</v>
      </c>
      <c r="I93" s="172">
        <v>1387.9165089600001</v>
      </c>
      <c r="J93" s="173">
        <v>3154994.4469460398</v>
      </c>
      <c r="K93" s="174">
        <v>4221646.9877760001</v>
      </c>
      <c r="L93" s="173">
        <v>265048.14017299999</v>
      </c>
      <c r="M93" s="174">
        <v>3956598.8476030002</v>
      </c>
      <c r="N93" s="173">
        <v>1655777.147964</v>
      </c>
      <c r="O93" s="175">
        <v>6640936.8997419998</v>
      </c>
      <c r="P93" s="173">
        <v>15408307.342255041</v>
      </c>
      <c r="Q93" s="176">
        <v>632731.46495542943</v>
      </c>
      <c r="R93" s="177">
        <v>1539926.8143929997</v>
      </c>
      <c r="S93" s="173">
        <v>2172658.2793484293</v>
      </c>
      <c r="T93" s="176">
        <v>1504684.73628812</v>
      </c>
      <c r="U93" s="159">
        <v>0.95655917066765284</v>
      </c>
      <c r="V93" s="160">
        <v>7.0113450968395625</v>
      </c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</row>
    <row r="94" spans="1:43" s="153" customFormat="1" ht="13.5">
      <c r="B94" s="471" t="s">
        <v>149</v>
      </c>
      <c r="C94" s="174">
        <v>1477960.6436327398</v>
      </c>
      <c r="D94" s="173">
        <v>10659665.05768765</v>
      </c>
      <c r="E94" s="173">
        <v>-1254001.9312400601</v>
      </c>
      <c r="F94" s="173">
        <v>-1072656.0706334934</v>
      </c>
      <c r="G94" s="172">
        <v>-2326658.0018735537</v>
      </c>
      <c r="H94" s="173">
        <v>3209524.631054</v>
      </c>
      <c r="I94" s="172">
        <v>294.31495926000002</v>
      </c>
      <c r="J94" s="173">
        <v>3209230.3160947398</v>
      </c>
      <c r="K94" s="174">
        <v>4273102.2170230001</v>
      </c>
      <c r="L94" s="173">
        <v>238012.16258599999</v>
      </c>
      <c r="M94" s="174">
        <v>4035090.0544370003</v>
      </c>
      <c r="N94" s="173">
        <v>1552761.0935510001</v>
      </c>
      <c r="O94" s="175">
        <v>6587366.7886570003</v>
      </c>
      <c r="P94" s="173">
        <v>15384448.252739741</v>
      </c>
      <c r="Q94" s="176">
        <v>845110.1256647897</v>
      </c>
      <c r="R94" s="177">
        <v>1553015.0675130002</v>
      </c>
      <c r="S94" s="173">
        <v>2398125.1931777899</v>
      </c>
      <c r="T94" s="176">
        <v>1424211.22588772</v>
      </c>
      <c r="U94" s="159">
        <v>1.037739779583269</v>
      </c>
      <c r="V94" s="160">
        <v>7.4846096308807084</v>
      </c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</row>
    <row r="95" spans="1:43" s="153" customFormat="1" ht="13.5">
      <c r="B95" s="471" t="s">
        <v>230</v>
      </c>
      <c r="C95" s="174">
        <v>1499439.8436461901</v>
      </c>
      <c r="D95" s="173">
        <v>10779420.329205189</v>
      </c>
      <c r="E95" s="173">
        <v>-1190891.5712591002</v>
      </c>
      <c r="F95" s="173">
        <v>-982590.58282700018</v>
      </c>
      <c r="G95" s="172">
        <v>-2173482.1540861004</v>
      </c>
      <c r="H95" s="173">
        <v>3215133.123528</v>
      </c>
      <c r="I95" s="172">
        <v>843.71303480999995</v>
      </c>
      <c r="J95" s="173">
        <v>3214289.4104931899</v>
      </c>
      <c r="K95" s="174">
        <v>4791091.1489730002</v>
      </c>
      <c r="L95" s="173">
        <v>230005.156067</v>
      </c>
      <c r="M95" s="174">
        <v>4561085.9929060005</v>
      </c>
      <c r="N95" s="173">
        <v>1098775.7254039999</v>
      </c>
      <c r="O95" s="175">
        <v>6537423.7396630002</v>
      </c>
      <c r="P95" s="173">
        <v>15411574.868466191</v>
      </c>
      <c r="Q95" s="176">
        <v>918967.74268271052</v>
      </c>
      <c r="R95" s="177">
        <v>1539704.642493</v>
      </c>
      <c r="S95" s="173">
        <v>2458672.3851757105</v>
      </c>
      <c r="T95" s="176">
        <v>1417073.9295526901</v>
      </c>
      <c r="U95" s="159">
        <v>1.0581239357917618</v>
      </c>
      <c r="V95" s="160">
        <v>7.6068157803226208</v>
      </c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</row>
    <row r="96" spans="1:43" s="153" customFormat="1" ht="13.5">
      <c r="B96" s="471" t="s">
        <v>151</v>
      </c>
      <c r="C96" s="174">
        <v>1497035.3154198802</v>
      </c>
      <c r="D96" s="173">
        <v>10837893.099972881</v>
      </c>
      <c r="E96" s="173">
        <v>-977423.66847557982</v>
      </c>
      <c r="F96" s="173">
        <v>-948425.99842627149</v>
      </c>
      <c r="G96" s="172">
        <v>-1925849.6669018513</v>
      </c>
      <c r="H96" s="173">
        <v>3124139.8680400001</v>
      </c>
      <c r="I96" s="172">
        <v>399.20503812000004</v>
      </c>
      <c r="J96" s="173">
        <v>3123740.66300188</v>
      </c>
      <c r="K96" s="174">
        <v>4991599.1863992205</v>
      </c>
      <c r="L96" s="173">
        <v>294851.88079900004</v>
      </c>
      <c r="M96" s="174">
        <v>4696747.3056002203</v>
      </c>
      <c r="N96" s="173">
        <v>1040246.924755</v>
      </c>
      <c r="O96" s="175">
        <v>6506795.4736320004</v>
      </c>
      <c r="P96" s="173">
        <v>15367530.3669891</v>
      </c>
      <c r="Q96" s="176">
        <v>1073966.5225605606</v>
      </c>
      <c r="R96" s="177">
        <v>1529821.0775545905</v>
      </c>
      <c r="S96" s="173">
        <v>2603787.6001151511</v>
      </c>
      <c r="T96" s="176">
        <v>1559124.2967133101</v>
      </c>
      <c r="U96" s="159">
        <v>0.96017701640317221</v>
      </c>
      <c r="V96" s="160">
        <v>6.9512694547955851</v>
      </c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</row>
    <row r="97" spans="1:43" s="153" customFormat="1" ht="13.5">
      <c r="B97" s="471" t="s">
        <v>152</v>
      </c>
      <c r="C97" s="174">
        <v>1552375.11908248</v>
      </c>
      <c r="D97" s="173">
        <v>10973953.34324448</v>
      </c>
      <c r="E97" s="173">
        <v>-962980.50329224986</v>
      </c>
      <c r="F97" s="173">
        <v>-1024905.130844</v>
      </c>
      <c r="G97" s="172">
        <v>-1987885.6341362498</v>
      </c>
      <c r="H97" s="173">
        <v>3178751.5665750001</v>
      </c>
      <c r="I97" s="172">
        <v>190.01014352000001</v>
      </c>
      <c r="J97" s="173">
        <v>3178561.5564314802</v>
      </c>
      <c r="K97" s="174">
        <v>5075268.1221099999</v>
      </c>
      <c r="L97" s="173">
        <v>292505.50599500001</v>
      </c>
      <c r="M97" s="174">
        <v>4782762.6161150001</v>
      </c>
      <c r="N97" s="173">
        <v>1048381.381438</v>
      </c>
      <c r="O97" s="175">
        <v>6552716.4322849996</v>
      </c>
      <c r="P97" s="173">
        <v>15562421.98626948</v>
      </c>
      <c r="Q97" s="176">
        <v>1092249.4160763987</v>
      </c>
      <c r="R97" s="177">
        <v>1508333.5928119996</v>
      </c>
      <c r="S97" s="173">
        <v>2600583.0088883983</v>
      </c>
      <c r="T97" s="176">
        <v>1435810.86724833</v>
      </c>
      <c r="U97" s="159">
        <v>1.081183569851049</v>
      </c>
      <c r="V97" s="160">
        <v>7.6430354398108094</v>
      </c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</row>
    <row r="98" spans="1:43" s="153" customFormat="1" ht="13.5">
      <c r="B98" s="471" t="s">
        <v>153</v>
      </c>
      <c r="C98" s="174">
        <v>1531451.0555857001</v>
      </c>
      <c r="D98" s="173">
        <v>11080818.796015698</v>
      </c>
      <c r="E98" s="173">
        <v>-982421.57214764936</v>
      </c>
      <c r="F98" s="173">
        <v>-1029748.317024</v>
      </c>
      <c r="G98" s="172">
        <v>-2012169.8891716492</v>
      </c>
      <c r="H98" s="173">
        <v>3206731.0525129996</v>
      </c>
      <c r="I98" s="172">
        <v>271.55528829999997</v>
      </c>
      <c r="J98" s="173">
        <v>3206459.4972246997</v>
      </c>
      <c r="K98" s="174">
        <v>5274954.6809005905</v>
      </c>
      <c r="L98" s="173">
        <v>252393.448859</v>
      </c>
      <c r="M98" s="174">
        <v>5022561.2320415908</v>
      </c>
      <c r="N98" s="173">
        <v>1045216.3315420001</v>
      </c>
      <c r="O98" s="175">
        <v>6550445.9452820402</v>
      </c>
      <c r="P98" s="173">
        <v>15824683.00609033</v>
      </c>
      <c r="Q98" s="176">
        <v>1127999.9567610901</v>
      </c>
      <c r="R98" s="177">
        <v>1603694.364142349</v>
      </c>
      <c r="S98" s="173">
        <v>2731694.3209034391</v>
      </c>
      <c r="T98" s="176">
        <v>1373782.2498195102</v>
      </c>
      <c r="U98" s="159">
        <v>1.1147698667579267</v>
      </c>
      <c r="V98" s="160">
        <v>8.0659207800009902</v>
      </c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</row>
    <row r="99" spans="1:43" s="153" customFormat="1" ht="13.5">
      <c r="B99" s="471" t="s">
        <v>154</v>
      </c>
      <c r="C99" s="174">
        <v>1516428.3851608401</v>
      </c>
      <c r="D99" s="173">
        <v>11041442.992536839</v>
      </c>
      <c r="E99" s="173">
        <v>-957681.83000790037</v>
      </c>
      <c r="F99" s="173">
        <v>-950176.91523100017</v>
      </c>
      <c r="G99" s="172">
        <v>-1907858.7452389007</v>
      </c>
      <c r="H99" s="173">
        <v>3055011.9857699997</v>
      </c>
      <c r="I99" s="172">
        <v>278.37407315999997</v>
      </c>
      <c r="J99" s="173">
        <v>3054733.6116968398</v>
      </c>
      <c r="K99" s="174">
        <v>5496364.7836559992</v>
      </c>
      <c r="L99" s="173">
        <v>355347.840371</v>
      </c>
      <c r="M99" s="174">
        <v>5141016.9432849996</v>
      </c>
      <c r="N99" s="173">
        <v>1040064.85166</v>
      </c>
      <c r="O99" s="175">
        <v>6581643.8474789998</v>
      </c>
      <c r="P99" s="173">
        <v>15817459.254120838</v>
      </c>
      <c r="Q99" s="176">
        <v>983288.09715911956</v>
      </c>
      <c r="R99" s="177">
        <v>1884869.4191860005</v>
      </c>
      <c r="S99" s="173">
        <v>2868157.51634512</v>
      </c>
      <c r="T99" s="176">
        <v>1407318.7312181899</v>
      </c>
      <c r="U99" s="159">
        <v>1.0775301653579241</v>
      </c>
      <c r="V99" s="160">
        <v>7.8457301445701999</v>
      </c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</row>
    <row r="100" spans="1:43" s="153" customFormat="1" ht="13.5">
      <c r="B100" s="471" t="s">
        <v>155</v>
      </c>
      <c r="C100" s="174">
        <v>1521126.3691730001</v>
      </c>
      <c r="D100" s="173">
        <v>11125179.990288999</v>
      </c>
      <c r="E100" s="173">
        <v>-986567.06598722062</v>
      </c>
      <c r="F100" s="173">
        <v>-949687.15360700013</v>
      </c>
      <c r="G100" s="172">
        <v>-1936254.2195942206</v>
      </c>
      <c r="H100" s="173">
        <v>2425962.0716090002</v>
      </c>
      <c r="I100" s="172">
        <v>1105.5347830000001</v>
      </c>
      <c r="J100" s="173">
        <v>2424856.5368260001</v>
      </c>
      <c r="K100" s="174">
        <v>5575324.734166</v>
      </c>
      <c r="L100" s="173">
        <v>456833.07362500002</v>
      </c>
      <c r="M100" s="174">
        <v>5118491.6605409998</v>
      </c>
      <c r="N100" s="173">
        <v>1046957.655275</v>
      </c>
      <c r="O100" s="175">
        <v>6657838.0504299998</v>
      </c>
      <c r="P100" s="173">
        <v>15248143.903072</v>
      </c>
      <c r="Q100" s="176">
        <v>325862.36264798068</v>
      </c>
      <c r="R100" s="177">
        <v>1860847.3305410005</v>
      </c>
      <c r="S100" s="173">
        <v>2186709.6931889812</v>
      </c>
      <c r="T100" s="176">
        <v>1244000.5540409398</v>
      </c>
      <c r="U100" s="159">
        <v>1.2227698486402283</v>
      </c>
      <c r="V100" s="160">
        <v>8.9430667487651867</v>
      </c>
      <c r="X100" s="28"/>
      <c r="Y100" s="28"/>
      <c r="Z100" s="28"/>
      <c r="AA100" s="28"/>
      <c r="AB100" s="28"/>
      <c r="AC100" s="28"/>
      <c r="AD100" s="28"/>
      <c r="AE100" s="28"/>
      <c r="AF100" s="28"/>
      <c r="AG100" s="28"/>
      <c r="AH100" s="28"/>
      <c r="AI100" s="28"/>
      <c r="AJ100" s="28"/>
      <c r="AK100" s="28"/>
      <c r="AL100" s="28"/>
      <c r="AM100" s="28"/>
      <c r="AN100" s="28"/>
      <c r="AO100" s="28"/>
      <c r="AP100" s="28"/>
      <c r="AQ100" s="28"/>
    </row>
    <row r="101" spans="1:43" s="153" customFormat="1" ht="13.5">
      <c r="B101" s="471" t="s">
        <v>156</v>
      </c>
      <c r="C101" s="174">
        <v>1497679.665512</v>
      </c>
      <c r="D101" s="173">
        <v>11175222.561595999</v>
      </c>
      <c r="E101" s="173">
        <v>-919070.07311123004</v>
      </c>
      <c r="F101" s="173">
        <v>-975914.21108099993</v>
      </c>
      <c r="G101" s="172">
        <v>-1894984.2841922301</v>
      </c>
      <c r="H101" s="173">
        <v>2354118.8399709999</v>
      </c>
      <c r="I101" s="172">
        <v>542.49838599999998</v>
      </c>
      <c r="J101" s="173">
        <v>2353576.341585</v>
      </c>
      <c r="K101" s="174">
        <v>5760959.3020620001</v>
      </c>
      <c r="L101" s="173">
        <v>667418.16160800005</v>
      </c>
      <c r="M101" s="174">
        <v>5093541.1404539999</v>
      </c>
      <c r="N101" s="173">
        <v>1057639.0192859999</v>
      </c>
      <c r="O101" s="175">
        <v>6676274.594327</v>
      </c>
      <c r="P101" s="173">
        <v>15181031.095651999</v>
      </c>
      <c r="Q101" s="176">
        <v>353786.21896229952</v>
      </c>
      <c r="R101" s="177">
        <v>1757038.0309009999</v>
      </c>
      <c r="S101" s="173">
        <v>2110824.2498632995</v>
      </c>
      <c r="T101" s="176">
        <v>1396528.8852727599</v>
      </c>
      <c r="U101" s="159">
        <v>1.0724301382563126</v>
      </c>
      <c r="V101" s="160">
        <v>8.00214208201883</v>
      </c>
      <c r="X101" s="28"/>
      <c r="Y101" s="28"/>
      <c r="Z101" s="28"/>
      <c r="AA101" s="28"/>
      <c r="AB101" s="28"/>
      <c r="AC101" s="28"/>
      <c r="AD101" s="28"/>
      <c r="AE101" s="28"/>
      <c r="AF101" s="28"/>
      <c r="AG101" s="28"/>
      <c r="AH101" s="28"/>
      <c r="AI101" s="28"/>
      <c r="AJ101" s="28"/>
      <c r="AK101" s="28"/>
      <c r="AL101" s="28"/>
      <c r="AM101" s="28"/>
      <c r="AN101" s="28"/>
      <c r="AO101" s="28"/>
      <c r="AP101" s="28"/>
      <c r="AQ101" s="28"/>
    </row>
    <row r="102" spans="1:43" s="153" customFormat="1" ht="13.5">
      <c r="B102" s="471" t="s">
        <v>157</v>
      </c>
      <c r="C102" s="174">
        <v>1507035.8463813099</v>
      </c>
      <c r="D102" s="173">
        <v>11243554.44687731</v>
      </c>
      <c r="E102" s="173">
        <v>-887127.32129088044</v>
      </c>
      <c r="F102" s="173">
        <v>-1077332.5856709003</v>
      </c>
      <c r="G102" s="172">
        <v>-1964459.9069617807</v>
      </c>
      <c r="H102" s="173">
        <v>2318859.9693049998</v>
      </c>
      <c r="I102" s="172">
        <v>1490.6752236899999</v>
      </c>
      <c r="J102" s="173">
        <v>2317369.2940813098</v>
      </c>
      <c r="K102" s="174">
        <v>5842835.3659550007</v>
      </c>
      <c r="L102" s="173">
        <v>668084.15168699995</v>
      </c>
      <c r="M102" s="174">
        <v>5174751.2142680008</v>
      </c>
      <c r="N102" s="173">
        <v>1066988.709786</v>
      </c>
      <c r="O102" s="175">
        <v>6737754.9570899997</v>
      </c>
      <c r="P102" s="173">
        <v>15296864.17522531</v>
      </c>
      <c r="Q102" s="176">
        <v>325418.47958346945</v>
      </c>
      <c r="R102" s="177">
        <v>1763431.3418032997</v>
      </c>
      <c r="S102" s="173">
        <v>2088849.8213867692</v>
      </c>
      <c r="T102" s="176">
        <v>1411227.2496571101</v>
      </c>
      <c r="U102" s="159">
        <v>1.067890268379865</v>
      </c>
      <c r="V102" s="160">
        <v>7.9672175049122593</v>
      </c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</row>
    <row r="103" spans="1:43" s="153" customFormat="1" ht="13.5">
      <c r="B103" s="472" t="s">
        <v>231</v>
      </c>
      <c r="C103" s="469">
        <v>1658042.5401482501</v>
      </c>
      <c r="D103" s="180">
        <v>11485068.735321011</v>
      </c>
      <c r="E103" s="180">
        <v>-837315.28694982</v>
      </c>
      <c r="F103" s="180">
        <v>-1028380.2642251198</v>
      </c>
      <c r="G103" s="179">
        <v>-1865695.5511749398</v>
      </c>
      <c r="H103" s="180">
        <v>2378299.5313610001</v>
      </c>
      <c r="I103" s="179">
        <v>2065.1178637500002</v>
      </c>
      <c r="J103" s="180">
        <v>2376234.4134972501</v>
      </c>
      <c r="K103" s="181">
        <v>6382940.5849860003</v>
      </c>
      <c r="L103" s="180">
        <v>693625.83286600001</v>
      </c>
      <c r="M103" s="180">
        <v>5689314.7521200003</v>
      </c>
      <c r="N103" s="180">
        <v>712343.15453599999</v>
      </c>
      <c r="O103" s="182">
        <v>6834817.5681189997</v>
      </c>
      <c r="P103" s="180">
        <v>15612709.888272248</v>
      </c>
      <c r="Q103" s="183">
        <v>352407.77251639904</v>
      </c>
      <c r="R103" s="184">
        <v>1909537.829262</v>
      </c>
      <c r="S103" s="180">
        <v>2261945.6017783992</v>
      </c>
      <c r="T103" s="183">
        <v>1328736.9371900298</v>
      </c>
      <c r="U103" s="185">
        <v>1.2478335581267315</v>
      </c>
      <c r="V103" s="186">
        <v>8.6435986039563755</v>
      </c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</row>
    <row r="104" spans="1:43" s="153" customFormat="1" ht="13.5">
      <c r="C104" s="187"/>
      <c r="D104" s="187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187"/>
      <c r="P104" s="187"/>
      <c r="Q104" s="188"/>
      <c r="R104" s="188"/>
      <c r="S104" s="187"/>
      <c r="T104" s="188"/>
      <c r="U104" s="189"/>
      <c r="V104" s="189"/>
      <c r="X104" s="161"/>
      <c r="Y104" s="162"/>
    </row>
    <row r="105" spans="1:43" s="153" customFormat="1" ht="13.5">
      <c r="A105" s="992" t="s">
        <v>1145</v>
      </c>
      <c r="B105" s="993"/>
      <c r="C105" s="993"/>
      <c r="D105" s="993"/>
      <c r="E105" s="993"/>
      <c r="F105" s="993"/>
      <c r="G105" s="993"/>
      <c r="H105" s="993"/>
      <c r="I105" s="993"/>
      <c r="J105" s="993"/>
      <c r="K105" s="993"/>
      <c r="L105" s="994"/>
      <c r="M105" s="994"/>
      <c r="N105" s="994"/>
      <c r="O105" s="994"/>
      <c r="P105" s="995"/>
      <c r="Q105" s="995"/>
      <c r="R105" s="994"/>
      <c r="S105" s="994"/>
      <c r="T105" s="995"/>
      <c r="U105" s="995"/>
    </row>
    <row r="106" spans="1:43" s="153" customFormat="1" ht="13.5">
      <c r="A106" s="992" t="s">
        <v>232</v>
      </c>
      <c r="B106" s="992"/>
      <c r="C106" s="992"/>
      <c r="D106" s="992"/>
      <c r="E106" s="992"/>
      <c r="F106" s="992"/>
      <c r="G106" s="993"/>
      <c r="H106" s="993"/>
      <c r="I106" s="993"/>
      <c r="J106" s="993"/>
      <c r="K106" s="993"/>
      <c r="L106" s="994"/>
      <c r="M106" s="994"/>
      <c r="N106" s="994"/>
      <c r="O106" s="994"/>
      <c r="P106" s="995"/>
      <c r="Q106" s="995"/>
      <c r="R106" s="994"/>
      <c r="S106" s="994"/>
      <c r="T106" s="995"/>
      <c r="U106" s="995"/>
      <c r="X106" s="167"/>
    </row>
    <row r="107" spans="1:43" s="153" customFormat="1" ht="13.5">
      <c r="A107" s="992" t="s">
        <v>927</v>
      </c>
      <c r="B107" s="992"/>
      <c r="C107" s="992"/>
      <c r="D107" s="992"/>
      <c r="E107" s="992"/>
      <c r="F107" s="992"/>
      <c r="G107" s="993"/>
      <c r="H107" s="993"/>
      <c r="I107" s="993"/>
      <c r="J107" s="993"/>
      <c r="K107" s="993"/>
      <c r="L107" s="994"/>
      <c r="M107" s="994"/>
      <c r="N107" s="994"/>
      <c r="O107" s="994"/>
      <c r="P107" s="995"/>
      <c r="Q107" s="995"/>
      <c r="R107" s="994"/>
      <c r="S107" s="994"/>
      <c r="T107" s="995"/>
      <c r="U107" s="995"/>
      <c r="X107" s="167"/>
    </row>
    <row r="108" spans="1:43" s="153" customFormat="1" ht="27" customHeight="1">
      <c r="A108" s="1353" t="s">
        <v>234</v>
      </c>
      <c r="B108" s="1353"/>
      <c r="C108" s="1353"/>
      <c r="D108" s="1353"/>
      <c r="E108" s="1353"/>
      <c r="F108" s="1353"/>
      <c r="G108" s="1353"/>
      <c r="H108" s="1353"/>
      <c r="I108" s="1353"/>
      <c r="J108" s="1353"/>
      <c r="K108" s="1353"/>
      <c r="L108" s="994"/>
      <c r="M108" s="994"/>
      <c r="N108" s="994"/>
      <c r="O108" s="994"/>
      <c r="P108" s="995"/>
      <c r="Q108" s="995"/>
      <c r="R108" s="994"/>
      <c r="S108" s="994"/>
      <c r="T108" s="995"/>
      <c r="U108" s="995"/>
      <c r="X108" s="167"/>
    </row>
    <row r="109" spans="1:43" s="153" customFormat="1" ht="13.5">
      <c r="A109" s="1350" t="s">
        <v>235</v>
      </c>
      <c r="B109" s="1350"/>
      <c r="C109" s="1350"/>
      <c r="D109" s="1350"/>
      <c r="E109" s="1350"/>
      <c r="F109" s="1350"/>
      <c r="G109" s="1350"/>
      <c r="H109" s="1350"/>
      <c r="I109" s="1350"/>
      <c r="J109" s="1350"/>
      <c r="K109" s="1350"/>
      <c r="L109" s="994"/>
      <c r="M109" s="994"/>
      <c r="N109" s="994"/>
      <c r="O109" s="994"/>
      <c r="P109" s="995"/>
      <c r="Q109" s="995"/>
      <c r="R109" s="994"/>
      <c r="S109" s="994"/>
      <c r="T109" s="995"/>
      <c r="U109" s="995"/>
      <c r="X109" s="167"/>
    </row>
    <row r="110" spans="1:43" s="28" customFormat="1" ht="13.5">
      <c r="A110" s="992" t="s">
        <v>236</v>
      </c>
      <c r="B110" s="992"/>
      <c r="C110" s="992"/>
      <c r="D110" s="992"/>
      <c r="E110" s="992"/>
      <c r="F110" s="992"/>
      <c r="G110" s="992"/>
      <c r="H110" s="992"/>
      <c r="I110" s="992"/>
      <c r="J110" s="992"/>
      <c r="K110" s="992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X110" s="167"/>
    </row>
    <row r="111" spans="1:43" s="28" customFormat="1" ht="50.25" customHeight="1">
      <c r="A111" s="1353" t="s">
        <v>961</v>
      </c>
      <c r="B111" s="1354"/>
      <c r="C111" s="1354"/>
      <c r="D111" s="1354"/>
      <c r="E111" s="1354"/>
      <c r="F111" s="1354"/>
      <c r="G111" s="1354"/>
      <c r="H111" s="1354"/>
      <c r="I111" s="1354"/>
      <c r="J111" s="1354"/>
      <c r="K111" s="1354"/>
      <c r="L111" s="1354"/>
      <c r="M111" s="1354"/>
      <c r="N111" s="1354"/>
      <c r="O111" s="1354"/>
      <c r="P111" s="1354"/>
      <c r="Q111" s="1354"/>
      <c r="R111" s="1354"/>
      <c r="S111" s="1354"/>
      <c r="T111" s="1354"/>
      <c r="U111" s="1354"/>
      <c r="X111" s="167"/>
    </row>
    <row r="112" spans="1:43" s="28" customFormat="1" ht="13.5">
      <c r="X112" s="167"/>
    </row>
    <row r="113" spans="3:24" s="28" customFormat="1" ht="13.5">
      <c r="X113" s="167"/>
    </row>
    <row r="114" spans="3:24" s="28" customFormat="1" ht="13.5">
      <c r="X114" s="167"/>
    </row>
    <row r="115" spans="3:24" s="28" customFormat="1" ht="13.5">
      <c r="X115" s="167"/>
    </row>
    <row r="116" spans="3:24" s="28" customFormat="1" ht="13.5">
      <c r="X116" s="167"/>
    </row>
    <row r="117" spans="3:24" s="28" customFormat="1" ht="13.5">
      <c r="X117" s="167"/>
    </row>
    <row r="118" spans="3:24" s="28" customFormat="1" ht="13.5">
      <c r="X118" s="167"/>
    </row>
    <row r="119" spans="3:24" s="28" customFormat="1" ht="13.5">
      <c r="X119" s="167"/>
    </row>
    <row r="120" spans="3:24" s="28" customFormat="1" ht="13.5">
      <c r="X120" s="167"/>
    </row>
    <row r="121" spans="3:24" s="28" customFormat="1" ht="13.5">
      <c r="X121" s="167"/>
    </row>
    <row r="122" spans="3:24" s="28" customFormat="1" ht="13.5">
      <c r="X122" s="167"/>
    </row>
    <row r="123" spans="3:24" s="28" customFormat="1" ht="13.5">
      <c r="X123" s="167"/>
    </row>
    <row r="124" spans="3:24" s="28" customFormat="1" ht="13.5">
      <c r="X124" s="167"/>
    </row>
    <row r="125" spans="3:24" s="28" customFormat="1" ht="13.5">
      <c r="X125" s="167"/>
    </row>
    <row r="126" spans="3:24" s="28" customFormat="1" ht="13.5">
      <c r="C126" s="190"/>
      <c r="D126" s="190"/>
      <c r="E126" s="190"/>
      <c r="F126" s="190"/>
      <c r="G126" s="190"/>
      <c r="H126" s="190"/>
      <c r="I126" s="190"/>
      <c r="J126" s="190"/>
      <c r="K126" s="190"/>
      <c r="L126" s="190"/>
      <c r="M126" s="190"/>
      <c r="N126" s="190"/>
      <c r="O126" s="190"/>
      <c r="P126" s="190"/>
      <c r="Q126" s="190"/>
      <c r="R126" s="190"/>
      <c r="S126" s="190"/>
      <c r="T126" s="190"/>
      <c r="X126" s="167"/>
    </row>
    <row r="127" spans="3:24" s="28" customFormat="1" ht="13.5">
      <c r="C127" s="190"/>
      <c r="D127" s="190"/>
      <c r="E127" s="190"/>
      <c r="F127" s="190"/>
      <c r="G127" s="190"/>
      <c r="H127" s="190"/>
      <c r="J127" s="190"/>
      <c r="K127" s="190"/>
      <c r="L127" s="190"/>
      <c r="M127" s="190"/>
      <c r="N127" s="190"/>
      <c r="O127" s="190"/>
      <c r="P127" s="190"/>
      <c r="Q127" s="190"/>
      <c r="R127" s="190"/>
      <c r="S127" s="190"/>
      <c r="T127" s="190"/>
      <c r="X127" s="167"/>
    </row>
    <row r="128" spans="3:24" s="28" customFormat="1" ht="13.5">
      <c r="C128" s="190"/>
      <c r="D128" s="190"/>
      <c r="E128" s="190"/>
      <c r="F128" s="190"/>
      <c r="G128" s="190"/>
      <c r="H128" s="190"/>
      <c r="I128" s="190"/>
      <c r="J128" s="190"/>
      <c r="K128" s="190"/>
      <c r="L128" s="190"/>
      <c r="M128" s="190"/>
      <c r="N128" s="190"/>
      <c r="O128" s="190"/>
      <c r="P128" s="190"/>
      <c r="Q128" s="190"/>
      <c r="R128" s="190"/>
      <c r="S128" s="190"/>
      <c r="T128" s="190"/>
      <c r="X128" s="167"/>
    </row>
    <row r="129" spans="3:24" s="28" customFormat="1" ht="13.5">
      <c r="C129" s="190"/>
      <c r="D129" s="190"/>
      <c r="E129" s="190"/>
      <c r="F129" s="190"/>
      <c r="G129" s="190"/>
      <c r="H129" s="190"/>
      <c r="J129" s="190"/>
      <c r="K129" s="190"/>
      <c r="L129" s="190"/>
      <c r="M129" s="190"/>
      <c r="N129" s="190"/>
      <c r="O129" s="190"/>
      <c r="P129" s="190"/>
      <c r="Q129" s="190"/>
      <c r="R129" s="190"/>
      <c r="S129" s="190"/>
      <c r="T129" s="190"/>
      <c r="X129" s="167"/>
    </row>
    <row r="130" spans="3:24" s="28" customFormat="1" ht="13.5">
      <c r="C130" s="190"/>
      <c r="D130" s="190"/>
      <c r="E130" s="190"/>
      <c r="F130" s="190"/>
      <c r="G130" s="190"/>
      <c r="H130" s="190"/>
      <c r="J130" s="190"/>
      <c r="K130" s="190"/>
      <c r="L130" s="190"/>
      <c r="M130" s="190"/>
      <c r="N130" s="190"/>
      <c r="O130" s="190"/>
      <c r="P130" s="190"/>
      <c r="Q130" s="190"/>
      <c r="R130" s="190"/>
      <c r="S130" s="190"/>
      <c r="T130" s="190"/>
      <c r="X130" s="167"/>
    </row>
    <row r="131" spans="3:24" s="28" customFormat="1" ht="13.5">
      <c r="C131" s="190"/>
      <c r="D131" s="190"/>
      <c r="E131" s="190"/>
      <c r="F131" s="190"/>
      <c r="G131" s="190"/>
      <c r="H131" s="190"/>
      <c r="J131" s="190"/>
      <c r="K131" s="190"/>
      <c r="L131" s="190"/>
      <c r="M131" s="190"/>
      <c r="N131" s="190"/>
      <c r="O131" s="190"/>
      <c r="P131" s="190"/>
      <c r="Q131" s="190"/>
      <c r="R131" s="190"/>
      <c r="S131" s="190"/>
      <c r="T131" s="190"/>
      <c r="X131" s="167"/>
    </row>
    <row r="132" spans="3:24" s="28" customFormat="1" ht="13.5">
      <c r="C132" s="190"/>
      <c r="D132" s="190"/>
      <c r="E132" s="190"/>
      <c r="F132" s="190"/>
      <c r="G132" s="190"/>
      <c r="H132" s="190"/>
      <c r="I132" s="190"/>
      <c r="J132" s="190"/>
      <c r="K132" s="190"/>
      <c r="L132" s="190"/>
      <c r="M132" s="190"/>
      <c r="N132" s="190"/>
      <c r="O132" s="190"/>
      <c r="P132" s="190"/>
      <c r="Q132" s="190"/>
      <c r="R132" s="190"/>
      <c r="S132" s="190"/>
      <c r="T132" s="190"/>
      <c r="X132" s="167"/>
    </row>
    <row r="133" spans="3:24" s="28" customFormat="1" ht="13.5">
      <c r="C133" s="190"/>
      <c r="D133" s="190"/>
      <c r="E133" s="190"/>
      <c r="F133" s="190"/>
      <c r="G133" s="190"/>
      <c r="H133" s="190"/>
      <c r="J133" s="190"/>
      <c r="K133" s="190"/>
      <c r="L133" s="190"/>
      <c r="M133" s="190"/>
      <c r="N133" s="190"/>
      <c r="O133" s="190"/>
      <c r="P133" s="190"/>
      <c r="Q133" s="190"/>
      <c r="R133" s="190"/>
      <c r="S133" s="190"/>
      <c r="T133" s="190"/>
      <c r="X133" s="167"/>
    </row>
    <row r="134" spans="3:24" s="28" customFormat="1" ht="13.5">
      <c r="C134" s="190"/>
      <c r="D134" s="190"/>
      <c r="E134" s="190"/>
      <c r="F134" s="190"/>
      <c r="G134" s="190"/>
      <c r="H134" s="190"/>
      <c r="I134" s="190"/>
      <c r="J134" s="190"/>
      <c r="K134" s="190"/>
      <c r="L134" s="190"/>
      <c r="M134" s="190"/>
      <c r="N134" s="190"/>
      <c r="O134" s="190"/>
      <c r="P134" s="190"/>
      <c r="Q134" s="190"/>
      <c r="R134" s="190"/>
      <c r="S134" s="190"/>
      <c r="T134" s="190"/>
      <c r="X134" s="167"/>
    </row>
    <row r="135" spans="3:24" s="28" customFormat="1" ht="13.5">
      <c r="C135" s="190"/>
      <c r="D135" s="190"/>
      <c r="E135" s="190"/>
      <c r="F135" s="190"/>
      <c r="G135" s="190"/>
      <c r="H135" s="190"/>
      <c r="I135" s="190"/>
      <c r="J135" s="190"/>
      <c r="K135" s="190"/>
      <c r="L135" s="190"/>
      <c r="M135" s="190"/>
      <c r="N135" s="190"/>
      <c r="O135" s="190"/>
      <c r="P135" s="190"/>
      <c r="Q135" s="190"/>
      <c r="R135" s="190"/>
      <c r="S135" s="190"/>
      <c r="T135" s="190"/>
      <c r="X135" s="167"/>
    </row>
    <row r="136" spans="3:24" s="28" customFormat="1" ht="13.5">
      <c r="C136" s="190"/>
      <c r="D136" s="190"/>
      <c r="E136" s="190"/>
      <c r="F136" s="190"/>
      <c r="G136" s="190"/>
      <c r="H136" s="190"/>
      <c r="I136" s="190"/>
      <c r="J136" s="190"/>
      <c r="K136" s="190"/>
      <c r="L136" s="190"/>
      <c r="M136" s="190"/>
      <c r="N136" s="190"/>
      <c r="O136" s="190"/>
      <c r="P136" s="190"/>
      <c r="Q136" s="190"/>
      <c r="R136" s="190"/>
      <c r="S136" s="190"/>
      <c r="T136" s="190"/>
      <c r="X136" s="167"/>
    </row>
    <row r="137" spans="3:24" s="28" customFormat="1" ht="13.5">
      <c r="C137" s="190"/>
      <c r="D137" s="190"/>
      <c r="E137" s="190"/>
      <c r="F137" s="190"/>
      <c r="G137" s="190"/>
      <c r="H137" s="190"/>
      <c r="I137" s="190"/>
      <c r="J137" s="190"/>
      <c r="K137" s="190"/>
      <c r="L137" s="190"/>
      <c r="M137" s="190"/>
      <c r="N137" s="190"/>
      <c r="O137" s="190"/>
      <c r="P137" s="190"/>
      <c r="Q137" s="190"/>
      <c r="R137" s="190"/>
      <c r="S137" s="190"/>
      <c r="T137" s="190"/>
      <c r="X137" s="167"/>
    </row>
    <row r="138" spans="3:24" s="28" customFormat="1" ht="13.5">
      <c r="X138" s="167"/>
    </row>
    <row r="139" spans="3:24">
      <c r="C139" s="152"/>
      <c r="D139" s="152"/>
      <c r="E139" s="152"/>
      <c r="F139" s="152"/>
      <c r="G139" s="152"/>
      <c r="H139" s="152"/>
      <c r="I139" s="152"/>
      <c r="J139" s="152"/>
      <c r="K139" s="152"/>
      <c r="L139" s="152"/>
      <c r="M139" s="152"/>
      <c r="N139" s="152"/>
      <c r="O139" s="152"/>
      <c r="P139" s="152"/>
      <c r="Q139" s="152"/>
      <c r="R139" s="152"/>
      <c r="S139" s="152"/>
      <c r="T139" s="152"/>
      <c r="U139" s="152"/>
      <c r="V139" s="152"/>
      <c r="X139" s="167"/>
    </row>
    <row r="140" spans="3:24">
      <c r="C140" s="152"/>
      <c r="D140" s="152"/>
      <c r="E140" s="152"/>
      <c r="F140" s="152"/>
      <c r="G140" s="152"/>
      <c r="H140" s="152"/>
      <c r="I140" s="152"/>
      <c r="J140" s="152"/>
      <c r="K140" s="152"/>
      <c r="L140" s="152"/>
      <c r="M140" s="152"/>
      <c r="N140" s="152"/>
      <c r="O140" s="152"/>
      <c r="P140" s="152"/>
      <c r="Q140" s="152"/>
      <c r="R140" s="152"/>
      <c r="S140" s="152"/>
      <c r="T140" s="152"/>
      <c r="U140" s="152"/>
      <c r="V140" s="152"/>
      <c r="X140" s="167"/>
    </row>
    <row r="141" spans="3:24">
      <c r="C141" s="152"/>
      <c r="D141" s="152"/>
      <c r="E141" s="152"/>
      <c r="F141" s="152"/>
      <c r="G141" s="152"/>
      <c r="H141" s="152"/>
      <c r="I141" s="152"/>
      <c r="J141" s="152"/>
      <c r="K141" s="152"/>
      <c r="L141" s="152"/>
      <c r="M141" s="152"/>
      <c r="N141" s="152"/>
      <c r="O141" s="152"/>
      <c r="P141" s="152"/>
      <c r="Q141" s="152"/>
      <c r="R141" s="152"/>
      <c r="S141" s="152"/>
      <c r="T141" s="152"/>
      <c r="U141" s="152"/>
      <c r="V141" s="152"/>
      <c r="X141" s="167"/>
    </row>
    <row r="142" spans="3:24">
      <c r="C142" s="152"/>
      <c r="D142" s="152"/>
      <c r="E142" s="152"/>
      <c r="F142" s="152"/>
      <c r="G142" s="152"/>
      <c r="H142" s="152"/>
      <c r="I142" s="152"/>
      <c r="J142" s="152"/>
      <c r="K142" s="152"/>
      <c r="L142" s="152"/>
      <c r="M142" s="152"/>
      <c r="N142" s="152"/>
      <c r="O142" s="152"/>
      <c r="P142" s="152"/>
      <c r="Q142" s="152"/>
      <c r="R142" s="152"/>
      <c r="S142" s="152"/>
      <c r="T142" s="152"/>
      <c r="U142" s="152"/>
      <c r="V142" s="152"/>
      <c r="X142" s="167"/>
    </row>
    <row r="143" spans="3:24">
      <c r="C143" s="152"/>
      <c r="D143" s="152"/>
      <c r="E143" s="152"/>
      <c r="F143" s="152"/>
      <c r="G143" s="152"/>
      <c r="H143" s="152"/>
      <c r="I143" s="152"/>
      <c r="J143" s="152"/>
      <c r="K143" s="152"/>
      <c r="L143" s="152"/>
      <c r="M143" s="152"/>
      <c r="N143" s="152"/>
      <c r="O143" s="152"/>
      <c r="P143" s="152"/>
      <c r="Q143" s="152"/>
      <c r="R143" s="152"/>
      <c r="S143" s="152"/>
      <c r="T143" s="152"/>
      <c r="U143" s="152"/>
      <c r="V143" s="152"/>
      <c r="X143" s="167"/>
    </row>
    <row r="144" spans="3:24">
      <c r="C144" s="152"/>
      <c r="D144" s="152"/>
      <c r="E144" s="152"/>
      <c r="F144" s="152"/>
      <c r="G144" s="152"/>
      <c r="H144" s="152"/>
      <c r="I144" s="152"/>
      <c r="J144" s="152"/>
      <c r="K144" s="152"/>
      <c r="L144" s="152"/>
      <c r="M144" s="152"/>
      <c r="N144" s="152"/>
      <c r="O144" s="152"/>
      <c r="P144" s="152"/>
      <c r="Q144" s="152"/>
      <c r="R144" s="152"/>
      <c r="S144" s="152"/>
      <c r="T144" s="152"/>
      <c r="U144" s="152"/>
      <c r="V144" s="152"/>
      <c r="X144" s="167"/>
    </row>
    <row r="145" spans="3:24">
      <c r="C145" s="152"/>
      <c r="D145" s="152"/>
      <c r="E145" s="152"/>
      <c r="F145" s="152"/>
      <c r="G145" s="152"/>
      <c r="H145" s="152"/>
      <c r="I145" s="152"/>
      <c r="J145" s="152"/>
      <c r="K145" s="152"/>
      <c r="L145" s="152"/>
      <c r="M145" s="152"/>
      <c r="N145" s="152"/>
      <c r="O145" s="152"/>
      <c r="P145" s="152"/>
      <c r="Q145" s="152"/>
      <c r="R145" s="152"/>
      <c r="S145" s="152"/>
      <c r="T145" s="152"/>
      <c r="U145" s="152"/>
      <c r="V145" s="152"/>
      <c r="X145" s="167"/>
    </row>
    <row r="146" spans="3:24">
      <c r="C146" s="152"/>
      <c r="D146" s="152"/>
      <c r="E146" s="152"/>
      <c r="F146" s="152"/>
      <c r="G146" s="152"/>
      <c r="H146" s="152"/>
      <c r="I146" s="152"/>
      <c r="J146" s="152"/>
      <c r="K146" s="152"/>
      <c r="L146" s="152"/>
      <c r="M146" s="152"/>
      <c r="N146" s="152"/>
      <c r="O146" s="152"/>
      <c r="P146" s="152"/>
      <c r="Q146" s="152"/>
      <c r="R146" s="152"/>
      <c r="S146" s="152"/>
      <c r="T146" s="152"/>
      <c r="U146" s="152"/>
      <c r="V146" s="152"/>
      <c r="X146" s="167"/>
    </row>
    <row r="147" spans="3:24">
      <c r="C147" s="152"/>
      <c r="D147" s="152"/>
      <c r="E147" s="152"/>
      <c r="F147" s="152"/>
      <c r="G147" s="152"/>
      <c r="H147" s="152"/>
      <c r="I147" s="152"/>
      <c r="J147" s="152"/>
      <c r="K147" s="152"/>
      <c r="L147" s="152"/>
      <c r="M147" s="152"/>
      <c r="N147" s="152"/>
      <c r="O147" s="152"/>
      <c r="P147" s="152"/>
      <c r="Q147" s="152"/>
      <c r="R147" s="152"/>
      <c r="S147" s="152"/>
      <c r="T147" s="152"/>
      <c r="U147" s="152"/>
      <c r="V147" s="152"/>
      <c r="X147" s="167"/>
    </row>
    <row r="148" spans="3:24">
      <c r="C148" s="152"/>
      <c r="D148" s="152"/>
      <c r="E148" s="152"/>
      <c r="F148" s="152"/>
      <c r="G148" s="152"/>
      <c r="H148" s="152"/>
      <c r="I148" s="152"/>
      <c r="J148" s="152"/>
      <c r="K148" s="152"/>
      <c r="L148" s="152"/>
      <c r="M148" s="152"/>
      <c r="N148" s="152"/>
      <c r="O148" s="152"/>
      <c r="P148" s="152"/>
      <c r="Q148" s="152"/>
      <c r="R148" s="152"/>
      <c r="S148" s="152"/>
      <c r="T148" s="152"/>
      <c r="U148" s="152"/>
      <c r="V148" s="152"/>
      <c r="X148" s="167"/>
    </row>
    <row r="149" spans="3:24">
      <c r="C149" s="152"/>
      <c r="D149" s="152"/>
      <c r="E149" s="152"/>
      <c r="F149" s="152"/>
      <c r="G149" s="152"/>
      <c r="H149" s="152"/>
      <c r="I149" s="152"/>
      <c r="J149" s="152"/>
      <c r="K149" s="152"/>
      <c r="L149" s="152"/>
      <c r="M149" s="152"/>
      <c r="N149" s="152"/>
      <c r="O149" s="152"/>
      <c r="P149" s="152"/>
      <c r="Q149" s="152"/>
      <c r="R149" s="152"/>
      <c r="S149" s="152"/>
      <c r="T149" s="152"/>
      <c r="U149" s="152"/>
      <c r="V149" s="152"/>
      <c r="X149" s="167"/>
    </row>
    <row r="150" spans="3:24">
      <c r="C150" s="152"/>
      <c r="D150" s="152"/>
      <c r="E150" s="152"/>
      <c r="F150" s="152"/>
      <c r="G150" s="152"/>
      <c r="H150" s="152"/>
      <c r="I150" s="152"/>
      <c r="J150" s="152"/>
      <c r="K150" s="152"/>
      <c r="L150" s="152"/>
      <c r="M150" s="152"/>
      <c r="N150" s="152"/>
      <c r="O150" s="152"/>
      <c r="P150" s="152"/>
      <c r="Q150" s="152"/>
      <c r="R150" s="152"/>
      <c r="S150" s="152"/>
      <c r="T150" s="152"/>
      <c r="U150" s="152"/>
      <c r="V150" s="152"/>
      <c r="X150" s="167"/>
    </row>
    <row r="151" spans="3:24">
      <c r="C151" s="152"/>
      <c r="D151" s="152"/>
      <c r="E151" s="152"/>
      <c r="F151" s="152"/>
      <c r="G151" s="152"/>
      <c r="H151" s="152"/>
      <c r="I151" s="152"/>
      <c r="J151" s="152"/>
      <c r="K151" s="152"/>
      <c r="L151" s="152"/>
      <c r="M151" s="152"/>
      <c r="N151" s="152"/>
      <c r="O151" s="152"/>
      <c r="P151" s="152"/>
      <c r="Q151" s="152"/>
      <c r="R151" s="152"/>
      <c r="S151" s="152"/>
      <c r="T151" s="152"/>
      <c r="U151" s="152"/>
      <c r="V151" s="152"/>
      <c r="X151" s="167"/>
    </row>
    <row r="152" spans="3:24">
      <c r="C152" s="152"/>
      <c r="D152" s="152"/>
      <c r="E152" s="152"/>
      <c r="F152" s="152"/>
      <c r="G152" s="152"/>
      <c r="H152" s="152"/>
      <c r="I152" s="152"/>
      <c r="J152" s="152"/>
      <c r="K152" s="152"/>
      <c r="L152" s="152"/>
      <c r="M152" s="152"/>
      <c r="N152" s="152"/>
      <c r="O152" s="152"/>
      <c r="P152" s="152"/>
      <c r="Q152" s="152"/>
      <c r="R152" s="152"/>
      <c r="S152" s="152"/>
      <c r="T152" s="152"/>
      <c r="U152" s="152"/>
      <c r="V152" s="152"/>
      <c r="X152" s="167"/>
    </row>
    <row r="153" spans="3:24">
      <c r="C153" s="152"/>
      <c r="D153" s="152"/>
      <c r="E153" s="152"/>
      <c r="F153" s="152"/>
      <c r="G153" s="152"/>
      <c r="H153" s="152"/>
      <c r="I153" s="152"/>
      <c r="J153" s="152"/>
      <c r="K153" s="152"/>
      <c r="L153" s="152"/>
      <c r="M153" s="152"/>
      <c r="N153" s="152"/>
      <c r="O153" s="152"/>
      <c r="P153" s="152"/>
      <c r="Q153" s="152"/>
      <c r="R153" s="152"/>
      <c r="S153" s="152"/>
      <c r="T153" s="152"/>
      <c r="U153" s="152"/>
      <c r="V153" s="152"/>
      <c r="X153" s="167"/>
    </row>
    <row r="154" spans="3:24">
      <c r="C154" s="152"/>
      <c r="D154" s="152"/>
      <c r="E154" s="152"/>
      <c r="F154" s="152"/>
      <c r="G154" s="152"/>
      <c r="H154" s="152"/>
      <c r="I154" s="152"/>
      <c r="J154" s="152"/>
      <c r="K154" s="152"/>
      <c r="L154" s="152"/>
      <c r="M154" s="152"/>
      <c r="N154" s="152"/>
      <c r="O154" s="152"/>
      <c r="P154" s="152"/>
      <c r="Q154" s="152"/>
      <c r="R154" s="152"/>
      <c r="S154" s="152"/>
      <c r="T154" s="152"/>
      <c r="U154" s="152"/>
      <c r="V154" s="152"/>
      <c r="X154" s="167"/>
    </row>
    <row r="155" spans="3:24">
      <c r="C155" s="152"/>
      <c r="D155" s="152"/>
      <c r="E155" s="152"/>
      <c r="F155" s="152"/>
      <c r="G155" s="152"/>
      <c r="H155" s="152"/>
      <c r="I155" s="152"/>
      <c r="J155" s="152"/>
      <c r="K155" s="152"/>
      <c r="L155" s="152"/>
      <c r="M155" s="152"/>
      <c r="N155" s="152"/>
      <c r="O155" s="152"/>
      <c r="P155" s="152"/>
      <c r="Q155" s="152"/>
      <c r="R155" s="152"/>
      <c r="S155" s="152"/>
      <c r="T155" s="152"/>
      <c r="U155" s="152"/>
      <c r="V155" s="152"/>
      <c r="X155" s="167"/>
    </row>
    <row r="156" spans="3:24">
      <c r="C156" s="152"/>
      <c r="D156" s="152"/>
      <c r="E156" s="152"/>
      <c r="F156" s="152"/>
      <c r="G156" s="152"/>
      <c r="H156" s="152"/>
      <c r="I156" s="152"/>
      <c r="J156" s="152"/>
      <c r="K156" s="152"/>
      <c r="L156" s="152"/>
      <c r="M156" s="152"/>
      <c r="N156" s="152"/>
      <c r="O156" s="152"/>
      <c r="P156" s="152"/>
      <c r="Q156" s="152"/>
      <c r="R156" s="152"/>
      <c r="S156" s="152"/>
      <c r="T156" s="152"/>
      <c r="U156" s="152"/>
      <c r="V156" s="152"/>
      <c r="X156" s="167"/>
    </row>
    <row r="157" spans="3:24">
      <c r="C157" s="152"/>
      <c r="D157" s="152"/>
      <c r="E157" s="152"/>
      <c r="F157" s="152"/>
      <c r="G157" s="152"/>
      <c r="H157" s="152"/>
      <c r="I157" s="152"/>
      <c r="J157" s="152"/>
      <c r="K157" s="152"/>
      <c r="L157" s="152"/>
      <c r="M157" s="152"/>
      <c r="N157" s="152"/>
      <c r="O157" s="152"/>
      <c r="P157" s="152"/>
      <c r="Q157" s="152"/>
      <c r="R157" s="152"/>
      <c r="S157" s="152"/>
      <c r="T157" s="152"/>
      <c r="U157" s="152"/>
      <c r="V157" s="152"/>
      <c r="X157" s="167"/>
    </row>
    <row r="158" spans="3:24">
      <c r="C158" s="152"/>
      <c r="D158" s="152"/>
      <c r="E158" s="152"/>
      <c r="F158" s="152"/>
      <c r="G158" s="152"/>
      <c r="H158" s="152"/>
      <c r="I158" s="152"/>
      <c r="J158" s="152"/>
      <c r="K158" s="152"/>
      <c r="L158" s="152"/>
      <c r="M158" s="152"/>
      <c r="N158" s="152"/>
      <c r="O158" s="152"/>
      <c r="P158" s="152"/>
      <c r="Q158" s="152"/>
      <c r="R158" s="152"/>
      <c r="S158" s="152"/>
      <c r="T158" s="152"/>
      <c r="U158" s="152"/>
      <c r="V158" s="152"/>
      <c r="X158" s="167"/>
    </row>
    <row r="159" spans="3:24">
      <c r="C159" s="152"/>
      <c r="D159" s="152"/>
      <c r="E159" s="152"/>
      <c r="F159" s="152"/>
      <c r="G159" s="152"/>
      <c r="H159" s="152"/>
      <c r="I159" s="152"/>
      <c r="J159" s="152"/>
      <c r="K159" s="152"/>
      <c r="L159" s="152"/>
      <c r="M159" s="152"/>
      <c r="N159" s="152"/>
      <c r="O159" s="152"/>
      <c r="P159" s="152"/>
      <c r="Q159" s="152"/>
      <c r="R159" s="152"/>
      <c r="S159" s="152"/>
      <c r="T159" s="152"/>
      <c r="U159" s="152"/>
      <c r="V159" s="152"/>
      <c r="X159" s="167"/>
    </row>
    <row r="160" spans="3:24">
      <c r="C160" s="152"/>
      <c r="D160" s="152"/>
      <c r="E160" s="152"/>
      <c r="F160" s="152"/>
      <c r="G160" s="152"/>
      <c r="H160" s="152"/>
      <c r="I160" s="152"/>
      <c r="J160" s="152"/>
      <c r="K160" s="152"/>
      <c r="L160" s="152"/>
      <c r="M160" s="152"/>
      <c r="N160" s="152"/>
      <c r="O160" s="152"/>
      <c r="P160" s="152"/>
      <c r="Q160" s="152"/>
      <c r="R160" s="152"/>
      <c r="S160" s="152"/>
      <c r="T160" s="152"/>
      <c r="U160" s="152"/>
      <c r="V160" s="152"/>
      <c r="X160" s="167"/>
    </row>
    <row r="161" spans="3:24">
      <c r="C161" s="152"/>
      <c r="D161" s="152"/>
      <c r="E161" s="152"/>
      <c r="F161" s="152"/>
      <c r="G161" s="152"/>
      <c r="H161" s="152"/>
      <c r="I161" s="152"/>
      <c r="J161" s="152"/>
      <c r="K161" s="152"/>
      <c r="L161" s="152"/>
      <c r="M161" s="152"/>
      <c r="N161" s="152"/>
      <c r="O161" s="152"/>
      <c r="P161" s="152"/>
      <c r="Q161" s="152"/>
      <c r="R161" s="152"/>
      <c r="S161" s="152"/>
      <c r="T161" s="152"/>
      <c r="U161" s="152"/>
      <c r="V161" s="152"/>
      <c r="X161" s="167"/>
    </row>
    <row r="162" spans="3:24">
      <c r="C162" s="152"/>
      <c r="D162" s="152"/>
      <c r="E162" s="152"/>
      <c r="F162" s="152"/>
      <c r="G162" s="152"/>
      <c r="H162" s="152"/>
      <c r="I162" s="152"/>
      <c r="J162" s="152"/>
      <c r="K162" s="152"/>
      <c r="L162" s="152"/>
      <c r="M162" s="152"/>
      <c r="N162" s="152"/>
      <c r="O162" s="152"/>
      <c r="P162" s="152"/>
      <c r="Q162" s="152"/>
      <c r="R162" s="152"/>
      <c r="S162" s="152"/>
      <c r="T162" s="152"/>
      <c r="U162" s="152"/>
      <c r="V162" s="152"/>
      <c r="X162" s="167"/>
    </row>
    <row r="163" spans="3:24">
      <c r="C163" s="152"/>
      <c r="D163" s="152"/>
      <c r="E163" s="152"/>
      <c r="F163" s="152"/>
      <c r="G163" s="152"/>
      <c r="H163" s="152"/>
      <c r="I163" s="152"/>
      <c r="J163" s="152"/>
      <c r="K163" s="152"/>
      <c r="L163" s="152"/>
      <c r="M163" s="152"/>
      <c r="N163" s="152"/>
      <c r="O163" s="152"/>
      <c r="P163" s="152"/>
      <c r="Q163" s="152"/>
      <c r="R163" s="152"/>
      <c r="S163" s="152"/>
      <c r="T163" s="152"/>
      <c r="U163" s="152"/>
      <c r="V163" s="152"/>
      <c r="X163" s="167"/>
    </row>
    <row r="164" spans="3:24">
      <c r="C164" s="152"/>
      <c r="D164" s="152"/>
      <c r="E164" s="152"/>
      <c r="F164" s="152"/>
      <c r="G164" s="152"/>
      <c r="H164" s="152"/>
      <c r="I164" s="152"/>
      <c r="J164" s="152"/>
      <c r="K164" s="152"/>
      <c r="L164" s="152"/>
      <c r="M164" s="152"/>
      <c r="N164" s="152"/>
      <c r="O164" s="152"/>
      <c r="P164" s="152"/>
      <c r="Q164" s="152"/>
      <c r="R164" s="152"/>
      <c r="S164" s="152"/>
      <c r="T164" s="152"/>
      <c r="U164" s="152"/>
      <c r="V164" s="152"/>
      <c r="X164" s="167"/>
    </row>
    <row r="165" spans="3:24">
      <c r="C165" s="152"/>
      <c r="D165" s="152"/>
      <c r="E165" s="152"/>
      <c r="F165" s="152"/>
      <c r="G165" s="152"/>
      <c r="H165" s="152"/>
      <c r="I165" s="152"/>
      <c r="J165" s="152"/>
      <c r="K165" s="152"/>
      <c r="L165" s="152"/>
      <c r="M165" s="152"/>
      <c r="N165" s="152"/>
      <c r="O165" s="152"/>
      <c r="P165" s="152"/>
      <c r="Q165" s="152"/>
      <c r="R165" s="152"/>
      <c r="S165" s="152"/>
      <c r="T165" s="152"/>
      <c r="U165" s="152"/>
      <c r="V165" s="152"/>
      <c r="X165" s="167"/>
    </row>
    <row r="166" spans="3:24">
      <c r="X166" s="167"/>
    </row>
    <row r="167" spans="3:24">
      <c r="X167" s="167"/>
    </row>
    <row r="168" spans="3:24">
      <c r="X168" s="167"/>
    </row>
    <row r="169" spans="3:24">
      <c r="X169" s="167"/>
    </row>
    <row r="170" spans="3:24">
      <c r="X170" s="167"/>
    </row>
    <row r="171" spans="3:24">
      <c r="X171" s="167"/>
    </row>
    <row r="172" spans="3:24">
      <c r="X172" s="167"/>
    </row>
    <row r="173" spans="3:24">
      <c r="X173" s="167"/>
    </row>
    <row r="174" spans="3:24">
      <c r="X174" s="167"/>
    </row>
  </sheetData>
  <mergeCells count="33">
    <mergeCell ref="B3:V3"/>
    <mergeCell ref="A5:B17"/>
    <mergeCell ref="C5:D8"/>
    <mergeCell ref="E5:G8"/>
    <mergeCell ref="H5:S6"/>
    <mergeCell ref="U6:V6"/>
    <mergeCell ref="H7:P7"/>
    <mergeCell ref="Q7:S8"/>
    <mergeCell ref="U7:V7"/>
    <mergeCell ref="H8:J8"/>
    <mergeCell ref="K8:O8"/>
    <mergeCell ref="C9:C17"/>
    <mergeCell ref="A111:U111"/>
    <mergeCell ref="O9:O17"/>
    <mergeCell ref="Q9:Q17"/>
    <mergeCell ref="R9:R17"/>
    <mergeCell ref="S9:S17"/>
    <mergeCell ref="D10:D15"/>
    <mergeCell ref="M10:M15"/>
    <mergeCell ref="P10:P12"/>
    <mergeCell ref="T10:T11"/>
    <mergeCell ref="J11:J13"/>
    <mergeCell ref="U11:U18"/>
    <mergeCell ref="A108:K108"/>
    <mergeCell ref="F9:F17"/>
    <mergeCell ref="I9:I17"/>
    <mergeCell ref="H9:H17"/>
    <mergeCell ref="L9:L17"/>
    <mergeCell ref="A109:K109"/>
    <mergeCell ref="E9:E17"/>
    <mergeCell ref="K9:K17"/>
    <mergeCell ref="G9:G17"/>
    <mergeCell ref="N9:N17"/>
  </mergeCells>
  <conditionalFormatting sqref="C139:V165">
    <cfRule type="cellIs" dxfId="1" priority="1" operator="equal">
      <formula>0</formula>
    </cfRule>
  </conditionalFormatting>
  <hyperlinks>
    <hyperlink ref="T2" location="Contents!A1" display="cs;slf;fj;jpw;F jpUk;Gtjw;F"/>
    <hyperlink ref="T2:U2" location="உள்ளடக்கம்!A1" display="cs;slf;fj;jpw;F jpUk;Gtjw;F"/>
  </hyperlinks>
  <printOptions horizontalCentered="1" verticalCentered="1"/>
  <pageMargins left="0.5" right="0.25" top="1" bottom="1" header="0.5" footer="0.5"/>
  <pageSetup paperSize="9" scale="28" orientation="landscape" r:id="rId1"/>
  <headerFooter alignWithMargins="0">
    <oddHeader>&amp;L&amp;"Calibri"&amp;10&amp;KA80000 [Confidential]&amp;1#_x000D_&amp;C&amp;G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83"/>
  <sheetViews>
    <sheetView topLeftCell="P1" zoomScaleNormal="100" zoomScaleSheetLayoutView="90" workbookViewId="0">
      <selection activeCell="AC3" sqref="AC3:AD3"/>
    </sheetView>
  </sheetViews>
  <sheetFormatPr defaultColWidth="9.33203125" defaultRowHeight="15.75"/>
  <cols>
    <col min="1" max="1" width="9.1640625" style="191" customWidth="1"/>
    <col min="2" max="2" width="17.5" style="191" customWidth="1"/>
    <col min="3" max="3" width="14.6640625" style="191" customWidth="1"/>
    <col min="4" max="4" width="15.33203125" style="191" customWidth="1"/>
    <col min="5" max="5" width="18.83203125" style="191" customWidth="1"/>
    <col min="6" max="6" width="16.5" style="191" customWidth="1"/>
    <col min="7" max="7" width="16.33203125" style="191" customWidth="1"/>
    <col min="8" max="8" width="17.5" style="191" customWidth="1"/>
    <col min="9" max="9" width="19" style="191" customWidth="1"/>
    <col min="10" max="10" width="18.33203125" style="191" customWidth="1"/>
    <col min="11" max="11" width="17.6640625" style="191" customWidth="1"/>
    <col min="12" max="12" width="14.6640625" style="191" customWidth="1"/>
    <col min="13" max="13" width="17.33203125" style="191" customWidth="1"/>
    <col min="14" max="14" width="18.1640625" style="191" bestFit="1" customWidth="1"/>
    <col min="15" max="15" width="15.1640625" style="191" bestFit="1" customWidth="1"/>
    <col min="16" max="16" width="16.33203125" style="191" customWidth="1"/>
    <col min="17" max="17" width="16" style="191" customWidth="1"/>
    <col min="18" max="18" width="15.1640625" style="191" bestFit="1" customWidth="1"/>
    <col min="19" max="19" width="16.83203125" style="191" bestFit="1" customWidth="1"/>
    <col min="20" max="20" width="15.6640625" style="191" customWidth="1"/>
    <col min="21" max="21" width="16.1640625" style="191" customWidth="1"/>
    <col min="22" max="22" width="21.5" style="191" customWidth="1"/>
    <col min="23" max="23" width="16.33203125" style="191" customWidth="1"/>
    <col min="24" max="24" width="16" style="191" customWidth="1"/>
    <col min="25" max="25" width="18" style="191" customWidth="1"/>
    <col min="26" max="26" width="15.83203125" style="191" customWidth="1"/>
    <col min="27" max="28" width="16" style="191" bestFit="1" customWidth="1"/>
    <col min="29" max="29" width="16.5" style="191" bestFit="1" customWidth="1"/>
    <col min="30" max="30" width="16.33203125" style="191" customWidth="1"/>
    <col min="31" max="16384" width="9.33203125" style="191"/>
  </cols>
  <sheetData>
    <row r="1" spans="1:30">
      <c r="A1" s="146" t="s">
        <v>189</v>
      </c>
      <c r="AC1" s="192"/>
    </row>
    <row r="2" spans="1:30" ht="16.5">
      <c r="B2" s="193"/>
      <c r="N2" s="192"/>
      <c r="AD2" s="192" t="s">
        <v>237</v>
      </c>
    </row>
    <row r="3" spans="1:30" ht="16.5">
      <c r="B3" s="193"/>
      <c r="N3" s="192"/>
      <c r="AC3" s="1772" t="s">
        <v>1200</v>
      </c>
      <c r="AD3" s="1772"/>
    </row>
    <row r="4" spans="1:30" ht="19.5">
      <c r="B4" s="1405" t="s">
        <v>238</v>
      </c>
      <c r="C4" s="1405"/>
      <c r="D4" s="1405"/>
      <c r="E4" s="1405"/>
      <c r="F4" s="1405"/>
      <c r="G4" s="1405"/>
      <c r="H4" s="1405"/>
      <c r="I4" s="1405"/>
      <c r="J4" s="1405"/>
      <c r="K4" s="1405"/>
      <c r="L4" s="1405"/>
      <c r="M4" s="1405"/>
      <c r="N4" s="1405"/>
      <c r="O4" s="1405"/>
      <c r="P4" s="1405"/>
      <c r="Q4" s="1405"/>
      <c r="R4" s="1405"/>
      <c r="S4" s="1405"/>
      <c r="T4" s="1405"/>
      <c r="U4" s="1405"/>
      <c r="V4" s="1405"/>
      <c r="W4" s="1405"/>
      <c r="X4" s="1405"/>
      <c r="Y4" s="1405"/>
      <c r="Z4" s="1405"/>
      <c r="AA4" s="1405"/>
      <c r="AB4" s="1405"/>
      <c r="AC4" s="1405"/>
      <c r="AD4" s="1405"/>
    </row>
    <row r="5" spans="1:30"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5"/>
      <c r="AC5" s="1406" t="s">
        <v>160</v>
      </c>
      <c r="AD5" s="1406"/>
    </row>
    <row r="6" spans="1:30" s="193" customFormat="1" ht="18.75" customHeight="1">
      <c r="A6" s="498"/>
      <c r="B6" s="197"/>
      <c r="C6" s="1407" t="s">
        <v>239</v>
      </c>
      <c r="D6" s="1408"/>
      <c r="E6" s="1408"/>
      <c r="F6" s="1408"/>
      <c r="G6" s="1408"/>
      <c r="H6" s="1408"/>
      <c r="I6" s="1409"/>
      <c r="J6" s="1410" t="s">
        <v>240</v>
      </c>
      <c r="K6" s="1411"/>
      <c r="L6" s="1411"/>
      <c r="M6" s="1411"/>
      <c r="N6" s="1411"/>
      <c r="O6" s="198" t="s">
        <v>195</v>
      </c>
      <c r="P6" s="199"/>
      <c r="Q6" s="199"/>
      <c r="R6" s="199"/>
      <c r="S6" s="199"/>
      <c r="T6" s="199"/>
      <c r="U6" s="199"/>
      <c r="V6" s="199"/>
      <c r="W6" s="199"/>
      <c r="X6" s="199"/>
      <c r="Y6" s="199"/>
      <c r="Z6" s="199"/>
      <c r="AA6" s="199"/>
      <c r="AB6" s="199"/>
      <c r="AC6" s="199"/>
      <c r="AD6" s="200"/>
    </row>
    <row r="7" spans="1:30" s="193" customFormat="1" ht="19.149999999999999" customHeight="1">
      <c r="A7" s="196"/>
      <c r="B7" s="201"/>
      <c r="C7" s="1407" t="s">
        <v>241</v>
      </c>
      <c r="D7" s="1408"/>
      <c r="E7" s="1409"/>
      <c r="F7" s="1410" t="s">
        <v>242</v>
      </c>
      <c r="G7" s="1411"/>
      <c r="H7" s="1412"/>
      <c r="I7" s="1413" t="s">
        <v>243</v>
      </c>
      <c r="J7" s="1413" t="s">
        <v>244</v>
      </c>
      <c r="K7" s="1410" t="s">
        <v>245</v>
      </c>
      <c r="L7" s="1411"/>
      <c r="M7" s="1412"/>
      <c r="N7" s="1415" t="s">
        <v>246</v>
      </c>
      <c r="O7" s="198" t="s">
        <v>247</v>
      </c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202"/>
      <c r="AA7" s="198" t="s">
        <v>248</v>
      </c>
      <c r="AB7" s="199"/>
      <c r="AC7" s="202"/>
      <c r="AD7" s="1395" t="s">
        <v>249</v>
      </c>
    </row>
    <row r="8" spans="1:30" s="193" customFormat="1" ht="44.25" customHeight="1">
      <c r="A8" s="196"/>
      <c r="B8" s="500" t="s">
        <v>162</v>
      </c>
      <c r="C8" s="1417" t="s">
        <v>180</v>
      </c>
      <c r="D8" s="1390" t="s">
        <v>250</v>
      </c>
      <c r="E8" s="1413" t="s">
        <v>251</v>
      </c>
      <c r="F8" s="1390" t="s">
        <v>252</v>
      </c>
      <c r="G8" s="1390" t="s">
        <v>253</v>
      </c>
      <c r="H8" s="1390" t="s">
        <v>254</v>
      </c>
      <c r="I8" s="1414"/>
      <c r="J8" s="1414"/>
      <c r="K8" s="1390" t="s">
        <v>252</v>
      </c>
      <c r="L8" s="1390" t="s">
        <v>252</v>
      </c>
      <c r="M8" s="1403" t="s">
        <v>255</v>
      </c>
      <c r="N8" s="1416"/>
      <c r="O8" s="204" t="s">
        <v>256</v>
      </c>
      <c r="P8" s="205"/>
      <c r="Q8" s="205"/>
      <c r="R8" s="205"/>
      <c r="S8" s="206"/>
      <c r="T8" s="206" t="s">
        <v>257</v>
      </c>
      <c r="U8" s="206"/>
      <c r="V8" s="206"/>
      <c r="W8" s="206" t="s">
        <v>258</v>
      </c>
      <c r="X8" s="206"/>
      <c r="Y8" s="206"/>
      <c r="Z8" s="1390" t="s">
        <v>259</v>
      </c>
      <c r="AA8" s="1390" t="s">
        <v>260</v>
      </c>
      <c r="AB8" s="1390" t="s">
        <v>261</v>
      </c>
      <c r="AC8" s="1390" t="s">
        <v>262</v>
      </c>
      <c r="AD8" s="1396"/>
    </row>
    <row r="9" spans="1:30" s="193" customFormat="1" ht="63" customHeight="1">
      <c r="A9" s="196"/>
      <c r="B9" s="500"/>
      <c r="C9" s="1418"/>
      <c r="D9" s="1392"/>
      <c r="E9" s="1419"/>
      <c r="F9" s="1391"/>
      <c r="G9" s="1391"/>
      <c r="H9" s="1392"/>
      <c r="I9" s="1414"/>
      <c r="J9" s="1414"/>
      <c r="K9" s="1391"/>
      <c r="L9" s="1391"/>
      <c r="M9" s="1404"/>
      <c r="N9" s="1416"/>
      <c r="O9" s="1390" t="s">
        <v>263</v>
      </c>
      <c r="P9" s="1397" t="s">
        <v>201</v>
      </c>
      <c r="Q9" s="1398"/>
      <c r="R9" s="1399"/>
      <c r="S9" s="1390" t="s">
        <v>264</v>
      </c>
      <c r="T9" s="1390" t="s">
        <v>265</v>
      </c>
      <c r="U9" s="1390" t="s">
        <v>261</v>
      </c>
      <c r="V9" s="1390" t="s">
        <v>266</v>
      </c>
      <c r="W9" s="1390" t="s">
        <v>265</v>
      </c>
      <c r="X9" s="1390" t="s">
        <v>261</v>
      </c>
      <c r="Y9" s="1390" t="s">
        <v>267</v>
      </c>
      <c r="Z9" s="1391"/>
      <c r="AA9" s="1391"/>
      <c r="AB9" s="1392"/>
      <c r="AC9" s="1391"/>
      <c r="AD9" s="1396"/>
    </row>
    <row r="10" spans="1:30" s="193" customFormat="1" ht="17.25">
      <c r="A10" s="196"/>
      <c r="B10" s="500"/>
      <c r="C10" s="1418"/>
      <c r="D10" s="1392"/>
      <c r="E10" s="207" t="s">
        <v>268</v>
      </c>
      <c r="F10" s="1391"/>
      <c r="G10" s="1391"/>
      <c r="H10" s="1392"/>
      <c r="I10" s="208" t="s">
        <v>269</v>
      </c>
      <c r="J10" s="1414"/>
      <c r="K10" s="1391"/>
      <c r="L10" s="1391"/>
      <c r="M10" s="1404"/>
      <c r="N10" s="209" t="s">
        <v>270</v>
      </c>
      <c r="O10" s="1392"/>
      <c r="P10" s="1400" t="s">
        <v>265</v>
      </c>
      <c r="Q10" s="1401" t="s">
        <v>261</v>
      </c>
      <c r="R10" s="203" t="s">
        <v>169</v>
      </c>
      <c r="S10" s="1391"/>
      <c r="T10" s="1391"/>
      <c r="U10" s="1392"/>
      <c r="V10" s="1391"/>
      <c r="W10" s="1392"/>
      <c r="X10" s="1392"/>
      <c r="Y10" s="1391"/>
      <c r="Z10" s="1391"/>
      <c r="AA10" s="1391"/>
      <c r="AB10" s="1392"/>
      <c r="AC10" s="1391"/>
      <c r="AD10" s="1396"/>
    </row>
    <row r="11" spans="1:30" s="193" customFormat="1" ht="16.5">
      <c r="A11" s="196"/>
      <c r="B11" s="501"/>
      <c r="C11" s="1418"/>
      <c r="D11" s="1392"/>
      <c r="E11" s="207" t="s">
        <v>271</v>
      </c>
      <c r="F11" s="1391"/>
      <c r="G11" s="1391"/>
      <c r="H11" s="210" t="s">
        <v>272</v>
      </c>
      <c r="I11" s="208" t="s">
        <v>273</v>
      </c>
      <c r="J11" s="211" t="s">
        <v>274</v>
      </c>
      <c r="K11" s="1391"/>
      <c r="L11" s="1391"/>
      <c r="M11" s="203" t="s">
        <v>275</v>
      </c>
      <c r="N11" s="212"/>
      <c r="O11" s="1392"/>
      <c r="P11" s="1396"/>
      <c r="Q11" s="1402"/>
      <c r="R11" s="207" t="s">
        <v>276</v>
      </c>
      <c r="S11" s="1391"/>
      <c r="T11" s="1391"/>
      <c r="U11" s="1392"/>
      <c r="V11" s="1391"/>
      <c r="W11" s="1392"/>
      <c r="X11" s="1392"/>
      <c r="Y11" s="1391"/>
      <c r="Z11" s="213" t="s">
        <v>277</v>
      </c>
      <c r="AA11" s="1391"/>
      <c r="AB11" s="1392"/>
      <c r="AC11" s="1391"/>
      <c r="AD11" s="214" t="s">
        <v>278</v>
      </c>
    </row>
    <row r="12" spans="1:30" s="193" customFormat="1" ht="42.75" customHeight="1">
      <c r="A12" s="196"/>
      <c r="B12" s="501"/>
      <c r="C12" s="1418"/>
      <c r="D12" s="1392"/>
      <c r="E12" s="201"/>
      <c r="F12" s="1391"/>
      <c r="G12" s="1391"/>
      <c r="H12" s="215"/>
      <c r="I12" s="216"/>
      <c r="J12" s="217"/>
      <c r="K12" s="1391"/>
      <c r="L12" s="1391"/>
      <c r="M12" s="203"/>
      <c r="N12" s="212"/>
      <c r="O12" s="1392"/>
      <c r="P12" s="1396"/>
      <c r="Q12" s="1402"/>
      <c r="R12" s="201"/>
      <c r="S12" s="207" t="s">
        <v>279</v>
      </c>
      <c r="T12" s="1391"/>
      <c r="U12" s="1392"/>
      <c r="V12" s="207" t="s">
        <v>280</v>
      </c>
      <c r="W12" s="1392"/>
      <c r="X12" s="1392"/>
      <c r="Y12" s="207" t="s">
        <v>281</v>
      </c>
      <c r="Z12" s="213" t="s">
        <v>282</v>
      </c>
      <c r="AA12" s="1391"/>
      <c r="AB12" s="1392"/>
      <c r="AC12" s="207" t="s">
        <v>283</v>
      </c>
      <c r="AD12" s="218"/>
    </row>
    <row r="13" spans="1:30" s="193" customFormat="1" ht="16.5">
      <c r="A13" s="499"/>
      <c r="B13" s="502"/>
      <c r="C13" s="219" t="s">
        <v>212</v>
      </c>
      <c r="D13" s="220" t="s">
        <v>213</v>
      </c>
      <c r="E13" s="221" t="s">
        <v>214</v>
      </c>
      <c r="F13" s="219" t="s">
        <v>215</v>
      </c>
      <c r="G13" s="220" t="s">
        <v>216</v>
      </c>
      <c r="H13" s="220" t="s">
        <v>217</v>
      </c>
      <c r="I13" s="220" t="s">
        <v>218</v>
      </c>
      <c r="J13" s="220" t="s">
        <v>219</v>
      </c>
      <c r="K13" s="219" t="s">
        <v>5</v>
      </c>
      <c r="L13" s="220" t="s">
        <v>6</v>
      </c>
      <c r="M13" s="221" t="s">
        <v>7</v>
      </c>
      <c r="N13" s="222" t="s">
        <v>220</v>
      </c>
      <c r="O13" s="220" t="s">
        <v>221</v>
      </c>
      <c r="P13" s="219" t="s">
        <v>222</v>
      </c>
      <c r="Q13" s="223" t="s">
        <v>223</v>
      </c>
      <c r="R13" s="221" t="s">
        <v>224</v>
      </c>
      <c r="S13" s="221" t="s">
        <v>225</v>
      </c>
      <c r="T13" s="219" t="s">
        <v>226</v>
      </c>
      <c r="U13" s="220" t="s">
        <v>284</v>
      </c>
      <c r="V13" s="221" t="s">
        <v>285</v>
      </c>
      <c r="W13" s="219" t="s">
        <v>286</v>
      </c>
      <c r="X13" s="220" t="s">
        <v>287</v>
      </c>
      <c r="Y13" s="221" t="s">
        <v>288</v>
      </c>
      <c r="Z13" s="219" t="s">
        <v>289</v>
      </c>
      <c r="AA13" s="222" t="s">
        <v>290</v>
      </c>
      <c r="AB13" s="220" t="s">
        <v>291</v>
      </c>
      <c r="AC13" s="221" t="s">
        <v>292</v>
      </c>
      <c r="AD13" s="224" t="s">
        <v>293</v>
      </c>
    </row>
    <row r="14" spans="1:30" ht="16.5">
      <c r="A14" s="225"/>
      <c r="B14" s="226"/>
      <c r="C14" s="227"/>
      <c r="D14" s="228"/>
      <c r="E14" s="228"/>
      <c r="F14" s="228"/>
      <c r="G14" s="228"/>
      <c r="H14" s="228"/>
      <c r="I14" s="228"/>
      <c r="J14" s="228"/>
      <c r="K14" s="228"/>
      <c r="L14" s="228"/>
      <c r="M14" s="228"/>
      <c r="N14" s="229"/>
      <c r="O14" s="230"/>
      <c r="P14" s="230"/>
      <c r="Q14" s="216"/>
      <c r="R14" s="230"/>
      <c r="S14" s="230"/>
      <c r="T14" s="230"/>
      <c r="U14" s="230"/>
      <c r="V14" s="230"/>
      <c r="W14" s="230"/>
      <c r="X14" s="230"/>
      <c r="Y14" s="230"/>
      <c r="Z14" s="230"/>
      <c r="AA14" s="230"/>
      <c r="AB14" s="230"/>
      <c r="AC14" s="230"/>
      <c r="AD14" s="231"/>
    </row>
    <row r="15" spans="1:30">
      <c r="A15" s="261">
        <v>2018</v>
      </c>
      <c r="B15" s="232"/>
      <c r="C15" s="233">
        <v>473066.12775599997</v>
      </c>
      <c r="D15" s="233">
        <v>357727.12902634998</v>
      </c>
      <c r="E15" s="233">
        <v>830793.2567823499</v>
      </c>
      <c r="F15" s="233">
        <v>6071117.5185370101</v>
      </c>
      <c r="G15" s="233">
        <v>226385.91414263847</v>
      </c>
      <c r="H15" s="233">
        <v>6297503.4326796485</v>
      </c>
      <c r="I15" s="233">
        <v>7128296.6894619986</v>
      </c>
      <c r="J15" s="233">
        <v>750541.14853672683</v>
      </c>
      <c r="K15" s="233">
        <v>-341768.73281650001</v>
      </c>
      <c r="L15" s="233">
        <v>-475779.4634285479</v>
      </c>
      <c r="M15" s="233">
        <v>-817548.19624504796</v>
      </c>
      <c r="N15" s="234">
        <v>-67007.04770832113</v>
      </c>
      <c r="O15" s="233">
        <v>472817.03840745997</v>
      </c>
      <c r="P15" s="233">
        <v>1643185.4524037701</v>
      </c>
      <c r="Q15" s="233">
        <v>400708.8990144321</v>
      </c>
      <c r="R15" s="233">
        <v>2043894.3514182023</v>
      </c>
      <c r="S15" s="233">
        <v>2516711.3898256621</v>
      </c>
      <c r="T15" s="233">
        <v>432853.51034799998</v>
      </c>
      <c r="U15" s="233">
        <v>322526.10436253098</v>
      </c>
      <c r="V15" s="233">
        <v>755379.61471053096</v>
      </c>
      <c r="W15" s="233">
        <v>5135546.6724300003</v>
      </c>
      <c r="X15" s="233">
        <v>425804.77012101136</v>
      </c>
      <c r="Y15" s="233">
        <v>5561351.4425510112</v>
      </c>
      <c r="Z15" s="233">
        <v>8833442.4470872041</v>
      </c>
      <c r="AA15" s="233">
        <v>-1191264.3139919373</v>
      </c>
      <c r="AB15" s="233">
        <v>-446874.39592678798</v>
      </c>
      <c r="AC15" s="233">
        <v>-1638138.7099187253</v>
      </c>
      <c r="AD15" s="234">
        <v>7195303.7371684788</v>
      </c>
    </row>
    <row r="16" spans="1:30">
      <c r="A16" s="261">
        <v>2019</v>
      </c>
      <c r="B16" s="232"/>
      <c r="C16" s="234">
        <v>494207.85782400006</v>
      </c>
      <c r="D16" s="235">
        <v>371259.13438859</v>
      </c>
      <c r="E16" s="235">
        <v>865466.99221259006</v>
      </c>
      <c r="F16" s="235">
        <v>6517916.5133654997</v>
      </c>
      <c r="G16" s="235">
        <v>240737.16332966695</v>
      </c>
      <c r="H16" s="235">
        <v>6758653.6766951662</v>
      </c>
      <c r="I16" s="235">
        <v>7624120.668907756</v>
      </c>
      <c r="J16" s="235">
        <v>895997.46782718995</v>
      </c>
      <c r="K16" s="235">
        <v>-369636.26105149993</v>
      </c>
      <c r="L16" s="235">
        <v>-425659.38487137377</v>
      </c>
      <c r="M16" s="235">
        <v>-795295.64592287363</v>
      </c>
      <c r="N16" s="235">
        <v>100701.82190431631</v>
      </c>
      <c r="O16" s="235">
        <v>363031.78314259002</v>
      </c>
      <c r="P16" s="235">
        <v>1979686.8662899998</v>
      </c>
      <c r="Q16" s="235">
        <v>453208.56512880686</v>
      </c>
      <c r="R16" s="235">
        <v>2432895.4314188068</v>
      </c>
      <c r="S16" s="235">
        <v>2795927.2145613967</v>
      </c>
      <c r="T16" s="235">
        <v>481222.21831099998</v>
      </c>
      <c r="U16" s="235">
        <v>336731.09060818097</v>
      </c>
      <c r="V16" s="235">
        <v>817953.30891918088</v>
      </c>
      <c r="W16" s="235">
        <v>5375076.5397460004</v>
      </c>
      <c r="X16" s="235">
        <v>421782.0481795313</v>
      </c>
      <c r="Y16" s="235">
        <v>5796858.5879255319</v>
      </c>
      <c r="Z16" s="235">
        <v>9410739.1114061102</v>
      </c>
      <c r="AA16" s="235">
        <v>-1341995.1086879689</v>
      </c>
      <c r="AB16" s="235">
        <v>-545325.15573402634</v>
      </c>
      <c r="AC16" s="235">
        <v>-1887320.2644219953</v>
      </c>
      <c r="AD16" s="235">
        <v>7523418.8469841145</v>
      </c>
    </row>
    <row r="17" spans="1:30">
      <c r="A17" s="261">
        <v>2020</v>
      </c>
      <c r="B17" s="232"/>
      <c r="C17" s="234">
        <v>641010.03668900009</v>
      </c>
      <c r="D17" s="235">
        <v>536140.00277864002</v>
      </c>
      <c r="E17" s="235">
        <v>1177150.0394676402</v>
      </c>
      <c r="F17" s="235">
        <v>7911167.6053282302</v>
      </c>
      <c r="G17" s="235">
        <v>317416.32595778833</v>
      </c>
      <c r="H17" s="235">
        <v>8228583.9312860183</v>
      </c>
      <c r="I17" s="235">
        <v>9405733.9707536586</v>
      </c>
      <c r="J17" s="235">
        <v>526778.52873080177</v>
      </c>
      <c r="K17" s="235">
        <v>-427145.8322774999</v>
      </c>
      <c r="L17" s="235">
        <v>-309101.0555002109</v>
      </c>
      <c r="M17" s="235">
        <v>-736246.8877777108</v>
      </c>
      <c r="N17" s="235">
        <v>-209468.35904690903</v>
      </c>
      <c r="O17" s="235">
        <v>868891.68011794006</v>
      </c>
      <c r="P17" s="235">
        <v>3203693.8096689996</v>
      </c>
      <c r="Q17" s="235">
        <v>475475.87619530084</v>
      </c>
      <c r="R17" s="235">
        <v>3679169.6858643005</v>
      </c>
      <c r="S17" s="235">
        <v>4548061.3659822401</v>
      </c>
      <c r="T17" s="235">
        <v>584273.51629000006</v>
      </c>
      <c r="U17" s="235">
        <v>417900.6423198597</v>
      </c>
      <c r="V17" s="235">
        <v>1002174.1586098598</v>
      </c>
      <c r="W17" s="235">
        <v>5748117.019661</v>
      </c>
      <c r="X17" s="235">
        <v>422820.24427641911</v>
      </c>
      <c r="Y17" s="235">
        <v>6170937.2639374193</v>
      </c>
      <c r="Z17" s="235">
        <v>11721172.788529519</v>
      </c>
      <c r="AA17" s="235">
        <v>-1416291.0773952915</v>
      </c>
      <c r="AB17" s="235">
        <v>-689679.38133358036</v>
      </c>
      <c r="AC17" s="235">
        <v>-2105970.4587288718</v>
      </c>
      <c r="AD17" s="235">
        <v>9615202.3298006468</v>
      </c>
    </row>
    <row r="18" spans="1:30">
      <c r="A18" s="261">
        <v>2021</v>
      </c>
      <c r="B18" s="232"/>
      <c r="C18" s="234">
        <v>784449.65038600005</v>
      </c>
      <c r="D18" s="235">
        <v>675445.81418861996</v>
      </c>
      <c r="E18" s="235">
        <v>1459895.4645746201</v>
      </c>
      <c r="F18" s="235">
        <v>8918875.3579535</v>
      </c>
      <c r="G18" s="235">
        <v>268538.13617724157</v>
      </c>
      <c r="H18" s="235">
        <v>9187413.4941307418</v>
      </c>
      <c r="I18" s="235">
        <v>10647308.958705362</v>
      </c>
      <c r="J18" s="235">
        <v>-387262.53833579551</v>
      </c>
      <c r="K18" s="235">
        <v>-381513.61848750006</v>
      </c>
      <c r="L18" s="235">
        <v>-213199.60409266944</v>
      </c>
      <c r="M18" s="235">
        <v>-594713.22258016956</v>
      </c>
      <c r="N18" s="235">
        <v>-981975.76091596507</v>
      </c>
      <c r="O18" s="235">
        <v>2094094.6192286201</v>
      </c>
      <c r="P18" s="235">
        <v>3361339.9469150002</v>
      </c>
      <c r="Q18" s="235">
        <v>376985.42925154557</v>
      </c>
      <c r="R18" s="235">
        <v>3738325.3761665458</v>
      </c>
      <c r="S18" s="235">
        <v>5832419.9953951659</v>
      </c>
      <c r="T18" s="235">
        <v>972821.07154599996</v>
      </c>
      <c r="U18" s="235">
        <v>215282.13864880172</v>
      </c>
      <c r="V18" s="235">
        <v>1188103.2101948017</v>
      </c>
      <c r="W18" s="235">
        <v>6498862.3487860002</v>
      </c>
      <c r="X18" s="235">
        <v>482565.52528920094</v>
      </c>
      <c r="Y18" s="235">
        <v>6981427.8740752013</v>
      </c>
      <c r="Z18" s="235">
        <v>14001951.079665169</v>
      </c>
      <c r="AA18" s="235">
        <v>-1779571.0071227341</v>
      </c>
      <c r="AB18" s="235">
        <v>-593095.35291963723</v>
      </c>
      <c r="AC18" s="235">
        <v>-2372666.3600423713</v>
      </c>
      <c r="AD18" s="235">
        <v>11629284.719622798</v>
      </c>
    </row>
    <row r="19" spans="1:30">
      <c r="A19" s="261">
        <v>2022</v>
      </c>
      <c r="B19" s="236" t="s">
        <v>228</v>
      </c>
      <c r="C19" s="234">
        <v>742041.78758500004</v>
      </c>
      <c r="D19" s="235">
        <v>711555.42385666003</v>
      </c>
      <c r="E19" s="235">
        <v>1453597.2114416601</v>
      </c>
      <c r="F19" s="235">
        <v>10368583.22266078</v>
      </c>
      <c r="G19" s="235">
        <v>467456.46139003063</v>
      </c>
      <c r="H19" s="235">
        <v>10836039.684050811</v>
      </c>
      <c r="I19" s="235">
        <v>12289636.895492472</v>
      </c>
      <c r="J19" s="235">
        <v>-1613860.8621647602</v>
      </c>
      <c r="K19" s="235">
        <v>-433455.72184118256</v>
      </c>
      <c r="L19" s="235">
        <v>280503.78237488307</v>
      </c>
      <c r="M19" s="235">
        <v>-152951.93946629949</v>
      </c>
      <c r="N19" s="235">
        <v>-1766812.8016310597</v>
      </c>
      <c r="O19" s="235">
        <v>3432493.15077266</v>
      </c>
      <c r="P19" s="235">
        <v>3639290.4694069996</v>
      </c>
      <c r="Q19" s="235">
        <v>399324.85433259537</v>
      </c>
      <c r="R19" s="235">
        <v>4038615.3237395948</v>
      </c>
      <c r="S19" s="235">
        <v>7471108.4745122548</v>
      </c>
      <c r="T19" s="235">
        <v>1689403.6391769999</v>
      </c>
      <c r="U19" s="235">
        <v>60304.447187174294</v>
      </c>
      <c r="V19" s="235">
        <v>1749708.0863641743</v>
      </c>
      <c r="W19" s="235">
        <v>6732313.259908</v>
      </c>
      <c r="X19" s="235">
        <v>679142.87811062613</v>
      </c>
      <c r="Y19" s="235">
        <v>7411456.1380186258</v>
      </c>
      <c r="Z19" s="235">
        <v>16632272.698895054</v>
      </c>
      <c r="AA19" s="235">
        <v>-1624003.5011569187</v>
      </c>
      <c r="AB19" s="235">
        <v>-951819.50061524799</v>
      </c>
      <c r="AC19" s="235">
        <v>-2575823.0017721667</v>
      </c>
      <c r="AD19" s="235">
        <v>14056449.697122887</v>
      </c>
    </row>
    <row r="20" spans="1:30">
      <c r="A20" s="261">
        <v>2023</v>
      </c>
      <c r="B20" s="236" t="s">
        <v>294</v>
      </c>
      <c r="C20" s="234">
        <v>900136.04357900005</v>
      </c>
      <c r="D20" s="235">
        <v>757906.49656925001</v>
      </c>
      <c r="E20" s="235">
        <v>1658042.5401482501</v>
      </c>
      <c r="F20" s="235">
        <v>11095405.56386197</v>
      </c>
      <c r="G20" s="235">
        <v>435665.10904106387</v>
      </c>
      <c r="H20" s="235">
        <v>11531070.672903033</v>
      </c>
      <c r="I20" s="235">
        <v>13189113.213051284</v>
      </c>
      <c r="J20" s="235">
        <v>-837336.45453224017</v>
      </c>
      <c r="K20" s="235">
        <v>-262548.87086591008</v>
      </c>
      <c r="L20" s="235">
        <v>643787.28683739784</v>
      </c>
      <c r="M20" s="235">
        <v>381238.41597148776</v>
      </c>
      <c r="N20" s="235">
        <v>-456098.03856075241</v>
      </c>
      <c r="O20" s="235">
        <v>2376234.4134972501</v>
      </c>
      <c r="P20" s="235">
        <v>5689314.7521200003</v>
      </c>
      <c r="Q20" s="235">
        <v>219442.11937698961</v>
      </c>
      <c r="R20" s="235">
        <v>5908756.8714969903</v>
      </c>
      <c r="S20" s="235">
        <v>8284991.2849942409</v>
      </c>
      <c r="T20" s="235">
        <v>712343.15453599999</v>
      </c>
      <c r="U20" s="235">
        <v>57467.164667977791</v>
      </c>
      <c r="V20" s="235">
        <v>769810.31920397782</v>
      </c>
      <c r="W20" s="235">
        <v>6834817.5681189997</v>
      </c>
      <c r="X20" s="235">
        <v>531600.34004442452</v>
      </c>
      <c r="Y20" s="235">
        <v>7366417.9081634246</v>
      </c>
      <c r="Z20" s="235">
        <v>16421219.512361642</v>
      </c>
      <c r="AA20" s="235">
        <v>-1759376.4588654493</v>
      </c>
      <c r="AB20" s="235">
        <v>-1016631.8018857259</v>
      </c>
      <c r="AC20" s="235">
        <v>-2776008.2607511752</v>
      </c>
      <c r="AD20" s="235">
        <v>13645211.251610467</v>
      </c>
    </row>
    <row r="21" spans="1:30">
      <c r="A21" s="261"/>
      <c r="B21" s="232"/>
      <c r="C21" s="234"/>
      <c r="D21" s="237"/>
      <c r="E21" s="238"/>
      <c r="F21" s="239"/>
      <c r="G21" s="237"/>
      <c r="H21" s="238"/>
      <c r="I21" s="238"/>
      <c r="J21" s="239"/>
      <c r="K21" s="234"/>
      <c r="L21" s="234"/>
      <c r="M21" s="234"/>
      <c r="N21" s="234"/>
      <c r="O21" s="240"/>
      <c r="P21" s="241"/>
      <c r="Q21" s="242"/>
      <c r="R21" s="243"/>
      <c r="S21" s="243"/>
      <c r="T21" s="244"/>
      <c r="U21" s="242"/>
      <c r="V21" s="243"/>
      <c r="W21" s="244"/>
      <c r="X21" s="242"/>
      <c r="Y21" s="243"/>
      <c r="Z21" s="243"/>
      <c r="AA21" s="244"/>
      <c r="AB21" s="242"/>
      <c r="AC21" s="243"/>
      <c r="AD21" s="244"/>
    </row>
    <row r="22" spans="1:30">
      <c r="A22" s="261">
        <v>2018</v>
      </c>
      <c r="B22" s="471" t="s">
        <v>147</v>
      </c>
      <c r="C22" s="234">
        <v>430984.75335900008</v>
      </c>
      <c r="D22" s="234">
        <v>342430.8866575</v>
      </c>
      <c r="E22" s="238">
        <v>773415.64001650014</v>
      </c>
      <c r="F22" s="239">
        <v>5385355.7628065003</v>
      </c>
      <c r="G22" s="234">
        <v>219595.62752074393</v>
      </c>
      <c r="H22" s="238">
        <v>5604951.3903272441</v>
      </c>
      <c r="I22" s="238">
        <v>6378367.030343744</v>
      </c>
      <c r="J22" s="239">
        <v>863681.79776381003</v>
      </c>
      <c r="K22" s="234">
        <v>-321014.93618949997</v>
      </c>
      <c r="L22" s="234">
        <v>-415099.53754638077</v>
      </c>
      <c r="M22" s="234">
        <v>-736114.47373588081</v>
      </c>
      <c r="N22" s="234">
        <v>127567.32402792922</v>
      </c>
      <c r="O22" s="240">
        <v>232550.47777333998</v>
      </c>
      <c r="P22" s="245">
        <v>1625106.5250720002</v>
      </c>
      <c r="Q22" s="240">
        <v>363756.38332217047</v>
      </c>
      <c r="R22" s="240">
        <v>1988862.9083941707</v>
      </c>
      <c r="S22" s="240">
        <v>2221413.3861675109</v>
      </c>
      <c r="T22" s="245">
        <v>339545.38159871998</v>
      </c>
      <c r="U22" s="245">
        <v>188574.78563134797</v>
      </c>
      <c r="V22" s="245">
        <v>528120.16723006801</v>
      </c>
      <c r="W22" s="240">
        <v>4504140.0128352791</v>
      </c>
      <c r="X22" s="245">
        <v>337999.54238668538</v>
      </c>
      <c r="Y22" s="245">
        <v>4842139.5552219646</v>
      </c>
      <c r="Z22" s="245">
        <v>7591673.1086195428</v>
      </c>
      <c r="AA22" s="245">
        <v>-1085237.8560312302</v>
      </c>
      <c r="AB22" s="245">
        <v>-255635.54627307935</v>
      </c>
      <c r="AC22" s="245">
        <v>-1340873.4023043094</v>
      </c>
      <c r="AD22" s="245">
        <v>6250799.7063152334</v>
      </c>
    </row>
    <row r="23" spans="1:30">
      <c r="A23" s="261"/>
      <c r="B23" s="471" t="s">
        <v>148</v>
      </c>
      <c r="C23" s="234">
        <v>439363.92053299997</v>
      </c>
      <c r="D23" s="234">
        <v>331481.46346529998</v>
      </c>
      <c r="E23" s="238">
        <v>770845.38399829995</v>
      </c>
      <c r="F23" s="239">
        <v>5468676.5062685004</v>
      </c>
      <c r="G23" s="234">
        <v>210980.93156915926</v>
      </c>
      <c r="H23" s="238">
        <v>5679657.4378376594</v>
      </c>
      <c r="I23" s="238">
        <v>6450502.8218359593</v>
      </c>
      <c r="J23" s="239">
        <v>869190.08079987974</v>
      </c>
      <c r="K23" s="234">
        <v>-326357.34443549998</v>
      </c>
      <c r="L23" s="234">
        <v>-426874.78535014676</v>
      </c>
      <c r="M23" s="234">
        <v>-753232.12978564668</v>
      </c>
      <c r="N23" s="234">
        <v>115957.95101423305</v>
      </c>
      <c r="O23" s="240">
        <v>225576.8161813</v>
      </c>
      <c r="P23" s="245">
        <v>1653628.6480309998</v>
      </c>
      <c r="Q23" s="240">
        <v>366511.78591685911</v>
      </c>
      <c r="R23" s="240">
        <v>2020140.4339478589</v>
      </c>
      <c r="S23" s="240">
        <v>2245717.2501291591</v>
      </c>
      <c r="T23" s="245">
        <v>355831.09687271999</v>
      </c>
      <c r="U23" s="245">
        <v>189684.97981559529</v>
      </c>
      <c r="V23" s="245">
        <v>545516.07668831525</v>
      </c>
      <c r="W23" s="240">
        <v>4545900.4981412794</v>
      </c>
      <c r="X23" s="245">
        <v>354117.85889148992</v>
      </c>
      <c r="Y23" s="245">
        <v>4900018.3570327694</v>
      </c>
      <c r="Z23" s="245">
        <v>7691251.6838502437</v>
      </c>
      <c r="AA23" s="245">
        <v>-1084247.9053233503</v>
      </c>
      <c r="AB23" s="245">
        <v>-272458.90770463843</v>
      </c>
      <c r="AC23" s="245">
        <v>-1356706.8130279887</v>
      </c>
      <c r="AD23" s="245">
        <v>6334544.8708222546</v>
      </c>
    </row>
    <row r="24" spans="1:30">
      <c r="A24" s="261"/>
      <c r="B24" s="471" t="s">
        <v>149</v>
      </c>
      <c r="C24" s="234">
        <v>463844.88124100002</v>
      </c>
      <c r="D24" s="234">
        <v>377335.12978330004</v>
      </c>
      <c r="E24" s="238">
        <v>841180.01102430001</v>
      </c>
      <c r="F24" s="235">
        <v>5566054.2511209995</v>
      </c>
      <c r="G24" s="238">
        <v>199413.02061162994</v>
      </c>
      <c r="H24" s="238">
        <v>5765467.2717326293</v>
      </c>
      <c r="I24" s="238">
        <v>6606647.2827569293</v>
      </c>
      <c r="J24" s="239">
        <v>858701.22979736014</v>
      </c>
      <c r="K24" s="234">
        <v>-337232.35123400006</v>
      </c>
      <c r="L24" s="235">
        <v>-415283.98134456883</v>
      </c>
      <c r="M24" s="235">
        <v>-752516.33257856895</v>
      </c>
      <c r="N24" s="235">
        <v>106184.89721879119</v>
      </c>
      <c r="O24" s="240">
        <v>261918.29109330004</v>
      </c>
      <c r="P24" s="245">
        <v>1650646.9534759999</v>
      </c>
      <c r="Q24" s="240">
        <v>365895.51435027528</v>
      </c>
      <c r="R24" s="240">
        <v>2016542.4678262752</v>
      </c>
      <c r="S24" s="240">
        <v>2278460.7589195753</v>
      </c>
      <c r="T24" s="245">
        <v>359295.01459171996</v>
      </c>
      <c r="U24" s="245">
        <v>197600.73899239849</v>
      </c>
      <c r="V24" s="245">
        <v>556895.75358411844</v>
      </c>
      <c r="W24" s="240">
        <v>4665169.7776382789</v>
      </c>
      <c r="X24" s="245">
        <v>357021.42879925348</v>
      </c>
      <c r="Y24" s="245">
        <v>5022191.2064375328</v>
      </c>
      <c r="Z24" s="245">
        <v>7857547.7189412266</v>
      </c>
      <c r="AA24" s="245">
        <v>-1051264.6532174302</v>
      </c>
      <c r="AB24" s="245">
        <v>-305820.68018572847</v>
      </c>
      <c r="AC24" s="245">
        <v>-1357085.3334031587</v>
      </c>
      <c r="AD24" s="245">
        <v>6500462.3855380677</v>
      </c>
    </row>
    <row r="25" spans="1:30">
      <c r="A25" s="261"/>
      <c r="B25" s="471" t="s">
        <v>150</v>
      </c>
      <c r="C25" s="234">
        <v>462215.86728900007</v>
      </c>
      <c r="D25" s="237">
        <v>350332.5670863</v>
      </c>
      <c r="E25" s="238">
        <v>812548.43437530007</v>
      </c>
      <c r="F25" s="237">
        <v>5646168.0726314997</v>
      </c>
      <c r="G25" s="238">
        <v>233013.30537071262</v>
      </c>
      <c r="H25" s="238">
        <v>5879181.3780022124</v>
      </c>
      <c r="I25" s="238">
        <v>6691729.8123775125</v>
      </c>
      <c r="J25" s="239">
        <v>835202.5802127301</v>
      </c>
      <c r="K25" s="234">
        <v>-339955.24613149994</v>
      </c>
      <c r="L25" s="235">
        <v>-375800.44074626529</v>
      </c>
      <c r="M25" s="235">
        <v>-715755.68687776523</v>
      </c>
      <c r="N25" s="235">
        <v>119446.89333496487</v>
      </c>
      <c r="O25" s="240">
        <v>291833.03687030001</v>
      </c>
      <c r="P25" s="245">
        <v>1656012.0681100001</v>
      </c>
      <c r="Q25" s="240">
        <v>374643.22771200136</v>
      </c>
      <c r="R25" s="240">
        <v>2030655.2958220015</v>
      </c>
      <c r="S25" s="240">
        <v>2322488.3326923014</v>
      </c>
      <c r="T25" s="245">
        <v>362159.27738799999</v>
      </c>
      <c r="U25" s="245">
        <v>218858.6119631078</v>
      </c>
      <c r="V25" s="245">
        <v>581017.88935110776</v>
      </c>
      <c r="W25" s="240">
        <v>4684415.2516653799</v>
      </c>
      <c r="X25" s="245">
        <v>360045.84239858337</v>
      </c>
      <c r="Y25" s="245">
        <v>5044461.0940639628</v>
      </c>
      <c r="Z25" s="245">
        <v>7947967.3161073718</v>
      </c>
      <c r="AA25" s="245">
        <v>-1030950.4611081099</v>
      </c>
      <c r="AB25" s="245">
        <v>-344733.93595671473</v>
      </c>
      <c r="AC25" s="245">
        <v>-1375684.3970648246</v>
      </c>
      <c r="AD25" s="245">
        <v>6572282.9190425472</v>
      </c>
    </row>
    <row r="26" spans="1:30">
      <c r="A26" s="261"/>
      <c r="B26" s="471" t="s">
        <v>151</v>
      </c>
      <c r="C26" s="234">
        <v>448516.45624600002</v>
      </c>
      <c r="D26" s="237">
        <v>342450.30010405998</v>
      </c>
      <c r="E26" s="238">
        <v>790966.75635005999</v>
      </c>
      <c r="F26" s="237">
        <v>5668273.3544199998</v>
      </c>
      <c r="G26" s="238">
        <v>211708.1469715446</v>
      </c>
      <c r="H26" s="238">
        <v>5879981.501391544</v>
      </c>
      <c r="I26" s="238">
        <v>6670948.257741604</v>
      </c>
      <c r="J26" s="239">
        <v>810904.42003596993</v>
      </c>
      <c r="K26" s="234">
        <v>-327346.74439100001</v>
      </c>
      <c r="L26" s="235">
        <v>-409158.35232453613</v>
      </c>
      <c r="M26" s="235">
        <v>-736505.0967155362</v>
      </c>
      <c r="N26" s="235">
        <v>74399.32332043373</v>
      </c>
      <c r="O26" s="240">
        <v>291383.07312305999</v>
      </c>
      <c r="P26" s="245">
        <v>1650325.67399552</v>
      </c>
      <c r="Q26" s="240">
        <v>382516.2867920986</v>
      </c>
      <c r="R26" s="240">
        <v>2032841.9607876185</v>
      </c>
      <c r="S26" s="240">
        <v>2324225.0339106787</v>
      </c>
      <c r="T26" s="245">
        <v>379345.35813499999</v>
      </c>
      <c r="U26" s="245">
        <v>228972.7716638367</v>
      </c>
      <c r="V26" s="245">
        <v>608318.12979883666</v>
      </c>
      <c r="W26" s="240">
        <v>4721952.8399430001</v>
      </c>
      <c r="X26" s="245">
        <v>351311.6302356355</v>
      </c>
      <c r="Y26" s="245">
        <v>5073264.4701786358</v>
      </c>
      <c r="Z26" s="245">
        <v>8005807.6338881515</v>
      </c>
      <c r="AA26" s="245">
        <v>-1067324.5100725805</v>
      </c>
      <c r="AB26" s="245">
        <v>-341934.18939549016</v>
      </c>
      <c r="AC26" s="245">
        <v>-1409258.6994680706</v>
      </c>
      <c r="AD26" s="245">
        <v>6596548.9344200809</v>
      </c>
    </row>
    <row r="27" spans="1:30">
      <c r="A27" s="261"/>
      <c r="B27" s="471" t="s">
        <v>152</v>
      </c>
      <c r="C27" s="234">
        <v>456692.44993000006</v>
      </c>
      <c r="D27" s="237">
        <v>347819.06733806001</v>
      </c>
      <c r="E27" s="238">
        <v>804511.51726806001</v>
      </c>
      <c r="F27" s="237">
        <v>5732845.3395705</v>
      </c>
      <c r="G27" s="238">
        <v>210291.44417782745</v>
      </c>
      <c r="H27" s="238">
        <v>5943136.7837483278</v>
      </c>
      <c r="I27" s="238">
        <v>6747648.3010163875</v>
      </c>
      <c r="J27" s="239">
        <v>821428.31014003011</v>
      </c>
      <c r="K27" s="234">
        <v>-340580.33731779474</v>
      </c>
      <c r="L27" s="235">
        <v>-379643.96664857568</v>
      </c>
      <c r="M27" s="235">
        <v>-720224.30396637041</v>
      </c>
      <c r="N27" s="235">
        <v>101204.0061736597</v>
      </c>
      <c r="O27" s="240">
        <v>307859.35636005999</v>
      </c>
      <c r="P27" s="245">
        <v>1615222.877104</v>
      </c>
      <c r="Q27" s="240">
        <v>350618.89886059432</v>
      </c>
      <c r="R27" s="240">
        <v>1965841.7759645942</v>
      </c>
      <c r="S27" s="240">
        <v>2273701.1323246541</v>
      </c>
      <c r="T27" s="245">
        <v>381391.44805100001</v>
      </c>
      <c r="U27" s="245">
        <v>237847.73805028151</v>
      </c>
      <c r="V27" s="245">
        <v>619239.18610128155</v>
      </c>
      <c r="W27" s="240">
        <v>4801959.5629310003</v>
      </c>
      <c r="X27" s="245">
        <v>353915.68267453375</v>
      </c>
      <c r="Y27" s="245">
        <v>5155875.2456055339</v>
      </c>
      <c r="Z27" s="245">
        <v>8048815.5640314706</v>
      </c>
      <c r="AA27" s="245">
        <v>-1049924.3604301503</v>
      </c>
      <c r="AB27" s="245">
        <v>-352446.90875900618</v>
      </c>
      <c r="AC27" s="245">
        <v>-1402371.2691891566</v>
      </c>
      <c r="AD27" s="245">
        <v>6646444.294842314</v>
      </c>
    </row>
    <row r="28" spans="1:30">
      <c r="A28" s="261"/>
      <c r="B28" s="471" t="s">
        <v>153</v>
      </c>
      <c r="C28" s="234">
        <v>453084.18318499997</v>
      </c>
      <c r="D28" s="237">
        <v>338686.51414765004</v>
      </c>
      <c r="E28" s="238">
        <v>791770.69733264996</v>
      </c>
      <c r="F28" s="237">
        <v>5789081.3419965003</v>
      </c>
      <c r="G28" s="238">
        <v>214530.09177943485</v>
      </c>
      <c r="H28" s="238">
        <v>6003611.4337759353</v>
      </c>
      <c r="I28" s="238">
        <v>6795382.1311085857</v>
      </c>
      <c r="J28" s="239">
        <v>897264.95430256973</v>
      </c>
      <c r="K28" s="234">
        <v>-335857.40429149999</v>
      </c>
      <c r="L28" s="235">
        <v>-389893.7727806227</v>
      </c>
      <c r="M28" s="235">
        <v>-725751.17707212269</v>
      </c>
      <c r="N28" s="235">
        <v>171513.77723044704</v>
      </c>
      <c r="O28" s="240">
        <v>257134.63416265001</v>
      </c>
      <c r="P28" s="245">
        <v>1616957.05023124</v>
      </c>
      <c r="Q28" s="240">
        <v>352615.85173321137</v>
      </c>
      <c r="R28" s="240">
        <v>1969572.9019644514</v>
      </c>
      <c r="S28" s="240">
        <v>2226707.5361271016</v>
      </c>
      <c r="T28" s="245">
        <v>396292.18930600001</v>
      </c>
      <c r="U28" s="245">
        <v>240074.72199565289</v>
      </c>
      <c r="V28" s="245">
        <v>636366.9113016529</v>
      </c>
      <c r="W28" s="240">
        <v>4833940.4874664098</v>
      </c>
      <c r="X28" s="245">
        <v>368454.78195380757</v>
      </c>
      <c r="Y28" s="245">
        <v>5202395.2694202177</v>
      </c>
      <c r="Z28" s="245">
        <v>8065469.7168489723</v>
      </c>
      <c r="AA28" s="245">
        <v>-1084879.8718491097</v>
      </c>
      <c r="AB28" s="245">
        <v>-356721.49112261453</v>
      </c>
      <c r="AC28" s="245">
        <v>-1441601.3629717242</v>
      </c>
      <c r="AD28" s="245">
        <v>6623868.3538772482</v>
      </c>
    </row>
    <row r="29" spans="1:30">
      <c r="A29" s="261"/>
      <c r="B29" s="471" t="s">
        <v>154</v>
      </c>
      <c r="C29" s="234">
        <v>461788.27552999998</v>
      </c>
      <c r="D29" s="237">
        <v>329765.66019677004</v>
      </c>
      <c r="E29" s="238">
        <v>791553.93572676997</v>
      </c>
      <c r="F29" s="237">
        <v>5872002.4452769998</v>
      </c>
      <c r="G29" s="238">
        <v>202856.42057820101</v>
      </c>
      <c r="H29" s="238">
        <v>6074858.8658552011</v>
      </c>
      <c r="I29" s="238">
        <v>6866412.8015819713</v>
      </c>
      <c r="J29" s="239">
        <v>901490.54205950012</v>
      </c>
      <c r="K29" s="234">
        <v>-313903.46021000005</v>
      </c>
      <c r="L29" s="235">
        <v>-420735.01676281652</v>
      </c>
      <c r="M29" s="235">
        <v>-734638.47697281651</v>
      </c>
      <c r="N29" s="235">
        <v>166852.06508668361</v>
      </c>
      <c r="O29" s="240">
        <v>246297.20743577002</v>
      </c>
      <c r="P29" s="245">
        <v>1668700.118273</v>
      </c>
      <c r="Q29" s="240">
        <v>357422.85469321575</v>
      </c>
      <c r="R29" s="240">
        <v>2026122.9729662158</v>
      </c>
      <c r="S29" s="240">
        <v>2272420.180401986</v>
      </c>
      <c r="T29" s="245">
        <v>399738.89677300001</v>
      </c>
      <c r="U29" s="245">
        <v>239757.91993170147</v>
      </c>
      <c r="V29" s="245">
        <v>639496.81670470152</v>
      </c>
      <c r="W29" s="240">
        <v>4874599.0573141892</v>
      </c>
      <c r="X29" s="245">
        <v>373758.25518675119</v>
      </c>
      <c r="Y29" s="245">
        <v>5248357.3125009406</v>
      </c>
      <c r="Z29" s="245">
        <v>8160274.3096076287</v>
      </c>
      <c r="AA29" s="245">
        <v>-1113365.9806411904</v>
      </c>
      <c r="AB29" s="245">
        <v>-347347.59247065103</v>
      </c>
      <c r="AC29" s="245">
        <v>-1460713.5731118415</v>
      </c>
      <c r="AD29" s="245">
        <v>6699560.7364957873</v>
      </c>
    </row>
    <row r="30" spans="1:30">
      <c r="A30" s="261"/>
      <c r="B30" s="471" t="s">
        <v>155</v>
      </c>
      <c r="C30" s="246">
        <v>461061.69344200002</v>
      </c>
      <c r="D30" s="247">
        <v>347926.26007077296</v>
      </c>
      <c r="E30" s="238">
        <v>808987.95351277292</v>
      </c>
      <c r="F30" s="247">
        <v>5910302.2937093601</v>
      </c>
      <c r="G30" s="238">
        <v>214106.92449786607</v>
      </c>
      <c r="H30" s="238">
        <v>6124409.2182072261</v>
      </c>
      <c r="I30" s="238">
        <v>6933397.1717199991</v>
      </c>
      <c r="J30" s="248">
        <v>811199.40942999977</v>
      </c>
      <c r="K30" s="246">
        <v>-339896.01751171006</v>
      </c>
      <c r="L30" s="249">
        <v>-463659.39563821588</v>
      </c>
      <c r="M30" s="249">
        <v>-803555.41314992588</v>
      </c>
      <c r="N30" s="249">
        <v>7643.9962800738867</v>
      </c>
      <c r="O30" s="240">
        <v>368909.65294477303</v>
      </c>
      <c r="P30" s="245">
        <v>1685623.32848307</v>
      </c>
      <c r="Q30" s="240">
        <v>373020.38920421735</v>
      </c>
      <c r="R30" s="240">
        <v>2058643.7176872874</v>
      </c>
      <c r="S30" s="240">
        <v>2427553.3706320603</v>
      </c>
      <c r="T30" s="245">
        <v>409143.59577299998</v>
      </c>
      <c r="U30" s="245">
        <v>246840.26045296033</v>
      </c>
      <c r="V30" s="245">
        <v>655983.85622596031</v>
      </c>
      <c r="W30" s="240">
        <v>4961906.0081110001</v>
      </c>
      <c r="X30" s="245">
        <v>393750.79303890769</v>
      </c>
      <c r="Y30" s="245">
        <v>5355656.8011499075</v>
      </c>
      <c r="Z30" s="245">
        <v>8439194.0280079283</v>
      </c>
      <c r="AA30" s="245">
        <v>-1177595.7300072401</v>
      </c>
      <c r="AB30" s="245">
        <v>-335845.12256000319</v>
      </c>
      <c r="AC30" s="245">
        <v>-1513440.8525672434</v>
      </c>
      <c r="AD30" s="245">
        <v>6925753.1754406849</v>
      </c>
    </row>
    <row r="31" spans="1:30">
      <c r="A31" s="261"/>
      <c r="B31" s="471" t="s">
        <v>156</v>
      </c>
      <c r="C31" s="246">
        <v>447320.20922199998</v>
      </c>
      <c r="D31" s="247">
        <v>335338.82438383996</v>
      </c>
      <c r="E31" s="238">
        <v>782659.03360583994</v>
      </c>
      <c r="F31" s="247">
        <v>5983637.4064710001</v>
      </c>
      <c r="G31" s="238">
        <v>222075.13307465083</v>
      </c>
      <c r="H31" s="238">
        <v>6205712.5395456506</v>
      </c>
      <c r="I31" s="238">
        <v>6988371.5731514907</v>
      </c>
      <c r="J31" s="248">
        <v>784799.59777447034</v>
      </c>
      <c r="K31" s="246">
        <v>-318887.58190700004</v>
      </c>
      <c r="L31" s="249">
        <v>-482901.0474398536</v>
      </c>
      <c r="M31" s="249">
        <v>-801788.62934685359</v>
      </c>
      <c r="N31" s="249">
        <v>-16989.031572383246</v>
      </c>
      <c r="O31" s="240">
        <v>418005.92683484004</v>
      </c>
      <c r="P31" s="245">
        <v>1621603.7973110001</v>
      </c>
      <c r="Q31" s="240">
        <v>382754.98118449736</v>
      </c>
      <c r="R31" s="240">
        <v>2004358.7784954975</v>
      </c>
      <c r="S31" s="240">
        <v>2422364.7053303374</v>
      </c>
      <c r="T31" s="245">
        <v>413487.77183799999</v>
      </c>
      <c r="U31" s="245">
        <v>287642.79118158179</v>
      </c>
      <c r="V31" s="245">
        <v>701130.56301958184</v>
      </c>
      <c r="W31" s="240">
        <v>5021586.7827110002</v>
      </c>
      <c r="X31" s="245">
        <v>408136.74654467095</v>
      </c>
      <c r="Y31" s="245">
        <v>5429723.5292556714</v>
      </c>
      <c r="Z31" s="245">
        <v>8553218.7976055909</v>
      </c>
      <c r="AA31" s="245">
        <v>-1174299.8544852452</v>
      </c>
      <c r="AB31" s="245">
        <v>-373558.33839624585</v>
      </c>
      <c r="AC31" s="245">
        <v>-1547858.192881491</v>
      </c>
      <c r="AD31" s="245">
        <v>7005360.6047240999</v>
      </c>
    </row>
    <row r="32" spans="1:30">
      <c r="A32" s="261"/>
      <c r="B32" s="471" t="s">
        <v>157</v>
      </c>
      <c r="C32" s="246">
        <v>451373.43045800005</v>
      </c>
      <c r="D32" s="247">
        <v>337446.71328046999</v>
      </c>
      <c r="E32" s="238">
        <v>788820.14373847004</v>
      </c>
      <c r="F32" s="247">
        <v>6025841.3114769999</v>
      </c>
      <c r="G32" s="238">
        <v>227967.51023384833</v>
      </c>
      <c r="H32" s="238">
        <v>6253808.8217108482</v>
      </c>
      <c r="I32" s="238">
        <v>7042628.9654493183</v>
      </c>
      <c r="J32" s="248">
        <v>737465.34402054513</v>
      </c>
      <c r="K32" s="246">
        <v>-312305.17395900004</v>
      </c>
      <c r="L32" s="249">
        <v>-468190.54273295955</v>
      </c>
      <c r="M32" s="249">
        <v>-780495.71669195965</v>
      </c>
      <c r="N32" s="249">
        <v>-43030.372671414516</v>
      </c>
      <c r="O32" s="240">
        <v>438319.13632446999</v>
      </c>
      <c r="P32" s="245">
        <v>1632059.2148686501</v>
      </c>
      <c r="Q32" s="240">
        <v>394630.00374107651</v>
      </c>
      <c r="R32" s="240">
        <v>2026689.2186097265</v>
      </c>
      <c r="S32" s="240">
        <v>2465008.3549341965</v>
      </c>
      <c r="T32" s="245">
        <v>413592.10078799998</v>
      </c>
      <c r="U32" s="245">
        <v>301732.52126974234</v>
      </c>
      <c r="V32" s="245">
        <v>715324.62205774232</v>
      </c>
      <c r="W32" s="240">
        <v>5094946.5054989997</v>
      </c>
      <c r="X32" s="245">
        <v>414084.13937602064</v>
      </c>
      <c r="Y32" s="245">
        <v>5509030.6448750207</v>
      </c>
      <c r="Z32" s="245">
        <v>8689363.6218669601</v>
      </c>
      <c r="AA32" s="245">
        <v>-1189415.6723256751</v>
      </c>
      <c r="AB32" s="245">
        <v>-414288.6114200321</v>
      </c>
      <c r="AC32" s="245">
        <v>-1603704.2837457072</v>
      </c>
      <c r="AD32" s="245">
        <v>7085659.3381212531</v>
      </c>
    </row>
    <row r="33" spans="1:30">
      <c r="A33" s="261"/>
      <c r="B33" s="471" t="s">
        <v>158</v>
      </c>
      <c r="C33" s="246">
        <v>473066.12775599997</v>
      </c>
      <c r="D33" s="247">
        <v>357727.12902634998</v>
      </c>
      <c r="E33" s="238">
        <v>830793.2567823499</v>
      </c>
      <c r="F33" s="247">
        <v>6071117.5185370101</v>
      </c>
      <c r="G33" s="238">
        <v>226385.91414263847</v>
      </c>
      <c r="H33" s="238">
        <v>6297503.4326796485</v>
      </c>
      <c r="I33" s="238">
        <v>7128296.6894619986</v>
      </c>
      <c r="J33" s="248">
        <v>750541.14853672683</v>
      </c>
      <c r="K33" s="246">
        <v>-341768.73281650001</v>
      </c>
      <c r="L33" s="249">
        <v>-475779.4634285479</v>
      </c>
      <c r="M33" s="249">
        <v>-817548.19624504796</v>
      </c>
      <c r="N33" s="249">
        <v>-67007.04770832113</v>
      </c>
      <c r="O33" s="245">
        <v>472817.03840745997</v>
      </c>
      <c r="P33" s="245">
        <v>1643185.4524037701</v>
      </c>
      <c r="Q33" s="240">
        <v>400708.8990144321</v>
      </c>
      <c r="R33" s="240">
        <v>2043894.3514182023</v>
      </c>
      <c r="S33" s="240">
        <v>2516711.3898256621</v>
      </c>
      <c r="T33" s="245">
        <v>432853.51034799998</v>
      </c>
      <c r="U33" s="245">
        <v>322526.10436253098</v>
      </c>
      <c r="V33" s="245">
        <v>755379.61471053096</v>
      </c>
      <c r="W33" s="240">
        <v>5135546.6724300003</v>
      </c>
      <c r="X33" s="245">
        <v>425804.77012101136</v>
      </c>
      <c r="Y33" s="245">
        <v>5561351.4425510112</v>
      </c>
      <c r="Z33" s="245">
        <v>8833442.4470872041</v>
      </c>
      <c r="AA33" s="245">
        <v>-1191264.3139919373</v>
      </c>
      <c r="AB33" s="245">
        <v>-446874.39592678798</v>
      </c>
      <c r="AC33" s="245">
        <v>-1638138.7099187253</v>
      </c>
      <c r="AD33" s="245">
        <v>7195303.7371684788</v>
      </c>
    </row>
    <row r="34" spans="1:30">
      <c r="A34" s="261"/>
      <c r="B34" s="250"/>
      <c r="C34" s="251"/>
      <c r="D34" s="251"/>
      <c r="E34" s="251"/>
      <c r="F34" s="251"/>
      <c r="G34" s="251"/>
      <c r="H34" s="251"/>
      <c r="I34" s="251"/>
      <c r="J34" s="251"/>
      <c r="K34" s="251"/>
      <c r="L34" s="251"/>
      <c r="M34" s="251"/>
      <c r="N34" s="251"/>
      <c r="O34" s="240"/>
      <c r="P34" s="245"/>
      <c r="Q34" s="240"/>
      <c r="R34" s="240"/>
      <c r="S34" s="240"/>
      <c r="T34" s="245"/>
      <c r="U34" s="245"/>
      <c r="V34" s="245"/>
      <c r="W34" s="240"/>
      <c r="X34" s="245"/>
      <c r="Y34" s="245"/>
      <c r="Z34" s="245"/>
      <c r="AA34" s="245"/>
      <c r="AB34" s="245"/>
      <c r="AC34" s="245"/>
      <c r="AD34" s="245"/>
    </row>
    <row r="35" spans="1:30">
      <c r="A35" s="261">
        <v>2019</v>
      </c>
      <c r="B35" s="471" t="s">
        <v>147</v>
      </c>
      <c r="C35" s="234">
        <v>458292.47427200002</v>
      </c>
      <c r="D35" s="234">
        <v>342198.42390401999</v>
      </c>
      <c r="E35" s="238">
        <v>800490.89817602001</v>
      </c>
      <c r="F35" s="239">
        <v>6092857.6225890005</v>
      </c>
      <c r="G35" s="234">
        <v>217577.9626664861</v>
      </c>
      <c r="H35" s="238">
        <v>6310435.5852554869</v>
      </c>
      <c r="I35" s="238">
        <v>7110926.4834315069</v>
      </c>
      <c r="J35" s="239">
        <v>676898.51206393412</v>
      </c>
      <c r="K35" s="234">
        <v>-322053.12124300003</v>
      </c>
      <c r="L35" s="234">
        <v>-476443.13406412175</v>
      </c>
      <c r="M35" s="234">
        <v>-798496.25530712178</v>
      </c>
      <c r="N35" s="234">
        <v>-121597.74324318767</v>
      </c>
      <c r="O35" s="240">
        <v>516469.33139601996</v>
      </c>
      <c r="P35" s="245">
        <v>1692940.0055130001</v>
      </c>
      <c r="Q35" s="240">
        <v>417472.3334535287</v>
      </c>
      <c r="R35" s="240">
        <v>2110412.3389665289</v>
      </c>
      <c r="S35" s="240">
        <v>2626881.6703625489</v>
      </c>
      <c r="T35" s="245">
        <v>431346.76532200002</v>
      </c>
      <c r="U35" s="245">
        <v>279754.07206004433</v>
      </c>
      <c r="V35" s="245">
        <v>711100.83738204441</v>
      </c>
      <c r="W35" s="240">
        <v>5126060.72596124</v>
      </c>
      <c r="X35" s="245">
        <v>423325.0708215363</v>
      </c>
      <c r="Y35" s="245">
        <v>5549385.7967827767</v>
      </c>
      <c r="Z35" s="245">
        <v>8887368.3045273703</v>
      </c>
      <c r="AA35" s="245">
        <v>-1228313.6982485442</v>
      </c>
      <c r="AB35" s="245">
        <v>-426530.37960450153</v>
      </c>
      <c r="AC35" s="245">
        <v>-1654844.0778530459</v>
      </c>
      <c r="AD35" s="245">
        <v>7232524.2266743239</v>
      </c>
    </row>
    <row r="36" spans="1:30">
      <c r="A36" s="261"/>
      <c r="B36" s="471" t="s">
        <v>148</v>
      </c>
      <c r="C36" s="234">
        <v>465890.76409299998</v>
      </c>
      <c r="D36" s="234">
        <v>340223.87324702</v>
      </c>
      <c r="E36" s="238">
        <v>806114.63734001992</v>
      </c>
      <c r="F36" s="239">
        <v>6150441.1525770798</v>
      </c>
      <c r="G36" s="234">
        <v>232042.22130077341</v>
      </c>
      <c r="H36" s="238">
        <v>6382483.3738778532</v>
      </c>
      <c r="I36" s="238">
        <v>7188598.0112178735</v>
      </c>
      <c r="J36" s="239">
        <v>690903.64321384847</v>
      </c>
      <c r="K36" s="234">
        <v>-310759.16284499993</v>
      </c>
      <c r="L36" s="234">
        <v>-475860.1475963057</v>
      </c>
      <c r="M36" s="234">
        <v>-786619.31044130563</v>
      </c>
      <c r="N36" s="234">
        <v>-95715.667227457161</v>
      </c>
      <c r="O36" s="240">
        <v>511722.18007702002</v>
      </c>
      <c r="P36" s="245">
        <v>1726111.7660315</v>
      </c>
      <c r="Q36" s="240">
        <v>435348.1807122294</v>
      </c>
      <c r="R36" s="240">
        <v>2161459.9467437295</v>
      </c>
      <c r="S36" s="240">
        <v>2673182.1268207496</v>
      </c>
      <c r="T36" s="245">
        <v>434703.097955</v>
      </c>
      <c r="U36" s="245">
        <v>280042.67658562399</v>
      </c>
      <c r="V36" s="245">
        <v>714745.774540624</v>
      </c>
      <c r="W36" s="240">
        <v>5142996.3405839996</v>
      </c>
      <c r="X36" s="245">
        <v>414000.55730929691</v>
      </c>
      <c r="Y36" s="245">
        <v>5556996.8978932966</v>
      </c>
      <c r="Z36" s="245">
        <v>8944924.7992546707</v>
      </c>
      <c r="AA36" s="245">
        <v>-1239122.0750996682</v>
      </c>
      <c r="AB36" s="245">
        <v>-421489.0457100714</v>
      </c>
      <c r="AC36" s="245">
        <v>-1660611.1208097397</v>
      </c>
      <c r="AD36" s="245">
        <v>7284313.6784449313</v>
      </c>
    </row>
    <row r="37" spans="1:30">
      <c r="A37" s="261"/>
      <c r="B37" s="471" t="s">
        <v>149</v>
      </c>
      <c r="C37" s="234">
        <v>496057.87390400004</v>
      </c>
      <c r="D37" s="234">
        <v>357510.42014976003</v>
      </c>
      <c r="E37" s="238">
        <v>853568.29405376012</v>
      </c>
      <c r="F37" s="235">
        <v>6178001.5733563304</v>
      </c>
      <c r="G37" s="238">
        <v>221735.38167585633</v>
      </c>
      <c r="H37" s="238">
        <v>6399736.9550321866</v>
      </c>
      <c r="I37" s="238">
        <v>7253305.2490859469</v>
      </c>
      <c r="J37" s="239">
        <v>691891.48242887517</v>
      </c>
      <c r="K37" s="234">
        <v>-291661.45569122001</v>
      </c>
      <c r="L37" s="235">
        <v>-369623.35893347592</v>
      </c>
      <c r="M37" s="235">
        <v>-661284.81462469592</v>
      </c>
      <c r="N37" s="235">
        <v>30606.667804179247</v>
      </c>
      <c r="O37" s="240">
        <v>504705.95141511003</v>
      </c>
      <c r="P37" s="245">
        <v>1733524.5099849999</v>
      </c>
      <c r="Q37" s="240">
        <v>376025.39422424906</v>
      </c>
      <c r="R37" s="240">
        <v>2109549.9042092487</v>
      </c>
      <c r="S37" s="240">
        <v>2614255.8556243586</v>
      </c>
      <c r="T37" s="245">
        <v>436181.45773600001</v>
      </c>
      <c r="U37" s="245">
        <v>266391.45066518913</v>
      </c>
      <c r="V37" s="245">
        <v>702572.90840118914</v>
      </c>
      <c r="W37" s="240">
        <v>5182016.4824795099</v>
      </c>
      <c r="X37" s="245">
        <v>398222.48330580682</v>
      </c>
      <c r="Y37" s="245">
        <v>5580238.9657853171</v>
      </c>
      <c r="Z37" s="245">
        <v>8897067.7298108656</v>
      </c>
      <c r="AA37" s="245">
        <v>-1225088.560944635</v>
      </c>
      <c r="AB37" s="245">
        <v>-449280.58758591278</v>
      </c>
      <c r="AC37" s="245">
        <v>-1674369.1485305477</v>
      </c>
      <c r="AD37" s="245">
        <v>7222698.5812803181</v>
      </c>
    </row>
    <row r="38" spans="1:30">
      <c r="A38" s="261"/>
      <c r="B38" s="471" t="s">
        <v>150</v>
      </c>
      <c r="C38" s="234">
        <v>463800.83987999998</v>
      </c>
      <c r="D38" s="237">
        <v>364516.14369439997</v>
      </c>
      <c r="E38" s="238">
        <v>828316.98357439996</v>
      </c>
      <c r="F38" s="237">
        <v>6239682.2663174998</v>
      </c>
      <c r="G38" s="238">
        <v>227456.38124199471</v>
      </c>
      <c r="H38" s="238">
        <v>6467138.6475594947</v>
      </c>
      <c r="I38" s="238">
        <v>7295455.6311338944</v>
      </c>
      <c r="J38" s="239">
        <v>771272.36157891992</v>
      </c>
      <c r="K38" s="234">
        <v>-268339.26142550004</v>
      </c>
      <c r="L38" s="235">
        <v>-384822.62079358287</v>
      </c>
      <c r="M38" s="235">
        <v>-653161.88221908291</v>
      </c>
      <c r="N38" s="235">
        <v>118110.47935983702</v>
      </c>
      <c r="O38" s="240">
        <v>436062.07306639996</v>
      </c>
      <c r="P38" s="245">
        <v>1772820.6822560001</v>
      </c>
      <c r="Q38" s="240">
        <v>376793.54620176821</v>
      </c>
      <c r="R38" s="240">
        <v>2149614.2284577684</v>
      </c>
      <c r="S38" s="240">
        <v>2585676.3015241683</v>
      </c>
      <c r="T38" s="245">
        <v>450262.812003</v>
      </c>
      <c r="U38" s="245">
        <v>275447.84012936929</v>
      </c>
      <c r="V38" s="245">
        <v>725710.65213236935</v>
      </c>
      <c r="W38" s="240">
        <v>5139385.4640560001</v>
      </c>
      <c r="X38" s="245">
        <v>397190.47898467531</v>
      </c>
      <c r="Y38" s="245">
        <v>5536575.9430406755</v>
      </c>
      <c r="Z38" s="245">
        <v>8847962.8966972139</v>
      </c>
      <c r="AA38" s="245">
        <v>-1233464.8816428296</v>
      </c>
      <c r="AB38" s="245">
        <v>-437152.86328023515</v>
      </c>
      <c r="AC38" s="245">
        <v>-1670617.7449230647</v>
      </c>
      <c r="AD38" s="245">
        <v>7177345.1517741494</v>
      </c>
    </row>
    <row r="39" spans="1:30">
      <c r="A39" s="261"/>
      <c r="B39" s="471" t="s">
        <v>151</v>
      </c>
      <c r="C39" s="234">
        <v>452378.11398800008</v>
      </c>
      <c r="D39" s="237">
        <v>349830.26420050999</v>
      </c>
      <c r="E39" s="238">
        <v>802208.37818851008</v>
      </c>
      <c r="F39" s="237">
        <v>6274965.5167915002</v>
      </c>
      <c r="G39" s="238">
        <v>217589.48806962062</v>
      </c>
      <c r="H39" s="238">
        <v>6492555.0048611211</v>
      </c>
      <c r="I39" s="238">
        <v>7294763.3830496315</v>
      </c>
      <c r="J39" s="239">
        <v>779272.74580789066</v>
      </c>
      <c r="K39" s="234">
        <v>-280640.13204649999</v>
      </c>
      <c r="L39" s="235">
        <v>-389896.79555017361</v>
      </c>
      <c r="M39" s="235">
        <v>-670536.9275966736</v>
      </c>
      <c r="N39" s="235">
        <v>108735.81821121706</v>
      </c>
      <c r="O39" s="240">
        <v>317083.63187650999</v>
      </c>
      <c r="P39" s="245">
        <v>1897452.5759459999</v>
      </c>
      <c r="Q39" s="240">
        <v>381374.83559334441</v>
      </c>
      <c r="R39" s="240">
        <v>2278827.4115393441</v>
      </c>
      <c r="S39" s="240">
        <v>2595911.0434158542</v>
      </c>
      <c r="T39" s="245">
        <v>448793.597289</v>
      </c>
      <c r="U39" s="245">
        <v>277560.97972968419</v>
      </c>
      <c r="V39" s="245">
        <v>726354.57701868424</v>
      </c>
      <c r="W39" s="240">
        <v>5132565.8986459998</v>
      </c>
      <c r="X39" s="245">
        <v>403392.83547692565</v>
      </c>
      <c r="Y39" s="245">
        <v>5535958.7341229254</v>
      </c>
      <c r="Z39" s="245">
        <v>8858224.3545574639</v>
      </c>
      <c r="AA39" s="245">
        <v>-1217354.4225399003</v>
      </c>
      <c r="AB39" s="245">
        <v>-454842.36718015978</v>
      </c>
      <c r="AC39" s="245">
        <v>-1672196.7897200601</v>
      </c>
      <c r="AD39" s="245">
        <v>7186027.5648374036</v>
      </c>
    </row>
    <row r="40" spans="1:30">
      <c r="A40" s="261"/>
      <c r="B40" s="471" t="s">
        <v>152</v>
      </c>
      <c r="C40" s="234">
        <v>454674.17576199997</v>
      </c>
      <c r="D40" s="237">
        <v>348650.81200407998</v>
      </c>
      <c r="E40" s="238">
        <v>803324.98776607995</v>
      </c>
      <c r="F40" s="237">
        <v>6312151.0684580095</v>
      </c>
      <c r="G40" s="238">
        <v>222291.09561536417</v>
      </c>
      <c r="H40" s="238">
        <v>6534442.1640733741</v>
      </c>
      <c r="I40" s="238">
        <v>7337767.1518394537</v>
      </c>
      <c r="J40" s="239">
        <v>807936.58925373422</v>
      </c>
      <c r="K40" s="234">
        <v>-307160.19792747521</v>
      </c>
      <c r="L40" s="235">
        <v>-392283.71365238808</v>
      </c>
      <c r="M40" s="235">
        <v>-699443.91157986328</v>
      </c>
      <c r="N40" s="235">
        <v>108492.67767387093</v>
      </c>
      <c r="O40" s="240">
        <v>342906.79607466003</v>
      </c>
      <c r="P40" s="245">
        <v>1935682.9430490001</v>
      </c>
      <c r="Q40" s="240">
        <v>389480.42423821765</v>
      </c>
      <c r="R40" s="240">
        <v>2325163.3672872176</v>
      </c>
      <c r="S40" s="240">
        <v>2668070.1633618777</v>
      </c>
      <c r="T40" s="245">
        <v>450840.00686800003</v>
      </c>
      <c r="U40" s="245">
        <v>279373.64848721307</v>
      </c>
      <c r="V40" s="245">
        <v>730213.65535521309</v>
      </c>
      <c r="W40" s="240">
        <v>5184664.1719926726</v>
      </c>
      <c r="X40" s="245">
        <v>410888.50859496911</v>
      </c>
      <c r="Y40" s="245">
        <v>5595552.6805876419</v>
      </c>
      <c r="Z40" s="245">
        <v>8993836.4993047323</v>
      </c>
      <c r="AA40" s="245">
        <v>-1299394.2530866042</v>
      </c>
      <c r="AB40" s="245">
        <v>-465167.77205264784</v>
      </c>
      <c r="AC40" s="245">
        <v>-1764562.025139252</v>
      </c>
      <c r="AD40" s="245">
        <v>7229274.4741654806</v>
      </c>
    </row>
    <row r="41" spans="1:30">
      <c r="A41" s="261"/>
      <c r="B41" s="471" t="s">
        <v>153</v>
      </c>
      <c r="C41" s="234">
        <v>454037.18002199999</v>
      </c>
      <c r="D41" s="237">
        <v>344708.47009812004</v>
      </c>
      <c r="E41" s="238">
        <v>798745.65012012003</v>
      </c>
      <c r="F41" s="237">
        <v>6342734.6803975003</v>
      </c>
      <c r="G41" s="238">
        <v>213951.11318497156</v>
      </c>
      <c r="H41" s="238">
        <v>6556685.793582472</v>
      </c>
      <c r="I41" s="238">
        <v>7355431.4437025916</v>
      </c>
      <c r="J41" s="239">
        <v>823765.34555692063</v>
      </c>
      <c r="K41" s="234">
        <v>-342866.5309905</v>
      </c>
      <c r="L41" s="235">
        <v>-366914.87918244035</v>
      </c>
      <c r="M41" s="235">
        <v>-709781.41017294035</v>
      </c>
      <c r="N41" s="235">
        <v>113983.93538398028</v>
      </c>
      <c r="O41" s="240">
        <v>345819.11724012002</v>
      </c>
      <c r="P41" s="245">
        <v>1964959.1583120003</v>
      </c>
      <c r="Q41" s="240">
        <v>393302.77088903083</v>
      </c>
      <c r="R41" s="240">
        <v>2358261.9292010311</v>
      </c>
      <c r="S41" s="240">
        <v>2704081.0464411513</v>
      </c>
      <c r="T41" s="245">
        <v>462081.04858399997</v>
      </c>
      <c r="U41" s="245">
        <v>267238.08910326555</v>
      </c>
      <c r="V41" s="245">
        <v>729319.13768726552</v>
      </c>
      <c r="W41" s="240">
        <v>5181808.3101589996</v>
      </c>
      <c r="X41" s="245">
        <v>412586.44553139753</v>
      </c>
      <c r="Y41" s="245">
        <v>5594394.7556903968</v>
      </c>
      <c r="Z41" s="245">
        <v>9027794.9398188144</v>
      </c>
      <c r="AA41" s="245">
        <v>-1294086.1183440704</v>
      </c>
      <c r="AB41" s="245">
        <v>-492261.31315628183</v>
      </c>
      <c r="AC41" s="245">
        <v>-1786347.4315003522</v>
      </c>
      <c r="AD41" s="245">
        <v>7241447.5083184624</v>
      </c>
    </row>
    <row r="42" spans="1:30">
      <c r="A42" s="261"/>
      <c r="B42" s="471" t="s">
        <v>154</v>
      </c>
      <c r="C42" s="234">
        <v>470147.98334999999</v>
      </c>
      <c r="D42" s="237">
        <v>347980.21220675</v>
      </c>
      <c r="E42" s="238">
        <v>818128.19555675006</v>
      </c>
      <c r="F42" s="237">
        <v>6358337.6915480001</v>
      </c>
      <c r="G42" s="238">
        <v>220400.38795596667</v>
      </c>
      <c r="H42" s="238">
        <v>6578738.0795039665</v>
      </c>
      <c r="I42" s="238">
        <v>7396866.275060717</v>
      </c>
      <c r="J42" s="239">
        <v>848434.89827844943</v>
      </c>
      <c r="K42" s="234">
        <v>-343788.75956499996</v>
      </c>
      <c r="L42" s="235">
        <v>-393290.75510256237</v>
      </c>
      <c r="M42" s="235">
        <v>-737079.51466756233</v>
      </c>
      <c r="N42" s="235">
        <v>111355.3836108871</v>
      </c>
      <c r="O42" s="240">
        <v>350581.58392174996</v>
      </c>
      <c r="P42" s="245">
        <v>1988356.7245266</v>
      </c>
      <c r="Q42" s="240">
        <v>413055.88774448063</v>
      </c>
      <c r="R42" s="240">
        <v>2401412.6122710807</v>
      </c>
      <c r="S42" s="240">
        <v>2751994.1961928308</v>
      </c>
      <c r="T42" s="245">
        <v>460665.39782399999</v>
      </c>
      <c r="U42" s="245">
        <v>286200.16153828602</v>
      </c>
      <c r="V42" s="245">
        <v>746865.559362286</v>
      </c>
      <c r="W42" s="240">
        <v>5205961.0989039997</v>
      </c>
      <c r="X42" s="245">
        <v>410518.6150212019</v>
      </c>
      <c r="Y42" s="245">
        <v>5616479.7139252014</v>
      </c>
      <c r="Z42" s="245">
        <v>9115339.4694803171</v>
      </c>
      <c r="AA42" s="245">
        <v>-1333745.0567855297</v>
      </c>
      <c r="AB42" s="245">
        <v>-496083.52124543954</v>
      </c>
      <c r="AC42" s="245">
        <v>-1829828.5780309692</v>
      </c>
      <c r="AD42" s="245">
        <v>7285510.8914493481</v>
      </c>
    </row>
    <row r="43" spans="1:30">
      <c r="A43" s="261"/>
      <c r="B43" s="471" t="s">
        <v>155</v>
      </c>
      <c r="C43" s="246">
        <v>466840.57075900002</v>
      </c>
      <c r="D43" s="247">
        <v>376229.07705655001</v>
      </c>
      <c r="E43" s="238">
        <v>843069.64781554998</v>
      </c>
      <c r="F43" s="247">
        <v>6368725.7090569902</v>
      </c>
      <c r="G43" s="238">
        <v>231696.04867584741</v>
      </c>
      <c r="H43" s="238">
        <v>6600421.7577328375</v>
      </c>
      <c r="I43" s="238">
        <v>7443491.4055483872</v>
      </c>
      <c r="J43" s="248">
        <v>851698.74119278695</v>
      </c>
      <c r="K43" s="246">
        <v>-337958.4641259393</v>
      </c>
      <c r="L43" s="249">
        <v>-386823.58217407623</v>
      </c>
      <c r="M43" s="249">
        <v>-724782.04630001553</v>
      </c>
      <c r="N43" s="249">
        <v>126916.69489277143</v>
      </c>
      <c r="O43" s="240">
        <v>383156.70804955001</v>
      </c>
      <c r="P43" s="245">
        <v>1933095.3183800001</v>
      </c>
      <c r="Q43" s="240">
        <v>415409.25415574014</v>
      </c>
      <c r="R43" s="240">
        <v>2348504.5725357402</v>
      </c>
      <c r="S43" s="240">
        <v>2731661.2805852904</v>
      </c>
      <c r="T43" s="245">
        <v>461467.06703500001</v>
      </c>
      <c r="U43" s="245">
        <v>293864.14795451972</v>
      </c>
      <c r="V43" s="245">
        <v>755331.21498951968</v>
      </c>
      <c r="W43" s="240">
        <v>5243586.5371120004</v>
      </c>
      <c r="X43" s="245">
        <v>421936.58283825382</v>
      </c>
      <c r="Y43" s="245">
        <v>5665523.1199502544</v>
      </c>
      <c r="Z43" s="245">
        <v>9152515.615525065</v>
      </c>
      <c r="AA43" s="245">
        <v>-1323250.5507692867</v>
      </c>
      <c r="AB43" s="245">
        <v>-512690.35409859027</v>
      </c>
      <c r="AC43" s="245">
        <v>-1835940.904867877</v>
      </c>
      <c r="AD43" s="245">
        <v>7316574.7106571877</v>
      </c>
    </row>
    <row r="44" spans="1:30">
      <c r="A44" s="261"/>
      <c r="B44" s="471" t="s">
        <v>156</v>
      </c>
      <c r="C44" s="246">
        <v>466554.31158600003</v>
      </c>
      <c r="D44" s="247">
        <v>344041.78451228997</v>
      </c>
      <c r="E44" s="238">
        <v>810596.09609829006</v>
      </c>
      <c r="F44" s="247">
        <v>6416298.1186349299</v>
      </c>
      <c r="G44" s="238">
        <v>229438.14165374101</v>
      </c>
      <c r="H44" s="238">
        <v>6645736.2602886707</v>
      </c>
      <c r="I44" s="238">
        <v>7456332.3563869605</v>
      </c>
      <c r="J44" s="248">
        <v>869287.46696771251</v>
      </c>
      <c r="K44" s="246">
        <v>-344053.01140299998</v>
      </c>
      <c r="L44" s="249">
        <v>-409833.17096008261</v>
      </c>
      <c r="M44" s="249">
        <v>-753886.18236308265</v>
      </c>
      <c r="N44" s="249">
        <v>115401.28460462985</v>
      </c>
      <c r="O44" s="240">
        <v>349911.85222428996</v>
      </c>
      <c r="P44" s="245">
        <v>1960230.555002</v>
      </c>
      <c r="Q44" s="240">
        <v>418614.6303194199</v>
      </c>
      <c r="R44" s="240">
        <v>2378845.18532142</v>
      </c>
      <c r="S44" s="240">
        <v>2728757.0375457099</v>
      </c>
      <c r="T44" s="245">
        <v>465024.751697</v>
      </c>
      <c r="U44" s="245">
        <v>323805.88929966092</v>
      </c>
      <c r="V44" s="245">
        <v>788830.64099666092</v>
      </c>
      <c r="W44" s="240">
        <v>5275632.8686229996</v>
      </c>
      <c r="X44" s="245">
        <v>416656.80873111228</v>
      </c>
      <c r="Y44" s="245">
        <v>5692289.6773541123</v>
      </c>
      <c r="Z44" s="245">
        <v>9209877.3558964841</v>
      </c>
      <c r="AA44" s="245">
        <v>-1349140.2683779928</v>
      </c>
      <c r="AB44" s="245">
        <v>-519806.01573636977</v>
      </c>
      <c r="AC44" s="245">
        <v>-1868946.2841143627</v>
      </c>
      <c r="AD44" s="245">
        <v>7340931.0717821214</v>
      </c>
    </row>
    <row r="45" spans="1:30">
      <c r="A45" s="261"/>
      <c r="B45" s="471" t="s">
        <v>157</v>
      </c>
      <c r="C45" s="246">
        <v>475772.556064</v>
      </c>
      <c r="D45" s="247">
        <v>341874.47242665</v>
      </c>
      <c r="E45" s="238">
        <v>817647.02849065</v>
      </c>
      <c r="F45" s="247">
        <v>6440990.737129299</v>
      </c>
      <c r="G45" s="238">
        <v>214174.08615346128</v>
      </c>
      <c r="H45" s="238">
        <v>6655164.8232827606</v>
      </c>
      <c r="I45" s="238">
        <v>7472811.851773411</v>
      </c>
      <c r="J45" s="248">
        <v>879234.44519449014</v>
      </c>
      <c r="K45" s="246">
        <v>-372989.58952699997</v>
      </c>
      <c r="L45" s="249">
        <v>-409309.05021331087</v>
      </c>
      <c r="M45" s="249">
        <v>-782298.63974031084</v>
      </c>
      <c r="N45" s="249">
        <v>96935.805454179295</v>
      </c>
      <c r="O45" s="240">
        <v>332350.51109464996</v>
      </c>
      <c r="P45" s="245">
        <v>1952344.2986920001</v>
      </c>
      <c r="Q45" s="240">
        <v>417359.22318032943</v>
      </c>
      <c r="R45" s="240">
        <v>2369703.5218723295</v>
      </c>
      <c r="S45" s="240">
        <v>2702054.0329669793</v>
      </c>
      <c r="T45" s="245">
        <v>473182.41352399997</v>
      </c>
      <c r="U45" s="245">
        <v>329653.0913722493</v>
      </c>
      <c r="V45" s="245">
        <v>802835.50489624927</v>
      </c>
      <c r="W45" s="240">
        <v>5321644.45400046</v>
      </c>
      <c r="X45" s="245">
        <v>417550.87414907792</v>
      </c>
      <c r="Y45" s="245">
        <v>5739195.3281495376</v>
      </c>
      <c r="Z45" s="245">
        <v>9244084.866012767</v>
      </c>
      <c r="AA45" s="245">
        <v>-1327128.7673586607</v>
      </c>
      <c r="AB45" s="245">
        <v>-541080.05245084991</v>
      </c>
      <c r="AC45" s="245">
        <v>-1868208.8198095106</v>
      </c>
      <c r="AD45" s="245">
        <v>7375876.0462032566</v>
      </c>
    </row>
    <row r="46" spans="1:30">
      <c r="A46" s="261"/>
      <c r="B46" s="471" t="s">
        <v>158</v>
      </c>
      <c r="C46" s="246">
        <v>494207.85782400006</v>
      </c>
      <c r="D46" s="247">
        <v>371259.13438859</v>
      </c>
      <c r="E46" s="238">
        <v>865466.99221259006</v>
      </c>
      <c r="F46" s="247">
        <v>6517916.5133654997</v>
      </c>
      <c r="G46" s="238">
        <v>240737.16332966695</v>
      </c>
      <c r="H46" s="238">
        <v>6758653.6766951662</v>
      </c>
      <c r="I46" s="238">
        <v>7624120.668907756</v>
      </c>
      <c r="J46" s="248">
        <v>895997.46782718995</v>
      </c>
      <c r="K46" s="246">
        <v>-369636.26105149993</v>
      </c>
      <c r="L46" s="249">
        <v>-425659.38487137377</v>
      </c>
      <c r="M46" s="249">
        <v>-795295.64592287363</v>
      </c>
      <c r="N46" s="249">
        <v>100701.82190431631</v>
      </c>
      <c r="O46" s="245">
        <v>363031.78314259002</v>
      </c>
      <c r="P46" s="245">
        <v>1979686.8662899998</v>
      </c>
      <c r="Q46" s="240">
        <v>453208.56512880686</v>
      </c>
      <c r="R46" s="240">
        <v>2432895.4314188068</v>
      </c>
      <c r="S46" s="240">
        <v>2795927.2145613967</v>
      </c>
      <c r="T46" s="245">
        <v>481222.21831099998</v>
      </c>
      <c r="U46" s="245">
        <v>336731.09060818097</v>
      </c>
      <c r="V46" s="245">
        <v>817953.30891918088</v>
      </c>
      <c r="W46" s="240">
        <v>5375076.5397460004</v>
      </c>
      <c r="X46" s="245">
        <v>421782.0481795313</v>
      </c>
      <c r="Y46" s="245">
        <v>5796858.5879255319</v>
      </c>
      <c r="Z46" s="245">
        <v>9410739.1114061102</v>
      </c>
      <c r="AA46" s="245">
        <v>-1341995.1086879689</v>
      </c>
      <c r="AB46" s="245">
        <v>-545325.15573402634</v>
      </c>
      <c r="AC46" s="245">
        <v>-1887320.2644219953</v>
      </c>
      <c r="AD46" s="245">
        <v>7523418.8469841145</v>
      </c>
    </row>
    <row r="47" spans="1:30">
      <c r="A47" s="261"/>
      <c r="B47" s="250"/>
      <c r="C47" s="246"/>
      <c r="D47" s="247"/>
      <c r="E47" s="238"/>
      <c r="F47" s="247"/>
      <c r="G47" s="237"/>
      <c r="H47" s="238"/>
      <c r="I47" s="238"/>
      <c r="J47" s="248"/>
      <c r="K47" s="246"/>
      <c r="L47" s="246"/>
      <c r="M47" s="246"/>
      <c r="N47" s="246"/>
      <c r="O47" s="240"/>
      <c r="P47" s="245"/>
      <c r="Q47" s="240"/>
      <c r="R47" s="240"/>
      <c r="S47" s="240"/>
      <c r="T47" s="245"/>
      <c r="U47" s="245"/>
      <c r="V47" s="245"/>
      <c r="W47" s="240"/>
      <c r="X47" s="245"/>
      <c r="Y47" s="245"/>
      <c r="Z47" s="245"/>
      <c r="AA47" s="245"/>
      <c r="AB47" s="245"/>
      <c r="AC47" s="245"/>
      <c r="AD47" s="245"/>
    </row>
    <row r="48" spans="1:30">
      <c r="A48" s="261">
        <v>2020</v>
      </c>
      <c r="B48" s="471" t="s">
        <v>147</v>
      </c>
      <c r="C48" s="234">
        <v>491711.96236500004</v>
      </c>
      <c r="D48" s="234">
        <v>367319.99025818997</v>
      </c>
      <c r="E48" s="238">
        <v>859031.95262319001</v>
      </c>
      <c r="F48" s="239">
        <v>6616580.4123609997</v>
      </c>
      <c r="G48" s="234">
        <v>228164.07492483052</v>
      </c>
      <c r="H48" s="238">
        <v>6844744.4872858301</v>
      </c>
      <c r="I48" s="238">
        <v>7703776.4399090204</v>
      </c>
      <c r="J48" s="239">
        <v>925923.04488840862</v>
      </c>
      <c r="K48" s="234">
        <v>-361147.97108799987</v>
      </c>
      <c r="L48" s="234">
        <v>-475302.2293180041</v>
      </c>
      <c r="M48" s="234">
        <v>-836450.20040600398</v>
      </c>
      <c r="N48" s="234">
        <v>89472.844482404646</v>
      </c>
      <c r="O48" s="240">
        <v>335116.32179919002</v>
      </c>
      <c r="P48" s="245">
        <v>2070460.7674040003</v>
      </c>
      <c r="Q48" s="240">
        <v>510817.70319348003</v>
      </c>
      <c r="R48" s="240">
        <v>2581278.4705974804</v>
      </c>
      <c r="S48" s="240">
        <v>2916394.7923966702</v>
      </c>
      <c r="T48" s="245">
        <v>487912.35312699998</v>
      </c>
      <c r="U48" s="245">
        <v>332070.15941884997</v>
      </c>
      <c r="V48" s="245">
        <v>819982.5125458499</v>
      </c>
      <c r="W48" s="240">
        <v>5374771.1669290001</v>
      </c>
      <c r="X48" s="245">
        <v>421946.89485753985</v>
      </c>
      <c r="Y48" s="245">
        <v>5796718.0617865399</v>
      </c>
      <c r="Z48" s="245">
        <v>9533095.3667290602</v>
      </c>
      <c r="AA48" s="245">
        <v>-1357423.3180754292</v>
      </c>
      <c r="AB48" s="245">
        <v>-561368.4532270357</v>
      </c>
      <c r="AC48" s="245">
        <v>-1918791.7713024649</v>
      </c>
      <c r="AD48" s="245">
        <v>7614303.5954265948</v>
      </c>
    </row>
    <row r="49" spans="1:30">
      <c r="A49" s="261"/>
      <c r="B49" s="471" t="s">
        <v>148</v>
      </c>
      <c r="C49" s="234">
        <v>504758.65635200008</v>
      </c>
      <c r="D49" s="234">
        <v>361439.98113936</v>
      </c>
      <c r="E49" s="238">
        <v>866198.63749136007</v>
      </c>
      <c r="F49" s="239">
        <v>6692160.8423669999</v>
      </c>
      <c r="G49" s="234">
        <v>234641.81031895036</v>
      </c>
      <c r="H49" s="238">
        <v>6926802.6526859505</v>
      </c>
      <c r="I49" s="238">
        <v>7793001.2901773108</v>
      </c>
      <c r="J49" s="239">
        <v>970984.2556041081</v>
      </c>
      <c r="K49" s="234">
        <v>-398099.73810199986</v>
      </c>
      <c r="L49" s="234">
        <v>-475501.23262352106</v>
      </c>
      <c r="M49" s="234">
        <v>-873600.97072552098</v>
      </c>
      <c r="N49" s="234">
        <v>97383.284878587117</v>
      </c>
      <c r="O49" s="240">
        <v>308404.75660836004</v>
      </c>
      <c r="P49" s="245">
        <v>2125740.2115330002</v>
      </c>
      <c r="Q49" s="240">
        <v>525896.68781946716</v>
      </c>
      <c r="R49" s="240">
        <v>2651636.8993524676</v>
      </c>
      <c r="S49" s="240">
        <v>2960041.6559608276</v>
      </c>
      <c r="T49" s="245">
        <v>491251.53312099999</v>
      </c>
      <c r="U49" s="245">
        <v>341351.75742949161</v>
      </c>
      <c r="V49" s="245">
        <v>832603.29055049154</v>
      </c>
      <c r="W49" s="240">
        <v>5398197.5775229996</v>
      </c>
      <c r="X49" s="245">
        <v>423760.0334007222</v>
      </c>
      <c r="Y49" s="245">
        <v>5821957.6109237215</v>
      </c>
      <c r="Z49" s="245">
        <v>9614602.5574350413</v>
      </c>
      <c r="AA49" s="245">
        <v>-1338119.1164292567</v>
      </c>
      <c r="AB49" s="245">
        <v>-580865.43570720952</v>
      </c>
      <c r="AC49" s="245">
        <v>-1918984.5521364664</v>
      </c>
      <c r="AD49" s="245">
        <v>7695618.0052985754</v>
      </c>
    </row>
    <row r="50" spans="1:30">
      <c r="A50" s="261"/>
      <c r="B50" s="471" t="s">
        <v>149</v>
      </c>
      <c r="C50" s="234">
        <v>567969.97223099996</v>
      </c>
      <c r="D50" s="234">
        <v>396785.98489236005</v>
      </c>
      <c r="E50" s="238">
        <v>964755.95712336001</v>
      </c>
      <c r="F50" s="235">
        <v>6868917.767601029</v>
      </c>
      <c r="G50" s="238">
        <v>264575.38652028266</v>
      </c>
      <c r="H50" s="238">
        <v>7133493.1541213114</v>
      </c>
      <c r="I50" s="238">
        <v>8098249.111244671</v>
      </c>
      <c r="J50" s="239">
        <v>943528.72364127496</v>
      </c>
      <c r="K50" s="234">
        <v>-413250.61764299998</v>
      </c>
      <c r="L50" s="235">
        <v>-502159.04773809214</v>
      </c>
      <c r="M50" s="235">
        <v>-915409.66538109211</v>
      </c>
      <c r="N50" s="235">
        <v>28119.05826018285</v>
      </c>
      <c r="O50" s="240">
        <v>473257.35222736007</v>
      </c>
      <c r="P50" s="245">
        <v>2198804.7180340001</v>
      </c>
      <c r="Q50" s="240">
        <v>563412.69535997091</v>
      </c>
      <c r="R50" s="240">
        <v>2762217.413393971</v>
      </c>
      <c r="S50" s="240">
        <v>3235474.7656213311</v>
      </c>
      <c r="T50" s="245">
        <v>498889.85358599998</v>
      </c>
      <c r="U50" s="245">
        <v>369399.11514942866</v>
      </c>
      <c r="V50" s="245">
        <v>868288.96873542864</v>
      </c>
      <c r="W50" s="240">
        <v>5485855.022144</v>
      </c>
      <c r="X50" s="245">
        <v>456241.75591602759</v>
      </c>
      <c r="Y50" s="245">
        <v>5942096.7780600274</v>
      </c>
      <c r="Z50" s="245">
        <v>10045860.512416787</v>
      </c>
      <c r="AA50" s="245">
        <v>-1353411.3272667457</v>
      </c>
      <c r="AB50" s="245">
        <v>-622319.13216705259</v>
      </c>
      <c r="AC50" s="245">
        <v>-1975730.4594337982</v>
      </c>
      <c r="AD50" s="245">
        <v>8070130.0529829897</v>
      </c>
    </row>
    <row r="51" spans="1:30">
      <c r="A51" s="261"/>
      <c r="B51" s="471" t="s">
        <v>150</v>
      </c>
      <c r="C51" s="234">
        <v>597968.471701</v>
      </c>
      <c r="D51" s="237">
        <v>394533.83661735995</v>
      </c>
      <c r="E51" s="238">
        <v>992502.30831836001</v>
      </c>
      <c r="F51" s="237">
        <v>6979804.6919219</v>
      </c>
      <c r="G51" s="238">
        <v>286689.9686951465</v>
      </c>
      <c r="H51" s="238">
        <v>7266494.6606170461</v>
      </c>
      <c r="I51" s="238">
        <v>8258996.9689354058</v>
      </c>
      <c r="J51" s="239">
        <v>949121.10922897386</v>
      </c>
      <c r="K51" s="234">
        <v>-402663.47018650005</v>
      </c>
      <c r="L51" s="235">
        <v>-462964.72478847892</v>
      </c>
      <c r="M51" s="235">
        <v>-865628.19497497892</v>
      </c>
      <c r="N51" s="235">
        <v>83492.914253994939</v>
      </c>
      <c r="O51" s="240">
        <v>565841.69306435995</v>
      </c>
      <c r="P51" s="245">
        <v>2221906.9530930002</v>
      </c>
      <c r="Q51" s="240">
        <v>513583.58586746902</v>
      </c>
      <c r="R51" s="240">
        <v>2735490.5389604694</v>
      </c>
      <c r="S51" s="240">
        <v>3301332.2320248294</v>
      </c>
      <c r="T51" s="245">
        <v>521013.746636</v>
      </c>
      <c r="U51" s="245">
        <v>412939.73147490347</v>
      </c>
      <c r="V51" s="245">
        <v>933953.47811090341</v>
      </c>
      <c r="W51" s="240">
        <v>5489959.4096459998</v>
      </c>
      <c r="X51" s="245">
        <v>465554.06865696638</v>
      </c>
      <c r="Y51" s="245">
        <v>5955513.4783029659</v>
      </c>
      <c r="Z51" s="245">
        <v>10190799.188438699</v>
      </c>
      <c r="AA51" s="245">
        <v>-1372872.4412400639</v>
      </c>
      <c r="AB51" s="245">
        <v>-642422.6925157134</v>
      </c>
      <c r="AC51" s="245">
        <v>-2015295.1337557773</v>
      </c>
      <c r="AD51" s="245">
        <v>8175504.0546829216</v>
      </c>
    </row>
    <row r="52" spans="1:30">
      <c r="A52" s="261"/>
      <c r="B52" s="471" t="s">
        <v>151</v>
      </c>
      <c r="C52" s="234">
        <v>598358.63959099993</v>
      </c>
      <c r="D52" s="237">
        <v>393418.99295836</v>
      </c>
      <c r="E52" s="238">
        <v>991777.63254935993</v>
      </c>
      <c r="F52" s="237">
        <v>7024993.1868387712</v>
      </c>
      <c r="G52" s="238">
        <v>276348.82784704905</v>
      </c>
      <c r="H52" s="238">
        <v>7301342.0146858199</v>
      </c>
      <c r="I52" s="238">
        <v>8293119.6472351793</v>
      </c>
      <c r="J52" s="239">
        <v>817817.25528344978</v>
      </c>
      <c r="K52" s="234">
        <v>-394129.19665530004</v>
      </c>
      <c r="L52" s="235">
        <v>-472528.58005137619</v>
      </c>
      <c r="M52" s="235">
        <v>-866657.77670667623</v>
      </c>
      <c r="N52" s="235">
        <v>-48840.521423226455</v>
      </c>
      <c r="O52" s="240">
        <v>605636.64840136003</v>
      </c>
      <c r="P52" s="245">
        <v>2374741.7215510001</v>
      </c>
      <c r="Q52" s="240">
        <v>483982.86149971012</v>
      </c>
      <c r="R52" s="240">
        <v>2858724.5830507101</v>
      </c>
      <c r="S52" s="240">
        <v>3464361.2314520702</v>
      </c>
      <c r="T52" s="245">
        <v>525583.15413399995</v>
      </c>
      <c r="U52" s="245">
        <v>427010.80961825454</v>
      </c>
      <c r="V52" s="245">
        <v>952593.96375225449</v>
      </c>
      <c r="W52" s="240">
        <v>5435818.4459570004</v>
      </c>
      <c r="X52" s="245">
        <v>450124.5351751906</v>
      </c>
      <c r="Y52" s="245">
        <v>5885942.9811321907</v>
      </c>
      <c r="Z52" s="245">
        <v>10302898.176336516</v>
      </c>
      <c r="AA52" s="245">
        <v>-1348697.2092832602</v>
      </c>
      <c r="AB52" s="245">
        <v>-612240.79839472985</v>
      </c>
      <c r="AC52" s="245">
        <v>-1960938.00767799</v>
      </c>
      <c r="AD52" s="245">
        <v>8341960.1686585257</v>
      </c>
    </row>
    <row r="53" spans="1:30">
      <c r="A53" s="261"/>
      <c r="B53" s="471" t="s">
        <v>152</v>
      </c>
      <c r="C53" s="234">
        <v>579490.14913600008</v>
      </c>
      <c r="D53" s="237">
        <v>422360.55623772001</v>
      </c>
      <c r="E53" s="238">
        <v>1001850.70537372</v>
      </c>
      <c r="F53" s="237">
        <v>7098219.1316476408</v>
      </c>
      <c r="G53" s="238">
        <v>264678.37971114635</v>
      </c>
      <c r="H53" s="238">
        <v>7362897.5113587873</v>
      </c>
      <c r="I53" s="238">
        <v>8364748.2167325076</v>
      </c>
      <c r="J53" s="239">
        <v>824638.22734935896</v>
      </c>
      <c r="K53" s="234">
        <v>-376458.63434516324</v>
      </c>
      <c r="L53" s="235">
        <v>-459884.48072225042</v>
      </c>
      <c r="M53" s="235">
        <v>-836343.11506741366</v>
      </c>
      <c r="N53" s="235">
        <v>-11704.887718054699</v>
      </c>
      <c r="O53" s="240">
        <v>556675.95141771995</v>
      </c>
      <c r="P53" s="245">
        <v>2563572.265232</v>
      </c>
      <c r="Q53" s="240">
        <v>479137.81221413048</v>
      </c>
      <c r="R53" s="240">
        <v>3042710.0774461306</v>
      </c>
      <c r="S53" s="240">
        <v>3599386.0288638505</v>
      </c>
      <c r="T53" s="245">
        <v>534059.227449</v>
      </c>
      <c r="U53" s="245">
        <v>417214.86655979842</v>
      </c>
      <c r="V53" s="245">
        <v>951274.09400879848</v>
      </c>
      <c r="W53" s="240">
        <v>5386321.55853</v>
      </c>
      <c r="X53" s="245">
        <v>445768.40586151357</v>
      </c>
      <c r="Y53" s="245">
        <v>5832089.9643915137</v>
      </c>
      <c r="Z53" s="245">
        <v>10382750.087264163</v>
      </c>
      <c r="AA53" s="245">
        <v>-1388738.7586112255</v>
      </c>
      <c r="AB53" s="245">
        <v>-617558.22420204547</v>
      </c>
      <c r="AC53" s="245">
        <v>-2006296.982813271</v>
      </c>
      <c r="AD53" s="245">
        <v>8376453.1044508927</v>
      </c>
    </row>
    <row r="54" spans="1:30">
      <c r="A54" s="261"/>
      <c r="B54" s="471" t="s">
        <v>153</v>
      </c>
      <c r="C54" s="234">
        <v>592385.07968199998</v>
      </c>
      <c r="D54" s="237">
        <v>432204.21919387998</v>
      </c>
      <c r="E54" s="238">
        <v>1024589.29887588</v>
      </c>
      <c r="F54" s="237">
        <v>7204054.351829485</v>
      </c>
      <c r="G54" s="238">
        <v>278749.49544268247</v>
      </c>
      <c r="H54" s="238">
        <v>7482803.8472721679</v>
      </c>
      <c r="I54" s="238">
        <v>8507393.1461480483</v>
      </c>
      <c r="J54" s="239">
        <v>785201.68163564929</v>
      </c>
      <c r="K54" s="234">
        <v>-406261.36668099998</v>
      </c>
      <c r="L54" s="235">
        <v>-427839.11213016638</v>
      </c>
      <c r="M54" s="235">
        <v>-834100.47881116637</v>
      </c>
      <c r="N54" s="235">
        <v>-48898.797175517073</v>
      </c>
      <c r="O54" s="240">
        <v>550015.84647588001</v>
      </c>
      <c r="P54" s="245">
        <v>2755578.664907</v>
      </c>
      <c r="Q54" s="240">
        <v>477978.1039009263</v>
      </c>
      <c r="R54" s="240">
        <v>3233556.7688079262</v>
      </c>
      <c r="S54" s="240">
        <v>3783572.6152838063</v>
      </c>
      <c r="T54" s="245">
        <v>556994.96518900001</v>
      </c>
      <c r="U54" s="245">
        <v>425587.97805550037</v>
      </c>
      <c r="V54" s="245">
        <v>982582.94324450032</v>
      </c>
      <c r="W54" s="240">
        <v>5383849.7575190002</v>
      </c>
      <c r="X54" s="245">
        <v>444128.27728379169</v>
      </c>
      <c r="Y54" s="245">
        <v>5827978.0348027917</v>
      </c>
      <c r="Z54" s="245">
        <v>10594133.593331099</v>
      </c>
      <c r="AA54" s="245">
        <v>-1396735.8983398392</v>
      </c>
      <c r="AB54" s="245">
        <v>-641105.75166736951</v>
      </c>
      <c r="AC54" s="245">
        <v>-2037841.6500072088</v>
      </c>
      <c r="AD54" s="245">
        <v>8556291.9433238897</v>
      </c>
    </row>
    <row r="55" spans="1:30">
      <c r="A55" s="261"/>
      <c r="B55" s="471" t="s">
        <v>154</v>
      </c>
      <c r="C55" s="234">
        <v>595993.46913400001</v>
      </c>
      <c r="D55" s="237">
        <v>462467.87014182005</v>
      </c>
      <c r="E55" s="238">
        <v>1058461.3392758202</v>
      </c>
      <c r="F55" s="237">
        <v>7341046.6401030002</v>
      </c>
      <c r="G55" s="238">
        <v>292513.19933114661</v>
      </c>
      <c r="H55" s="238">
        <v>7633559.8394341469</v>
      </c>
      <c r="I55" s="238">
        <v>8692021.1787099671</v>
      </c>
      <c r="J55" s="239">
        <v>822434.7270782158</v>
      </c>
      <c r="K55" s="234">
        <v>-435567.13781800005</v>
      </c>
      <c r="L55" s="235">
        <v>-406439.86425561353</v>
      </c>
      <c r="M55" s="235">
        <v>-842007.00207361358</v>
      </c>
      <c r="N55" s="235">
        <v>-19572.274995397776</v>
      </c>
      <c r="O55" s="240">
        <v>534563.66297782003</v>
      </c>
      <c r="P55" s="245">
        <v>2806157.300667</v>
      </c>
      <c r="Q55" s="240">
        <v>494132.66125937703</v>
      </c>
      <c r="R55" s="240">
        <v>3300289.9619263769</v>
      </c>
      <c r="S55" s="240">
        <v>3834853.6249041967</v>
      </c>
      <c r="T55" s="245">
        <v>581135.49014100002</v>
      </c>
      <c r="U55" s="245">
        <v>441793.04340321879</v>
      </c>
      <c r="V55" s="245">
        <v>1022928.5335442189</v>
      </c>
      <c r="W55" s="240">
        <v>5462836.6044779997</v>
      </c>
      <c r="X55" s="245">
        <v>443446.97991650173</v>
      </c>
      <c r="Y55" s="245">
        <v>5906283.5843945015</v>
      </c>
      <c r="Z55" s="245">
        <v>10764065.742842916</v>
      </c>
      <c r="AA55" s="245">
        <v>-1372052.6681448966</v>
      </c>
      <c r="AB55" s="245">
        <v>-680419.62099233735</v>
      </c>
      <c r="AC55" s="245">
        <v>-2052472.289137234</v>
      </c>
      <c r="AD55" s="245">
        <v>8711593.4537056834</v>
      </c>
    </row>
    <row r="56" spans="1:30">
      <c r="A56" s="261"/>
      <c r="B56" s="471" t="s">
        <v>155</v>
      </c>
      <c r="C56" s="246">
        <v>597951.10942599992</v>
      </c>
      <c r="D56" s="247">
        <v>459412.88701782003</v>
      </c>
      <c r="E56" s="238">
        <v>1057363.99644382</v>
      </c>
      <c r="F56" s="247">
        <v>7520707.6684109094</v>
      </c>
      <c r="G56" s="238">
        <v>292358.27914843085</v>
      </c>
      <c r="H56" s="238">
        <v>7813065.9475593399</v>
      </c>
      <c r="I56" s="238">
        <v>8870429.9440031592</v>
      </c>
      <c r="J56" s="248">
        <v>758551.68964756501</v>
      </c>
      <c r="K56" s="246">
        <v>-407702.97748950007</v>
      </c>
      <c r="L56" s="249">
        <v>-416734.82529627066</v>
      </c>
      <c r="M56" s="249">
        <v>-824437.80278577073</v>
      </c>
      <c r="N56" s="249">
        <v>-65886.113138205721</v>
      </c>
      <c r="O56" s="240">
        <v>577746.75916681997</v>
      </c>
      <c r="P56" s="245">
        <v>2908632.1375890002</v>
      </c>
      <c r="Q56" s="240">
        <v>495602.427792284</v>
      </c>
      <c r="R56" s="240">
        <v>3404234.5653812843</v>
      </c>
      <c r="S56" s="240">
        <v>3981981.3245481043</v>
      </c>
      <c r="T56" s="245">
        <v>584928.18326399999</v>
      </c>
      <c r="U56" s="245">
        <v>433343.25464058568</v>
      </c>
      <c r="V56" s="245">
        <v>1018271.4379045856</v>
      </c>
      <c r="W56" s="240">
        <v>5560804.4146100003</v>
      </c>
      <c r="X56" s="245">
        <v>433617.15439081623</v>
      </c>
      <c r="Y56" s="245">
        <v>5994421.5690008169</v>
      </c>
      <c r="Z56" s="245">
        <v>10994674.331453508</v>
      </c>
      <c r="AA56" s="245">
        <v>-1404888.5419336548</v>
      </c>
      <c r="AB56" s="245">
        <v>-653469.73237898445</v>
      </c>
      <c r="AC56" s="245">
        <v>-2058358.2743126391</v>
      </c>
      <c r="AD56" s="245">
        <v>8936316.0571408682</v>
      </c>
    </row>
    <row r="57" spans="1:30">
      <c r="A57" s="261"/>
      <c r="B57" s="471" t="s">
        <v>156</v>
      </c>
      <c r="C57" s="246">
        <v>614831.47202300001</v>
      </c>
      <c r="D57" s="247">
        <v>470902.82163203001</v>
      </c>
      <c r="E57" s="238">
        <v>1085734.29365503</v>
      </c>
      <c r="F57" s="247">
        <v>7640422.0844514109</v>
      </c>
      <c r="G57" s="238">
        <v>291323.60504407738</v>
      </c>
      <c r="H57" s="238">
        <v>7931745.6894954881</v>
      </c>
      <c r="I57" s="238">
        <v>9017479.9831505176</v>
      </c>
      <c r="J57" s="248">
        <v>574152.95836955949</v>
      </c>
      <c r="K57" s="246">
        <v>-403885.47673499997</v>
      </c>
      <c r="L57" s="249">
        <v>-416845.95360041235</v>
      </c>
      <c r="M57" s="249">
        <v>-820731.43033541227</v>
      </c>
      <c r="N57" s="249">
        <v>-246578.47196585278</v>
      </c>
      <c r="O57" s="240">
        <v>735186.85862602992</v>
      </c>
      <c r="P57" s="245">
        <v>3042408.9258047398</v>
      </c>
      <c r="Q57" s="240">
        <v>485399.35611181037</v>
      </c>
      <c r="R57" s="240">
        <v>3527808.2819165504</v>
      </c>
      <c r="S57" s="240">
        <v>4262995.1405425798</v>
      </c>
      <c r="T57" s="245">
        <v>572399.99118100002</v>
      </c>
      <c r="U57" s="245">
        <v>430591.15396001114</v>
      </c>
      <c r="V57" s="245">
        <v>1002991.1451410111</v>
      </c>
      <c r="W57" s="240">
        <v>5626080.3714859998</v>
      </c>
      <c r="X57" s="245">
        <v>427537.61194683396</v>
      </c>
      <c r="Y57" s="245">
        <v>6053617.983432834</v>
      </c>
      <c r="Z57" s="245">
        <v>11319604.269116424</v>
      </c>
      <c r="AA57" s="245">
        <v>-1420187.2506254294</v>
      </c>
      <c r="AB57" s="245">
        <v>-635358.56337416568</v>
      </c>
      <c r="AC57" s="245">
        <v>-2055545.8139995951</v>
      </c>
      <c r="AD57" s="245">
        <v>9264058.4551168289</v>
      </c>
    </row>
    <row r="58" spans="1:30">
      <c r="A58" s="261"/>
      <c r="B58" s="471" t="s">
        <v>157</v>
      </c>
      <c r="C58" s="246">
        <v>618036.687363</v>
      </c>
      <c r="D58" s="247">
        <v>476944.32844284002</v>
      </c>
      <c r="E58" s="238">
        <v>1094981.01580584</v>
      </c>
      <c r="F58" s="247">
        <v>7743970.42722941</v>
      </c>
      <c r="G58" s="238">
        <v>296683.38997495524</v>
      </c>
      <c r="H58" s="238">
        <v>8040653.8172043655</v>
      </c>
      <c r="I58" s="238">
        <v>9135634.833010206</v>
      </c>
      <c r="J58" s="248">
        <v>540146.94511279522</v>
      </c>
      <c r="K58" s="246">
        <v>-422286.59114099987</v>
      </c>
      <c r="L58" s="249">
        <v>-399063.23260875983</v>
      </c>
      <c r="M58" s="249">
        <v>-821349.8237497597</v>
      </c>
      <c r="N58" s="249">
        <v>-281202.87863696448</v>
      </c>
      <c r="O58" s="240">
        <v>799500.28893384</v>
      </c>
      <c r="P58" s="245">
        <v>3068482.0163979996</v>
      </c>
      <c r="Q58" s="240">
        <v>494806.63372914167</v>
      </c>
      <c r="R58" s="240">
        <v>3563288.6501271413</v>
      </c>
      <c r="S58" s="240">
        <v>4362788.9390609814</v>
      </c>
      <c r="T58" s="245">
        <v>587484.03615599999</v>
      </c>
      <c r="U58" s="245">
        <v>423061.8153771286</v>
      </c>
      <c r="V58" s="245">
        <v>1010545.8515331286</v>
      </c>
      <c r="W58" s="240">
        <v>5675209.2446649997</v>
      </c>
      <c r="X58" s="245">
        <v>419011.43632946454</v>
      </c>
      <c r="Y58" s="245">
        <v>6094220.6809944641</v>
      </c>
      <c r="Z58" s="245">
        <v>11467555.471588574</v>
      </c>
      <c r="AA58" s="245">
        <v>-1409584.4970894551</v>
      </c>
      <c r="AB58" s="245">
        <v>-641133.26285201998</v>
      </c>
      <c r="AC58" s="245">
        <v>-2050717.759941475</v>
      </c>
      <c r="AD58" s="245">
        <v>9416837.7116470989</v>
      </c>
    </row>
    <row r="59" spans="1:30">
      <c r="A59" s="261"/>
      <c r="B59" s="471" t="s">
        <v>158</v>
      </c>
      <c r="C59" s="246">
        <v>641010.03668900009</v>
      </c>
      <c r="D59" s="247">
        <v>536140.00277864002</v>
      </c>
      <c r="E59" s="238">
        <v>1177150.0394676402</v>
      </c>
      <c r="F59" s="247">
        <v>7911167.6053282302</v>
      </c>
      <c r="G59" s="238">
        <v>317416.32595778833</v>
      </c>
      <c r="H59" s="238">
        <v>8228583.9312860183</v>
      </c>
      <c r="I59" s="238">
        <v>9405733.9707536586</v>
      </c>
      <c r="J59" s="248">
        <v>526778.52873080177</v>
      </c>
      <c r="K59" s="246">
        <v>-427145.8322774999</v>
      </c>
      <c r="L59" s="249">
        <v>-309101.0555002109</v>
      </c>
      <c r="M59" s="249">
        <v>-736246.8877777108</v>
      </c>
      <c r="N59" s="249">
        <v>-209468.35904690903</v>
      </c>
      <c r="O59" s="245">
        <v>868891.68011794006</v>
      </c>
      <c r="P59" s="245">
        <v>3203693.8096689996</v>
      </c>
      <c r="Q59" s="240">
        <v>475475.87619530084</v>
      </c>
      <c r="R59" s="240">
        <v>3679169.6858643005</v>
      </c>
      <c r="S59" s="240">
        <v>4548061.3659822401</v>
      </c>
      <c r="T59" s="245">
        <v>584273.51629000006</v>
      </c>
      <c r="U59" s="245">
        <v>417900.6423198597</v>
      </c>
      <c r="V59" s="245">
        <v>1002174.1586098598</v>
      </c>
      <c r="W59" s="240">
        <v>5748117.019661</v>
      </c>
      <c r="X59" s="245">
        <v>422820.24427641911</v>
      </c>
      <c r="Y59" s="245">
        <v>6170937.2639374193</v>
      </c>
      <c r="Z59" s="245">
        <v>11721172.788529519</v>
      </c>
      <c r="AA59" s="245">
        <v>-1416291.0773952915</v>
      </c>
      <c r="AB59" s="245">
        <v>-689679.38133358036</v>
      </c>
      <c r="AC59" s="245">
        <v>-2105970.4587288718</v>
      </c>
      <c r="AD59" s="245">
        <v>9615202.3298006468</v>
      </c>
    </row>
    <row r="60" spans="1:30">
      <c r="A60" s="261"/>
      <c r="B60" s="250"/>
      <c r="C60" s="246"/>
      <c r="D60" s="246"/>
      <c r="E60" s="246"/>
      <c r="F60" s="246"/>
      <c r="G60" s="246"/>
      <c r="H60" s="246"/>
      <c r="I60" s="246"/>
      <c r="J60" s="246"/>
      <c r="K60" s="246"/>
      <c r="L60" s="246"/>
      <c r="M60" s="246"/>
      <c r="N60" s="246"/>
      <c r="O60" s="240"/>
      <c r="P60" s="240"/>
      <c r="Q60" s="240"/>
      <c r="R60" s="240"/>
      <c r="S60" s="240"/>
      <c r="T60" s="240"/>
      <c r="U60" s="240"/>
      <c r="V60" s="240"/>
      <c r="W60" s="240"/>
      <c r="X60" s="240"/>
      <c r="Y60" s="240"/>
      <c r="Z60" s="240"/>
      <c r="AA60" s="240"/>
      <c r="AB60" s="240"/>
      <c r="AC60" s="240"/>
      <c r="AD60" s="240"/>
    </row>
    <row r="61" spans="1:30">
      <c r="A61" s="261">
        <v>2021</v>
      </c>
      <c r="B61" s="471" t="s">
        <v>147</v>
      </c>
      <c r="C61" s="234">
        <v>645946.12543799996</v>
      </c>
      <c r="D61" s="234">
        <v>537187.58402627008</v>
      </c>
      <c r="E61" s="238">
        <v>1183133.7094642702</v>
      </c>
      <c r="F61" s="239">
        <v>8027096.2383439597</v>
      </c>
      <c r="G61" s="234">
        <v>322466.59801743005</v>
      </c>
      <c r="H61" s="238">
        <v>8349562.8363613896</v>
      </c>
      <c r="I61" s="238">
        <v>9532696.5458256602</v>
      </c>
      <c r="J61" s="239">
        <v>417927.42404197739</v>
      </c>
      <c r="K61" s="234">
        <v>-476046.43261699995</v>
      </c>
      <c r="L61" s="234">
        <v>-262963.24326782883</v>
      </c>
      <c r="M61" s="234">
        <v>-739009.67588482879</v>
      </c>
      <c r="N61" s="234">
        <v>-321082.2518428514</v>
      </c>
      <c r="O61" s="240">
        <v>924317.29317626997</v>
      </c>
      <c r="P61" s="245">
        <v>3395036.2474490399</v>
      </c>
      <c r="Q61" s="240">
        <v>438606.23135586979</v>
      </c>
      <c r="R61" s="240">
        <v>3833642.4788049096</v>
      </c>
      <c r="S61" s="240">
        <v>4757959.7719811797</v>
      </c>
      <c r="T61" s="245">
        <v>611189.12633999996</v>
      </c>
      <c r="U61" s="245">
        <v>446937.72871345363</v>
      </c>
      <c r="V61" s="245">
        <v>1058126.8550534537</v>
      </c>
      <c r="W61" s="240">
        <v>5756202.8439269997</v>
      </c>
      <c r="X61" s="245">
        <v>440410.08467463485</v>
      </c>
      <c r="Y61" s="245">
        <v>6196612.9286016347</v>
      </c>
      <c r="Z61" s="245">
        <v>12012699.555636268</v>
      </c>
      <c r="AA61" s="245">
        <v>-1418396.5545089077</v>
      </c>
      <c r="AB61" s="245">
        <v>-740524.2034586994</v>
      </c>
      <c r="AC61" s="245">
        <v>-2158920.7579676071</v>
      </c>
      <c r="AD61" s="245">
        <v>9853778.7976686619</v>
      </c>
    </row>
    <row r="62" spans="1:30">
      <c r="A62" s="261"/>
      <c r="B62" s="471" t="s">
        <v>148</v>
      </c>
      <c r="C62" s="234">
        <v>659058.80811600003</v>
      </c>
      <c r="D62" s="234">
        <v>540885.13891432004</v>
      </c>
      <c r="E62" s="238">
        <v>1199943.9470303201</v>
      </c>
      <c r="F62" s="239">
        <v>8140279.5414835</v>
      </c>
      <c r="G62" s="234">
        <v>310682.25002900924</v>
      </c>
      <c r="H62" s="238">
        <v>8450961.7915125098</v>
      </c>
      <c r="I62" s="238">
        <v>9650905.7385428306</v>
      </c>
      <c r="J62" s="239">
        <v>393859.03712523769</v>
      </c>
      <c r="K62" s="234">
        <v>-484132.89628450002</v>
      </c>
      <c r="L62" s="234">
        <v>-295422.80535741081</v>
      </c>
      <c r="M62" s="234">
        <v>-779555.70164191083</v>
      </c>
      <c r="N62" s="234">
        <v>-385696.66451667313</v>
      </c>
      <c r="O62" s="240">
        <v>996459.73717031989</v>
      </c>
      <c r="P62" s="245">
        <v>3359173.13019758</v>
      </c>
      <c r="Q62" s="240">
        <v>437487.70916386438</v>
      </c>
      <c r="R62" s="240">
        <v>3796660.8393614441</v>
      </c>
      <c r="S62" s="240">
        <v>4793120.5765317641</v>
      </c>
      <c r="T62" s="245">
        <v>619593.40074700001</v>
      </c>
      <c r="U62" s="245">
        <v>460420.23697906779</v>
      </c>
      <c r="V62" s="245">
        <v>1080013.6377260678</v>
      </c>
      <c r="W62" s="240">
        <v>5828486.170686</v>
      </c>
      <c r="X62" s="245">
        <v>447532.10683794523</v>
      </c>
      <c r="Y62" s="245">
        <v>6276018.2775239451</v>
      </c>
      <c r="Z62" s="245">
        <v>12149152.491781777</v>
      </c>
      <c r="AA62" s="245">
        <v>-1373215.0911280951</v>
      </c>
      <c r="AB62" s="245">
        <v>-739334.99759445759</v>
      </c>
      <c r="AC62" s="245">
        <v>-2112550.0887225526</v>
      </c>
      <c r="AD62" s="245">
        <v>10036602.403059224</v>
      </c>
    </row>
    <row r="63" spans="1:30">
      <c r="A63" s="261"/>
      <c r="B63" s="471" t="s">
        <v>149</v>
      </c>
      <c r="C63" s="234">
        <v>672841.48923299997</v>
      </c>
      <c r="D63" s="234">
        <v>559972.68582920998</v>
      </c>
      <c r="E63" s="238">
        <v>1232814.1750622098</v>
      </c>
      <c r="F63" s="235">
        <v>8283172.2778785191</v>
      </c>
      <c r="G63" s="238">
        <v>322650.3148410173</v>
      </c>
      <c r="H63" s="238">
        <v>8605822.5927195363</v>
      </c>
      <c r="I63" s="238">
        <v>9838636.7677817456</v>
      </c>
      <c r="J63" s="239">
        <v>341034.12166152603</v>
      </c>
      <c r="K63" s="234">
        <v>-496322.99066218245</v>
      </c>
      <c r="L63" s="235">
        <v>-274660.98611595068</v>
      </c>
      <c r="M63" s="235">
        <v>-770983.97677813307</v>
      </c>
      <c r="N63" s="235">
        <v>-429949.85511660704</v>
      </c>
      <c r="O63" s="240">
        <v>1092195.3831712101</v>
      </c>
      <c r="P63" s="245">
        <v>3411001.1041657403</v>
      </c>
      <c r="Q63" s="240">
        <v>438651.4002233604</v>
      </c>
      <c r="R63" s="240">
        <v>3849652.5043891007</v>
      </c>
      <c r="S63" s="240">
        <v>4941847.8875603108</v>
      </c>
      <c r="T63" s="245">
        <v>631763.39081280003</v>
      </c>
      <c r="U63" s="245">
        <v>466682.28737644415</v>
      </c>
      <c r="V63" s="245">
        <v>1098445.6781892441</v>
      </c>
      <c r="W63" s="240">
        <v>5926001.0293338802</v>
      </c>
      <c r="X63" s="245">
        <v>462173.54092203878</v>
      </c>
      <c r="Y63" s="245">
        <v>6388174.5702559194</v>
      </c>
      <c r="Z63" s="245">
        <v>12428468.136005474</v>
      </c>
      <c r="AA63" s="245">
        <v>-1389685.5855429312</v>
      </c>
      <c r="AB63" s="245">
        <v>-770195.92756487557</v>
      </c>
      <c r="AC63" s="245">
        <v>-2159881.5131078069</v>
      </c>
      <c r="AD63" s="245">
        <v>10268586.622897668</v>
      </c>
    </row>
    <row r="64" spans="1:30">
      <c r="A64" s="261"/>
      <c r="B64" s="471" t="s">
        <v>150</v>
      </c>
      <c r="C64" s="234">
        <v>684178.64780999999</v>
      </c>
      <c r="D64" s="237">
        <v>560020.89725554001</v>
      </c>
      <c r="E64" s="238">
        <v>1244199.5450655399</v>
      </c>
      <c r="F64" s="237">
        <v>8383620.332396375</v>
      </c>
      <c r="G64" s="238">
        <v>319514.29667268245</v>
      </c>
      <c r="H64" s="238">
        <v>8703134.6290690582</v>
      </c>
      <c r="I64" s="238">
        <v>9947334.1741345972</v>
      </c>
      <c r="J64" s="239">
        <v>342922.56909407343</v>
      </c>
      <c r="K64" s="234">
        <v>-489754.22779713699</v>
      </c>
      <c r="L64" s="235">
        <v>-283857.71175623976</v>
      </c>
      <c r="M64" s="235">
        <v>-773611.93955337675</v>
      </c>
      <c r="N64" s="235">
        <v>-430689.37045930332</v>
      </c>
      <c r="O64" s="240">
        <v>1070547.2769705402</v>
      </c>
      <c r="P64" s="245">
        <v>3454526.78092018</v>
      </c>
      <c r="Q64" s="240">
        <v>439980.81268010009</v>
      </c>
      <c r="R64" s="240">
        <v>3894507.5936002801</v>
      </c>
      <c r="S64" s="240">
        <v>4965054.8705708198</v>
      </c>
      <c r="T64" s="245">
        <v>648935.34339499997</v>
      </c>
      <c r="U64" s="245">
        <v>444443.90735698189</v>
      </c>
      <c r="V64" s="245">
        <v>1093379.250751982</v>
      </c>
      <c r="W64" s="240">
        <v>5981867.3845789693</v>
      </c>
      <c r="X64" s="245">
        <v>464047.88220346736</v>
      </c>
      <c r="Y64" s="245">
        <v>6445915.2667824365</v>
      </c>
      <c r="Z64" s="245">
        <v>12504349.388105238</v>
      </c>
      <c r="AA64" s="245">
        <v>-1381225.2497004317</v>
      </c>
      <c r="AB64" s="245">
        <v>-745100.59381162748</v>
      </c>
      <c r="AC64" s="245">
        <v>-2126325.8435120592</v>
      </c>
      <c r="AD64" s="245">
        <v>10378023.544593178</v>
      </c>
    </row>
    <row r="65" spans="1:30">
      <c r="A65" s="261"/>
      <c r="B65" s="471" t="s">
        <v>151</v>
      </c>
      <c r="C65" s="234">
        <v>692031.50510800001</v>
      </c>
      <c r="D65" s="237">
        <v>554519.46138511004</v>
      </c>
      <c r="E65" s="238">
        <v>1246550.9664931102</v>
      </c>
      <c r="F65" s="237">
        <v>8453897.7358077746</v>
      </c>
      <c r="G65" s="238">
        <v>332524.52332356828</v>
      </c>
      <c r="H65" s="238">
        <v>8786422.2591313422</v>
      </c>
      <c r="I65" s="238">
        <v>10032973.225624453</v>
      </c>
      <c r="J65" s="239">
        <v>349093.87622099527</v>
      </c>
      <c r="K65" s="234">
        <v>-480871.13056425488</v>
      </c>
      <c r="L65" s="235">
        <v>-297116.43526614032</v>
      </c>
      <c r="M65" s="235">
        <v>-777987.56583039521</v>
      </c>
      <c r="N65" s="235">
        <v>-428893.68960939994</v>
      </c>
      <c r="O65" s="240">
        <v>1054611.6713881099</v>
      </c>
      <c r="P65" s="245">
        <v>3520192.6114071999</v>
      </c>
      <c r="Q65" s="240">
        <v>439478.22364792501</v>
      </c>
      <c r="R65" s="240">
        <v>3959670.8350551249</v>
      </c>
      <c r="S65" s="240">
        <v>5014282.5064432351</v>
      </c>
      <c r="T65" s="245">
        <v>650602.30446300004</v>
      </c>
      <c r="U65" s="245">
        <v>462127.25403474009</v>
      </c>
      <c r="V65" s="245">
        <v>1112729.5584977402</v>
      </c>
      <c r="W65" s="240">
        <v>6029091.1551732086</v>
      </c>
      <c r="X65" s="245">
        <v>472405.74401950574</v>
      </c>
      <c r="Y65" s="245">
        <v>6501496.8991927141</v>
      </c>
      <c r="Z65" s="245">
        <v>12628508.964133689</v>
      </c>
      <c r="AA65" s="245">
        <v>-1422271.785785256</v>
      </c>
      <c r="AB65" s="245">
        <v>-744370.26311246201</v>
      </c>
      <c r="AC65" s="245">
        <v>-2166642.0488977181</v>
      </c>
      <c r="AD65" s="245">
        <v>10461866.91523597</v>
      </c>
    </row>
    <row r="66" spans="1:30">
      <c r="A66" s="261"/>
      <c r="B66" s="471" t="s">
        <v>152</v>
      </c>
      <c r="C66" s="234">
        <v>711869.889937</v>
      </c>
      <c r="D66" s="237">
        <v>581460.30633136001</v>
      </c>
      <c r="E66" s="238">
        <v>1293330.1962683601</v>
      </c>
      <c r="F66" s="237">
        <v>8549669.0958239995</v>
      </c>
      <c r="G66" s="238">
        <v>321763.48271620896</v>
      </c>
      <c r="H66" s="238">
        <v>8871432.5785402078</v>
      </c>
      <c r="I66" s="238">
        <v>10164762.774808567</v>
      </c>
      <c r="J66" s="239">
        <v>306555.57962307695</v>
      </c>
      <c r="K66" s="234">
        <v>-475995.91080900002</v>
      </c>
      <c r="L66" s="235">
        <v>-311905.47512719315</v>
      </c>
      <c r="M66" s="235">
        <v>-787901.38593619317</v>
      </c>
      <c r="N66" s="235">
        <v>-481345.80631311622</v>
      </c>
      <c r="O66" s="240">
        <v>1178857.7428603601</v>
      </c>
      <c r="P66" s="245">
        <v>3503297.7095280001</v>
      </c>
      <c r="Q66" s="240">
        <v>441723.31640544347</v>
      </c>
      <c r="R66" s="240">
        <v>3945021.0259334436</v>
      </c>
      <c r="S66" s="240">
        <v>5123878.7687938036</v>
      </c>
      <c r="T66" s="245">
        <v>656041.02760899998</v>
      </c>
      <c r="U66" s="245">
        <v>476060.51516241429</v>
      </c>
      <c r="V66" s="245">
        <v>1132101.5427714144</v>
      </c>
      <c r="W66" s="240">
        <v>6100336.3162080003</v>
      </c>
      <c r="X66" s="245">
        <v>484569.89291343273</v>
      </c>
      <c r="Y66" s="245">
        <v>6584906.2091214331</v>
      </c>
      <c r="Z66" s="245">
        <v>12840886.520686653</v>
      </c>
      <c r="AA66" s="245">
        <v>-1426093.1729252473</v>
      </c>
      <c r="AB66" s="245">
        <v>-768684.76663788792</v>
      </c>
      <c r="AC66" s="245">
        <v>-2194777.9395631352</v>
      </c>
      <c r="AD66" s="245">
        <v>10646108.581123518</v>
      </c>
    </row>
    <row r="67" spans="1:30">
      <c r="A67" s="261"/>
      <c r="B67" s="471" t="s">
        <v>153</v>
      </c>
      <c r="C67" s="234">
        <v>722925.17083099997</v>
      </c>
      <c r="D67" s="237">
        <v>594034.40212214005</v>
      </c>
      <c r="E67" s="238">
        <v>1316959.5729531399</v>
      </c>
      <c r="F67" s="237">
        <v>8669911.9989034943</v>
      </c>
      <c r="G67" s="238">
        <v>316717.71712785354</v>
      </c>
      <c r="H67" s="238">
        <v>8986629.7160313483</v>
      </c>
      <c r="I67" s="238">
        <v>10303589.288984489</v>
      </c>
      <c r="J67" s="239">
        <v>10254.357061610161</v>
      </c>
      <c r="K67" s="234">
        <v>-433361.83208949497</v>
      </c>
      <c r="L67" s="235">
        <v>-276265.91465754597</v>
      </c>
      <c r="M67" s="235">
        <v>-709627.74674704089</v>
      </c>
      <c r="N67" s="235">
        <v>-699373.38968543068</v>
      </c>
      <c r="O67" s="240">
        <v>1418003.76401314</v>
      </c>
      <c r="P67" s="245">
        <v>3565591.5195089998</v>
      </c>
      <c r="Q67" s="240">
        <v>427625.80500359496</v>
      </c>
      <c r="R67" s="240">
        <v>3993217.3245125948</v>
      </c>
      <c r="S67" s="240">
        <v>5411221.0885257348</v>
      </c>
      <c r="T67" s="245">
        <v>653682.05871600006</v>
      </c>
      <c r="U67" s="245">
        <v>487201.33960293303</v>
      </c>
      <c r="V67" s="245">
        <v>1140883.3983189331</v>
      </c>
      <c r="W67" s="240">
        <v>6163140.8050523</v>
      </c>
      <c r="X67" s="245">
        <v>498320.75770001381</v>
      </c>
      <c r="Y67" s="245">
        <v>6661461.5627523139</v>
      </c>
      <c r="Z67" s="245">
        <v>13213566.049596982</v>
      </c>
      <c r="AA67" s="245">
        <v>-1390439.1004057399</v>
      </c>
      <c r="AB67" s="245">
        <v>-820164.27052114217</v>
      </c>
      <c r="AC67" s="245">
        <v>-2210603.3709268821</v>
      </c>
      <c r="AD67" s="245">
        <v>11002962.678670101</v>
      </c>
    </row>
    <row r="68" spans="1:30">
      <c r="A68" s="261"/>
      <c r="B68" s="471" t="s">
        <v>154</v>
      </c>
      <c r="C68" s="234">
        <v>750195.67436599999</v>
      </c>
      <c r="D68" s="237">
        <v>605000.81117613998</v>
      </c>
      <c r="E68" s="238">
        <v>1355196.48554214</v>
      </c>
      <c r="F68" s="237">
        <v>8826002.6973280609</v>
      </c>
      <c r="G68" s="238">
        <v>332445.29891857004</v>
      </c>
      <c r="H68" s="238">
        <v>9158447.9962466303</v>
      </c>
      <c r="I68" s="238">
        <v>10513644.481788769</v>
      </c>
      <c r="J68" s="239">
        <v>-83880.504216889953</v>
      </c>
      <c r="K68" s="234">
        <v>-345316.48291204672</v>
      </c>
      <c r="L68" s="235">
        <v>-271757.6841827652</v>
      </c>
      <c r="M68" s="235">
        <v>-617074.16709481191</v>
      </c>
      <c r="N68" s="235">
        <v>-700954.67131170188</v>
      </c>
      <c r="O68" s="240">
        <v>1534408.8778751399</v>
      </c>
      <c r="P68" s="245">
        <v>3584702.3536783103</v>
      </c>
      <c r="Q68" s="240">
        <v>412322.52445439994</v>
      </c>
      <c r="R68" s="240">
        <v>3997024.8781327102</v>
      </c>
      <c r="S68" s="240">
        <v>5531433.7560078502</v>
      </c>
      <c r="T68" s="245">
        <v>656301.65125999996</v>
      </c>
      <c r="U68" s="245">
        <v>480565.15385760006</v>
      </c>
      <c r="V68" s="245">
        <v>1136866.8051176001</v>
      </c>
      <c r="W68" s="240">
        <v>6267096.84152696</v>
      </c>
      <c r="X68" s="245">
        <v>528429.95643601462</v>
      </c>
      <c r="Y68" s="245">
        <v>6795526.7979629748</v>
      </c>
      <c r="Z68" s="245">
        <v>13463827.359088425</v>
      </c>
      <c r="AA68" s="245">
        <v>-1432113.5543409404</v>
      </c>
      <c r="AB68" s="245">
        <v>-817114.65164667927</v>
      </c>
      <c r="AC68" s="245">
        <v>-2249228.2059876197</v>
      </c>
      <c r="AD68" s="245">
        <v>11214599.153100805</v>
      </c>
    </row>
    <row r="69" spans="1:30">
      <c r="A69" s="261"/>
      <c r="B69" s="471" t="s">
        <v>155</v>
      </c>
      <c r="C69" s="246">
        <v>762011.28085600003</v>
      </c>
      <c r="D69" s="247">
        <v>556737.14397713996</v>
      </c>
      <c r="E69" s="238">
        <v>1318748.4248331399</v>
      </c>
      <c r="F69" s="247">
        <v>8866196.1007080004</v>
      </c>
      <c r="G69" s="238">
        <v>303155.72521429334</v>
      </c>
      <c r="H69" s="238">
        <v>9169351.8259222936</v>
      </c>
      <c r="I69" s="238">
        <v>10488100.250755433</v>
      </c>
      <c r="J69" s="248">
        <v>-158710.38030359801</v>
      </c>
      <c r="K69" s="246">
        <v>-381576.99380200001</v>
      </c>
      <c r="L69" s="249">
        <v>-181848.03664834972</v>
      </c>
      <c r="M69" s="249">
        <v>-563425.03045034967</v>
      </c>
      <c r="N69" s="249">
        <v>-722135.41075394768</v>
      </c>
      <c r="O69" s="240">
        <v>1830864.65809014</v>
      </c>
      <c r="P69" s="245">
        <v>3373834.4544910002</v>
      </c>
      <c r="Q69" s="240">
        <v>389900.12392173021</v>
      </c>
      <c r="R69" s="240">
        <v>3763734.5784127302</v>
      </c>
      <c r="S69" s="240">
        <v>5594599.23650287</v>
      </c>
      <c r="T69" s="245">
        <v>650746.27655399998</v>
      </c>
      <c r="U69" s="245">
        <v>472344.540798417</v>
      </c>
      <c r="V69" s="245">
        <v>1123090.8173524169</v>
      </c>
      <c r="W69" s="240">
        <v>6333794.1769920001</v>
      </c>
      <c r="X69" s="245">
        <v>490791.32577256521</v>
      </c>
      <c r="Y69" s="245">
        <v>6824585.5027645649</v>
      </c>
      <c r="Z69" s="245">
        <v>13542275.556619853</v>
      </c>
      <c r="AA69" s="245">
        <v>-1464007.666480273</v>
      </c>
      <c r="AB69" s="245">
        <v>-868032.22863006906</v>
      </c>
      <c r="AC69" s="245">
        <v>-2332039.8951103422</v>
      </c>
      <c r="AD69" s="245">
        <v>11210235.66150951</v>
      </c>
    </row>
    <row r="70" spans="1:30">
      <c r="A70" s="261"/>
      <c r="B70" s="471" t="s">
        <v>156</v>
      </c>
      <c r="C70" s="246">
        <v>754233.30166</v>
      </c>
      <c r="D70" s="247">
        <v>618437.83725325007</v>
      </c>
      <c r="E70" s="238">
        <v>1372671.1389132501</v>
      </c>
      <c r="F70" s="247">
        <v>8910122.8316350002</v>
      </c>
      <c r="G70" s="238">
        <v>298935.55661320669</v>
      </c>
      <c r="H70" s="238">
        <v>9209058.388248207</v>
      </c>
      <c r="I70" s="238">
        <v>10581729.527161457</v>
      </c>
      <c r="J70" s="248">
        <v>-252574.05697803997</v>
      </c>
      <c r="K70" s="246">
        <v>-358154.10373499995</v>
      </c>
      <c r="L70" s="249">
        <v>-225834.33616981824</v>
      </c>
      <c r="M70" s="249">
        <v>-583988.43990481819</v>
      </c>
      <c r="N70" s="249">
        <v>-836562.49688285822</v>
      </c>
      <c r="O70" s="240">
        <v>1880145.1226422498</v>
      </c>
      <c r="P70" s="245">
        <v>3417754.5036010002</v>
      </c>
      <c r="Q70" s="240">
        <v>367131.1392249114</v>
      </c>
      <c r="R70" s="240">
        <v>3784885.6428259118</v>
      </c>
      <c r="S70" s="240">
        <v>5665030.7654681616</v>
      </c>
      <c r="T70" s="245">
        <v>832708.46792099997</v>
      </c>
      <c r="U70" s="245">
        <v>361059.32009701658</v>
      </c>
      <c r="V70" s="245">
        <v>1193767.7880180166</v>
      </c>
      <c r="W70" s="240">
        <v>6358454.371000153</v>
      </c>
      <c r="X70" s="245">
        <v>501188.28794130823</v>
      </c>
      <c r="Y70" s="245">
        <v>6859642.6589414608</v>
      </c>
      <c r="Z70" s="245">
        <v>13718441.212427638</v>
      </c>
      <c r="AA70" s="245">
        <v>-1595540.33390516</v>
      </c>
      <c r="AB70" s="245">
        <v>-704608.85448021104</v>
      </c>
      <c r="AC70" s="245">
        <v>-2300149.1883853711</v>
      </c>
      <c r="AD70" s="245">
        <v>11418292.024042267</v>
      </c>
    </row>
    <row r="71" spans="1:30">
      <c r="A71" s="261"/>
      <c r="B71" s="471" t="s">
        <v>157</v>
      </c>
      <c r="C71" s="246">
        <v>735006.57870700001</v>
      </c>
      <c r="D71" s="247">
        <v>620110.39606023999</v>
      </c>
      <c r="E71" s="238">
        <v>1355116.97476724</v>
      </c>
      <c r="F71" s="247">
        <v>8892775.0269865002</v>
      </c>
      <c r="G71" s="238">
        <v>297892.86328280455</v>
      </c>
      <c r="H71" s="238">
        <v>9190667.8902693056</v>
      </c>
      <c r="I71" s="238">
        <v>10545784.865036545</v>
      </c>
      <c r="J71" s="248">
        <v>-329910.93324363924</v>
      </c>
      <c r="K71" s="246">
        <v>-382968.23498749983</v>
      </c>
      <c r="L71" s="249">
        <v>-193468.08805125603</v>
      </c>
      <c r="M71" s="249">
        <v>-576436.32303875592</v>
      </c>
      <c r="N71" s="249">
        <v>-906347.25628239522</v>
      </c>
      <c r="O71" s="240">
        <v>1993698.6925482401</v>
      </c>
      <c r="P71" s="245">
        <v>3331541.0253235307</v>
      </c>
      <c r="Q71" s="240">
        <v>388551.98995316261</v>
      </c>
      <c r="R71" s="240">
        <v>3720093.0152766933</v>
      </c>
      <c r="S71" s="240">
        <v>5713791.7078249333</v>
      </c>
      <c r="T71" s="245">
        <v>897439.70808699995</v>
      </c>
      <c r="U71" s="245">
        <v>287292.15707798407</v>
      </c>
      <c r="V71" s="245">
        <v>1184731.865164984</v>
      </c>
      <c r="W71" s="240">
        <v>6420117.857791</v>
      </c>
      <c r="X71" s="245">
        <v>500012.37883631064</v>
      </c>
      <c r="Y71" s="245">
        <v>6920130.2366273105</v>
      </c>
      <c r="Z71" s="245">
        <v>13818653.809617229</v>
      </c>
      <c r="AA71" s="245">
        <v>-1682026.1137656718</v>
      </c>
      <c r="AB71" s="245">
        <v>-684495.57453339687</v>
      </c>
      <c r="AC71" s="245">
        <v>-2366521.6882990687</v>
      </c>
      <c r="AD71" s="245">
        <v>11452132.12131816</v>
      </c>
    </row>
    <row r="72" spans="1:30">
      <c r="A72" s="261"/>
      <c r="B72" s="471" t="s">
        <v>158</v>
      </c>
      <c r="C72" s="246">
        <v>784449.65038600005</v>
      </c>
      <c r="D72" s="247">
        <v>675445.81418861996</v>
      </c>
      <c r="E72" s="238">
        <v>1459895.4645746201</v>
      </c>
      <c r="F72" s="247">
        <v>8918875.3579535</v>
      </c>
      <c r="G72" s="238">
        <v>268538.13617724157</v>
      </c>
      <c r="H72" s="238">
        <v>9187413.4941307418</v>
      </c>
      <c r="I72" s="238">
        <v>10647308.958705362</v>
      </c>
      <c r="J72" s="248">
        <v>-387262.53833579551</v>
      </c>
      <c r="K72" s="246">
        <v>-381513.61848750006</v>
      </c>
      <c r="L72" s="249">
        <v>-213199.60409266944</v>
      </c>
      <c r="M72" s="249">
        <v>-594713.22258016956</v>
      </c>
      <c r="N72" s="249">
        <v>-981975.76091596507</v>
      </c>
      <c r="O72" s="245">
        <v>2094094.6192286201</v>
      </c>
      <c r="P72" s="245">
        <v>3361339.9469150002</v>
      </c>
      <c r="Q72" s="240">
        <v>376985.42925154557</v>
      </c>
      <c r="R72" s="240">
        <v>3738325.3761665458</v>
      </c>
      <c r="S72" s="240">
        <v>5832419.9953951659</v>
      </c>
      <c r="T72" s="245">
        <v>972821.07154599996</v>
      </c>
      <c r="U72" s="245">
        <v>215282.13864880172</v>
      </c>
      <c r="V72" s="245">
        <v>1188103.2101948017</v>
      </c>
      <c r="W72" s="240">
        <v>6498862.3487860002</v>
      </c>
      <c r="X72" s="245">
        <v>482565.52528920094</v>
      </c>
      <c r="Y72" s="245">
        <v>6981427.8740752013</v>
      </c>
      <c r="Z72" s="245">
        <v>14001951.079665169</v>
      </c>
      <c r="AA72" s="245">
        <v>-1779571.0071227341</v>
      </c>
      <c r="AB72" s="245">
        <v>-593095.35291963723</v>
      </c>
      <c r="AC72" s="245">
        <v>-2372666.3600423713</v>
      </c>
      <c r="AD72" s="245">
        <v>11629284.719622798</v>
      </c>
    </row>
    <row r="73" spans="1:30">
      <c r="A73" s="261"/>
      <c r="B73" s="250"/>
      <c r="C73" s="246"/>
      <c r="D73" s="246"/>
      <c r="E73" s="246"/>
      <c r="F73" s="246"/>
      <c r="G73" s="246"/>
      <c r="H73" s="246"/>
      <c r="I73" s="246"/>
      <c r="J73" s="246"/>
      <c r="K73" s="246"/>
      <c r="L73" s="246"/>
      <c r="M73" s="246"/>
      <c r="N73" s="246"/>
      <c r="O73" s="240"/>
      <c r="P73" s="240"/>
      <c r="Q73" s="240"/>
      <c r="R73" s="240"/>
      <c r="S73" s="240"/>
      <c r="T73" s="240"/>
      <c r="U73" s="240"/>
      <c r="V73" s="240"/>
      <c r="W73" s="240"/>
      <c r="X73" s="240"/>
      <c r="Y73" s="240"/>
      <c r="Z73" s="240"/>
      <c r="AA73" s="240"/>
      <c r="AB73" s="240"/>
      <c r="AC73" s="240"/>
      <c r="AD73" s="240"/>
    </row>
    <row r="74" spans="1:30">
      <c r="A74" s="261">
        <v>2022</v>
      </c>
      <c r="B74" s="471" t="s">
        <v>147</v>
      </c>
      <c r="C74" s="246">
        <v>770629.98152699997</v>
      </c>
      <c r="D74" s="247">
        <v>729722.41280861991</v>
      </c>
      <c r="E74" s="238">
        <v>1500352.3943356199</v>
      </c>
      <c r="F74" s="247">
        <v>8891322.9802404996</v>
      </c>
      <c r="G74" s="238">
        <v>276050.17074237624</v>
      </c>
      <c r="H74" s="238">
        <v>9167373.1509828754</v>
      </c>
      <c r="I74" s="238">
        <v>10667725.545318495</v>
      </c>
      <c r="J74" s="248">
        <v>-662717.26236000971</v>
      </c>
      <c r="K74" s="246">
        <v>-400138.62915649998</v>
      </c>
      <c r="L74" s="249">
        <v>-152731.05560374749</v>
      </c>
      <c r="M74" s="249">
        <v>-552869.68476024747</v>
      </c>
      <c r="N74" s="249">
        <v>-1215586.9471202572</v>
      </c>
      <c r="O74" s="240">
        <v>2387377.2285506199</v>
      </c>
      <c r="P74" s="245">
        <v>3333461.9352309103</v>
      </c>
      <c r="Q74" s="240">
        <v>332725.75117722247</v>
      </c>
      <c r="R74" s="240">
        <v>3666187.6864081328</v>
      </c>
      <c r="S74" s="240">
        <v>6053564.9149587527</v>
      </c>
      <c r="T74" s="245">
        <v>1021568.381134</v>
      </c>
      <c r="U74" s="245">
        <v>169984.51674826522</v>
      </c>
      <c r="V74" s="245">
        <v>1191552.8978822653</v>
      </c>
      <c r="W74" s="240">
        <v>6529502.7558329999</v>
      </c>
      <c r="X74" s="245">
        <v>488267.90505825297</v>
      </c>
      <c r="Y74" s="245">
        <v>7017770.6608912526</v>
      </c>
      <c r="Z74" s="245">
        <v>14262888.47373227</v>
      </c>
      <c r="AA74" s="245">
        <v>-1817379.0346542199</v>
      </c>
      <c r="AB74" s="245">
        <v>-562196.94663761684</v>
      </c>
      <c r="AC74" s="245">
        <v>-2379575.9812918366</v>
      </c>
      <c r="AD74" s="245">
        <v>11883312.492440434</v>
      </c>
    </row>
    <row r="75" spans="1:30">
      <c r="A75" s="261"/>
      <c r="B75" s="471" t="s">
        <v>148</v>
      </c>
      <c r="C75" s="246">
        <v>782436.49472299998</v>
      </c>
      <c r="D75" s="247">
        <v>724658.83756119991</v>
      </c>
      <c r="E75" s="238">
        <v>1507095.3322842</v>
      </c>
      <c r="F75" s="247">
        <v>8974500.6547042094</v>
      </c>
      <c r="G75" s="238">
        <v>273515.29907180462</v>
      </c>
      <c r="H75" s="238">
        <v>9248015.9537760131</v>
      </c>
      <c r="I75" s="238">
        <v>10755111.286060214</v>
      </c>
      <c r="J75" s="248">
        <v>-734241.45536954992</v>
      </c>
      <c r="K75" s="246">
        <v>-444698.6757735</v>
      </c>
      <c r="L75" s="249">
        <v>-96059.400731783186</v>
      </c>
      <c r="M75" s="249">
        <v>-540758.07650528313</v>
      </c>
      <c r="N75" s="249">
        <v>-1274999.5318748332</v>
      </c>
      <c r="O75" s="240">
        <v>2442394.0543462103</v>
      </c>
      <c r="P75" s="245">
        <v>3352195.4158009999</v>
      </c>
      <c r="Q75" s="240">
        <v>305347.10959713708</v>
      </c>
      <c r="R75" s="240">
        <v>3657542.525398137</v>
      </c>
      <c r="S75" s="240">
        <v>6099936.5797443474</v>
      </c>
      <c r="T75" s="245">
        <v>1074260.643072</v>
      </c>
      <c r="U75" s="245">
        <v>163244.32419244896</v>
      </c>
      <c r="V75" s="245">
        <v>1237504.967264449</v>
      </c>
      <c r="W75" s="240">
        <v>6578286.0364889996</v>
      </c>
      <c r="X75" s="245">
        <v>472997.74188808899</v>
      </c>
      <c r="Y75" s="245">
        <v>7051283.7783770887</v>
      </c>
      <c r="Z75" s="245">
        <v>14388725.325385885</v>
      </c>
      <c r="AA75" s="245">
        <v>-1786600.0315773315</v>
      </c>
      <c r="AB75" s="245">
        <v>-572014.47587408719</v>
      </c>
      <c r="AC75" s="245">
        <v>-2358614.5074514188</v>
      </c>
      <c r="AD75" s="245">
        <v>12030110.817934467</v>
      </c>
    </row>
    <row r="76" spans="1:30">
      <c r="A76" s="261"/>
      <c r="B76" s="471" t="s">
        <v>149</v>
      </c>
      <c r="C76" s="246">
        <v>817533.07081953017</v>
      </c>
      <c r="D76" s="247">
        <v>772080.66878122999</v>
      </c>
      <c r="E76" s="238">
        <v>1589613.7396007602</v>
      </c>
      <c r="F76" s="247">
        <v>9578933.8867374584</v>
      </c>
      <c r="G76" s="238">
        <v>407011.01445878902</v>
      </c>
      <c r="H76" s="238">
        <v>9985944.901196247</v>
      </c>
      <c r="I76" s="238">
        <v>11575558.640797008</v>
      </c>
      <c r="J76" s="248">
        <v>-1203377.2668048798</v>
      </c>
      <c r="K76" s="246">
        <v>-607198.95313450007</v>
      </c>
      <c r="L76" s="249">
        <v>-78137.895836341777</v>
      </c>
      <c r="M76" s="249">
        <v>-685336.84897084185</v>
      </c>
      <c r="N76" s="249">
        <v>-1888714.1157757216</v>
      </c>
      <c r="O76" s="240">
        <v>2682532.9346082299</v>
      </c>
      <c r="P76" s="245">
        <v>3429739.7228562003</v>
      </c>
      <c r="Q76" s="240">
        <v>443409.22031899996</v>
      </c>
      <c r="R76" s="240">
        <v>3873148.9431752004</v>
      </c>
      <c r="S76" s="240">
        <v>6555681.8777834307</v>
      </c>
      <c r="T76" s="245">
        <v>1307534.5036188001</v>
      </c>
      <c r="U76" s="245">
        <v>240299.00916007999</v>
      </c>
      <c r="V76" s="245">
        <v>1547833.5127788801</v>
      </c>
      <c r="W76" s="240">
        <v>6839522.8668780001</v>
      </c>
      <c r="X76" s="245">
        <v>694012.68410796253</v>
      </c>
      <c r="Y76" s="245">
        <v>7533535.5509859622</v>
      </c>
      <c r="Z76" s="245">
        <v>15637050.941548273</v>
      </c>
      <c r="AA76" s="245">
        <v>-1280206.1816837103</v>
      </c>
      <c r="AB76" s="245">
        <v>-892572.00329191179</v>
      </c>
      <c r="AC76" s="245">
        <v>-2172778.1849756222</v>
      </c>
      <c r="AD76" s="245">
        <v>13464272.756572651</v>
      </c>
    </row>
    <row r="77" spans="1:30">
      <c r="A77" s="261"/>
      <c r="B77" s="471" t="s">
        <v>150</v>
      </c>
      <c r="C77" s="246">
        <v>874739.00093399989</v>
      </c>
      <c r="D77" s="247">
        <v>760393.75060977996</v>
      </c>
      <c r="E77" s="238">
        <v>1635132.7515437799</v>
      </c>
      <c r="F77" s="247">
        <v>9847342.8424494099</v>
      </c>
      <c r="G77" s="238">
        <v>458132.3808506456</v>
      </c>
      <c r="H77" s="238">
        <v>10305475.223300055</v>
      </c>
      <c r="I77" s="238">
        <v>11940607.974843834</v>
      </c>
      <c r="J77" s="248">
        <v>-1462227.8871770797</v>
      </c>
      <c r="K77" s="246">
        <v>-703036.12884949998</v>
      </c>
      <c r="L77" s="249">
        <v>-29906.947351808776</v>
      </c>
      <c r="M77" s="249">
        <v>-732943.07620130875</v>
      </c>
      <c r="N77" s="249">
        <v>-2195170.9633783884</v>
      </c>
      <c r="O77" s="240">
        <v>2889417.5186977796</v>
      </c>
      <c r="P77" s="245">
        <v>3179505.3967286102</v>
      </c>
      <c r="Q77" s="240">
        <v>500491.92572729103</v>
      </c>
      <c r="R77" s="240">
        <v>3679997.3224559012</v>
      </c>
      <c r="S77" s="240">
        <v>6569414.8411536813</v>
      </c>
      <c r="T77" s="245">
        <v>1456511.8675269999</v>
      </c>
      <c r="U77" s="245">
        <v>268501.73122809001</v>
      </c>
      <c r="V77" s="245">
        <v>1725013.59875509</v>
      </c>
      <c r="W77" s="240">
        <v>6955307.1303605353</v>
      </c>
      <c r="X77" s="245">
        <v>797523.96124550339</v>
      </c>
      <c r="Y77" s="245">
        <v>7752831.0916060386</v>
      </c>
      <c r="Z77" s="245">
        <v>16047259.53151481</v>
      </c>
      <c r="AA77" s="245">
        <v>-833002.30329386005</v>
      </c>
      <c r="AB77" s="245">
        <v>-1078478.2899984298</v>
      </c>
      <c r="AC77" s="245">
        <v>-1911480.5932922899</v>
      </c>
      <c r="AD77" s="245">
        <v>14135778.93822252</v>
      </c>
    </row>
    <row r="78" spans="1:30">
      <c r="A78" s="261"/>
      <c r="B78" s="471" t="s">
        <v>151</v>
      </c>
      <c r="C78" s="246">
        <v>818699.11799800012</v>
      </c>
      <c r="D78" s="247">
        <v>785217.21093342989</v>
      </c>
      <c r="E78" s="238">
        <v>1603916.3289314299</v>
      </c>
      <c r="F78" s="247">
        <v>9811611.0046670008</v>
      </c>
      <c r="G78" s="238">
        <v>481441.53400072403</v>
      </c>
      <c r="H78" s="238">
        <v>10293052.538667725</v>
      </c>
      <c r="I78" s="238">
        <v>11896968.867599156</v>
      </c>
      <c r="J78" s="248">
        <v>-1546520.1309384904</v>
      </c>
      <c r="K78" s="246">
        <v>-559094.9390860002</v>
      </c>
      <c r="L78" s="249">
        <v>22799.385667589377</v>
      </c>
      <c r="M78" s="249">
        <v>-536295.55341841083</v>
      </c>
      <c r="N78" s="249">
        <v>-2082815.6843569013</v>
      </c>
      <c r="O78" s="240">
        <v>2904795.6816344298</v>
      </c>
      <c r="P78" s="245">
        <v>3112706.9961717129</v>
      </c>
      <c r="Q78" s="240">
        <v>505042.6575574507</v>
      </c>
      <c r="R78" s="240">
        <v>3617749.6537291636</v>
      </c>
      <c r="S78" s="240">
        <v>6522545.335363593</v>
      </c>
      <c r="T78" s="245">
        <v>1528057.0095678</v>
      </c>
      <c r="U78" s="245">
        <v>222081.86838555479</v>
      </c>
      <c r="V78" s="245">
        <v>1750138.8779533547</v>
      </c>
      <c r="W78" s="240">
        <v>6960156.9978459999</v>
      </c>
      <c r="X78" s="245">
        <v>794630.3672454349</v>
      </c>
      <c r="Y78" s="245">
        <v>7754787.3650914347</v>
      </c>
      <c r="Z78" s="245">
        <v>16027471.578408383</v>
      </c>
      <c r="AA78" s="245">
        <v>-984574.28159643593</v>
      </c>
      <c r="AB78" s="245">
        <v>-1063112.7448553056</v>
      </c>
      <c r="AC78" s="245">
        <v>-2047687.0264517416</v>
      </c>
      <c r="AD78" s="245">
        <v>13979784.551956641</v>
      </c>
    </row>
    <row r="79" spans="1:30">
      <c r="A79" s="261"/>
      <c r="B79" s="471" t="s">
        <v>152</v>
      </c>
      <c r="C79" s="246">
        <v>797471.10138699994</v>
      </c>
      <c r="D79" s="247">
        <v>748003.58144842996</v>
      </c>
      <c r="E79" s="238">
        <v>1545474.6828354299</v>
      </c>
      <c r="F79" s="247">
        <v>9902256.5756934695</v>
      </c>
      <c r="G79" s="238">
        <v>453619.99045736494</v>
      </c>
      <c r="H79" s="238">
        <v>10355876.566150835</v>
      </c>
      <c r="I79" s="238">
        <v>11901351.248986265</v>
      </c>
      <c r="J79" s="248">
        <v>-1612689.8207012394</v>
      </c>
      <c r="K79" s="246">
        <v>-560705.28166650014</v>
      </c>
      <c r="L79" s="249">
        <v>51469.896778725437</v>
      </c>
      <c r="M79" s="249">
        <v>-509235.38488777471</v>
      </c>
      <c r="N79" s="249">
        <v>-2121925.2055890141</v>
      </c>
      <c r="O79" s="240">
        <v>3094135.9166234299</v>
      </c>
      <c r="P79" s="245">
        <v>3117428.9031379996</v>
      </c>
      <c r="Q79" s="240">
        <v>485322.60393742169</v>
      </c>
      <c r="R79" s="240">
        <v>3602751.5070754215</v>
      </c>
      <c r="S79" s="240">
        <v>6696887.4236988518</v>
      </c>
      <c r="T79" s="245">
        <v>1525894.470762</v>
      </c>
      <c r="U79" s="245">
        <v>203214.62426665172</v>
      </c>
      <c r="V79" s="245">
        <v>1729109.0950286516</v>
      </c>
      <c r="W79" s="240">
        <v>6976071.708335151</v>
      </c>
      <c r="X79" s="245">
        <v>738099.77579620224</v>
      </c>
      <c r="Y79" s="245">
        <v>7714171.484131353</v>
      </c>
      <c r="Z79" s="245">
        <v>16140168.002858857</v>
      </c>
      <c r="AA79" s="245">
        <v>-1092404.6379599816</v>
      </c>
      <c r="AB79" s="245">
        <v>-1024486.9103216366</v>
      </c>
      <c r="AC79" s="245">
        <v>-2116891.5482816184</v>
      </c>
      <c r="AD79" s="245">
        <v>14023276.454577237</v>
      </c>
    </row>
    <row r="80" spans="1:30">
      <c r="A80" s="261"/>
      <c r="B80" s="471" t="s">
        <v>153</v>
      </c>
      <c r="C80" s="246">
        <v>821706.83334200014</v>
      </c>
      <c r="D80" s="247">
        <v>743170.48410542996</v>
      </c>
      <c r="E80" s="238">
        <v>1564877.31744743</v>
      </c>
      <c r="F80" s="247">
        <v>9929475.341909999</v>
      </c>
      <c r="G80" s="238">
        <v>460991.5437321724</v>
      </c>
      <c r="H80" s="238">
        <v>10390466.885642171</v>
      </c>
      <c r="I80" s="238">
        <v>11955344.2030896</v>
      </c>
      <c r="J80" s="248">
        <v>-1686199.3893863207</v>
      </c>
      <c r="K80" s="246">
        <v>-586752.80170099996</v>
      </c>
      <c r="L80" s="249">
        <v>149118.00646917918</v>
      </c>
      <c r="M80" s="249">
        <v>-437634.79523182078</v>
      </c>
      <c r="N80" s="249">
        <v>-2123834.1846181415</v>
      </c>
      <c r="O80" s="240">
        <v>3263877.2685344298</v>
      </c>
      <c r="P80" s="245">
        <v>3057498.5513404198</v>
      </c>
      <c r="Q80" s="240">
        <v>505020.41826552793</v>
      </c>
      <c r="R80" s="240">
        <v>3562518.9696059478</v>
      </c>
      <c r="S80" s="240">
        <v>6826396.2381403781</v>
      </c>
      <c r="T80" s="245">
        <v>1629289.7741759999</v>
      </c>
      <c r="U80" s="245">
        <v>124725.54836990799</v>
      </c>
      <c r="V80" s="245">
        <v>1754015.3225459079</v>
      </c>
      <c r="W80" s="240">
        <v>6945710.3982109996</v>
      </c>
      <c r="X80" s="245">
        <v>727425.7590747606</v>
      </c>
      <c r="Y80" s="245">
        <v>7673136.1572857602</v>
      </c>
      <c r="Z80" s="245">
        <v>16253547.717972046</v>
      </c>
      <c r="AA80" s="245">
        <v>-1129071.1418157304</v>
      </c>
      <c r="AB80" s="245">
        <v>-1045298.1884472033</v>
      </c>
      <c r="AC80" s="245">
        <v>-2174369.3302629339</v>
      </c>
      <c r="AD80" s="245">
        <v>14079178.387709111</v>
      </c>
    </row>
    <row r="81" spans="1:30">
      <c r="A81" s="261"/>
      <c r="B81" s="471" t="s">
        <v>154</v>
      </c>
      <c r="C81" s="246">
        <v>760981.23028999986</v>
      </c>
      <c r="D81" s="247">
        <v>773132.90382727003</v>
      </c>
      <c r="E81" s="238">
        <v>1534114.1341172699</v>
      </c>
      <c r="F81" s="247">
        <v>9999145.0101514999</v>
      </c>
      <c r="G81" s="238">
        <v>453652.06065546925</v>
      </c>
      <c r="H81" s="238">
        <v>10452797.070806969</v>
      </c>
      <c r="I81" s="238">
        <v>11986911.204924239</v>
      </c>
      <c r="J81" s="248">
        <v>-1614856.5383709797</v>
      </c>
      <c r="K81" s="246">
        <v>-596824.85947949986</v>
      </c>
      <c r="L81" s="249">
        <v>176582.8146051839</v>
      </c>
      <c r="M81" s="249">
        <v>-420242.04487431596</v>
      </c>
      <c r="N81" s="249">
        <v>-2035098.5832452956</v>
      </c>
      <c r="O81" s="240">
        <v>3311065.7952892696</v>
      </c>
      <c r="P81" s="245">
        <v>3212480.8286034977</v>
      </c>
      <c r="Q81" s="240">
        <v>466543.05253124132</v>
      </c>
      <c r="R81" s="240">
        <v>3679023.8811347391</v>
      </c>
      <c r="S81" s="240">
        <v>6990089.6764240088</v>
      </c>
      <c r="T81" s="245">
        <v>1578341.057118</v>
      </c>
      <c r="U81" s="245">
        <v>121471.16923659701</v>
      </c>
      <c r="V81" s="245">
        <v>1699812.2263545969</v>
      </c>
      <c r="W81" s="240">
        <v>6887236.6792295631</v>
      </c>
      <c r="X81" s="245">
        <v>726926.92105664813</v>
      </c>
      <c r="Y81" s="245">
        <v>7614163.6002862109</v>
      </c>
      <c r="Z81" s="245">
        <v>16304065.503064815</v>
      </c>
      <c r="AA81" s="245">
        <v>-1244183.8181206291</v>
      </c>
      <c r="AB81" s="245">
        <v>-1037871.896774201</v>
      </c>
      <c r="AC81" s="245">
        <v>-2282055.7148948302</v>
      </c>
      <c r="AD81" s="245">
        <v>14022009.788169984</v>
      </c>
    </row>
    <row r="82" spans="1:30">
      <c r="A82" s="261"/>
      <c r="B82" s="471" t="s">
        <v>155</v>
      </c>
      <c r="C82" s="246">
        <v>742124.01182399993</v>
      </c>
      <c r="D82" s="247">
        <v>786470.93955103005</v>
      </c>
      <c r="E82" s="238">
        <v>1528594.95137503</v>
      </c>
      <c r="F82" s="247">
        <v>10075599.52947065</v>
      </c>
      <c r="G82" s="238">
        <v>447285.54937964462</v>
      </c>
      <c r="H82" s="238">
        <v>10522885.078850295</v>
      </c>
      <c r="I82" s="238">
        <v>12051480.030225325</v>
      </c>
      <c r="J82" s="248">
        <v>-1590817.2384177498</v>
      </c>
      <c r="K82" s="246">
        <v>-527609.9653478238</v>
      </c>
      <c r="L82" s="249">
        <v>225588.46224524989</v>
      </c>
      <c r="M82" s="249">
        <v>-302021.50310257392</v>
      </c>
      <c r="N82" s="249">
        <v>-1892838.7415203238</v>
      </c>
      <c r="O82" s="240">
        <v>3302445.2372270306</v>
      </c>
      <c r="P82" s="245">
        <v>3272423.9098550002</v>
      </c>
      <c r="Q82" s="240">
        <v>468538.81066427694</v>
      </c>
      <c r="R82" s="240">
        <v>3740962.7205192773</v>
      </c>
      <c r="S82" s="240">
        <v>7043407.9577463083</v>
      </c>
      <c r="T82" s="245">
        <v>1581034.9462860001</v>
      </c>
      <c r="U82" s="245">
        <v>121968.94658847099</v>
      </c>
      <c r="V82" s="245">
        <v>1703003.8928744711</v>
      </c>
      <c r="W82" s="240">
        <v>6864019.3697072305</v>
      </c>
      <c r="X82" s="245">
        <v>712920.88790355658</v>
      </c>
      <c r="Y82" s="245">
        <v>7576940.2576107867</v>
      </c>
      <c r="Z82" s="245">
        <v>16323352.108231567</v>
      </c>
      <c r="AA82" s="245">
        <v>-1297301.7784635497</v>
      </c>
      <c r="AB82" s="245">
        <v>-1081731.5580219093</v>
      </c>
      <c r="AC82" s="245">
        <v>-2379033.336485459</v>
      </c>
      <c r="AD82" s="245">
        <v>13944318.771746108</v>
      </c>
    </row>
    <row r="83" spans="1:30">
      <c r="A83" s="261"/>
      <c r="B83" s="471" t="s">
        <v>156</v>
      </c>
      <c r="C83" s="246">
        <v>690820.64103428996</v>
      </c>
      <c r="D83" s="247">
        <v>765867.61910340004</v>
      </c>
      <c r="E83" s="238">
        <v>1456688.26013769</v>
      </c>
      <c r="F83" s="247">
        <v>10152312.907836786</v>
      </c>
      <c r="G83" s="238">
        <v>436717.76123642281</v>
      </c>
      <c r="H83" s="238">
        <v>10589030.669073209</v>
      </c>
      <c r="I83" s="238">
        <v>12045718.929210899</v>
      </c>
      <c r="J83" s="248">
        <v>-1635192.9233080004</v>
      </c>
      <c r="K83" s="246">
        <v>-521665.23950324499</v>
      </c>
      <c r="L83" s="249">
        <v>283660.9712622459</v>
      </c>
      <c r="M83" s="249">
        <v>-238004.26824099908</v>
      </c>
      <c r="N83" s="249">
        <v>-1873197.1915489994</v>
      </c>
      <c r="O83" s="240">
        <v>3351742.9016006198</v>
      </c>
      <c r="P83" s="245">
        <v>3379908.3342758166</v>
      </c>
      <c r="Q83" s="240">
        <v>446771.99411132408</v>
      </c>
      <c r="R83" s="240">
        <v>3826680.3283871408</v>
      </c>
      <c r="S83" s="240">
        <v>7178423.229987761</v>
      </c>
      <c r="T83" s="245">
        <v>1707616.9580069999</v>
      </c>
      <c r="U83" s="245">
        <v>70145.308243490086</v>
      </c>
      <c r="V83" s="245">
        <v>1777762.26625049</v>
      </c>
      <c r="W83" s="240">
        <v>6832265.3040589998</v>
      </c>
      <c r="X83" s="245">
        <v>697844.37486270408</v>
      </c>
      <c r="Y83" s="245">
        <v>7530109.6789217042</v>
      </c>
      <c r="Z83" s="245">
        <v>16486295.175159955</v>
      </c>
      <c r="AA83" s="245">
        <v>-1505674.1671564295</v>
      </c>
      <c r="AB83" s="245">
        <v>-1061704.8872433412</v>
      </c>
      <c r="AC83" s="245">
        <v>-2567379.0543997707</v>
      </c>
      <c r="AD83" s="245">
        <v>13918916.120760184</v>
      </c>
    </row>
    <row r="84" spans="1:30">
      <c r="A84" s="261"/>
      <c r="B84" s="471" t="s">
        <v>157</v>
      </c>
      <c r="C84" s="246">
        <v>713753.51770299999</v>
      </c>
      <c r="D84" s="247">
        <v>744223.10749109008</v>
      </c>
      <c r="E84" s="238">
        <v>1457976.62519409</v>
      </c>
      <c r="F84" s="247">
        <v>10257242.197386</v>
      </c>
      <c r="G84" s="238">
        <v>447715.07212322886</v>
      </c>
      <c r="H84" s="238">
        <v>10704957.26950923</v>
      </c>
      <c r="I84" s="238">
        <v>12162933.894703319</v>
      </c>
      <c r="J84" s="248">
        <v>-1639535.4139762893</v>
      </c>
      <c r="K84" s="246">
        <v>-523381.94800619967</v>
      </c>
      <c r="L84" s="249">
        <v>292935.5628364298</v>
      </c>
      <c r="M84" s="249">
        <v>-230446.38516976987</v>
      </c>
      <c r="N84" s="249">
        <v>-1869981.7991460592</v>
      </c>
      <c r="O84" s="240">
        <v>3369790.6162449298</v>
      </c>
      <c r="P84" s="245">
        <v>3499590.6161822602</v>
      </c>
      <c r="Q84" s="240">
        <v>423241.89394424437</v>
      </c>
      <c r="R84" s="240">
        <v>3922832.5101265046</v>
      </c>
      <c r="S84" s="240">
        <v>7292623.126371434</v>
      </c>
      <c r="T84" s="245">
        <v>1698202.47533</v>
      </c>
      <c r="U84" s="245">
        <v>62159.655584739376</v>
      </c>
      <c r="V84" s="245">
        <v>1760362.1309147393</v>
      </c>
      <c r="W84" s="240">
        <v>6802512.2171019595</v>
      </c>
      <c r="X84" s="245">
        <v>696716.51367184578</v>
      </c>
      <c r="Y84" s="245">
        <v>7499228.7307738056</v>
      </c>
      <c r="Z84" s="245">
        <v>16552213.988059979</v>
      </c>
      <c r="AA84" s="245">
        <v>-1491959.7402948849</v>
      </c>
      <c r="AB84" s="245">
        <v>-1027338.5539140307</v>
      </c>
      <c r="AC84" s="245">
        <v>-2519298.2942089154</v>
      </c>
      <c r="AD84" s="245">
        <v>14032915.693851063</v>
      </c>
    </row>
    <row r="85" spans="1:30">
      <c r="A85" s="261"/>
      <c r="B85" s="471" t="s">
        <v>231</v>
      </c>
      <c r="C85" s="246">
        <v>742041.78758500004</v>
      </c>
      <c r="D85" s="247">
        <v>711555.42385666003</v>
      </c>
      <c r="E85" s="238">
        <v>1453597.2114416601</v>
      </c>
      <c r="F85" s="247">
        <v>10368583.22266078</v>
      </c>
      <c r="G85" s="238">
        <v>467456.46139003063</v>
      </c>
      <c r="H85" s="238">
        <v>10836039.684050811</v>
      </c>
      <c r="I85" s="238">
        <v>12289636.895492472</v>
      </c>
      <c r="J85" s="248">
        <v>-1613860.8621647602</v>
      </c>
      <c r="K85" s="246">
        <v>-433455.72184118256</v>
      </c>
      <c r="L85" s="249">
        <v>280503.78237488307</v>
      </c>
      <c r="M85" s="249">
        <v>-152951.93946629949</v>
      </c>
      <c r="N85" s="249">
        <v>-1766812.8016310597</v>
      </c>
      <c r="O85" s="240">
        <v>3432493.15077266</v>
      </c>
      <c r="P85" s="245">
        <v>3639290.4694069996</v>
      </c>
      <c r="Q85" s="240">
        <v>399324.85433259537</v>
      </c>
      <c r="R85" s="240">
        <v>4038615.3237395948</v>
      </c>
      <c r="S85" s="240">
        <v>7471108.4745122548</v>
      </c>
      <c r="T85" s="245">
        <v>1689403.6391769999</v>
      </c>
      <c r="U85" s="245">
        <v>60304.447187174294</v>
      </c>
      <c r="V85" s="245">
        <v>1749708.0863641743</v>
      </c>
      <c r="W85" s="240">
        <v>6732313.259908</v>
      </c>
      <c r="X85" s="245">
        <v>679142.87811062613</v>
      </c>
      <c r="Y85" s="245">
        <v>7411456.1380186258</v>
      </c>
      <c r="Z85" s="245">
        <v>16632272.698895054</v>
      </c>
      <c r="AA85" s="245">
        <v>-1624003.5011569187</v>
      </c>
      <c r="AB85" s="245">
        <v>-951819.50061524799</v>
      </c>
      <c r="AC85" s="245">
        <v>-2575823.0017721667</v>
      </c>
      <c r="AD85" s="245">
        <v>14056449.697122887</v>
      </c>
    </row>
    <row r="86" spans="1:30">
      <c r="A86" s="261"/>
      <c r="B86" s="252"/>
      <c r="C86" s="234"/>
      <c r="D86" s="234"/>
      <c r="E86" s="234"/>
      <c r="F86" s="234"/>
      <c r="G86" s="234"/>
      <c r="H86" s="234"/>
      <c r="I86" s="234"/>
      <c r="J86" s="234"/>
      <c r="K86" s="234"/>
      <c r="L86" s="234"/>
      <c r="M86" s="234"/>
      <c r="N86" s="234"/>
      <c r="O86" s="240"/>
      <c r="P86" s="240"/>
      <c r="Q86" s="240"/>
      <c r="R86" s="240"/>
      <c r="S86" s="240"/>
      <c r="T86" s="240"/>
      <c r="U86" s="240"/>
      <c r="V86" s="240"/>
      <c r="W86" s="240"/>
      <c r="X86" s="240"/>
      <c r="Y86" s="240"/>
      <c r="Z86" s="240"/>
      <c r="AA86" s="240"/>
      <c r="AB86" s="240"/>
      <c r="AC86" s="240"/>
      <c r="AD86" s="240"/>
    </row>
    <row r="87" spans="1:30">
      <c r="A87" s="261">
        <v>2023</v>
      </c>
      <c r="B87" s="471" t="s">
        <v>147</v>
      </c>
      <c r="C87" s="246">
        <v>730585.94669600006</v>
      </c>
      <c r="D87" s="247">
        <v>680779.79086800001</v>
      </c>
      <c r="E87" s="238">
        <v>1411365.7375640001</v>
      </c>
      <c r="F87" s="247">
        <v>10427899.954568999</v>
      </c>
      <c r="G87" s="238">
        <v>483196.38359408418</v>
      </c>
      <c r="H87" s="238">
        <v>10911096.338163083</v>
      </c>
      <c r="I87" s="238">
        <v>12322462.075727083</v>
      </c>
      <c r="J87" s="248">
        <v>-1539645.28223473</v>
      </c>
      <c r="K87" s="246">
        <v>-477028.01883699989</v>
      </c>
      <c r="L87" s="249">
        <v>443939.76929021522</v>
      </c>
      <c r="M87" s="249">
        <v>-33088.249546784675</v>
      </c>
      <c r="N87" s="249">
        <v>-1572733.5317815146</v>
      </c>
      <c r="O87" s="240">
        <v>3409400.5165089997</v>
      </c>
      <c r="P87" s="245">
        <v>3807350.3491609995</v>
      </c>
      <c r="Q87" s="240">
        <v>394882.26751878893</v>
      </c>
      <c r="R87" s="240">
        <v>4202232.6166797886</v>
      </c>
      <c r="S87" s="240">
        <v>7611633.1331887878</v>
      </c>
      <c r="T87" s="245">
        <v>1689983.8589280001</v>
      </c>
      <c r="U87" s="245">
        <v>60409.226983029206</v>
      </c>
      <c r="V87" s="245">
        <v>1750393.0859110293</v>
      </c>
      <c r="W87" s="240">
        <v>6670542.9391620001</v>
      </c>
      <c r="X87" s="245">
        <v>644892.05348097184</v>
      </c>
      <c r="Y87" s="245">
        <v>7315434.9926429717</v>
      </c>
      <c r="Z87" s="245">
        <v>16677461.211742789</v>
      </c>
      <c r="AA87" s="245">
        <v>-1721338.6705537287</v>
      </c>
      <c r="AB87" s="245">
        <v>-1060926.9336789208</v>
      </c>
      <c r="AC87" s="245">
        <v>-2782265.6042326493</v>
      </c>
      <c r="AD87" s="245">
        <v>13895195.607510138</v>
      </c>
    </row>
    <row r="88" spans="1:30">
      <c r="A88" s="261"/>
      <c r="B88" s="471" t="s">
        <v>148</v>
      </c>
      <c r="C88" s="246">
        <v>779298.82472300006</v>
      </c>
      <c r="D88" s="247">
        <v>660021.15873704001</v>
      </c>
      <c r="E88" s="238">
        <v>1439319.9834600401</v>
      </c>
      <c r="F88" s="247">
        <v>10398934.918499</v>
      </c>
      <c r="G88" s="238">
        <v>507547.82344271068</v>
      </c>
      <c r="H88" s="238">
        <v>10906482.741941711</v>
      </c>
      <c r="I88" s="238">
        <v>12345802.725401752</v>
      </c>
      <c r="J88" s="248">
        <v>-1495995.0882271898</v>
      </c>
      <c r="K88" s="246">
        <v>-446886.88178510626</v>
      </c>
      <c r="L88" s="249">
        <v>508423.04290652601</v>
      </c>
      <c r="M88" s="249">
        <v>61536.161121419747</v>
      </c>
      <c r="N88" s="249">
        <v>-1434458.92710577</v>
      </c>
      <c r="O88" s="240">
        <v>3154994.4469460398</v>
      </c>
      <c r="P88" s="245">
        <v>3956598.8476030002</v>
      </c>
      <c r="Q88" s="240">
        <v>359324.08704810677</v>
      </c>
      <c r="R88" s="240">
        <v>4315922.9346511066</v>
      </c>
      <c r="S88" s="240">
        <v>7470917.3815971464</v>
      </c>
      <c r="T88" s="245">
        <v>1655777.147964</v>
      </c>
      <c r="U88" s="245">
        <v>58620.816048219946</v>
      </c>
      <c r="V88" s="245">
        <v>1714397.96401222</v>
      </c>
      <c r="W88" s="240">
        <v>6640936.8997419998</v>
      </c>
      <c r="X88" s="245">
        <v>616957.83306508884</v>
      </c>
      <c r="Y88" s="245">
        <v>7257894.7328070886</v>
      </c>
      <c r="Z88" s="245">
        <v>16443210.078416456</v>
      </c>
      <c r="AA88" s="245">
        <v>-1627170.4702844289</v>
      </c>
      <c r="AB88" s="245">
        <v>-1035777.9556252309</v>
      </c>
      <c r="AC88" s="245">
        <v>-2662948.4259096598</v>
      </c>
      <c r="AD88" s="245">
        <v>13780261.652506795</v>
      </c>
    </row>
    <row r="89" spans="1:30">
      <c r="A89" s="261"/>
      <c r="B89" s="471" t="s">
        <v>149</v>
      </c>
      <c r="C89" s="246">
        <v>828741.91360899992</v>
      </c>
      <c r="D89" s="247">
        <v>649218.73002373998</v>
      </c>
      <c r="E89" s="238">
        <v>1477960.6436327398</v>
      </c>
      <c r="F89" s="247">
        <v>10368244.156821409</v>
      </c>
      <c r="G89" s="238">
        <v>447146.47348390426</v>
      </c>
      <c r="H89" s="238">
        <v>10815390.630305313</v>
      </c>
      <c r="I89" s="238">
        <v>12293351.273938052</v>
      </c>
      <c r="J89" s="248">
        <v>-1254001.9312400601</v>
      </c>
      <c r="K89" s="246">
        <v>-414144.24995099346</v>
      </c>
      <c r="L89" s="249">
        <v>494399.16304207715</v>
      </c>
      <c r="M89" s="249">
        <v>80254.913091083698</v>
      </c>
      <c r="N89" s="249">
        <v>-1173747.0181489764</v>
      </c>
      <c r="O89" s="240">
        <v>3209230.3160947398</v>
      </c>
      <c r="P89" s="245">
        <v>4035090.0544370003</v>
      </c>
      <c r="Q89" s="240">
        <v>323809.20777499134</v>
      </c>
      <c r="R89" s="240">
        <v>4358899.2622119915</v>
      </c>
      <c r="S89" s="240">
        <v>7568129.5783067308</v>
      </c>
      <c r="T89" s="245">
        <v>1552761.0935510001</v>
      </c>
      <c r="U89" s="245">
        <v>54596.793468266806</v>
      </c>
      <c r="V89" s="245">
        <v>1607357.8870192668</v>
      </c>
      <c r="W89" s="240">
        <v>6587366.7886570003</v>
      </c>
      <c r="X89" s="245">
        <v>550997.14644882909</v>
      </c>
      <c r="Y89" s="245">
        <v>7138363.9351058295</v>
      </c>
      <c r="Z89" s="245">
        <v>16313851.400431827</v>
      </c>
      <c r="AA89" s="245">
        <v>-1870097.27109379</v>
      </c>
      <c r="AB89" s="245">
        <v>-976655.83725025959</v>
      </c>
      <c r="AC89" s="245">
        <v>-2846753.1083440497</v>
      </c>
      <c r="AD89" s="245">
        <v>13467098.292087777</v>
      </c>
    </row>
    <row r="90" spans="1:30">
      <c r="A90" s="261"/>
      <c r="B90" s="471" t="s">
        <v>150</v>
      </c>
      <c r="C90" s="246">
        <v>814875.02281700005</v>
      </c>
      <c r="D90" s="247">
        <v>684564.82082918996</v>
      </c>
      <c r="E90" s="238">
        <v>1499439.8436461901</v>
      </c>
      <c r="F90" s="247">
        <v>10458570.108080499</v>
      </c>
      <c r="G90" s="238">
        <v>428640.03576243413</v>
      </c>
      <c r="H90" s="238">
        <v>10887210.143842934</v>
      </c>
      <c r="I90" s="238">
        <v>12386649.987489123</v>
      </c>
      <c r="J90" s="248">
        <v>-1190891.5712591002</v>
      </c>
      <c r="K90" s="246">
        <v>-358398.97380550008</v>
      </c>
      <c r="L90" s="249">
        <v>510093.75527316314</v>
      </c>
      <c r="M90" s="249">
        <v>151694.78146766307</v>
      </c>
      <c r="N90" s="249">
        <v>-1039196.7897914371</v>
      </c>
      <c r="O90" s="240">
        <v>3214289.4104931899</v>
      </c>
      <c r="P90" s="245">
        <v>4561085.9929060005</v>
      </c>
      <c r="Q90" s="240">
        <v>315766.60328016209</v>
      </c>
      <c r="R90" s="240">
        <v>4876852.5961861629</v>
      </c>
      <c r="S90" s="240">
        <v>8091142.0066793524</v>
      </c>
      <c r="T90" s="245">
        <v>1098775.7254039999</v>
      </c>
      <c r="U90" s="245">
        <v>53043.849022279486</v>
      </c>
      <c r="V90" s="245">
        <v>1151819.5744262794</v>
      </c>
      <c r="W90" s="240">
        <v>6537423.7396630002</v>
      </c>
      <c r="X90" s="245">
        <v>550284.25853054412</v>
      </c>
      <c r="Y90" s="245">
        <v>7087707.9981935443</v>
      </c>
      <c r="Z90" s="245">
        <v>16330669.579299176</v>
      </c>
      <c r="AA90" s="245">
        <v>-1904274.37167571</v>
      </c>
      <c r="AB90" s="245">
        <v>-1000548.4303437149</v>
      </c>
      <c r="AC90" s="245">
        <v>-2904822.8020194247</v>
      </c>
      <c r="AD90" s="245">
        <v>13425846.777279751</v>
      </c>
    </row>
    <row r="91" spans="1:30">
      <c r="A91" s="261"/>
      <c r="B91" s="471" t="s">
        <v>151</v>
      </c>
      <c r="C91" s="246">
        <v>796429.65218900004</v>
      </c>
      <c r="D91" s="247">
        <v>700605.66323088005</v>
      </c>
      <c r="E91" s="238">
        <v>1497035.3154198802</v>
      </c>
      <c r="F91" s="247">
        <v>10406094.990848001</v>
      </c>
      <c r="G91" s="238">
        <v>403419.28171919647</v>
      </c>
      <c r="H91" s="238">
        <v>10809514.272567198</v>
      </c>
      <c r="I91" s="238">
        <v>12306549.587987078</v>
      </c>
      <c r="J91" s="248">
        <v>-977423.66847557982</v>
      </c>
      <c r="K91" s="246">
        <v>-337523.54706327157</v>
      </c>
      <c r="L91" s="249">
        <v>477366.19101425854</v>
      </c>
      <c r="M91" s="249">
        <v>139842.64395098697</v>
      </c>
      <c r="N91" s="249">
        <v>-837581.02452459279</v>
      </c>
      <c r="O91" s="240">
        <v>3123740.66300188</v>
      </c>
      <c r="P91" s="245">
        <v>4696747.3056002203</v>
      </c>
      <c r="Q91" s="240">
        <v>290413.57320067618</v>
      </c>
      <c r="R91" s="240">
        <v>4987160.8788008969</v>
      </c>
      <c r="S91" s="240">
        <v>8110901.541802777</v>
      </c>
      <c r="T91" s="245">
        <v>1040246.924755</v>
      </c>
      <c r="U91" s="245">
        <v>48325.597296772175</v>
      </c>
      <c r="V91" s="245">
        <v>1088572.5220517721</v>
      </c>
      <c r="W91" s="240">
        <v>6506795.4736320004</v>
      </c>
      <c r="X91" s="245">
        <v>492220.81263974344</v>
      </c>
      <c r="Y91" s="245">
        <v>6999016.2862717435</v>
      </c>
      <c r="Z91" s="245">
        <v>16198490.350126293</v>
      </c>
      <c r="AA91" s="245">
        <v>-2149452.8451831508</v>
      </c>
      <c r="AB91" s="245">
        <v>-904906.89243225369</v>
      </c>
      <c r="AC91" s="245">
        <v>-3054359.7376154047</v>
      </c>
      <c r="AD91" s="245">
        <v>13144130.612510888</v>
      </c>
    </row>
    <row r="92" spans="1:30">
      <c r="A92" s="261"/>
      <c r="B92" s="471" t="s">
        <v>152</v>
      </c>
      <c r="C92" s="246">
        <v>845055.25336099998</v>
      </c>
      <c r="D92" s="247">
        <v>707319.86572147999</v>
      </c>
      <c r="E92" s="238">
        <v>1552375.11908248</v>
      </c>
      <c r="F92" s="247">
        <v>10551741.4266885</v>
      </c>
      <c r="G92" s="238">
        <v>412493.72181750805</v>
      </c>
      <c r="H92" s="238">
        <v>10964235.148506008</v>
      </c>
      <c r="I92" s="238">
        <v>12516610.267588489</v>
      </c>
      <c r="J92" s="248">
        <v>-962980.50329224986</v>
      </c>
      <c r="K92" s="246">
        <v>-388171.07702450006</v>
      </c>
      <c r="L92" s="249">
        <v>543170.74124336359</v>
      </c>
      <c r="M92" s="249">
        <v>154999.66421886353</v>
      </c>
      <c r="N92" s="249">
        <v>-807980.83907338628</v>
      </c>
      <c r="O92" s="240">
        <v>3178561.5564314802</v>
      </c>
      <c r="P92" s="245">
        <v>4782762.6161150001</v>
      </c>
      <c r="Q92" s="240">
        <v>299681.86347480392</v>
      </c>
      <c r="R92" s="240">
        <v>5082444.4795898041</v>
      </c>
      <c r="S92" s="240">
        <v>8261006.0360212848</v>
      </c>
      <c r="T92" s="245">
        <v>1048381.381438</v>
      </c>
      <c r="U92" s="245">
        <v>54620.932331662792</v>
      </c>
      <c r="V92" s="245">
        <v>1103002.3137696628</v>
      </c>
      <c r="W92" s="240">
        <v>6552716.4322849996</v>
      </c>
      <c r="X92" s="245">
        <v>520025.32555039931</v>
      </c>
      <c r="Y92" s="245">
        <v>7072741.7578353994</v>
      </c>
      <c r="Z92" s="245">
        <v>16436750.107626347</v>
      </c>
      <c r="AA92" s="245">
        <v>-2107153.8601813987</v>
      </c>
      <c r="AB92" s="245">
        <v>-1005005.1407827218</v>
      </c>
      <c r="AC92" s="245">
        <v>-3112159.0009641205</v>
      </c>
      <c r="AD92" s="245">
        <v>13324591.106662227</v>
      </c>
    </row>
    <row r="93" spans="1:30">
      <c r="A93" s="261"/>
      <c r="B93" s="471" t="s">
        <v>153</v>
      </c>
      <c r="C93" s="246">
        <v>823350.81321000005</v>
      </c>
      <c r="D93" s="247">
        <v>708100.24237570004</v>
      </c>
      <c r="E93" s="238">
        <v>1531451.0555857001</v>
      </c>
      <c r="F93" s="247">
        <v>10739734.143487999</v>
      </c>
      <c r="G93" s="238">
        <v>455065.56709401158</v>
      </c>
      <c r="H93" s="238">
        <v>11194799.71058201</v>
      </c>
      <c r="I93" s="238">
        <v>12726250.766167711</v>
      </c>
      <c r="J93" s="248">
        <v>-982421.57214764936</v>
      </c>
      <c r="K93" s="246">
        <v>-355209.45504800009</v>
      </c>
      <c r="L93" s="249">
        <v>630607.79685552488</v>
      </c>
      <c r="M93" s="249">
        <v>275398.34180752479</v>
      </c>
      <c r="N93" s="249">
        <v>-707023.23034012457</v>
      </c>
      <c r="O93" s="240">
        <v>3206459.4972246997</v>
      </c>
      <c r="P93" s="245">
        <v>5022561.2320415908</v>
      </c>
      <c r="Q93" s="240">
        <v>320389.2782122505</v>
      </c>
      <c r="R93" s="240">
        <v>5342950.5102538411</v>
      </c>
      <c r="S93" s="240">
        <v>8549410.0074785408</v>
      </c>
      <c r="T93" s="245">
        <v>1045216.3315420001</v>
      </c>
      <c r="U93" s="245">
        <v>58561.108833982391</v>
      </c>
      <c r="V93" s="245">
        <v>1103777.4403759826</v>
      </c>
      <c r="W93" s="240">
        <v>6550445.9452820402</v>
      </c>
      <c r="X93" s="245">
        <v>535773.23184206756</v>
      </c>
      <c r="Y93" s="245">
        <v>7086219.1771241073</v>
      </c>
      <c r="Z93" s="245">
        <v>16739406.624978632</v>
      </c>
      <c r="AA93" s="245">
        <v>-2215866.7798214396</v>
      </c>
      <c r="AB93" s="245">
        <v>-1090265.8486498143</v>
      </c>
      <c r="AC93" s="245">
        <v>-3306132.6284712539</v>
      </c>
      <c r="AD93" s="245">
        <v>13433273.996507378</v>
      </c>
    </row>
    <row r="94" spans="1:30">
      <c r="A94" s="261"/>
      <c r="B94" s="471" t="s">
        <v>154</v>
      </c>
      <c r="C94" s="246">
        <v>829219.35240700003</v>
      </c>
      <c r="D94" s="247">
        <v>687209.03275383997</v>
      </c>
      <c r="E94" s="238">
        <v>1516428.3851608401</v>
      </c>
      <c r="F94" s="247">
        <v>10738065.200304</v>
      </c>
      <c r="G94" s="238">
        <v>443404.96225831076</v>
      </c>
      <c r="H94" s="238">
        <v>11181470.162562311</v>
      </c>
      <c r="I94" s="238">
        <v>12697898.547723152</v>
      </c>
      <c r="J94" s="248">
        <v>-957681.83000790037</v>
      </c>
      <c r="K94" s="246">
        <v>-290229.78348200012</v>
      </c>
      <c r="L94" s="249">
        <v>636411.34842902073</v>
      </c>
      <c r="M94" s="249">
        <v>346181.56494702061</v>
      </c>
      <c r="N94" s="249">
        <v>-611500.26506087976</v>
      </c>
      <c r="O94" s="240">
        <v>3054733.6116968398</v>
      </c>
      <c r="P94" s="245">
        <v>5141016.9432849996</v>
      </c>
      <c r="Q94" s="240">
        <v>269527.97819949995</v>
      </c>
      <c r="R94" s="240">
        <v>5410544.9214844992</v>
      </c>
      <c r="S94" s="240">
        <v>8465278.5331813395</v>
      </c>
      <c r="T94" s="245">
        <v>1040064.85166</v>
      </c>
      <c r="U94" s="245">
        <v>57059.476680642678</v>
      </c>
      <c r="V94" s="245">
        <v>1097124.3283406426</v>
      </c>
      <c r="W94" s="240">
        <v>6581643.8474789998</v>
      </c>
      <c r="X94" s="245">
        <v>510503.63972875383</v>
      </c>
      <c r="Y94" s="245">
        <v>7092147.4872077536</v>
      </c>
      <c r="Z94" s="245">
        <v>16654550.348729735</v>
      </c>
      <c r="AA94" s="245">
        <v>-2315054.0551661197</v>
      </c>
      <c r="AB94" s="245">
        <v>-1030097.4807796059</v>
      </c>
      <c r="AC94" s="245">
        <v>-3345151.5359457256</v>
      </c>
      <c r="AD94" s="245">
        <v>13309398.812784009</v>
      </c>
    </row>
    <row r="95" spans="1:30">
      <c r="A95" s="261"/>
      <c r="B95" s="471" t="s">
        <v>155</v>
      </c>
      <c r="C95" s="246">
        <v>835485.8485379999</v>
      </c>
      <c r="D95" s="247">
        <v>685640.52063500008</v>
      </c>
      <c r="E95" s="238">
        <v>1521126.3691730001</v>
      </c>
      <c r="F95" s="247">
        <v>10827406.030850999</v>
      </c>
      <c r="G95" s="238">
        <v>457130.65793900163</v>
      </c>
      <c r="H95" s="238">
        <v>11284536.688790001</v>
      </c>
      <c r="I95" s="238">
        <v>12805663.057963001</v>
      </c>
      <c r="J95" s="248">
        <v>-986567.06598722062</v>
      </c>
      <c r="K95" s="246">
        <v>-269175.79381699988</v>
      </c>
      <c r="L95" s="249">
        <v>695570.10018620011</v>
      </c>
      <c r="M95" s="249">
        <v>426394.30636920023</v>
      </c>
      <c r="N95" s="249">
        <v>-560172.75961802038</v>
      </c>
      <c r="O95" s="240">
        <v>2424856.5368260001</v>
      </c>
      <c r="P95" s="245">
        <v>5118491.6605409998</v>
      </c>
      <c r="Q95" s="240">
        <v>243584.20484008593</v>
      </c>
      <c r="R95" s="240">
        <v>5362075.8653810862</v>
      </c>
      <c r="S95" s="240">
        <v>7786932.4022070859</v>
      </c>
      <c r="T95" s="245">
        <v>1046957.655275</v>
      </c>
      <c r="U95" s="245">
        <v>57624.306878901087</v>
      </c>
      <c r="V95" s="245">
        <v>1104581.9621539011</v>
      </c>
      <c r="W95" s="240">
        <v>6657838.0504299998</v>
      </c>
      <c r="X95" s="245">
        <v>504424.22332267649</v>
      </c>
      <c r="Y95" s="245">
        <v>7162262.2737526763</v>
      </c>
      <c r="Z95" s="245">
        <v>16053776.638113663</v>
      </c>
      <c r="AA95" s="245">
        <v>-1643868.6432439808</v>
      </c>
      <c r="AB95" s="245">
        <v>-1044072.1772888624</v>
      </c>
      <c r="AC95" s="245">
        <v>-2687940.8205328435</v>
      </c>
      <c r="AD95" s="245">
        <v>13365835.817580819</v>
      </c>
    </row>
    <row r="96" spans="1:30">
      <c r="A96" s="261"/>
      <c r="B96" s="471" t="s">
        <v>156</v>
      </c>
      <c r="C96" s="246">
        <v>814006.14624499995</v>
      </c>
      <c r="D96" s="247">
        <v>683673.51926700003</v>
      </c>
      <c r="E96" s="238">
        <v>1497679.665512</v>
      </c>
      <c r="F96" s="247">
        <v>10924285.822883999</v>
      </c>
      <c r="G96" s="238">
        <v>437414.74684149487</v>
      </c>
      <c r="H96" s="238">
        <v>11361700.569725493</v>
      </c>
      <c r="I96" s="238">
        <v>12859380.235237492</v>
      </c>
      <c r="J96" s="248">
        <v>-919070.07311123004</v>
      </c>
      <c r="K96" s="246">
        <v>-270333.61234800005</v>
      </c>
      <c r="L96" s="249">
        <v>666299.27935278951</v>
      </c>
      <c r="M96" s="249">
        <v>395965.66700478946</v>
      </c>
      <c r="N96" s="249">
        <v>-523104.40610644058</v>
      </c>
      <c r="O96" s="240">
        <v>2353576.341585</v>
      </c>
      <c r="P96" s="245">
        <v>5093541.1404539999</v>
      </c>
      <c r="Q96" s="240">
        <v>245281.99770563398</v>
      </c>
      <c r="R96" s="240">
        <v>5338823.1381596336</v>
      </c>
      <c r="S96" s="240">
        <v>7692399.4797446337</v>
      </c>
      <c r="T96" s="245">
        <v>1057639.0192859999</v>
      </c>
      <c r="U96" s="245">
        <v>57701.500235312313</v>
      </c>
      <c r="V96" s="245">
        <v>1115340.5195213123</v>
      </c>
      <c r="W96" s="240">
        <v>6676274.594327</v>
      </c>
      <c r="X96" s="245">
        <v>524245.41796564753</v>
      </c>
      <c r="Y96" s="245">
        <v>7200520.0122926477</v>
      </c>
      <c r="Z96" s="245">
        <v>16008260.011558594</v>
      </c>
      <c r="AA96" s="245">
        <v>-1569661.9217962995</v>
      </c>
      <c r="AB96" s="245">
        <v>-1056113.4484178885</v>
      </c>
      <c r="AC96" s="245">
        <v>-2625775.370214188</v>
      </c>
      <c r="AD96" s="245">
        <v>13382484.641344406</v>
      </c>
    </row>
    <row r="97" spans="1:30">
      <c r="A97" s="261"/>
      <c r="B97" s="471" t="s">
        <v>157</v>
      </c>
      <c r="C97" s="246">
        <v>831405.883684</v>
      </c>
      <c r="D97" s="247">
        <v>675629.96269731002</v>
      </c>
      <c r="E97" s="238">
        <v>1507035.8463813099</v>
      </c>
      <c r="F97" s="247">
        <v>10994818.007347681</v>
      </c>
      <c r="G97" s="238">
        <v>427682.61228526186</v>
      </c>
      <c r="H97" s="238">
        <v>11422500.619632943</v>
      </c>
      <c r="I97" s="238">
        <v>12929536.466014253</v>
      </c>
      <c r="J97" s="248">
        <v>-887127.32129088044</v>
      </c>
      <c r="K97" s="246">
        <v>-320674.8746342198</v>
      </c>
      <c r="L97" s="249">
        <v>635511.60451540293</v>
      </c>
      <c r="M97" s="249">
        <v>314836.72988118313</v>
      </c>
      <c r="N97" s="249">
        <v>-572290.59140969731</v>
      </c>
      <c r="O97" s="240">
        <v>2317369.2940813098</v>
      </c>
      <c r="P97" s="245">
        <v>5174751.2142680008</v>
      </c>
      <c r="Q97" s="240">
        <v>230375.58402706645</v>
      </c>
      <c r="R97" s="240">
        <v>5405126.7982950676</v>
      </c>
      <c r="S97" s="240">
        <v>7722496.0923763774</v>
      </c>
      <c r="T97" s="245">
        <v>1066988.709786</v>
      </c>
      <c r="U97" s="245">
        <v>58378.752816525375</v>
      </c>
      <c r="V97" s="245">
        <v>1125367.4626025253</v>
      </c>
      <c r="W97" s="240">
        <v>6737754.9570899997</v>
      </c>
      <c r="X97" s="245">
        <v>526103.53351885627</v>
      </c>
      <c r="Y97" s="245">
        <v>7263858.4906088561</v>
      </c>
      <c r="Z97" s="245">
        <v>16111722.045587759</v>
      </c>
      <c r="AA97" s="245">
        <v>-1587208.1255717697</v>
      </c>
      <c r="AB97" s="245">
        <v>-1022686.8625925893</v>
      </c>
      <c r="AC97" s="245">
        <v>-2609894.9881643588</v>
      </c>
      <c r="AD97" s="245">
        <v>13501827.057423402</v>
      </c>
    </row>
    <row r="98" spans="1:30">
      <c r="A98" s="261"/>
      <c r="B98" s="471" t="s">
        <v>295</v>
      </c>
      <c r="C98" s="253">
        <v>900136.04357900005</v>
      </c>
      <c r="D98" s="254">
        <v>757906.49656925001</v>
      </c>
      <c r="E98" s="255">
        <v>1658042.5401482501</v>
      </c>
      <c r="F98" s="254">
        <v>11095405.56386197</v>
      </c>
      <c r="G98" s="255">
        <v>435665.10904106387</v>
      </c>
      <c r="H98" s="255">
        <v>11531070.672903033</v>
      </c>
      <c r="I98" s="255">
        <v>13189113.213051284</v>
      </c>
      <c r="J98" s="256">
        <v>-837336.45453224017</v>
      </c>
      <c r="K98" s="253">
        <v>-262548.87086591008</v>
      </c>
      <c r="L98" s="257">
        <v>643787.28683739784</v>
      </c>
      <c r="M98" s="257">
        <v>381238.41597148776</v>
      </c>
      <c r="N98" s="257">
        <v>-456098.03856075241</v>
      </c>
      <c r="O98" s="258">
        <v>2376234.4134972501</v>
      </c>
      <c r="P98" s="259">
        <v>5689314.7521200003</v>
      </c>
      <c r="Q98" s="258">
        <v>219442.11937698961</v>
      </c>
      <c r="R98" s="258">
        <v>5908756.8714969903</v>
      </c>
      <c r="S98" s="258">
        <v>8284991.2849942409</v>
      </c>
      <c r="T98" s="259">
        <v>712343.15453599999</v>
      </c>
      <c r="U98" s="259">
        <v>57467.164667977791</v>
      </c>
      <c r="V98" s="259">
        <v>769810.31920397782</v>
      </c>
      <c r="W98" s="258">
        <v>6834817.5681189997</v>
      </c>
      <c r="X98" s="259">
        <v>531600.34004442452</v>
      </c>
      <c r="Y98" s="259">
        <v>7366417.9081634246</v>
      </c>
      <c r="Z98" s="259">
        <v>16421219.512361642</v>
      </c>
      <c r="AA98" s="259">
        <v>-1759376.4588654493</v>
      </c>
      <c r="AB98" s="259">
        <v>-1016631.8018857259</v>
      </c>
      <c r="AC98" s="259">
        <v>-2776008.2607511752</v>
      </c>
      <c r="AD98" s="259">
        <v>13645211.251610467</v>
      </c>
    </row>
    <row r="99" spans="1:30">
      <c r="A99" s="261"/>
      <c r="B99" s="225"/>
      <c r="C99" s="225"/>
      <c r="D99" s="225"/>
      <c r="E99" s="225"/>
      <c r="F99" s="225"/>
      <c r="G99" s="225"/>
      <c r="H99" s="225"/>
      <c r="I99" s="225"/>
      <c r="J99" s="225"/>
      <c r="K99" s="225"/>
      <c r="L99" s="225"/>
      <c r="M99" s="225"/>
      <c r="N99" s="260"/>
      <c r="O99" s="225"/>
      <c r="P99" s="225"/>
      <c r="Q99" s="225"/>
      <c r="R99" s="225"/>
      <c r="S99" s="225"/>
      <c r="T99" s="225"/>
      <c r="U99" s="225"/>
      <c r="V99" s="225"/>
      <c r="W99" s="225"/>
      <c r="X99" s="225"/>
      <c r="Y99" s="225"/>
      <c r="Z99" s="225"/>
      <c r="AA99" s="225"/>
      <c r="AB99" s="1393" t="s">
        <v>1153</v>
      </c>
      <c r="AC99" s="1394"/>
      <c r="AD99" s="1394"/>
    </row>
    <row r="100" spans="1:30" ht="25.5" customHeight="1">
      <c r="A100" s="261"/>
      <c r="B100" s="1383" t="s">
        <v>1154</v>
      </c>
      <c r="C100" s="1383"/>
      <c r="D100" s="1383"/>
      <c r="E100" s="1383"/>
      <c r="F100" s="1383"/>
      <c r="G100" s="1383"/>
      <c r="H100" s="1383"/>
      <c r="I100" s="1383"/>
      <c r="J100" s="1383"/>
      <c r="K100" s="1383"/>
      <c r="L100" s="1383"/>
      <c r="M100" s="1383"/>
      <c r="N100" s="996"/>
      <c r="O100" s="996"/>
      <c r="P100" s="997"/>
      <c r="Q100" s="997"/>
      <c r="R100" s="997"/>
      <c r="S100" s="997"/>
      <c r="T100" s="997"/>
      <c r="U100" s="997"/>
      <c r="V100" s="997"/>
      <c r="W100" s="997"/>
      <c r="X100" s="997"/>
      <c r="Y100" s="997"/>
      <c r="Z100" s="997"/>
      <c r="AA100" s="997"/>
      <c r="AB100" s="996"/>
      <c r="AC100" s="997"/>
      <c r="AD100" s="997"/>
    </row>
    <row r="101" spans="1:30" ht="16.5" customHeight="1">
      <c r="A101" s="261"/>
      <c r="B101" s="1383"/>
      <c r="C101" s="1383"/>
      <c r="D101" s="1383"/>
      <c r="E101" s="1383"/>
      <c r="F101" s="1383"/>
      <c r="G101" s="1383"/>
      <c r="H101" s="1383"/>
      <c r="I101" s="1383"/>
      <c r="J101" s="1383"/>
      <c r="K101" s="1383"/>
      <c r="L101" s="1383"/>
      <c r="M101" s="1383"/>
      <c r="N101" s="996"/>
      <c r="O101" s="996"/>
      <c r="P101" s="997"/>
      <c r="Q101" s="997"/>
      <c r="R101" s="997"/>
      <c r="S101" s="997"/>
      <c r="T101" s="997"/>
      <c r="U101" s="997"/>
      <c r="V101" s="997"/>
      <c r="W101" s="997"/>
      <c r="X101" s="997"/>
      <c r="Y101" s="997"/>
      <c r="Z101" s="997"/>
      <c r="AA101" s="997"/>
      <c r="AB101" s="997"/>
      <c r="AC101" s="997"/>
      <c r="AD101" s="997"/>
    </row>
    <row r="102" spans="1:30" ht="29.25" customHeight="1">
      <c r="A102" s="261"/>
      <c r="B102" s="1387" t="s">
        <v>296</v>
      </c>
      <c r="C102" s="1387"/>
      <c r="D102" s="1387"/>
      <c r="E102" s="1387"/>
      <c r="F102" s="1387"/>
      <c r="G102" s="1387"/>
      <c r="H102" s="1387"/>
      <c r="I102" s="1387"/>
      <c r="J102" s="1387"/>
      <c r="K102" s="1387"/>
      <c r="L102" s="1387"/>
      <c r="M102" s="998"/>
      <c r="N102" s="996"/>
      <c r="O102" s="1388"/>
      <c r="P102" s="1388"/>
      <c r="Q102" s="1388"/>
      <c r="R102" s="1388"/>
      <c r="S102" s="1388"/>
      <c r="T102" s="1388"/>
      <c r="U102" s="1388"/>
      <c r="V102" s="1388"/>
      <c r="W102" s="1388"/>
      <c r="X102" s="1388"/>
      <c r="Y102" s="1388"/>
      <c r="Z102" s="1388"/>
      <c r="AA102" s="1388"/>
      <c r="AB102" s="1388"/>
      <c r="AC102" s="1388"/>
      <c r="AD102" s="1388"/>
    </row>
    <row r="103" spans="1:30" ht="26.25" customHeight="1">
      <c r="A103" s="261"/>
      <c r="B103" s="1383" t="s">
        <v>297</v>
      </c>
      <c r="C103" s="1383"/>
      <c r="D103" s="1383"/>
      <c r="E103" s="1383"/>
      <c r="F103" s="1383"/>
      <c r="G103" s="1383"/>
      <c r="H103" s="1383"/>
      <c r="I103" s="1383"/>
      <c r="J103" s="1383"/>
      <c r="K103" s="1383"/>
      <c r="L103" s="1383"/>
      <c r="M103" s="999"/>
      <c r="N103" s="996"/>
      <c r="O103" s="1388"/>
      <c r="P103" s="1388"/>
      <c r="Q103" s="1388"/>
      <c r="R103" s="1388"/>
      <c r="S103" s="1388"/>
      <c r="T103" s="1388"/>
      <c r="U103" s="1388"/>
      <c r="V103" s="1388"/>
      <c r="W103" s="1388"/>
      <c r="X103" s="1388"/>
      <c r="Y103" s="1388"/>
      <c r="Z103" s="1388"/>
      <c r="AA103" s="1388"/>
      <c r="AB103" s="1388"/>
      <c r="AC103" s="1388"/>
      <c r="AD103" s="1388"/>
    </row>
    <row r="104" spans="1:30" ht="15" customHeight="1">
      <c r="A104" s="261"/>
      <c r="B104" s="1389" t="s">
        <v>1149</v>
      </c>
      <c r="C104" s="1389"/>
      <c r="D104" s="1389"/>
      <c r="E104" s="1389"/>
      <c r="F104" s="1389"/>
      <c r="G104" s="1389"/>
      <c r="H104" s="1389"/>
      <c r="I104" s="1389"/>
      <c r="J104" s="1389"/>
      <c r="K104" s="1389"/>
      <c r="L104" s="1389"/>
      <c r="M104" s="999"/>
      <c r="N104" s="996"/>
      <c r="O104" s="1000"/>
      <c r="P104" s="1000"/>
      <c r="Q104" s="1000"/>
      <c r="R104" s="1000"/>
      <c r="S104" s="1000"/>
      <c r="T104" s="1000"/>
      <c r="U104" s="1000"/>
      <c r="V104" s="1000"/>
      <c r="W104" s="1000"/>
      <c r="X104" s="1000"/>
      <c r="Y104" s="1000"/>
      <c r="Z104" s="1000"/>
      <c r="AA104" s="1000"/>
      <c r="AB104" s="1000"/>
      <c r="AC104" s="1000"/>
      <c r="AD104" s="1000"/>
    </row>
    <row r="105" spans="1:30">
      <c r="A105" s="261"/>
      <c r="B105" s="1387" t="s">
        <v>1150</v>
      </c>
      <c r="C105" s="1387"/>
      <c r="D105" s="1387"/>
      <c r="E105" s="1387"/>
      <c r="F105" s="1387"/>
      <c r="G105" s="1387"/>
      <c r="H105" s="1387"/>
      <c r="I105" s="1387"/>
      <c r="J105" s="1387"/>
      <c r="K105" s="1387"/>
      <c r="L105" s="1387"/>
      <c r="M105" s="999"/>
      <c r="N105" s="996"/>
      <c r="O105" s="1000"/>
      <c r="P105" s="1000"/>
      <c r="Q105" s="1000"/>
      <c r="R105" s="1000"/>
      <c r="S105" s="1000"/>
      <c r="T105" s="1000"/>
      <c r="U105" s="1000"/>
      <c r="V105" s="1000"/>
      <c r="W105" s="1000"/>
      <c r="X105" s="1000"/>
      <c r="Y105" s="1000"/>
      <c r="Z105" s="1000"/>
      <c r="AA105" s="1000"/>
      <c r="AB105" s="1000"/>
      <c r="AC105" s="1000"/>
      <c r="AD105" s="1000"/>
    </row>
    <row r="106" spans="1:30">
      <c r="A106" s="261"/>
      <c r="B106" s="1382" t="s">
        <v>1151</v>
      </c>
      <c r="C106" s="1383"/>
      <c r="D106" s="1383"/>
      <c r="E106" s="1383"/>
      <c r="F106" s="1383"/>
      <c r="G106" s="1383"/>
      <c r="H106" s="1383"/>
      <c r="I106" s="1383"/>
      <c r="J106" s="1383"/>
      <c r="K106" s="1383"/>
      <c r="L106" s="999"/>
      <c r="M106" s="999"/>
      <c r="N106" s="996"/>
      <c r="O106" s="996"/>
      <c r="P106" s="996"/>
      <c r="Q106" s="996"/>
      <c r="R106" s="996"/>
      <c r="S106" s="996"/>
      <c r="T106" s="996"/>
      <c r="U106" s="996"/>
      <c r="V106" s="996"/>
      <c r="W106" s="996"/>
      <c r="X106" s="996"/>
      <c r="Y106" s="996"/>
      <c r="Z106" s="996"/>
      <c r="AA106" s="996"/>
      <c r="AB106" s="996"/>
      <c r="AC106" s="996"/>
      <c r="AD106" s="996"/>
    </row>
    <row r="107" spans="1:30">
      <c r="A107" s="261"/>
      <c r="B107" s="999" t="s">
        <v>298</v>
      </c>
      <c r="C107" s="999"/>
      <c r="D107" s="999"/>
      <c r="E107" s="999"/>
      <c r="F107" s="999"/>
      <c r="G107" s="999"/>
      <c r="H107" s="999"/>
      <c r="I107" s="999"/>
      <c r="J107" s="999"/>
      <c r="K107" s="999"/>
      <c r="L107" s="999"/>
      <c r="M107" s="999"/>
      <c r="N107" s="996"/>
      <c r="O107" s="996"/>
      <c r="P107" s="996"/>
      <c r="Q107" s="996"/>
      <c r="R107" s="996"/>
      <c r="S107" s="996"/>
      <c r="T107" s="996"/>
      <c r="U107" s="996"/>
      <c r="V107" s="996"/>
      <c r="W107" s="996"/>
      <c r="X107" s="996"/>
      <c r="Y107" s="996"/>
      <c r="Z107" s="996"/>
      <c r="AA107" s="996"/>
      <c r="AB107" s="996"/>
      <c r="AC107" s="996"/>
      <c r="AD107" s="996"/>
    </row>
    <row r="108" spans="1:30">
      <c r="A108" s="261"/>
      <c r="B108" s="999" t="s">
        <v>299</v>
      </c>
      <c r="C108" s="999"/>
      <c r="D108" s="999"/>
      <c r="E108" s="999"/>
      <c r="F108" s="999"/>
      <c r="G108" s="999"/>
      <c r="H108" s="999"/>
      <c r="I108" s="999"/>
      <c r="J108" s="999"/>
      <c r="K108" s="999"/>
      <c r="L108" s="999"/>
      <c r="M108" s="999"/>
      <c r="N108" s="997"/>
      <c r="O108" s="996"/>
      <c r="P108" s="996"/>
      <c r="Q108" s="996"/>
      <c r="R108" s="996"/>
      <c r="S108" s="996"/>
      <c r="T108" s="996"/>
      <c r="U108" s="996"/>
      <c r="V108" s="996"/>
      <c r="W108" s="996"/>
      <c r="X108" s="996"/>
      <c r="Y108" s="996"/>
      <c r="Z108" s="996"/>
      <c r="AA108" s="996"/>
      <c r="AB108" s="996"/>
      <c r="AC108" s="996"/>
      <c r="AD108" s="996"/>
    </row>
    <row r="109" spans="1:30">
      <c r="A109" s="261"/>
      <c r="B109" s="999" t="s">
        <v>300</v>
      </c>
      <c r="C109" s="999"/>
      <c r="D109" s="999"/>
      <c r="E109" s="999"/>
      <c r="F109" s="999"/>
      <c r="G109" s="999"/>
      <c r="H109" s="999"/>
      <c r="I109" s="999"/>
      <c r="J109" s="999"/>
      <c r="K109" s="999"/>
      <c r="L109" s="999"/>
      <c r="M109" s="999"/>
      <c r="N109" s="996"/>
      <c r="O109" s="996"/>
      <c r="P109" s="996"/>
      <c r="Q109" s="996"/>
      <c r="R109" s="996"/>
      <c r="S109" s="996"/>
      <c r="T109" s="996"/>
      <c r="U109" s="996"/>
      <c r="V109" s="996"/>
      <c r="W109" s="996"/>
      <c r="X109" s="996"/>
      <c r="Y109" s="996"/>
      <c r="Z109" s="996"/>
      <c r="AA109" s="996"/>
      <c r="AB109" s="996"/>
      <c r="AC109" s="996"/>
      <c r="AD109" s="996"/>
    </row>
    <row r="110" spans="1:30" ht="21" customHeight="1">
      <c r="A110" s="261"/>
      <c r="B110" s="1383" t="s">
        <v>301</v>
      </c>
      <c r="C110" s="1383"/>
      <c r="D110" s="1383"/>
      <c r="E110" s="1383"/>
      <c r="F110" s="1383"/>
      <c r="G110" s="1383"/>
      <c r="H110" s="1383"/>
      <c r="I110" s="1383"/>
      <c r="J110" s="1383"/>
      <c r="K110" s="1383"/>
      <c r="L110" s="1383"/>
      <c r="M110" s="1383"/>
      <c r="N110" s="996"/>
      <c r="O110" s="996"/>
      <c r="P110" s="996"/>
      <c r="Q110" s="996"/>
      <c r="R110" s="996"/>
      <c r="S110" s="996"/>
      <c r="T110" s="996"/>
      <c r="U110" s="996"/>
      <c r="V110" s="996"/>
      <c r="W110" s="996"/>
      <c r="X110" s="996"/>
      <c r="Y110" s="996"/>
      <c r="Z110" s="996"/>
      <c r="AA110" s="996"/>
      <c r="AB110" s="996"/>
      <c r="AC110" s="996"/>
      <c r="AD110" s="996"/>
    </row>
    <row r="111" spans="1:30">
      <c r="A111" s="1022"/>
      <c r="B111" s="1384" t="s">
        <v>302</v>
      </c>
      <c r="C111" s="1384"/>
      <c r="D111" s="1384"/>
      <c r="E111" s="1384"/>
      <c r="F111" s="1384"/>
      <c r="G111" s="1384"/>
      <c r="H111" s="1384"/>
      <c r="I111" s="1384"/>
      <c r="J111" s="1384"/>
      <c r="K111" s="1001"/>
      <c r="L111" s="1001"/>
      <c r="M111" s="1001"/>
      <c r="N111" s="1001"/>
      <c r="O111" s="1001"/>
      <c r="P111" s="1001"/>
      <c r="Q111" s="1001"/>
      <c r="R111" s="1001"/>
      <c r="S111" s="1002"/>
      <c r="T111" s="1002"/>
      <c r="U111" s="996"/>
      <c r="V111" s="996"/>
      <c r="W111" s="996"/>
      <c r="X111" s="996"/>
      <c r="Y111" s="996"/>
      <c r="Z111" s="996"/>
      <c r="AA111" s="996"/>
      <c r="AB111" s="996"/>
      <c r="AC111" s="996"/>
      <c r="AD111" s="996"/>
    </row>
    <row r="112" spans="1:30">
      <c r="A112" s="1022"/>
      <c r="B112" s="1003" t="s">
        <v>303</v>
      </c>
      <c r="C112" s="1001"/>
      <c r="D112" s="1001"/>
      <c r="E112" s="1001"/>
      <c r="F112" s="1001"/>
      <c r="G112" s="1001"/>
      <c r="H112" s="1001"/>
      <c r="I112" s="1001"/>
      <c r="J112" s="1001"/>
      <c r="K112" s="1001"/>
      <c r="L112" s="1001"/>
      <c r="M112" s="1001"/>
      <c r="N112" s="1001"/>
      <c r="O112" s="1001"/>
      <c r="P112" s="1001"/>
      <c r="Q112" s="1001"/>
      <c r="R112" s="1001"/>
      <c r="S112" s="1002"/>
      <c r="T112" s="1002"/>
      <c r="U112" s="996"/>
      <c r="V112" s="996"/>
      <c r="W112" s="996"/>
      <c r="X112" s="996"/>
      <c r="Y112" s="996"/>
      <c r="Z112" s="996"/>
      <c r="AA112" s="996"/>
      <c r="AB112" s="996"/>
      <c r="AC112" s="996"/>
      <c r="AD112" s="996"/>
    </row>
    <row r="113" spans="2:30" s="262" customFormat="1" ht="25.5" customHeight="1">
      <c r="B113" s="1385" t="s">
        <v>1152</v>
      </c>
      <c r="C113" s="1386"/>
      <c r="D113" s="1386"/>
      <c r="E113" s="1386"/>
      <c r="F113" s="1386"/>
      <c r="G113" s="1386"/>
      <c r="H113" s="1386"/>
      <c r="I113" s="1386"/>
      <c r="J113" s="1386"/>
      <c r="K113" s="1386"/>
      <c r="L113" s="1386"/>
      <c r="M113" s="1386"/>
      <c r="N113" s="1386"/>
      <c r="O113" s="1386"/>
      <c r="P113" s="1386"/>
      <c r="Q113" s="1386"/>
      <c r="R113" s="1386"/>
      <c r="S113" s="1002"/>
      <c r="T113" s="1002"/>
      <c r="U113" s="1004"/>
      <c r="V113" s="1004"/>
      <c r="W113" s="1004"/>
      <c r="X113" s="1004"/>
      <c r="Y113" s="1004"/>
      <c r="Z113" s="1004"/>
      <c r="AA113" s="1004"/>
      <c r="AB113" s="1004"/>
      <c r="AC113" s="1004"/>
      <c r="AD113" s="1004"/>
    </row>
    <row r="114" spans="2:30" s="262" customFormat="1" ht="33.75" customHeight="1">
      <c r="B114" s="1386"/>
      <c r="C114" s="1386"/>
      <c r="D114" s="1386"/>
      <c r="E114" s="1386"/>
      <c r="F114" s="1386"/>
      <c r="G114" s="1386"/>
      <c r="H114" s="1386"/>
      <c r="I114" s="1386"/>
      <c r="J114" s="1386"/>
      <c r="K114" s="1386"/>
      <c r="L114" s="1386"/>
      <c r="M114" s="1386"/>
      <c r="N114" s="1386"/>
      <c r="O114" s="1386"/>
      <c r="P114" s="1386"/>
      <c r="Q114" s="1386"/>
      <c r="R114" s="1386"/>
      <c r="S114" s="1005"/>
      <c r="T114" s="1002"/>
      <c r="U114" s="1004"/>
      <c r="V114" s="1004"/>
      <c r="W114" s="1004"/>
      <c r="X114" s="1004"/>
      <c r="Y114" s="1004"/>
      <c r="Z114" s="1004"/>
      <c r="AA114" s="1004"/>
      <c r="AB114" s="1004"/>
      <c r="AC114" s="1004"/>
      <c r="AD114" s="1004"/>
    </row>
    <row r="115" spans="2:30" s="262" customFormat="1" ht="12.75"/>
    <row r="116" spans="2:30" s="262" customFormat="1" ht="12.75"/>
    <row r="117" spans="2:30" s="262" customFormat="1" ht="12.75"/>
    <row r="118" spans="2:30" s="262" customFormat="1" ht="12.75"/>
    <row r="119" spans="2:30" s="262" customFormat="1" ht="12.75"/>
    <row r="120" spans="2:30" s="262" customFormat="1" ht="12.75"/>
    <row r="121" spans="2:30" s="262" customFormat="1" ht="12.75"/>
    <row r="122" spans="2:30" s="262" customFormat="1" ht="12.75"/>
    <row r="123" spans="2:30" s="262" customFormat="1" ht="12.75"/>
    <row r="124" spans="2:30" s="262" customFormat="1" ht="12.75"/>
    <row r="125" spans="2:30" s="262" customFormat="1" ht="12.75"/>
    <row r="126" spans="2:30" s="262" customFormat="1" ht="12.75"/>
    <row r="127" spans="2:30" s="262" customFormat="1" ht="12.75"/>
    <row r="128" spans="2:30" s="262" customFormat="1" ht="12.75"/>
    <row r="129" s="262" customFormat="1" ht="12.75"/>
    <row r="130" s="262" customFormat="1" ht="12.75"/>
    <row r="131" s="262" customFormat="1" ht="12.75"/>
    <row r="132" s="262" customFormat="1" ht="12.75"/>
    <row r="133" s="262" customFormat="1" ht="12.75"/>
    <row r="134" s="262" customFormat="1" ht="12.75"/>
    <row r="135" s="262" customFormat="1" ht="12.75"/>
    <row r="136" s="262" customFormat="1" ht="12.75"/>
    <row r="137" s="262" customFormat="1" ht="12.75"/>
    <row r="138" s="262" customFormat="1" ht="12.75"/>
    <row r="139" s="262" customFormat="1" ht="12.75"/>
    <row r="140" s="262" customFormat="1" ht="12.75"/>
    <row r="141" s="262" customFormat="1" ht="12.75"/>
    <row r="142" s="262" customFormat="1" ht="12.75"/>
    <row r="143" s="262" customFormat="1" ht="12.75"/>
    <row r="144" s="262" customFormat="1" ht="12.75"/>
    <row r="145" s="262" customFormat="1" ht="12.75"/>
    <row r="146" s="262" customFormat="1" ht="12.75"/>
    <row r="147" s="262" customFormat="1" ht="12.75"/>
    <row r="148" s="262" customFormat="1" ht="12.75"/>
    <row r="149" s="262" customFormat="1" ht="12.75"/>
    <row r="150" s="262" customFormat="1" ht="12.75"/>
    <row r="151" s="262" customFormat="1" ht="12.75"/>
    <row r="152" s="262" customFormat="1" ht="12.75"/>
    <row r="153" s="262" customFormat="1" ht="12.75"/>
    <row r="154" s="262" customFormat="1" ht="12.75"/>
    <row r="155" s="262" customFormat="1" ht="12.75"/>
    <row r="156" s="262" customFormat="1" ht="12.75"/>
    <row r="157" s="262" customFormat="1" ht="12.75"/>
    <row r="158" s="262" customFormat="1" ht="12.75"/>
    <row r="159" s="262" customFormat="1" ht="12.75"/>
    <row r="160" s="262" customFormat="1" ht="12.75"/>
    <row r="161" s="262" customFormat="1" ht="12.75"/>
    <row r="162" s="262" customFormat="1" ht="12.75"/>
    <row r="163" s="262" customFormat="1" ht="12.75"/>
    <row r="164" s="262" customFormat="1" ht="12.75"/>
    <row r="165" s="262" customFormat="1" ht="12.75"/>
    <row r="166" s="262" customFormat="1" ht="12.75"/>
    <row r="167" s="262" customFormat="1" ht="12.75"/>
    <row r="168" s="262" customFormat="1" ht="12.75"/>
    <row r="169" s="262" customFormat="1" ht="12.75"/>
    <row r="170" s="262" customFormat="1" ht="12.75"/>
    <row r="171" s="262" customFormat="1" ht="12.75"/>
    <row r="172" s="262" customFormat="1" ht="12.75"/>
    <row r="173" s="262" customFormat="1" ht="12.75"/>
    <row r="174" s="262" customFormat="1" ht="12.75"/>
    <row r="175" s="262" customFormat="1" ht="12.75"/>
    <row r="176" s="262" customFormat="1" ht="12.75"/>
    <row r="177" s="262" customFormat="1" ht="12.75"/>
    <row r="178" s="262" customFormat="1" ht="12.75"/>
    <row r="179" s="262" customFormat="1" ht="12.75"/>
    <row r="180" s="262" customFormat="1" ht="12.75"/>
    <row r="181" s="262" customFormat="1" ht="12.75"/>
    <row r="182" s="262" customFormat="1" ht="12.75"/>
    <row r="183" s="262" customFormat="1" ht="12.75"/>
  </sheetData>
  <mergeCells count="47">
    <mergeCell ref="AC3:AD3"/>
    <mergeCell ref="B4:AD4"/>
    <mergeCell ref="AC5:AD5"/>
    <mergeCell ref="C6:I6"/>
    <mergeCell ref="J6:N6"/>
    <mergeCell ref="C7:E7"/>
    <mergeCell ref="F7:H7"/>
    <mergeCell ref="I7:I9"/>
    <mergeCell ref="J7:J10"/>
    <mergeCell ref="K7:M7"/>
    <mergeCell ref="N7:N9"/>
    <mergeCell ref="C8:C12"/>
    <mergeCell ref="D8:D12"/>
    <mergeCell ref="E8:E9"/>
    <mergeCell ref="F8:F12"/>
    <mergeCell ref="G8:G12"/>
    <mergeCell ref="O9:O12"/>
    <mergeCell ref="P9:R9"/>
    <mergeCell ref="P10:P12"/>
    <mergeCell ref="Q10:Q12"/>
    <mergeCell ref="H8:H10"/>
    <mergeCell ref="K8:K12"/>
    <mergeCell ref="L8:L12"/>
    <mergeCell ref="M8:M10"/>
    <mergeCell ref="S9:S11"/>
    <mergeCell ref="T9:T12"/>
    <mergeCell ref="U9:U12"/>
    <mergeCell ref="AB99:AD99"/>
    <mergeCell ref="Z8:Z10"/>
    <mergeCell ref="AA8:AA12"/>
    <mergeCell ref="AB8:AB12"/>
    <mergeCell ref="AC8:AC11"/>
    <mergeCell ref="AD7:AD10"/>
    <mergeCell ref="W9:W12"/>
    <mergeCell ref="X9:X12"/>
    <mergeCell ref="Y9:Y11"/>
    <mergeCell ref="V9:V11"/>
    <mergeCell ref="B106:K106"/>
    <mergeCell ref="B110:M110"/>
    <mergeCell ref="B111:J111"/>
    <mergeCell ref="B113:R114"/>
    <mergeCell ref="B100:M101"/>
    <mergeCell ref="B102:L102"/>
    <mergeCell ref="O102:AD103"/>
    <mergeCell ref="B103:L103"/>
    <mergeCell ref="B104:L104"/>
    <mergeCell ref="B105:L105"/>
  </mergeCells>
  <hyperlinks>
    <hyperlink ref="AC3" location="Contents!A1" display="cs;slf;fj;jpw;F jpUk;Gtjw;F"/>
    <hyperlink ref="AC3:AD3" location="உள்ளடக்கம்!A1" display="cs;slf;fj;jpw;F jpUk;Gtjw;F"/>
  </hyperlinks>
  <printOptions horizontalCentered="1" verticalCentered="1"/>
  <pageMargins left="0.5" right="0.5" top="0.75" bottom="0.75" header="0.5" footer="0.5"/>
  <pageSetup paperSize="9" scale="27" orientation="landscape" r:id="rId1"/>
  <headerFooter alignWithMargins="0">
    <oddHeader>&amp;L&amp;"Calibri"&amp;10&amp;KA80000 [Confidential]&amp;1#_x000D_&amp;C&amp;G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23"/>
  <sheetViews>
    <sheetView zoomScaleNormal="100" zoomScaleSheetLayoutView="85" workbookViewId="0">
      <selection activeCell="N2" sqref="N2:O2"/>
    </sheetView>
  </sheetViews>
  <sheetFormatPr defaultColWidth="9.33203125" defaultRowHeight="15.75"/>
  <cols>
    <col min="1" max="1" width="10.33203125" style="263" customWidth="1"/>
    <col min="2" max="2" width="17.1640625" style="191" customWidth="1"/>
    <col min="3" max="15" width="17.5" style="191" customWidth="1"/>
    <col min="16" max="18" width="14.5" style="191" customWidth="1"/>
    <col min="19" max="19" width="18.1640625" style="191" customWidth="1"/>
    <col min="20" max="21" width="14.5" style="191" customWidth="1"/>
    <col min="22" max="22" width="20.5" style="191" customWidth="1"/>
    <col min="23" max="23" width="21.1640625" style="191" customWidth="1"/>
    <col min="24" max="24" width="22.5" style="191" customWidth="1"/>
    <col min="25" max="26" width="14.5" style="191" customWidth="1"/>
    <col min="27" max="27" width="22.1640625" style="191" customWidth="1"/>
    <col min="28" max="29" width="14.5" style="191" customWidth="1"/>
    <col min="30" max="30" width="21.83203125" style="191" customWidth="1"/>
    <col min="31" max="31" width="19.1640625" style="191" customWidth="1"/>
    <col min="32" max="53" width="14.5" style="191" customWidth="1"/>
    <col min="54" max="16384" width="9.33203125" style="191"/>
  </cols>
  <sheetData>
    <row r="1" spans="1:43">
      <c r="A1" s="146" t="s">
        <v>189</v>
      </c>
      <c r="C1" s="264"/>
      <c r="N1" s="1461" t="s">
        <v>304</v>
      </c>
      <c r="O1" s="1461"/>
      <c r="AE1" s="1461" t="s">
        <v>305</v>
      </c>
      <c r="AF1" s="1461"/>
      <c r="AG1" s="1461"/>
    </row>
    <row r="2" spans="1:43" ht="15" customHeight="1">
      <c r="A2" s="265"/>
      <c r="C2" s="264"/>
      <c r="N2" s="1772" t="s">
        <v>1200</v>
      </c>
      <c r="O2" s="1772"/>
      <c r="AF2" s="266"/>
      <c r="AG2" s="266"/>
    </row>
    <row r="3" spans="1:43" ht="19.5">
      <c r="A3" s="1462" t="s">
        <v>306</v>
      </c>
      <c r="B3" s="1462"/>
      <c r="C3" s="1462"/>
      <c r="D3" s="1462"/>
      <c r="E3" s="1462"/>
      <c r="F3" s="1462"/>
      <c r="G3" s="1462"/>
      <c r="H3" s="1462"/>
      <c r="I3" s="1462"/>
      <c r="J3" s="1462"/>
      <c r="K3" s="1462"/>
      <c r="L3" s="1462"/>
      <c r="M3" s="1462"/>
      <c r="N3" s="1462"/>
      <c r="O3" s="1462"/>
      <c r="P3" s="1463"/>
      <c r="Q3" s="1463"/>
      <c r="R3" s="1463"/>
      <c r="S3" s="1463"/>
      <c r="T3" s="1463"/>
      <c r="U3" s="1463"/>
      <c r="V3" s="1463"/>
      <c r="W3" s="1463"/>
      <c r="X3" s="1463"/>
      <c r="Y3" s="1463"/>
      <c r="Z3" s="1463"/>
      <c r="AA3" s="1463"/>
      <c r="AB3" s="1463"/>
      <c r="AC3" s="1463"/>
      <c r="AD3" s="1463"/>
      <c r="AE3" s="1463"/>
      <c r="AF3" s="1463"/>
      <c r="AG3" s="1463"/>
    </row>
    <row r="4" spans="1:43">
      <c r="O4" s="195" t="s">
        <v>160</v>
      </c>
      <c r="AG4" s="528" t="s">
        <v>160</v>
      </c>
    </row>
    <row r="5" spans="1:43" s="196" customFormat="1" ht="16.5">
      <c r="A5" s="1464" t="s">
        <v>162</v>
      </c>
      <c r="B5" s="1465"/>
      <c r="C5" s="1470" t="s">
        <v>940</v>
      </c>
      <c r="D5" s="1470"/>
      <c r="E5" s="1470"/>
      <c r="F5" s="1470"/>
      <c r="G5" s="1470"/>
      <c r="H5" s="1470"/>
      <c r="I5" s="1470"/>
      <c r="J5" s="1470"/>
      <c r="K5" s="1470"/>
      <c r="L5" s="1440" t="s">
        <v>307</v>
      </c>
      <c r="M5" s="1453"/>
      <c r="N5" s="1453"/>
      <c r="O5" s="1453"/>
      <c r="P5" s="1440" t="s">
        <v>195</v>
      </c>
      <c r="Q5" s="1453"/>
      <c r="R5" s="1453"/>
      <c r="S5" s="1453"/>
      <c r="T5" s="1453"/>
      <c r="U5" s="1453"/>
      <c r="V5" s="1453"/>
      <c r="W5" s="1453"/>
      <c r="X5" s="1453"/>
      <c r="Y5" s="1453"/>
      <c r="Z5" s="1453"/>
      <c r="AA5" s="1453"/>
      <c r="AB5" s="1453"/>
      <c r="AC5" s="1453"/>
      <c r="AD5" s="1453"/>
      <c r="AE5" s="1453"/>
      <c r="AF5" s="1453"/>
      <c r="AG5" s="1441"/>
      <c r="AH5" s="511"/>
      <c r="AI5" s="511"/>
      <c r="AJ5" s="511"/>
    </row>
    <row r="6" spans="1:43" s="196" customFormat="1" ht="15">
      <c r="A6" s="1466"/>
      <c r="B6" s="1467"/>
      <c r="C6" s="1436" t="s">
        <v>308</v>
      </c>
      <c r="D6" s="512"/>
      <c r="E6" s="1440" t="s">
        <v>309</v>
      </c>
      <c r="F6" s="1453"/>
      <c r="G6" s="1453"/>
      <c r="H6" s="1453"/>
      <c r="I6" s="1453"/>
      <c r="J6" s="1441"/>
      <c r="K6" s="1432" t="s">
        <v>941</v>
      </c>
      <c r="L6" s="1424" t="s">
        <v>310</v>
      </c>
      <c r="M6" s="1424" t="s">
        <v>311</v>
      </c>
      <c r="N6" s="1424" t="s">
        <v>312</v>
      </c>
      <c r="O6" s="1432" t="s">
        <v>942</v>
      </c>
      <c r="P6" s="1440" t="s">
        <v>313</v>
      </c>
      <c r="Q6" s="1451"/>
      <c r="R6" s="1451"/>
      <c r="S6" s="1451"/>
      <c r="T6" s="1451"/>
      <c r="U6" s="1451"/>
      <c r="V6" s="1451"/>
      <c r="W6" s="1451"/>
      <c r="X6" s="1451"/>
      <c r="Y6" s="1451"/>
      <c r="Z6" s="1451"/>
      <c r="AA6" s="1451"/>
      <c r="AB6" s="1451"/>
      <c r="AC6" s="1451"/>
      <c r="AD6" s="1451"/>
      <c r="AE6" s="1451"/>
      <c r="AF6" s="1424" t="s">
        <v>262</v>
      </c>
      <c r="AG6" s="1432" t="s">
        <v>936</v>
      </c>
      <c r="AH6" s="511"/>
      <c r="AI6" s="511"/>
      <c r="AJ6" s="511"/>
      <c r="AK6" s="511"/>
      <c r="AL6" s="511"/>
      <c r="AM6" s="511"/>
      <c r="AN6" s="511"/>
      <c r="AO6" s="511"/>
      <c r="AP6" s="511"/>
      <c r="AQ6" s="511"/>
    </row>
    <row r="7" spans="1:43" s="196" customFormat="1" ht="27">
      <c r="A7" s="1466"/>
      <c r="B7" s="1467"/>
      <c r="C7" s="1471"/>
      <c r="D7" s="1401" t="s">
        <v>314</v>
      </c>
      <c r="E7" s="513" t="s">
        <v>201</v>
      </c>
      <c r="F7" s="514"/>
      <c r="G7" s="515" t="s">
        <v>315</v>
      </c>
      <c r="H7" s="516"/>
      <c r="I7" s="1424" t="s">
        <v>316</v>
      </c>
      <c r="J7" s="1432" t="s">
        <v>943</v>
      </c>
      <c r="K7" s="1454"/>
      <c r="L7" s="1401"/>
      <c r="M7" s="1401"/>
      <c r="N7" s="1401"/>
      <c r="O7" s="1433"/>
      <c r="P7" s="1440" t="s">
        <v>317</v>
      </c>
      <c r="Q7" s="1451"/>
      <c r="R7" s="1451"/>
      <c r="S7" s="1451"/>
      <c r="T7" s="1451"/>
      <c r="U7" s="1451"/>
      <c r="V7" s="1452"/>
      <c r="W7" s="1440" t="s">
        <v>318</v>
      </c>
      <c r="X7" s="1452"/>
      <c r="Y7" s="1453" t="s">
        <v>258</v>
      </c>
      <c r="Z7" s="1451"/>
      <c r="AA7" s="1451"/>
      <c r="AB7" s="1451"/>
      <c r="AC7" s="1451"/>
      <c r="AD7" s="1451"/>
      <c r="AE7" s="1432" t="s">
        <v>937</v>
      </c>
      <c r="AF7" s="1447"/>
      <c r="AG7" s="1447"/>
      <c r="AH7" s="511"/>
      <c r="AI7" s="511"/>
      <c r="AJ7" s="511"/>
    </row>
    <row r="8" spans="1:43" s="196" customFormat="1" ht="28.5" customHeight="1">
      <c r="A8" s="1466"/>
      <c r="B8" s="1467"/>
      <c r="C8" s="1471"/>
      <c r="D8" s="1427"/>
      <c r="E8" s="1424" t="s">
        <v>319</v>
      </c>
      <c r="F8" s="1424" t="s">
        <v>320</v>
      </c>
      <c r="G8" s="1424" t="s">
        <v>944</v>
      </c>
      <c r="H8" s="1422" t="s">
        <v>321</v>
      </c>
      <c r="I8" s="1425"/>
      <c r="J8" s="1449"/>
      <c r="K8" s="1449"/>
      <c r="L8" s="1427"/>
      <c r="M8" s="1427"/>
      <c r="N8" s="1427"/>
      <c r="O8" s="1433"/>
      <c r="P8" s="1429" t="s">
        <v>263</v>
      </c>
      <c r="Q8" s="1440" t="s">
        <v>201</v>
      </c>
      <c r="R8" s="1441"/>
      <c r="S8" s="1458" t="s">
        <v>322</v>
      </c>
      <c r="T8" s="1459"/>
      <c r="U8" s="1424" t="s">
        <v>945</v>
      </c>
      <c r="V8" s="1472" t="s">
        <v>264</v>
      </c>
      <c r="W8" s="508" t="s">
        <v>946</v>
      </c>
      <c r="X8" s="1424" t="s">
        <v>266</v>
      </c>
      <c r="Y8" s="1456" t="s">
        <v>946</v>
      </c>
      <c r="Z8" s="1457"/>
      <c r="AA8" s="1435" t="s">
        <v>322</v>
      </c>
      <c r="AB8" s="1436"/>
      <c r="AC8" s="1424" t="s">
        <v>323</v>
      </c>
      <c r="AD8" s="1432" t="s">
        <v>938</v>
      </c>
      <c r="AE8" s="1447"/>
      <c r="AF8" s="1447"/>
      <c r="AG8" s="1447"/>
      <c r="AH8" s="511"/>
      <c r="AI8" s="511"/>
      <c r="AJ8" s="511"/>
    </row>
    <row r="9" spans="1:43" s="196" customFormat="1" ht="15">
      <c r="A9" s="1466"/>
      <c r="B9" s="1467"/>
      <c r="C9" s="1471"/>
      <c r="D9" s="1427"/>
      <c r="E9" s="1425"/>
      <c r="F9" s="1425"/>
      <c r="G9" s="1427"/>
      <c r="H9" s="1425"/>
      <c r="I9" s="1425"/>
      <c r="J9" s="1449"/>
      <c r="K9" s="1449"/>
      <c r="L9" s="1427"/>
      <c r="M9" s="1427"/>
      <c r="N9" s="1427"/>
      <c r="O9" s="1433"/>
      <c r="P9" s="1430"/>
      <c r="Q9" s="1443" t="s">
        <v>324</v>
      </c>
      <c r="R9" s="1424" t="s">
        <v>325</v>
      </c>
      <c r="S9" s="1424" t="s">
        <v>939</v>
      </c>
      <c r="T9" s="1422" t="s">
        <v>321</v>
      </c>
      <c r="U9" s="1455"/>
      <c r="V9" s="1473"/>
      <c r="W9" s="1007" t="s">
        <v>326</v>
      </c>
      <c r="X9" s="1474"/>
      <c r="Y9" s="1445" t="s">
        <v>326</v>
      </c>
      <c r="Z9" s="1446"/>
      <c r="AA9" s="1437"/>
      <c r="AB9" s="1438"/>
      <c r="AC9" s="1455"/>
      <c r="AD9" s="1433"/>
      <c r="AE9" s="1433"/>
      <c r="AF9" s="1433"/>
      <c r="AG9" s="1433"/>
      <c r="AH9" s="511"/>
      <c r="AI9" s="511"/>
      <c r="AJ9" s="511"/>
    </row>
    <row r="10" spans="1:43" s="196" customFormat="1" ht="48.75" customHeight="1">
      <c r="A10" s="1466"/>
      <c r="B10" s="1467"/>
      <c r="C10" s="1471"/>
      <c r="D10" s="1427"/>
      <c r="E10" s="1425"/>
      <c r="F10" s="1425"/>
      <c r="G10" s="1427"/>
      <c r="H10" s="1425"/>
      <c r="I10" s="1425"/>
      <c r="J10" s="1449"/>
      <c r="K10" s="1449"/>
      <c r="L10" s="1427"/>
      <c r="M10" s="1427"/>
      <c r="N10" s="1427"/>
      <c r="O10" s="1433"/>
      <c r="P10" s="1431"/>
      <c r="Q10" s="1444"/>
      <c r="R10" s="1423"/>
      <c r="S10" s="1434"/>
      <c r="T10" s="1423"/>
      <c r="U10" s="1434"/>
      <c r="V10" s="1008" t="s">
        <v>327</v>
      </c>
      <c r="W10" s="1009" t="s">
        <v>328</v>
      </c>
      <c r="X10" s="1423"/>
      <c r="Y10" s="1424" t="s">
        <v>265</v>
      </c>
      <c r="Z10" s="1424" t="s">
        <v>261</v>
      </c>
      <c r="AA10" s="1424" t="s">
        <v>939</v>
      </c>
      <c r="AB10" s="1422" t="s">
        <v>321</v>
      </c>
      <c r="AC10" s="1434"/>
      <c r="AD10" s="1448"/>
      <c r="AE10" s="1448"/>
      <c r="AF10" s="1448"/>
      <c r="AG10" s="1448"/>
    </row>
    <row r="11" spans="1:43" s="196" customFormat="1" ht="40.5" customHeight="1">
      <c r="A11" s="1466"/>
      <c r="B11" s="1467"/>
      <c r="C11" s="1471"/>
      <c r="D11" s="1428"/>
      <c r="E11" s="1426"/>
      <c r="F11" s="1426"/>
      <c r="G11" s="1428"/>
      <c r="H11" s="1426"/>
      <c r="I11" s="1426"/>
      <c r="J11" s="1450"/>
      <c r="K11" s="1450"/>
      <c r="L11" s="1428"/>
      <c r="M11" s="1428"/>
      <c r="N11" s="1428"/>
      <c r="O11" s="1433"/>
      <c r="P11" s="1430"/>
      <c r="Q11" s="1444"/>
      <c r="R11" s="1423"/>
      <c r="S11" s="1434"/>
      <c r="T11" s="1423"/>
      <c r="U11" s="1434"/>
      <c r="V11" s="1010" t="s">
        <v>329</v>
      </c>
      <c r="W11" s="1011" t="s">
        <v>330</v>
      </c>
      <c r="X11" s="1012" t="s">
        <v>331</v>
      </c>
      <c r="Y11" s="1423"/>
      <c r="Z11" s="1423"/>
      <c r="AA11" s="1434"/>
      <c r="AB11" s="1423"/>
      <c r="AC11" s="1434"/>
      <c r="AD11" s="1448"/>
      <c r="AE11" s="1448"/>
      <c r="AF11" s="1448"/>
      <c r="AG11" s="1448"/>
    </row>
    <row r="12" spans="1:43" s="196" customFormat="1" ht="15">
      <c r="A12" s="1468"/>
      <c r="B12" s="1469"/>
      <c r="C12" s="517">
        <v>-1</v>
      </c>
      <c r="D12" s="518">
        <v>-2</v>
      </c>
      <c r="E12" s="518">
        <v>-3</v>
      </c>
      <c r="F12" s="519">
        <v>-4</v>
      </c>
      <c r="G12" s="518">
        <v>-5</v>
      </c>
      <c r="H12" s="520">
        <v>-6</v>
      </c>
      <c r="I12" s="518">
        <v>-7</v>
      </c>
      <c r="J12" s="519">
        <v>-8</v>
      </c>
      <c r="K12" s="509">
        <v>-9</v>
      </c>
      <c r="L12" s="510">
        <v>-10</v>
      </c>
      <c r="M12" s="509">
        <v>-11</v>
      </c>
      <c r="N12" s="509">
        <v>-12</v>
      </c>
      <c r="O12" s="521">
        <v>-13</v>
      </c>
      <c r="P12" s="509">
        <v>-14</v>
      </c>
      <c r="Q12" s="510">
        <v>-15</v>
      </c>
      <c r="R12" s="509">
        <v>-16</v>
      </c>
      <c r="S12" s="509">
        <v>-17</v>
      </c>
      <c r="T12" s="1013">
        <v>-18</v>
      </c>
      <c r="U12" s="509">
        <v>-19</v>
      </c>
      <c r="V12" s="510">
        <v>-20</v>
      </c>
      <c r="W12" s="509">
        <v>-21</v>
      </c>
      <c r="X12" s="509">
        <v>-22</v>
      </c>
      <c r="Y12" s="509">
        <v>-23</v>
      </c>
      <c r="Z12" s="509">
        <v>-24</v>
      </c>
      <c r="AA12" s="509">
        <v>-25</v>
      </c>
      <c r="AB12" s="509">
        <v>-26</v>
      </c>
      <c r="AC12" s="509">
        <v>-27</v>
      </c>
      <c r="AD12" s="509">
        <v>-28</v>
      </c>
      <c r="AE12" s="509">
        <v>-29</v>
      </c>
      <c r="AF12" s="509">
        <v>-30</v>
      </c>
      <c r="AG12" s="509">
        <v>-31</v>
      </c>
    </row>
    <row r="13" spans="1:43">
      <c r="A13" s="504"/>
      <c r="B13" s="459"/>
      <c r="C13" s="503"/>
      <c r="D13" s="267"/>
      <c r="E13" s="267"/>
      <c r="F13" s="268"/>
      <c r="G13" s="267"/>
      <c r="H13" s="269"/>
      <c r="I13" s="267"/>
      <c r="J13" s="268"/>
      <c r="K13" s="267"/>
      <c r="L13" s="269"/>
      <c r="M13" s="267"/>
      <c r="N13" s="267"/>
      <c r="O13" s="270"/>
      <c r="P13" s="1014"/>
      <c r="Q13" s="1015"/>
      <c r="R13" s="1016"/>
      <c r="S13" s="1016"/>
      <c r="T13" s="271"/>
      <c r="U13" s="1016"/>
      <c r="V13" s="1015"/>
      <c r="W13" s="1016"/>
      <c r="X13" s="1016"/>
      <c r="Y13" s="1016"/>
      <c r="Z13" s="1016"/>
      <c r="AA13" s="1016"/>
      <c r="AB13" s="271"/>
      <c r="AC13" s="1016"/>
      <c r="AD13" s="1015"/>
      <c r="AE13" s="1015"/>
      <c r="AF13" s="1016"/>
      <c r="AG13" s="271"/>
    </row>
    <row r="14" spans="1:43">
      <c r="A14" s="798">
        <v>2018</v>
      </c>
      <c r="B14" s="799"/>
      <c r="C14" s="276">
        <v>463511.82875599997</v>
      </c>
      <c r="D14" s="273">
        <v>296274.90602634999</v>
      </c>
      <c r="E14" s="273">
        <v>5965178.160537011</v>
      </c>
      <c r="F14" s="273">
        <v>226385.91414263847</v>
      </c>
      <c r="G14" s="273">
        <v>137927.97500000001</v>
      </c>
      <c r="H14" s="273">
        <v>946684.21</v>
      </c>
      <c r="I14" s="273">
        <v>693625.03899999987</v>
      </c>
      <c r="J14" s="273">
        <v>7969801.2986796489</v>
      </c>
      <c r="K14" s="273">
        <v>8729588.0334619991</v>
      </c>
      <c r="L14" s="273">
        <v>750541.14853672683</v>
      </c>
      <c r="M14" s="273">
        <v>-817548.19624504796</v>
      </c>
      <c r="N14" s="273">
        <v>-66657.63</v>
      </c>
      <c r="O14" s="274">
        <v>-133664.67770832113</v>
      </c>
      <c r="P14" s="1017">
        <v>472817.03840745997</v>
      </c>
      <c r="Q14" s="1017">
        <v>1643185.4524037701</v>
      </c>
      <c r="R14" s="1017">
        <v>400708.8990144321</v>
      </c>
      <c r="S14" s="1017">
        <v>6750</v>
      </c>
      <c r="T14" s="1017">
        <v>511819.50699999998</v>
      </c>
      <c r="U14" s="1017">
        <v>64755.718000000001</v>
      </c>
      <c r="V14" s="1017">
        <v>3100036.6148256618</v>
      </c>
      <c r="W14" s="1017">
        <v>755379.61471053096</v>
      </c>
      <c r="X14" s="1017">
        <v>755379.61471053096</v>
      </c>
      <c r="Y14" s="1017">
        <v>5135546.6724300003</v>
      </c>
      <c r="Z14" s="1017">
        <v>425804.77012101136</v>
      </c>
      <c r="AA14" s="1017">
        <v>142102.24</v>
      </c>
      <c r="AB14" s="1017">
        <v>611724.25299999991</v>
      </c>
      <c r="AC14" s="1017">
        <v>1185946.4239999999</v>
      </c>
      <c r="AD14" s="1017">
        <v>7501124.3595510107</v>
      </c>
      <c r="AE14" s="1017">
        <v>11356540.589087203</v>
      </c>
      <c r="AF14" s="1017">
        <v>-2493287.8779187254</v>
      </c>
      <c r="AG14" s="1017">
        <v>8863252.7111684773</v>
      </c>
      <c r="AP14" s="275"/>
    </row>
    <row r="15" spans="1:43">
      <c r="A15" s="798">
        <v>2019</v>
      </c>
      <c r="B15" s="799"/>
      <c r="C15" s="276">
        <v>485061.29982400005</v>
      </c>
      <c r="D15" s="273">
        <v>315262.89838859002</v>
      </c>
      <c r="E15" s="273">
        <v>6398509.1903654998</v>
      </c>
      <c r="F15" s="273">
        <v>240737.16332966695</v>
      </c>
      <c r="G15" s="273">
        <v>145976.91999999998</v>
      </c>
      <c r="H15" s="273">
        <v>1131552.3329999999</v>
      </c>
      <c r="I15" s="273">
        <v>727425.07500000007</v>
      </c>
      <c r="J15" s="273">
        <v>8644200.681695167</v>
      </c>
      <c r="K15" s="273">
        <v>9444524.879907757</v>
      </c>
      <c r="L15" s="273">
        <v>895997.46782718995</v>
      </c>
      <c r="M15" s="273">
        <v>-795295.64592287363</v>
      </c>
      <c r="N15" s="273">
        <v>-11940.805</v>
      </c>
      <c r="O15" s="274">
        <v>88761.016904316319</v>
      </c>
      <c r="P15" s="1017">
        <v>363031.78314259002</v>
      </c>
      <c r="Q15" s="1017">
        <v>1979686.8662899998</v>
      </c>
      <c r="R15" s="1017">
        <v>453208.56512880721</v>
      </c>
      <c r="S15" s="1017">
        <v>10790.3</v>
      </c>
      <c r="T15" s="1017">
        <v>603064.52899999986</v>
      </c>
      <c r="U15" s="1017">
        <v>73169.214999999997</v>
      </c>
      <c r="V15" s="1017">
        <v>3482951.258561397</v>
      </c>
      <c r="W15" s="1017">
        <v>817953.30891918088</v>
      </c>
      <c r="X15" s="1017">
        <v>817953.30891918088</v>
      </c>
      <c r="Y15" s="1017">
        <v>5375076.5397460004</v>
      </c>
      <c r="Z15" s="1017">
        <v>421782.04817953135</v>
      </c>
      <c r="AA15" s="1017">
        <v>154234.174</v>
      </c>
      <c r="AB15" s="1017">
        <v>659916.46400000004</v>
      </c>
      <c r="AC15" s="1017">
        <v>1182241.2949999999</v>
      </c>
      <c r="AD15" s="1017">
        <v>7793250.5209255321</v>
      </c>
      <c r="AE15" s="1017">
        <v>12094155.08840611</v>
      </c>
      <c r="AF15" s="1017">
        <v>-2738391.2264219951</v>
      </c>
      <c r="AG15" s="1017">
        <v>9355763.8619841151</v>
      </c>
      <c r="AP15" s="275"/>
    </row>
    <row r="16" spans="1:43">
      <c r="A16" s="798">
        <v>2020</v>
      </c>
      <c r="B16" s="799"/>
      <c r="C16" s="276">
        <v>629923.76468900009</v>
      </c>
      <c r="D16" s="273">
        <v>457952.4137786401</v>
      </c>
      <c r="E16" s="273">
        <v>7780547.3873282298</v>
      </c>
      <c r="F16" s="273">
        <v>317416.32595778833</v>
      </c>
      <c r="G16" s="273">
        <v>169265.101</v>
      </c>
      <c r="H16" s="273">
        <v>1384355.4280000003</v>
      </c>
      <c r="I16" s="273">
        <v>722420.85700000008</v>
      </c>
      <c r="J16" s="273">
        <v>10374005.09928602</v>
      </c>
      <c r="K16" s="273">
        <v>11461881.27775366</v>
      </c>
      <c r="L16" s="273">
        <v>526778.52873080177</v>
      </c>
      <c r="M16" s="273">
        <v>-736246.8877777108</v>
      </c>
      <c r="N16" s="273">
        <v>-7640.5909999999994</v>
      </c>
      <c r="O16" s="274">
        <v>-217108.95004690901</v>
      </c>
      <c r="P16" s="1017">
        <v>868891.68011794006</v>
      </c>
      <c r="Q16" s="1017">
        <v>3203693.8096689996</v>
      </c>
      <c r="R16" s="1017">
        <v>475475.87619530084</v>
      </c>
      <c r="S16" s="1017">
        <v>10177.938</v>
      </c>
      <c r="T16" s="1017">
        <v>732035.33700000006</v>
      </c>
      <c r="U16" s="1017">
        <v>75471.123999999996</v>
      </c>
      <c r="V16" s="1017">
        <v>5365745.7649822403</v>
      </c>
      <c r="W16" s="1017">
        <v>1002174.1586098598</v>
      </c>
      <c r="X16" s="1017">
        <v>1002174.1586098598</v>
      </c>
      <c r="Y16" s="1017">
        <v>5748117.019661</v>
      </c>
      <c r="Z16" s="1017">
        <v>422820.24427641911</v>
      </c>
      <c r="AA16" s="1017">
        <v>172101.74699999997</v>
      </c>
      <c r="AB16" s="1017">
        <v>764378.18300000019</v>
      </c>
      <c r="AC16" s="1017">
        <v>1177098.2149999999</v>
      </c>
      <c r="AD16" s="1017">
        <v>8284515.4089374188</v>
      </c>
      <c r="AE16" s="1017">
        <v>14652435.332529519</v>
      </c>
      <c r="AF16" s="1017">
        <v>-2973445.1067288723</v>
      </c>
      <c r="AG16" s="1017">
        <v>11678990.225800646</v>
      </c>
      <c r="AP16" s="275"/>
    </row>
    <row r="17" spans="1:42">
      <c r="A17" s="798">
        <v>2021</v>
      </c>
      <c r="B17" s="799"/>
      <c r="C17" s="276">
        <v>769804.07073600008</v>
      </c>
      <c r="D17" s="273">
        <v>637864.62332861999</v>
      </c>
      <c r="E17" s="273">
        <v>8784222.5874735024</v>
      </c>
      <c r="F17" s="273">
        <v>268538.13617724157</v>
      </c>
      <c r="G17" s="273">
        <v>184391.97399999999</v>
      </c>
      <c r="H17" s="273">
        <v>1578240.74</v>
      </c>
      <c r="I17" s="273">
        <v>762291.21984000003</v>
      </c>
      <c r="J17" s="273">
        <v>11577684.657490743</v>
      </c>
      <c r="K17" s="273">
        <v>12985353.351555362</v>
      </c>
      <c r="L17" s="273">
        <v>-387262.53833579551</v>
      </c>
      <c r="M17" s="273">
        <v>-594713.22258016956</v>
      </c>
      <c r="N17" s="273">
        <v>-16645.164000000001</v>
      </c>
      <c r="O17" s="274">
        <v>-998620.92491596506</v>
      </c>
      <c r="P17" s="1017">
        <v>2094094.6192286201</v>
      </c>
      <c r="Q17" s="1017">
        <v>3361339.9469150002</v>
      </c>
      <c r="R17" s="1017">
        <v>376985.42925154557</v>
      </c>
      <c r="S17" s="1017">
        <v>9077.89</v>
      </c>
      <c r="T17" s="1017">
        <v>835450.05300000007</v>
      </c>
      <c r="U17" s="1017">
        <v>92380.475940000004</v>
      </c>
      <c r="V17" s="1017">
        <v>6769328.414335167</v>
      </c>
      <c r="W17" s="1017">
        <v>1188103.2101948017</v>
      </c>
      <c r="X17" s="1017">
        <v>1188103.2101948017</v>
      </c>
      <c r="Y17" s="1017">
        <v>6498862.3487860002</v>
      </c>
      <c r="Z17" s="1017">
        <v>482565.52528920094</v>
      </c>
      <c r="AA17" s="1017">
        <v>200803.15099999998</v>
      </c>
      <c r="AB17" s="1017">
        <v>892942.755</v>
      </c>
      <c r="AC17" s="1017">
        <v>1263769.7482</v>
      </c>
      <c r="AD17" s="1017">
        <v>9338943.5282752011</v>
      </c>
      <c r="AE17" s="1017">
        <v>17296375.152805172</v>
      </c>
      <c r="AF17" s="1017">
        <v>-3312400.8775623711</v>
      </c>
      <c r="AG17" s="1017">
        <v>13983974.275242802</v>
      </c>
      <c r="AP17" s="275"/>
    </row>
    <row r="18" spans="1:42">
      <c r="A18" s="798" t="s">
        <v>332</v>
      </c>
      <c r="B18" s="799"/>
      <c r="C18" s="276">
        <v>728092.73950500006</v>
      </c>
      <c r="D18" s="273">
        <v>679644.50882665999</v>
      </c>
      <c r="E18" s="273">
        <v>10231983.532800779</v>
      </c>
      <c r="F18" s="273">
        <v>467456.46139003063</v>
      </c>
      <c r="G18" s="273">
        <v>201544.647</v>
      </c>
      <c r="H18" s="273">
        <v>1681257.9009999998</v>
      </c>
      <c r="I18" s="273">
        <v>849823.14043999987</v>
      </c>
      <c r="J18" s="273">
        <v>13432065.682630811</v>
      </c>
      <c r="K18" s="273">
        <v>14839802.930962471</v>
      </c>
      <c r="L18" s="273">
        <v>-1613860.8621647602</v>
      </c>
      <c r="M18" s="273">
        <v>-152951.93946629949</v>
      </c>
      <c r="N18" s="273">
        <v>0</v>
      </c>
      <c r="O18" s="274">
        <v>-1766812.8016310597</v>
      </c>
      <c r="P18" s="1017">
        <v>3432493.15077266</v>
      </c>
      <c r="Q18" s="1017">
        <v>3639290.4694069996</v>
      </c>
      <c r="R18" s="1017">
        <v>399324.85433259537</v>
      </c>
      <c r="S18" s="1017">
        <v>15439.621999999999</v>
      </c>
      <c r="T18" s="1017">
        <v>866044.26399999997</v>
      </c>
      <c r="U18" s="1017">
        <v>116037.30197</v>
      </c>
      <c r="V18" s="1017">
        <v>8468629.6624822542</v>
      </c>
      <c r="W18" s="1017">
        <v>1749708.0863641743</v>
      </c>
      <c r="X18" s="1017">
        <v>1749708.0863641743</v>
      </c>
      <c r="Y18" s="1017">
        <v>6732313.259908</v>
      </c>
      <c r="Z18" s="1017">
        <v>679142.87811062613</v>
      </c>
      <c r="AA18" s="1017">
        <v>237062.236</v>
      </c>
      <c r="AB18" s="1017">
        <v>922074.32863000012</v>
      </c>
      <c r="AC18" s="1017">
        <v>1346891.71077</v>
      </c>
      <c r="AD18" s="1017">
        <v>9917484.4134186264</v>
      </c>
      <c r="AE18" s="1017">
        <v>20135822.162265055</v>
      </c>
      <c r="AF18" s="1017">
        <v>-3529206.4297721661</v>
      </c>
      <c r="AG18" s="1017">
        <v>16606615.732492888</v>
      </c>
      <c r="AP18" s="275"/>
    </row>
    <row r="19" spans="1:42">
      <c r="A19" s="798" t="s">
        <v>333</v>
      </c>
      <c r="B19" s="799"/>
      <c r="C19" s="276">
        <v>879342.16568900004</v>
      </c>
      <c r="D19" s="273">
        <v>705062.42809924996</v>
      </c>
      <c r="E19" s="273">
        <v>11007835.960291971</v>
      </c>
      <c r="F19" s="273">
        <v>435665.10904106387</v>
      </c>
      <c r="G19" s="273">
        <v>217833.90299999999</v>
      </c>
      <c r="H19" s="273">
        <v>1694129.57</v>
      </c>
      <c r="I19" s="273">
        <v>889294.62333000009</v>
      </c>
      <c r="J19" s="273">
        <v>14244759.165663034</v>
      </c>
      <c r="K19" s="273">
        <v>15829163.759451283</v>
      </c>
      <c r="L19" s="273">
        <v>-837315.28694982</v>
      </c>
      <c r="M19" s="273">
        <v>381238.41597148776</v>
      </c>
      <c r="N19" s="273">
        <v>0</v>
      </c>
      <c r="O19" s="274">
        <v>-456076.87097833224</v>
      </c>
      <c r="P19" s="1017">
        <v>2376234.4134972501</v>
      </c>
      <c r="Q19" s="1017">
        <v>5689314.7521200003</v>
      </c>
      <c r="R19" s="1017">
        <v>219442.11937698961</v>
      </c>
      <c r="S19" s="1017">
        <v>62021.714999999997</v>
      </c>
      <c r="T19" s="1017">
        <v>960148.01</v>
      </c>
      <c r="U19" s="1017">
        <v>200062.27458</v>
      </c>
      <c r="V19" s="1017">
        <v>9507223.2845742404</v>
      </c>
      <c r="W19" s="1017">
        <v>769810.31920397782</v>
      </c>
      <c r="X19" s="1017">
        <v>769810.31920397782</v>
      </c>
      <c r="Y19" s="1017">
        <v>6834817.5681189997</v>
      </c>
      <c r="Z19" s="1017">
        <v>531600.34004442452</v>
      </c>
      <c r="AA19" s="1017">
        <v>234167.288</v>
      </c>
      <c r="AB19" s="1017">
        <v>892038.97200000007</v>
      </c>
      <c r="AC19" s="1017">
        <v>1322692.57231</v>
      </c>
      <c r="AD19" s="1017">
        <v>9815316.740473425</v>
      </c>
      <c r="AE19" s="1017">
        <v>20092350.344251644</v>
      </c>
      <c r="AF19" s="1017">
        <v>-3807109.7183741238</v>
      </c>
      <c r="AG19" s="1017">
        <v>16285240.62587752</v>
      </c>
      <c r="AP19" s="275"/>
    </row>
    <row r="20" spans="1:42">
      <c r="A20" s="505"/>
      <c r="B20" s="272"/>
      <c r="C20" s="276"/>
      <c r="D20" s="273"/>
      <c r="E20" s="273"/>
      <c r="F20" s="276"/>
      <c r="G20" s="273"/>
      <c r="H20" s="274"/>
      <c r="I20" s="273"/>
      <c r="J20" s="276"/>
      <c r="K20" s="273"/>
      <c r="L20" s="274"/>
      <c r="M20" s="273"/>
      <c r="N20" s="273"/>
      <c r="O20" s="277"/>
      <c r="P20" s="1017"/>
      <c r="Q20" s="1018"/>
      <c r="R20" s="1017"/>
      <c r="S20" s="1017"/>
      <c r="T20" s="276"/>
      <c r="U20" s="1017"/>
      <c r="V20" s="1018"/>
      <c r="W20" s="1017"/>
      <c r="X20" s="1017"/>
      <c r="Y20" s="1017"/>
      <c r="Z20" s="1017"/>
      <c r="AA20" s="1017"/>
      <c r="AB20" s="276"/>
      <c r="AC20" s="1017"/>
      <c r="AD20" s="1018"/>
      <c r="AE20" s="1018"/>
      <c r="AF20" s="1017"/>
      <c r="AG20" s="276"/>
      <c r="AP20" s="275"/>
    </row>
    <row r="21" spans="1:42">
      <c r="A21" s="285">
        <v>2018</v>
      </c>
      <c r="B21" s="471" t="s">
        <v>147</v>
      </c>
      <c r="C21" s="276">
        <v>423168.77235900005</v>
      </c>
      <c r="D21" s="273">
        <v>289546.4846575</v>
      </c>
      <c r="E21" s="273">
        <v>5279071.1698065009</v>
      </c>
      <c r="F21" s="276">
        <v>219595.62752074393</v>
      </c>
      <c r="G21" s="273">
        <v>136106.70500000002</v>
      </c>
      <c r="H21" s="274">
        <v>860142.90799999994</v>
      </c>
      <c r="I21" s="273">
        <v>692199.05</v>
      </c>
      <c r="J21" s="276">
        <v>7187115.4603272444</v>
      </c>
      <c r="K21" s="273">
        <v>7899830.7173437439</v>
      </c>
      <c r="L21" s="274">
        <v>863681.79776381003</v>
      </c>
      <c r="M21" s="273">
        <v>-736114.47373588081</v>
      </c>
      <c r="N21" s="273">
        <v>-156199.53000000003</v>
      </c>
      <c r="O21" s="277">
        <v>-28632.205972070806</v>
      </c>
      <c r="P21" s="1017">
        <v>232550.47777333998</v>
      </c>
      <c r="Q21" s="1017">
        <v>1625106.5250720002</v>
      </c>
      <c r="R21" s="1017">
        <v>363756.38332217047</v>
      </c>
      <c r="S21" s="1017">
        <v>5550</v>
      </c>
      <c r="T21" s="276">
        <v>540658.897</v>
      </c>
      <c r="U21" s="1017">
        <v>63978.214</v>
      </c>
      <c r="V21" s="1017">
        <v>2831600.4971675104</v>
      </c>
      <c r="W21" s="1017">
        <v>528120.16723006801</v>
      </c>
      <c r="X21" s="1017">
        <v>528120.16723006801</v>
      </c>
      <c r="Y21" s="1017">
        <v>4504140.0128352791</v>
      </c>
      <c r="Z21" s="1017">
        <v>337999.54238668538</v>
      </c>
      <c r="AA21" s="1017">
        <v>129935.372</v>
      </c>
      <c r="AB21" s="1017">
        <v>545759.12400000007</v>
      </c>
      <c r="AC21" s="1017">
        <v>1068456.9079999996</v>
      </c>
      <c r="AD21" s="1018">
        <v>6586290.9592219647</v>
      </c>
      <c r="AE21" s="1018">
        <v>9946011.6236195434</v>
      </c>
      <c r="AF21" s="1017">
        <v>-2017548.7003043096</v>
      </c>
      <c r="AG21" s="1017">
        <v>7928462.9233152336</v>
      </c>
      <c r="AP21" s="275"/>
    </row>
    <row r="22" spans="1:42">
      <c r="A22" s="505"/>
      <c r="B22" s="471" t="s">
        <v>148</v>
      </c>
      <c r="C22" s="276">
        <v>431003.61953299999</v>
      </c>
      <c r="D22" s="273">
        <v>273706.93146529997</v>
      </c>
      <c r="E22" s="273">
        <v>5362979.8372684997</v>
      </c>
      <c r="F22" s="276">
        <v>210980.93156915926</v>
      </c>
      <c r="G22" s="273">
        <v>136600.31599999999</v>
      </c>
      <c r="H22" s="274">
        <v>866293.98499999999</v>
      </c>
      <c r="I22" s="273">
        <v>697483.36399999994</v>
      </c>
      <c r="J22" s="276">
        <v>7274338.4338376587</v>
      </c>
      <c r="K22" s="273">
        <v>7979048.984835959</v>
      </c>
      <c r="L22" s="274">
        <v>869190.08079987974</v>
      </c>
      <c r="M22" s="273">
        <v>-753232.12978564668</v>
      </c>
      <c r="N22" s="273">
        <v>-157371.95699999999</v>
      </c>
      <c r="O22" s="277">
        <v>-41414.00598576694</v>
      </c>
      <c r="P22" s="1017">
        <v>225576.8161813</v>
      </c>
      <c r="Q22" s="1018">
        <v>1653628.6480309998</v>
      </c>
      <c r="R22" s="1017">
        <v>366511.78591685911</v>
      </c>
      <c r="S22" s="1017">
        <v>5500</v>
      </c>
      <c r="T22" s="276">
        <v>538689.15600000008</v>
      </c>
      <c r="U22" s="1017">
        <v>65797.625</v>
      </c>
      <c r="V22" s="1018">
        <v>2855704.031129159</v>
      </c>
      <c r="W22" s="1017">
        <v>545516.07668831525</v>
      </c>
      <c r="X22" s="1017">
        <v>545516.07668831525</v>
      </c>
      <c r="Y22" s="1017">
        <v>4545900.4981412794</v>
      </c>
      <c r="Z22" s="1017">
        <v>354117.85889148992</v>
      </c>
      <c r="AA22" s="1017">
        <v>131001.152</v>
      </c>
      <c r="AB22" s="276">
        <v>554932.45400000014</v>
      </c>
      <c r="AC22" s="1017">
        <v>1074379.2669999998</v>
      </c>
      <c r="AD22" s="1018">
        <v>6660331.230032769</v>
      </c>
      <c r="AE22" s="1018">
        <v>10061551.337850243</v>
      </c>
      <c r="AF22" s="1017">
        <v>-2041088.3460279889</v>
      </c>
      <c r="AG22" s="276">
        <v>8020462.9918222539</v>
      </c>
      <c r="AP22" s="275"/>
    </row>
    <row r="23" spans="1:42">
      <c r="A23" s="505"/>
      <c r="B23" s="471" t="s">
        <v>149</v>
      </c>
      <c r="C23" s="276">
        <v>454982.92924100003</v>
      </c>
      <c r="D23" s="273">
        <v>308016.55878330005</v>
      </c>
      <c r="E23" s="273">
        <v>5454317.9011209989</v>
      </c>
      <c r="F23" s="276">
        <v>199413.02061162994</v>
      </c>
      <c r="G23" s="273">
        <v>136381.29699999999</v>
      </c>
      <c r="H23" s="274">
        <v>866927.14499999979</v>
      </c>
      <c r="I23" s="273">
        <v>691798.37899999996</v>
      </c>
      <c r="J23" s="276">
        <v>7348837.7427326282</v>
      </c>
      <c r="K23" s="273">
        <v>8111837.2307569282</v>
      </c>
      <c r="L23" s="274">
        <v>858701.22979736014</v>
      </c>
      <c r="M23" s="273">
        <v>-752516.33257856895</v>
      </c>
      <c r="N23" s="273">
        <v>-158119.73199999999</v>
      </c>
      <c r="O23" s="277">
        <v>-51934.834781208803</v>
      </c>
      <c r="P23" s="1017">
        <v>261918.29109330004</v>
      </c>
      <c r="Q23" s="1018">
        <v>1650646.9534759999</v>
      </c>
      <c r="R23" s="1017">
        <v>365895.51435027528</v>
      </c>
      <c r="S23" s="1017">
        <v>5500</v>
      </c>
      <c r="T23" s="276">
        <v>549610.81999999995</v>
      </c>
      <c r="U23" s="1017">
        <v>72088.948999999993</v>
      </c>
      <c r="V23" s="1018">
        <v>2905660.5279195751</v>
      </c>
      <c r="W23" s="1017">
        <v>556895.75358411844</v>
      </c>
      <c r="X23" s="1017">
        <v>556895.75358411844</v>
      </c>
      <c r="Y23" s="1017">
        <v>4665169.7776382789</v>
      </c>
      <c r="Z23" s="1017">
        <v>357021.42879925348</v>
      </c>
      <c r="AA23" s="1017">
        <v>132031.1</v>
      </c>
      <c r="AB23" s="276">
        <v>561862.44999999995</v>
      </c>
      <c r="AC23" s="1017">
        <v>1131189.659</v>
      </c>
      <c r="AD23" s="1018">
        <v>6847274.4154375326</v>
      </c>
      <c r="AE23" s="1018">
        <v>10309830.696941227</v>
      </c>
      <c r="AF23" s="1017">
        <v>-2146058.6314031584</v>
      </c>
      <c r="AG23" s="276">
        <v>8163772.0655380683</v>
      </c>
      <c r="AP23" s="275"/>
    </row>
    <row r="24" spans="1:42">
      <c r="A24" s="505"/>
      <c r="B24" s="471" t="s">
        <v>150</v>
      </c>
      <c r="C24" s="276">
        <v>453030.58128900005</v>
      </c>
      <c r="D24" s="273">
        <v>282511.23808629997</v>
      </c>
      <c r="E24" s="273">
        <v>5538078.7966315001</v>
      </c>
      <c r="F24" s="276">
        <v>233013.30537071262</v>
      </c>
      <c r="G24" s="273">
        <v>138306.87900000002</v>
      </c>
      <c r="H24" s="274">
        <v>875712.56600000011</v>
      </c>
      <c r="I24" s="273">
        <v>697355.89100000006</v>
      </c>
      <c r="J24" s="276">
        <v>7482467.4380022129</v>
      </c>
      <c r="K24" s="273">
        <v>8218009.2573775128</v>
      </c>
      <c r="L24" s="274">
        <v>835202.5802127301</v>
      </c>
      <c r="M24" s="273">
        <v>-715755.68687776523</v>
      </c>
      <c r="N24" s="273">
        <v>-159767.54</v>
      </c>
      <c r="O24" s="277">
        <v>-40320.646665035136</v>
      </c>
      <c r="P24" s="1017">
        <v>291833.03687030001</v>
      </c>
      <c r="Q24" s="1018">
        <v>1656012.0681100001</v>
      </c>
      <c r="R24" s="1017">
        <v>374643.22771200136</v>
      </c>
      <c r="S24" s="1017">
        <v>6000</v>
      </c>
      <c r="T24" s="276">
        <v>551882.51099999994</v>
      </c>
      <c r="U24" s="1017">
        <v>67716.445000000007</v>
      </c>
      <c r="V24" s="1018">
        <v>2948087.2886923011</v>
      </c>
      <c r="W24" s="1017">
        <v>581017.88935110776</v>
      </c>
      <c r="X24" s="1017">
        <v>581017.88935110776</v>
      </c>
      <c r="Y24" s="1017">
        <v>4684415.2516653799</v>
      </c>
      <c r="Z24" s="1017">
        <v>360045.84239858337</v>
      </c>
      <c r="AA24" s="1017">
        <v>133786.57499999998</v>
      </c>
      <c r="AB24" s="276">
        <v>566633.06699999992</v>
      </c>
      <c r="AC24" s="1017">
        <v>1135370.3739999998</v>
      </c>
      <c r="AD24" s="1018">
        <v>6880251.1100639626</v>
      </c>
      <c r="AE24" s="1018">
        <v>10409356.288107371</v>
      </c>
      <c r="AF24" s="1017">
        <v>-2151026.3840648248</v>
      </c>
      <c r="AG24" s="276">
        <v>8258329.9040425457</v>
      </c>
      <c r="AP24" s="275"/>
    </row>
    <row r="25" spans="1:42">
      <c r="A25" s="505"/>
      <c r="B25" s="471" t="s">
        <v>151</v>
      </c>
      <c r="C25" s="276">
        <v>439921.822246</v>
      </c>
      <c r="D25" s="273">
        <v>269768.79810406</v>
      </c>
      <c r="E25" s="273">
        <v>5557411.0954199992</v>
      </c>
      <c r="F25" s="276">
        <v>211708.1469715446</v>
      </c>
      <c r="G25" s="273">
        <v>134497.58300000001</v>
      </c>
      <c r="H25" s="274">
        <v>895755.55399999989</v>
      </c>
      <c r="I25" s="273">
        <v>698781.54</v>
      </c>
      <c r="J25" s="276">
        <v>7498153.9193915436</v>
      </c>
      <c r="K25" s="273">
        <v>8207844.5397416037</v>
      </c>
      <c r="L25" s="274">
        <v>810904.42003596993</v>
      </c>
      <c r="M25" s="273">
        <v>-736505.0967155362</v>
      </c>
      <c r="N25" s="273">
        <v>-160498.24400000001</v>
      </c>
      <c r="O25" s="277">
        <v>-86098.920679566276</v>
      </c>
      <c r="P25" s="1017">
        <v>291383.07312305999</v>
      </c>
      <c r="Q25" s="1018">
        <v>1650325.67399552</v>
      </c>
      <c r="R25" s="1017">
        <v>382516.2867920986</v>
      </c>
      <c r="S25" s="1017">
        <v>5500</v>
      </c>
      <c r="T25" s="276">
        <v>563125.07199999993</v>
      </c>
      <c r="U25" s="1017">
        <v>74086.758000000002</v>
      </c>
      <c r="V25" s="1018">
        <v>2966936.8639106783</v>
      </c>
      <c r="W25" s="1017">
        <v>608318.12979883666</v>
      </c>
      <c r="X25" s="1017">
        <v>608318.12979883666</v>
      </c>
      <c r="Y25" s="1017">
        <v>4721952.8399430001</v>
      </c>
      <c r="Z25" s="1017">
        <v>351311.6302356355</v>
      </c>
      <c r="AA25" s="1017">
        <v>134062.12099999998</v>
      </c>
      <c r="AB25" s="276">
        <v>570835.38199999998</v>
      </c>
      <c r="AC25" s="1017">
        <v>1135108.23</v>
      </c>
      <c r="AD25" s="1018">
        <v>6913270.2031786367</v>
      </c>
      <c r="AE25" s="1018">
        <v>10488525.196888153</v>
      </c>
      <c r="AF25" s="1017">
        <v>-2194581.7364680707</v>
      </c>
      <c r="AG25" s="276">
        <v>8293943.4604200814</v>
      </c>
      <c r="AP25" s="275"/>
    </row>
    <row r="26" spans="1:42">
      <c r="A26" s="505"/>
      <c r="B26" s="471" t="s">
        <v>152</v>
      </c>
      <c r="C26" s="276">
        <v>447565.89793000004</v>
      </c>
      <c r="D26" s="273">
        <v>276787.05233805999</v>
      </c>
      <c r="E26" s="273">
        <v>5626727.2235704996</v>
      </c>
      <c r="F26" s="276">
        <v>210291.44417782745</v>
      </c>
      <c r="G26" s="273">
        <v>135119.908</v>
      </c>
      <c r="H26" s="274">
        <v>897878.06299999985</v>
      </c>
      <c r="I26" s="273">
        <v>697517.12599999993</v>
      </c>
      <c r="J26" s="276">
        <v>7567533.7647483274</v>
      </c>
      <c r="K26" s="273">
        <v>8291886.7150163874</v>
      </c>
      <c r="L26" s="274">
        <v>821428.31014003011</v>
      </c>
      <c r="M26" s="273">
        <v>-720224.30396637041</v>
      </c>
      <c r="N26" s="273">
        <v>-160809.13500000001</v>
      </c>
      <c r="O26" s="277">
        <v>-59605.128826340311</v>
      </c>
      <c r="P26" s="1017">
        <v>307859.35636005999</v>
      </c>
      <c r="Q26" s="1018">
        <v>1615222.877104</v>
      </c>
      <c r="R26" s="1017">
        <v>350618.89886059432</v>
      </c>
      <c r="S26" s="1017">
        <v>6500</v>
      </c>
      <c r="T26" s="276">
        <v>561794.82200000016</v>
      </c>
      <c r="U26" s="1017">
        <v>70019.634000000005</v>
      </c>
      <c r="V26" s="1018">
        <v>2912015.5883246544</v>
      </c>
      <c r="W26" s="1017">
        <v>619239.18610128155</v>
      </c>
      <c r="X26" s="1017">
        <v>619239.18610128155</v>
      </c>
      <c r="Y26" s="1017">
        <v>4801959.5629310003</v>
      </c>
      <c r="Z26" s="1017">
        <v>353915.68267453375</v>
      </c>
      <c r="AA26" s="1017">
        <v>136791.15</v>
      </c>
      <c r="AB26" s="276">
        <v>575175.71100000001</v>
      </c>
      <c r="AC26" s="1017">
        <v>1147677.0289999999</v>
      </c>
      <c r="AD26" s="1018">
        <v>7015519.1356055336</v>
      </c>
      <c r="AE26" s="1018">
        <v>10546773.91003147</v>
      </c>
      <c r="AF26" s="1017">
        <v>-2195282.0631891564</v>
      </c>
      <c r="AG26" s="276">
        <v>8351491.8468423132</v>
      </c>
      <c r="AP26" s="275"/>
    </row>
    <row r="27" spans="1:42">
      <c r="A27" s="505"/>
      <c r="B27" s="471" t="s">
        <v>153</v>
      </c>
      <c r="C27" s="276">
        <v>444052.26518499997</v>
      </c>
      <c r="D27" s="273">
        <v>261065.86514765004</v>
      </c>
      <c r="E27" s="273">
        <v>5692387.3269964997</v>
      </c>
      <c r="F27" s="276">
        <v>214530.09177943485</v>
      </c>
      <c r="G27" s="273">
        <v>133989.78200000001</v>
      </c>
      <c r="H27" s="274">
        <v>890874.19100000011</v>
      </c>
      <c r="I27" s="273">
        <v>696523.38699999999</v>
      </c>
      <c r="J27" s="276">
        <v>7628304.7787759351</v>
      </c>
      <c r="K27" s="273">
        <v>8333422.9091085847</v>
      </c>
      <c r="L27" s="274">
        <v>897264.95430256973</v>
      </c>
      <c r="M27" s="273">
        <v>-725751.17707212269</v>
      </c>
      <c r="N27" s="273">
        <v>-162146.03899999999</v>
      </c>
      <c r="O27" s="277">
        <v>9367.738230447052</v>
      </c>
      <c r="P27" s="1017">
        <v>257135</v>
      </c>
      <c r="Q27" s="1018">
        <v>1616957.05023124</v>
      </c>
      <c r="R27" s="1017">
        <v>352615.85173321137</v>
      </c>
      <c r="S27" s="1017">
        <v>13500</v>
      </c>
      <c r="T27" s="276">
        <v>553603.37800000014</v>
      </c>
      <c r="U27" s="1017">
        <v>72607.089000000007</v>
      </c>
      <c r="V27" s="1018">
        <v>2866418.0031271013</v>
      </c>
      <c r="W27" s="1017">
        <v>636366.9113016529</v>
      </c>
      <c r="X27" s="1017">
        <v>636366.9113016529</v>
      </c>
      <c r="Y27" s="1017">
        <v>4833940.4874664098</v>
      </c>
      <c r="Z27" s="1017">
        <v>368454.78195380757</v>
      </c>
      <c r="AA27" s="1017">
        <v>136443.125</v>
      </c>
      <c r="AB27" s="276">
        <v>577175.071</v>
      </c>
      <c r="AC27" s="1017">
        <v>1154191.2049999996</v>
      </c>
      <c r="AD27" s="1018">
        <v>7070204.6704202183</v>
      </c>
      <c r="AE27" s="1018">
        <v>10572989.584848972</v>
      </c>
      <c r="AF27" s="1017">
        <v>-2248934.4109717244</v>
      </c>
      <c r="AG27" s="276">
        <v>8324055.1738772476</v>
      </c>
      <c r="AP27" s="275"/>
    </row>
    <row r="28" spans="1:42">
      <c r="A28" s="505"/>
      <c r="B28" s="471" t="s">
        <v>154</v>
      </c>
      <c r="C28" s="276">
        <v>452770.71453</v>
      </c>
      <c r="D28" s="273">
        <v>250353.71219677001</v>
      </c>
      <c r="E28" s="273">
        <v>5770143.3482769998</v>
      </c>
      <c r="F28" s="276">
        <v>202856.42057820101</v>
      </c>
      <c r="G28" s="273">
        <v>136760.772</v>
      </c>
      <c r="H28" s="274">
        <v>896505.20000000019</v>
      </c>
      <c r="I28" s="273">
        <v>693937.94</v>
      </c>
      <c r="J28" s="276">
        <v>7700203.6808552016</v>
      </c>
      <c r="K28" s="273">
        <v>8403328.1075819712</v>
      </c>
      <c r="L28" s="274">
        <v>901490.54205950012</v>
      </c>
      <c r="M28" s="273">
        <v>-734638.47697281651</v>
      </c>
      <c r="N28" s="273">
        <v>-163819.77299999999</v>
      </c>
      <c r="O28" s="277">
        <v>3032.2920866836212</v>
      </c>
      <c r="P28" s="1017">
        <v>246297.20743577002</v>
      </c>
      <c r="Q28" s="1018">
        <v>1668700.118273</v>
      </c>
      <c r="R28" s="1017">
        <v>357422.85469321575</v>
      </c>
      <c r="S28" s="1017">
        <v>11259.921</v>
      </c>
      <c r="T28" s="276">
        <v>554237.22499999998</v>
      </c>
      <c r="U28" s="1017">
        <v>66068.12</v>
      </c>
      <c r="V28" s="1018">
        <v>2903985.4464019854</v>
      </c>
      <c r="W28" s="1017">
        <v>639496.81670470152</v>
      </c>
      <c r="X28" s="1017">
        <v>639496.81670470152</v>
      </c>
      <c r="Y28" s="1017">
        <v>4874599.0573141892</v>
      </c>
      <c r="Z28" s="1017">
        <v>373758.25518675119</v>
      </c>
      <c r="AA28" s="1017">
        <v>137148.51</v>
      </c>
      <c r="AB28" s="276">
        <v>584364.63799999992</v>
      </c>
      <c r="AC28" s="1017">
        <v>1166636.8399999996</v>
      </c>
      <c r="AD28" s="1018">
        <v>7136507.3005009405</v>
      </c>
      <c r="AE28" s="1018">
        <v>10679989.563607628</v>
      </c>
      <c r="AF28" s="1017">
        <v>-2279693.7481118417</v>
      </c>
      <c r="AG28" s="276">
        <v>8400295.8154957853</v>
      </c>
      <c r="AP28" s="275"/>
    </row>
    <row r="29" spans="1:42">
      <c r="A29" s="505"/>
      <c r="B29" s="471" t="s">
        <v>155</v>
      </c>
      <c r="C29" s="276">
        <v>451113.38144200004</v>
      </c>
      <c r="D29" s="273">
        <v>290435.37307077297</v>
      </c>
      <c r="E29" s="273">
        <v>5806227.9367093602</v>
      </c>
      <c r="F29" s="276">
        <v>214106.92449786607</v>
      </c>
      <c r="G29" s="273">
        <v>137910.51999999999</v>
      </c>
      <c r="H29" s="274">
        <v>901564.98099999991</v>
      </c>
      <c r="I29" s="273">
        <v>700194.92699999991</v>
      </c>
      <c r="J29" s="276">
        <v>7760005.2892072266</v>
      </c>
      <c r="K29" s="273">
        <v>8501554.0437199995</v>
      </c>
      <c r="L29" s="274">
        <v>811199.40942999977</v>
      </c>
      <c r="M29" s="273">
        <v>-803555.41314992588</v>
      </c>
      <c r="N29" s="273">
        <v>-61938.254999999997</v>
      </c>
      <c r="O29" s="277">
        <v>-54294.258719926111</v>
      </c>
      <c r="P29" s="1017">
        <v>368909.65294477303</v>
      </c>
      <c r="Q29" s="1018">
        <v>1685623.32848307</v>
      </c>
      <c r="R29" s="1017">
        <v>373020.38920421735</v>
      </c>
      <c r="S29" s="1017">
        <v>11502.362999999999</v>
      </c>
      <c r="T29" s="276">
        <v>503388.48200000002</v>
      </c>
      <c r="U29" s="1017">
        <v>66289.544999999998</v>
      </c>
      <c r="V29" s="1018">
        <v>3008733.7606320605</v>
      </c>
      <c r="W29" s="1017">
        <v>655983.85622596031</v>
      </c>
      <c r="X29" s="1017">
        <v>655983.85622596031</v>
      </c>
      <c r="Y29" s="1017">
        <v>4961906.0081110001</v>
      </c>
      <c r="Z29" s="1017">
        <v>393750.79303890769</v>
      </c>
      <c r="AA29" s="1017">
        <v>138027.78100000002</v>
      </c>
      <c r="AB29" s="276">
        <v>587590.19900000002</v>
      </c>
      <c r="AC29" s="1017">
        <v>1172849.8430000001</v>
      </c>
      <c r="AD29" s="1018">
        <v>7254124.6241499074</v>
      </c>
      <c r="AE29" s="1018">
        <v>10918842.241007928</v>
      </c>
      <c r="AF29" s="1017">
        <v>-2362993.9385672435</v>
      </c>
      <c r="AG29" s="276">
        <v>8555848.3024406843</v>
      </c>
      <c r="AP29" s="275"/>
    </row>
    <row r="30" spans="1:42">
      <c r="A30" s="505"/>
      <c r="B30" s="471" t="s">
        <v>156</v>
      </c>
      <c r="C30" s="276">
        <v>438225.32022199995</v>
      </c>
      <c r="D30" s="273">
        <v>282781.60338383995</v>
      </c>
      <c r="E30" s="273">
        <v>5871274.0694709998</v>
      </c>
      <c r="F30" s="276">
        <v>222075.13307465083</v>
      </c>
      <c r="G30" s="273">
        <v>141152.826</v>
      </c>
      <c r="H30" s="274">
        <v>905206.91900000011</v>
      </c>
      <c r="I30" s="273">
        <v>694425.34400000004</v>
      </c>
      <c r="J30" s="276">
        <v>7834134.29154565</v>
      </c>
      <c r="K30" s="273">
        <v>8555141.2151514906</v>
      </c>
      <c r="L30" s="274">
        <v>784799.59777447034</v>
      </c>
      <c r="M30" s="273">
        <v>-801788.62934685359</v>
      </c>
      <c r="N30" s="273">
        <v>-63645.192000000003</v>
      </c>
      <c r="O30" s="277">
        <v>-80634.223572383256</v>
      </c>
      <c r="P30" s="1017">
        <v>418005.92683484004</v>
      </c>
      <c r="Q30" s="1017">
        <v>1621603.7973110001</v>
      </c>
      <c r="R30" s="1017">
        <v>382754.98118449736</v>
      </c>
      <c r="S30" s="1017">
        <v>9200</v>
      </c>
      <c r="T30" s="276">
        <v>509798.12300000002</v>
      </c>
      <c r="U30" s="1017">
        <v>65905.902000000002</v>
      </c>
      <c r="V30" s="1018">
        <v>3007268.7303303378</v>
      </c>
      <c r="W30" s="1017">
        <v>701130.56301958184</v>
      </c>
      <c r="X30" s="1017">
        <v>701130.56301958184</v>
      </c>
      <c r="Y30" s="1017">
        <v>5021586.7827110002</v>
      </c>
      <c r="Z30" s="1017">
        <v>408136.74654467095</v>
      </c>
      <c r="AA30" s="1017">
        <v>137316.35400000002</v>
      </c>
      <c r="AB30" s="276">
        <v>594259.40700000001</v>
      </c>
      <c r="AC30" s="1017">
        <v>1179691.1159999999</v>
      </c>
      <c r="AD30" s="1018">
        <v>7340990.4062556718</v>
      </c>
      <c r="AE30" s="1018">
        <v>11049389.699605592</v>
      </c>
      <c r="AF30" s="1017">
        <v>-2413614.260881491</v>
      </c>
      <c r="AG30" s="276">
        <v>8635775.4387241006</v>
      </c>
      <c r="AP30" s="275"/>
    </row>
    <row r="31" spans="1:42">
      <c r="A31" s="505"/>
      <c r="B31" s="471" t="s">
        <v>157</v>
      </c>
      <c r="C31" s="276">
        <v>441947.39345800004</v>
      </c>
      <c r="D31" s="273">
        <v>283577.12428046996</v>
      </c>
      <c r="E31" s="273">
        <v>5916388.2184769996</v>
      </c>
      <c r="F31" s="276">
        <v>227967.51023384833</v>
      </c>
      <c r="G31" s="273">
        <v>140766.103</v>
      </c>
      <c r="H31" s="274">
        <v>910493.44220000005</v>
      </c>
      <c r="I31" s="273">
        <v>691245.81099999999</v>
      </c>
      <c r="J31" s="276">
        <v>7886861.0849108482</v>
      </c>
      <c r="K31" s="273">
        <v>8612385.6026493181</v>
      </c>
      <c r="L31" s="274">
        <v>737465.34402054513</v>
      </c>
      <c r="M31" s="273">
        <v>-780495.71669195965</v>
      </c>
      <c r="N31" s="273">
        <v>-65465.03</v>
      </c>
      <c r="O31" s="277">
        <v>-108495.40267141451</v>
      </c>
      <c r="P31" s="1017">
        <v>438319.13632446999</v>
      </c>
      <c r="Q31" s="1017">
        <v>1632059.2148686501</v>
      </c>
      <c r="R31" s="1017">
        <v>394630.00374107651</v>
      </c>
      <c r="S31" s="1017">
        <v>9000</v>
      </c>
      <c r="T31" s="276">
        <v>504955.78</v>
      </c>
      <c r="U31" s="1017">
        <v>68342.813000000009</v>
      </c>
      <c r="V31" s="1018">
        <v>3047306.9479341963</v>
      </c>
      <c r="W31" s="1017">
        <v>715324.62205774232</v>
      </c>
      <c r="X31" s="1017">
        <v>715324.62205774232</v>
      </c>
      <c r="Y31" s="1017">
        <v>5094946.5054989997</v>
      </c>
      <c r="Z31" s="1017">
        <v>414084.13937602064</v>
      </c>
      <c r="AA31" s="1017">
        <v>136631.005</v>
      </c>
      <c r="AB31" s="276">
        <v>607081.14</v>
      </c>
      <c r="AC31" s="1017">
        <v>1184194.4669999999</v>
      </c>
      <c r="AD31" s="1018">
        <v>7436937.2568750214</v>
      </c>
      <c r="AE31" s="1018">
        <v>11199568.82686696</v>
      </c>
      <c r="AF31" s="1017">
        <v>-2478687.8227457074</v>
      </c>
      <c r="AG31" s="1017">
        <v>8720881.0041212533</v>
      </c>
      <c r="AP31" s="275"/>
    </row>
    <row r="32" spans="1:42">
      <c r="A32" s="505"/>
      <c r="B32" s="471" t="s">
        <v>158</v>
      </c>
      <c r="C32" s="276">
        <v>463511.82875599997</v>
      </c>
      <c r="D32" s="273">
        <v>296274.90602634999</v>
      </c>
      <c r="E32" s="273">
        <v>5965178.160537011</v>
      </c>
      <c r="F32" s="276">
        <v>226385.91414263847</v>
      </c>
      <c r="G32" s="273">
        <v>137927.97500000001</v>
      </c>
      <c r="H32" s="274">
        <v>946684.21</v>
      </c>
      <c r="I32" s="273">
        <v>693625.03899999987</v>
      </c>
      <c r="J32" s="276">
        <v>7969801.2986796489</v>
      </c>
      <c r="K32" s="273">
        <v>8729588.0334619991</v>
      </c>
      <c r="L32" s="274">
        <v>750541.14853672683</v>
      </c>
      <c r="M32" s="273">
        <v>-817548.19624504796</v>
      </c>
      <c r="N32" s="273">
        <v>-66657.63</v>
      </c>
      <c r="O32" s="277">
        <v>-133664.67770832113</v>
      </c>
      <c r="P32" s="1017">
        <v>472817.03840745997</v>
      </c>
      <c r="Q32" s="1017">
        <v>1643185.4524037701</v>
      </c>
      <c r="R32" s="1017">
        <v>400708.8990144321</v>
      </c>
      <c r="S32" s="1017">
        <v>6750</v>
      </c>
      <c r="T32" s="277">
        <v>511819.50699999998</v>
      </c>
      <c r="U32" s="1018">
        <v>64755.718000000001</v>
      </c>
      <c r="V32" s="1018">
        <v>3100036.6148256618</v>
      </c>
      <c r="W32" s="1018">
        <v>755379.61471053096</v>
      </c>
      <c r="X32" s="1017">
        <v>755379.61471053096</v>
      </c>
      <c r="Y32" s="277">
        <v>5135546.6724300003</v>
      </c>
      <c r="Z32" s="1017">
        <v>425804.77012101136</v>
      </c>
      <c r="AA32" s="1018">
        <v>142102.24</v>
      </c>
      <c r="AB32" s="1017">
        <v>611724.25299999991</v>
      </c>
      <c r="AC32" s="1018">
        <v>1185946.4239999999</v>
      </c>
      <c r="AD32" s="1018">
        <v>7501124.3595510107</v>
      </c>
      <c r="AE32" s="1018">
        <v>11356540.589087203</v>
      </c>
      <c r="AF32" s="1018">
        <v>-2493287.8779187254</v>
      </c>
      <c r="AG32" s="1017">
        <v>8863252.7111684773</v>
      </c>
      <c r="AP32" s="275"/>
    </row>
    <row r="33" spans="1:42">
      <c r="A33" s="505"/>
      <c r="B33" s="272"/>
      <c r="C33" s="276"/>
      <c r="D33" s="273"/>
      <c r="E33" s="273"/>
      <c r="F33" s="276"/>
      <c r="G33" s="273"/>
      <c r="H33" s="274"/>
      <c r="I33" s="273"/>
      <c r="J33" s="276"/>
      <c r="K33" s="273"/>
      <c r="L33" s="274"/>
      <c r="M33" s="273"/>
      <c r="N33" s="273"/>
      <c r="O33" s="277"/>
      <c r="P33" s="1017"/>
      <c r="Q33" s="1018"/>
      <c r="R33" s="1017"/>
      <c r="S33" s="1017"/>
      <c r="T33" s="276"/>
      <c r="U33" s="1017"/>
      <c r="V33" s="1018"/>
      <c r="W33" s="1017"/>
      <c r="X33" s="1017"/>
      <c r="Y33" s="1017"/>
      <c r="Z33" s="1017"/>
      <c r="AA33" s="1017"/>
      <c r="AB33" s="276"/>
      <c r="AC33" s="1017"/>
      <c r="AD33" s="1018"/>
      <c r="AE33" s="1018"/>
      <c r="AF33" s="1017"/>
      <c r="AG33" s="1017"/>
      <c r="AP33" s="275"/>
    </row>
    <row r="34" spans="1:42">
      <c r="A34" s="285">
        <v>2019</v>
      </c>
      <c r="B34" s="471" t="s">
        <v>147</v>
      </c>
      <c r="C34" s="276">
        <v>448864.85427200003</v>
      </c>
      <c r="D34" s="273">
        <v>287405.75790402002</v>
      </c>
      <c r="E34" s="273">
        <v>5985755.3705890002</v>
      </c>
      <c r="F34" s="276">
        <v>217577.9626664861</v>
      </c>
      <c r="G34" s="273">
        <v>137137.40399999998</v>
      </c>
      <c r="H34" s="274">
        <v>956311.95500000007</v>
      </c>
      <c r="I34" s="273">
        <v>708196.55799999984</v>
      </c>
      <c r="J34" s="276">
        <v>8004979.2502554869</v>
      </c>
      <c r="K34" s="273">
        <v>8741249.8624315076</v>
      </c>
      <c r="L34" s="274">
        <v>676898.51206393412</v>
      </c>
      <c r="M34" s="273">
        <v>-798496.25530712178</v>
      </c>
      <c r="N34" s="273">
        <v>-65424.101000000002</v>
      </c>
      <c r="O34" s="277">
        <v>-187021.84424318766</v>
      </c>
      <c r="P34" s="1017">
        <v>516469.33139601996</v>
      </c>
      <c r="Q34" s="1017">
        <v>1692940.0055130001</v>
      </c>
      <c r="R34" s="1017">
        <v>417472.3334535287</v>
      </c>
      <c r="S34" s="1017">
        <v>8800</v>
      </c>
      <c r="T34" s="276">
        <v>514514.82900000009</v>
      </c>
      <c r="U34" s="1017">
        <v>67115.413</v>
      </c>
      <c r="V34" s="1017">
        <v>3217311.9123625485</v>
      </c>
      <c r="W34" s="1017">
        <v>711100.83738204441</v>
      </c>
      <c r="X34" s="1017">
        <v>711100.83738204441</v>
      </c>
      <c r="Y34" s="1017">
        <v>5126060.72596124</v>
      </c>
      <c r="Z34" s="1017">
        <v>423325.0708215363</v>
      </c>
      <c r="AA34" s="1017">
        <v>141157.54399999999</v>
      </c>
      <c r="AB34" s="1017">
        <v>616921.94199999992</v>
      </c>
      <c r="AC34" s="1017">
        <v>1189178.308</v>
      </c>
      <c r="AD34" s="1018">
        <v>7496643.5907827765</v>
      </c>
      <c r="AE34" s="1018">
        <v>11425056.340527371</v>
      </c>
      <c r="AF34" s="1017">
        <v>-2496784.6338530462</v>
      </c>
      <c r="AG34" s="1017">
        <v>8928271.7066743243</v>
      </c>
      <c r="AP34" s="275"/>
    </row>
    <row r="35" spans="1:42">
      <c r="A35" s="505"/>
      <c r="B35" s="471" t="s">
        <v>148</v>
      </c>
      <c r="C35" s="276">
        <v>455735.26109299995</v>
      </c>
      <c r="D35" s="273">
        <v>286152.97224702005</v>
      </c>
      <c r="E35" s="273">
        <v>6037582.34657708</v>
      </c>
      <c r="F35" s="276">
        <v>232042.22130077341</v>
      </c>
      <c r="G35" s="273">
        <v>137899.989</v>
      </c>
      <c r="H35" s="274">
        <v>964850.76099999994</v>
      </c>
      <c r="I35" s="273">
        <v>716255.56800000009</v>
      </c>
      <c r="J35" s="276">
        <v>8088630.8858778533</v>
      </c>
      <c r="K35" s="273">
        <v>8830519.1192178726</v>
      </c>
      <c r="L35" s="274">
        <v>690903.64321384847</v>
      </c>
      <c r="M35" s="273">
        <v>-786619.31044130563</v>
      </c>
      <c r="N35" s="273">
        <v>-65573.384000000005</v>
      </c>
      <c r="O35" s="277">
        <v>-161289.05122745718</v>
      </c>
      <c r="P35" s="1017">
        <v>511722.18007702002</v>
      </c>
      <c r="Q35" s="1018">
        <v>1726111.7660315</v>
      </c>
      <c r="R35" s="1017">
        <v>435348.1807122294</v>
      </c>
      <c r="S35" s="1017">
        <v>11200</v>
      </c>
      <c r="T35" s="276">
        <v>520177.05200000008</v>
      </c>
      <c r="U35" s="1017">
        <v>67284.991999999998</v>
      </c>
      <c r="V35" s="1018">
        <v>3271844.1708207498</v>
      </c>
      <c r="W35" s="1017">
        <v>714745.774540624</v>
      </c>
      <c r="X35" s="1017">
        <v>714745.774540624</v>
      </c>
      <c r="Y35" s="1017">
        <v>5142996.3405839996</v>
      </c>
      <c r="Z35" s="1017">
        <v>414000.55730929691</v>
      </c>
      <c r="AA35" s="1017">
        <v>140780.33900000001</v>
      </c>
      <c r="AB35" s="276">
        <v>635088.17499999993</v>
      </c>
      <c r="AC35" s="1017">
        <v>1192396.905</v>
      </c>
      <c r="AD35" s="1018">
        <v>7525262.3168932972</v>
      </c>
      <c r="AE35" s="1018">
        <v>11511852.26225467</v>
      </c>
      <c r="AF35" s="1017">
        <v>-2520044.0928097395</v>
      </c>
      <c r="AG35" s="276">
        <v>8991808.1694449298</v>
      </c>
      <c r="AP35" s="275"/>
    </row>
    <row r="36" spans="1:42">
      <c r="A36" s="505"/>
      <c r="B36" s="471" t="s">
        <v>149</v>
      </c>
      <c r="C36" s="276">
        <v>484211.72990400007</v>
      </c>
      <c r="D36" s="273">
        <v>299239.01414976001</v>
      </c>
      <c r="E36" s="273">
        <v>6059956.4373563305</v>
      </c>
      <c r="F36" s="276">
        <v>221735.38167585633</v>
      </c>
      <c r="G36" s="273">
        <v>135387.16</v>
      </c>
      <c r="H36" s="274">
        <v>974855.80799999996</v>
      </c>
      <c r="I36" s="273">
        <v>726683.07700000005</v>
      </c>
      <c r="J36" s="276">
        <v>8118617.8640321866</v>
      </c>
      <c r="K36" s="273">
        <v>8902068.6080859471</v>
      </c>
      <c r="L36" s="274">
        <v>691891.48242887517</v>
      </c>
      <c r="M36" s="273">
        <v>-661284.81462469592</v>
      </c>
      <c r="N36" s="273">
        <v>-64250.818000000007</v>
      </c>
      <c r="O36" s="277">
        <v>-33644.150195820759</v>
      </c>
      <c r="P36" s="1017">
        <v>504705.95141511003</v>
      </c>
      <c r="Q36" s="1018">
        <v>1733524.5099849999</v>
      </c>
      <c r="R36" s="1017">
        <v>376025.39422424906</v>
      </c>
      <c r="S36" s="1017">
        <v>9500</v>
      </c>
      <c r="T36" s="276">
        <v>523572.65899999999</v>
      </c>
      <c r="U36" s="1017">
        <v>77038.147000000012</v>
      </c>
      <c r="V36" s="1018">
        <v>3224366.661624359</v>
      </c>
      <c r="W36" s="1017">
        <v>702572.90840118914</v>
      </c>
      <c r="X36" s="1017">
        <v>702572.90840118914</v>
      </c>
      <c r="Y36" s="1017">
        <v>5182016.4824795099</v>
      </c>
      <c r="Z36" s="1017">
        <v>398222.48330580682</v>
      </c>
      <c r="AA36" s="1017">
        <v>140869.71</v>
      </c>
      <c r="AB36" s="276">
        <v>632823.18599999999</v>
      </c>
      <c r="AC36" s="1017">
        <v>1188127.8329999999</v>
      </c>
      <c r="AD36" s="1018">
        <v>7542059.6947853165</v>
      </c>
      <c r="AE36" s="1018">
        <v>11468999.264810864</v>
      </c>
      <c r="AF36" s="1017">
        <v>-2533286.5065305475</v>
      </c>
      <c r="AG36" s="276">
        <v>8935712.7582803164</v>
      </c>
      <c r="AP36" s="275"/>
    </row>
    <row r="37" spans="1:42">
      <c r="A37" s="505"/>
      <c r="B37" s="471" t="s">
        <v>150</v>
      </c>
      <c r="C37" s="276">
        <v>453387.06987999997</v>
      </c>
      <c r="D37" s="273">
        <v>304702.30969439994</v>
      </c>
      <c r="E37" s="273">
        <v>6122199.1113174995</v>
      </c>
      <c r="F37" s="276">
        <v>227456.38124199471</v>
      </c>
      <c r="G37" s="273">
        <v>139117.43599999999</v>
      </c>
      <c r="H37" s="274">
        <v>984733.86499999987</v>
      </c>
      <c r="I37" s="273">
        <v>735966.75600000005</v>
      </c>
      <c r="J37" s="276">
        <v>8209473.5495594945</v>
      </c>
      <c r="K37" s="273">
        <v>8967562.9291338939</v>
      </c>
      <c r="L37" s="274">
        <v>771272.36157891992</v>
      </c>
      <c r="M37" s="273">
        <v>-653161.88221908291</v>
      </c>
      <c r="N37" s="273">
        <v>-58357.879000000001</v>
      </c>
      <c r="O37" s="277">
        <v>59752.600359837015</v>
      </c>
      <c r="P37" s="1017">
        <v>436062.07306639996</v>
      </c>
      <c r="Q37" s="1018">
        <v>1772820.6822560001</v>
      </c>
      <c r="R37" s="1017">
        <v>376793.54620176821</v>
      </c>
      <c r="S37" s="1017">
        <v>9934.6</v>
      </c>
      <c r="T37" s="276">
        <v>528985.5830000001</v>
      </c>
      <c r="U37" s="1017">
        <v>77802.551999999996</v>
      </c>
      <c r="V37" s="1018">
        <v>3202399.0365241687</v>
      </c>
      <c r="W37" s="1017">
        <v>725710.65213236935</v>
      </c>
      <c r="X37" s="1017">
        <v>725710.65213236935</v>
      </c>
      <c r="Y37" s="1017">
        <v>5139385.4640560001</v>
      </c>
      <c r="Z37" s="1017">
        <v>397190.47898467531</v>
      </c>
      <c r="AA37" s="1017">
        <v>144821.951</v>
      </c>
      <c r="AB37" s="276">
        <v>632877.37999999989</v>
      </c>
      <c r="AC37" s="1017">
        <v>1185336.497</v>
      </c>
      <c r="AD37" s="1018">
        <v>7499611.7710406762</v>
      </c>
      <c r="AE37" s="1018">
        <v>11427721.459697213</v>
      </c>
      <c r="AF37" s="1017">
        <v>-2519911.1279230644</v>
      </c>
      <c r="AG37" s="276">
        <v>8907810.3317741491</v>
      </c>
      <c r="AP37" s="275"/>
    </row>
    <row r="38" spans="1:42">
      <c r="A38" s="505"/>
      <c r="B38" s="471" t="s">
        <v>151</v>
      </c>
      <c r="C38" s="276">
        <v>442302.38298800006</v>
      </c>
      <c r="D38" s="273">
        <v>287955.33620050998</v>
      </c>
      <c r="E38" s="273">
        <v>6157090.6277915007</v>
      </c>
      <c r="F38" s="276">
        <v>217589.48806962062</v>
      </c>
      <c r="G38" s="273">
        <v>138842.41899999999</v>
      </c>
      <c r="H38" s="274">
        <v>995884.00400000019</v>
      </c>
      <c r="I38" s="273">
        <v>739840.06199999992</v>
      </c>
      <c r="J38" s="276">
        <v>8249246.6008611219</v>
      </c>
      <c r="K38" s="273">
        <v>8979504.3200496323</v>
      </c>
      <c r="L38" s="274">
        <v>779272.74580789066</v>
      </c>
      <c r="M38" s="273">
        <v>-670536.9275966736</v>
      </c>
      <c r="N38" s="273">
        <v>-58544.714999999997</v>
      </c>
      <c r="O38" s="277">
        <v>50191.103211217065</v>
      </c>
      <c r="P38" s="1017">
        <v>317083.63187650999</v>
      </c>
      <c r="Q38" s="1018">
        <v>1897452.5759459999</v>
      </c>
      <c r="R38" s="1017">
        <v>381374.83559334441</v>
      </c>
      <c r="S38" s="1017">
        <v>11323.1</v>
      </c>
      <c r="T38" s="276">
        <v>526019.51500000001</v>
      </c>
      <c r="U38" s="1017">
        <v>77737.407000000007</v>
      </c>
      <c r="V38" s="1018">
        <v>3210991.065415855</v>
      </c>
      <c r="W38" s="1017">
        <v>726354.57701868424</v>
      </c>
      <c r="X38" s="1017">
        <v>726354.57701868424</v>
      </c>
      <c r="Y38" s="1017">
        <v>5132565.8986459998</v>
      </c>
      <c r="Z38" s="1017">
        <v>403392.83547692565</v>
      </c>
      <c r="AA38" s="1017">
        <v>144102.47500000001</v>
      </c>
      <c r="AB38" s="276">
        <v>637317.77299999993</v>
      </c>
      <c r="AC38" s="1017">
        <v>1181951.0679999997</v>
      </c>
      <c r="AD38" s="1018">
        <v>7499330.0501229251</v>
      </c>
      <c r="AE38" s="1018">
        <v>11436675.692557465</v>
      </c>
      <c r="AF38" s="1017">
        <v>-2507362.4777200599</v>
      </c>
      <c r="AG38" s="276">
        <v>8929313.2148374058</v>
      </c>
      <c r="AP38" s="275"/>
    </row>
    <row r="39" spans="1:42">
      <c r="A39" s="505"/>
      <c r="B39" s="471" t="s">
        <v>152</v>
      </c>
      <c r="C39" s="276">
        <v>444152.14876199997</v>
      </c>
      <c r="D39" s="273">
        <v>282406.74600407999</v>
      </c>
      <c r="E39" s="273">
        <v>6196674.3734580083</v>
      </c>
      <c r="F39" s="276">
        <v>222291.09561536417</v>
      </c>
      <c r="G39" s="273">
        <v>140646.03599999999</v>
      </c>
      <c r="H39" s="274">
        <v>1021214.174</v>
      </c>
      <c r="I39" s="273">
        <v>743256.31299999997</v>
      </c>
      <c r="J39" s="276">
        <v>8324081.9920733729</v>
      </c>
      <c r="K39" s="273">
        <v>9050640.8868394531</v>
      </c>
      <c r="L39" s="274">
        <v>807936.58925301442</v>
      </c>
      <c r="M39" s="273">
        <v>-699443.91157986328</v>
      </c>
      <c r="N39" s="273">
        <v>-58618.235999999997</v>
      </c>
      <c r="O39" s="277">
        <v>49874.441673151137</v>
      </c>
      <c r="P39" s="1017">
        <v>342906.79607466003</v>
      </c>
      <c r="Q39" s="1018">
        <v>1935682.9430490001</v>
      </c>
      <c r="R39" s="1017">
        <v>389480.42423821765</v>
      </c>
      <c r="S39" s="1017">
        <v>10254</v>
      </c>
      <c r="T39" s="276">
        <v>535684.58199999994</v>
      </c>
      <c r="U39" s="1017">
        <v>76622.347000000009</v>
      </c>
      <c r="V39" s="1018">
        <v>3290631.0923618777</v>
      </c>
      <c r="W39" s="1017">
        <v>730213.65535521309</v>
      </c>
      <c r="X39" s="1017">
        <v>730213.65535521309</v>
      </c>
      <c r="Y39" s="1017">
        <v>5184664.1719926726</v>
      </c>
      <c r="Z39" s="1017">
        <v>410888.50859496911</v>
      </c>
      <c r="AA39" s="1017">
        <v>143791.364</v>
      </c>
      <c r="AB39" s="276">
        <v>638828.64799999993</v>
      </c>
      <c r="AC39" s="1017">
        <v>1182396.577</v>
      </c>
      <c r="AD39" s="1018">
        <v>7560569.2695876416</v>
      </c>
      <c r="AE39" s="1018">
        <v>11581414.017304733</v>
      </c>
      <c r="AF39" s="1017">
        <v>-2580647.5731392512</v>
      </c>
      <c r="AG39" s="276">
        <v>9000766.4441654831</v>
      </c>
      <c r="AP39" s="275"/>
    </row>
    <row r="40" spans="1:42">
      <c r="A40" s="505"/>
      <c r="B40" s="471" t="s">
        <v>153</v>
      </c>
      <c r="C40" s="276">
        <v>444379.77602200001</v>
      </c>
      <c r="D40" s="273">
        <v>280581.43009812006</v>
      </c>
      <c r="E40" s="273">
        <v>6228133.2503974997</v>
      </c>
      <c r="F40" s="276">
        <v>213951.11318497156</v>
      </c>
      <c r="G40" s="273">
        <v>141850.101</v>
      </c>
      <c r="H40" s="274">
        <v>1032647.0899999999</v>
      </c>
      <c r="I40" s="273">
        <v>740918.95699999994</v>
      </c>
      <c r="J40" s="276">
        <v>8357500.5115824714</v>
      </c>
      <c r="K40" s="273">
        <v>9082461.7177025918</v>
      </c>
      <c r="L40" s="274">
        <v>823765.34555705055</v>
      </c>
      <c r="M40" s="273">
        <v>-709781.41017294035</v>
      </c>
      <c r="N40" s="273">
        <v>-58518.633999999998</v>
      </c>
      <c r="O40" s="277">
        <v>55465.3013841102</v>
      </c>
      <c r="P40" s="1017">
        <v>345819.11724012002</v>
      </c>
      <c r="Q40" s="1018">
        <v>1964959.1583120003</v>
      </c>
      <c r="R40" s="1017">
        <v>393302.77088903083</v>
      </c>
      <c r="S40" s="1017">
        <v>11272.8</v>
      </c>
      <c r="T40" s="276">
        <v>550795.57600000012</v>
      </c>
      <c r="U40" s="1017">
        <v>78444.422999999995</v>
      </c>
      <c r="V40" s="1018">
        <v>3344593.8454411514</v>
      </c>
      <c r="W40" s="1017">
        <v>729319.13768726552</v>
      </c>
      <c r="X40" s="1017">
        <v>729319.13768726552</v>
      </c>
      <c r="Y40" s="1017">
        <v>5181808.3101589996</v>
      </c>
      <c r="Z40" s="1017">
        <v>412586.44553139753</v>
      </c>
      <c r="AA40" s="1017">
        <v>144069.38</v>
      </c>
      <c r="AB40" s="276">
        <v>640401.36</v>
      </c>
      <c r="AC40" s="1017">
        <v>1182209.1529999999</v>
      </c>
      <c r="AD40" s="1018">
        <v>7561074.6486903969</v>
      </c>
      <c r="AE40" s="1018">
        <v>11634987.631818814</v>
      </c>
      <c r="AF40" s="1017">
        <v>-2607991.215500352</v>
      </c>
      <c r="AG40" s="276">
        <v>9026996.4163184613</v>
      </c>
      <c r="AP40" s="275"/>
    </row>
    <row r="41" spans="1:42">
      <c r="A41" s="505"/>
      <c r="B41" s="471" t="s">
        <v>154</v>
      </c>
      <c r="C41" s="276">
        <v>460087.98934999999</v>
      </c>
      <c r="D41" s="273">
        <v>276292.01620675001</v>
      </c>
      <c r="E41" s="273">
        <v>6249989.2565479996</v>
      </c>
      <c r="F41" s="276">
        <v>220400.38795596667</v>
      </c>
      <c r="G41" s="273">
        <v>142060.85200000001</v>
      </c>
      <c r="H41" s="274">
        <v>1046276.6600000001</v>
      </c>
      <c r="I41" s="273">
        <v>737716.22300000011</v>
      </c>
      <c r="J41" s="276">
        <v>8396443.3795039654</v>
      </c>
      <c r="K41" s="273">
        <v>9132823.3850607146</v>
      </c>
      <c r="L41" s="274">
        <v>848434.89827844943</v>
      </c>
      <c r="M41" s="273">
        <v>-737079.51466756233</v>
      </c>
      <c r="N41" s="273">
        <v>-59901.535999999993</v>
      </c>
      <c r="O41" s="277">
        <v>51453.847610887111</v>
      </c>
      <c r="P41" s="1017">
        <v>350581.58392174996</v>
      </c>
      <c r="Q41" s="1018">
        <v>1988356.7245266</v>
      </c>
      <c r="R41" s="1017">
        <v>413055.88774448063</v>
      </c>
      <c r="S41" s="1017">
        <v>10870</v>
      </c>
      <c r="T41" s="276">
        <v>552317.15100000007</v>
      </c>
      <c r="U41" s="1017">
        <v>80415.644</v>
      </c>
      <c r="V41" s="1018">
        <v>3395596.9911928307</v>
      </c>
      <c r="W41" s="1017">
        <v>746865.559362286</v>
      </c>
      <c r="X41" s="1017">
        <v>746865.559362286</v>
      </c>
      <c r="Y41" s="1017">
        <v>5205961.0989039997</v>
      </c>
      <c r="Z41" s="1017">
        <v>410518.6150212019</v>
      </c>
      <c r="AA41" s="1017">
        <v>146083.75199999998</v>
      </c>
      <c r="AB41" s="276">
        <v>645970.5</v>
      </c>
      <c r="AC41" s="1017">
        <v>1181248.2209999997</v>
      </c>
      <c r="AD41" s="1018">
        <v>7589782.1869252017</v>
      </c>
      <c r="AE41" s="1018">
        <v>11732244.737480318</v>
      </c>
      <c r="AF41" s="1017">
        <v>-2650875.200030969</v>
      </c>
      <c r="AG41" s="276">
        <v>9081369.5374493487</v>
      </c>
      <c r="AP41" s="275"/>
    </row>
    <row r="42" spans="1:42">
      <c r="A42" s="505"/>
      <c r="B42" s="471" t="s">
        <v>155</v>
      </c>
      <c r="C42" s="276">
        <v>456497.41175900004</v>
      </c>
      <c r="D42" s="273">
        <v>321337.08505654999</v>
      </c>
      <c r="E42" s="273">
        <v>6258446.2290569898</v>
      </c>
      <c r="F42" s="276">
        <v>231696.04867584741</v>
      </c>
      <c r="G42" s="273">
        <v>142627.95500000002</v>
      </c>
      <c r="H42" s="274">
        <v>1063363.6939999999</v>
      </c>
      <c r="I42" s="273">
        <v>736559.17</v>
      </c>
      <c r="J42" s="276">
        <v>8432693.0967328381</v>
      </c>
      <c r="K42" s="273">
        <v>9210527.5935483873</v>
      </c>
      <c r="L42" s="274">
        <v>851698.74119281687</v>
      </c>
      <c r="M42" s="273">
        <v>-724782.04630001553</v>
      </c>
      <c r="N42" s="273">
        <v>-14964.01</v>
      </c>
      <c r="O42" s="277">
        <v>111952.68489280135</v>
      </c>
      <c r="P42" s="1017">
        <v>383156.70804955001</v>
      </c>
      <c r="Q42" s="1018">
        <v>1933095.3183800001</v>
      </c>
      <c r="R42" s="1017">
        <v>415409.25415574014</v>
      </c>
      <c r="S42" s="1017">
        <v>11780.2</v>
      </c>
      <c r="T42" s="276">
        <v>563455.1669999999</v>
      </c>
      <c r="U42" s="1017">
        <v>78139.065000000002</v>
      </c>
      <c r="V42" s="1018">
        <v>3385035.7125852904</v>
      </c>
      <c r="W42" s="1017">
        <v>755331.21498951968</v>
      </c>
      <c r="X42" s="1017">
        <v>755331.21498951968</v>
      </c>
      <c r="Y42" s="1017">
        <v>5243586.5371120004</v>
      </c>
      <c r="Z42" s="1017">
        <v>421936.58283825382</v>
      </c>
      <c r="AA42" s="1017">
        <v>146043.66700000002</v>
      </c>
      <c r="AB42" s="276">
        <v>643144.87700000009</v>
      </c>
      <c r="AC42" s="1017">
        <v>1181541.3060000001</v>
      </c>
      <c r="AD42" s="1018">
        <v>7636252.9699502541</v>
      </c>
      <c r="AE42" s="1018">
        <v>11776619.897525065</v>
      </c>
      <c r="AF42" s="1017">
        <v>-2678044.9888678771</v>
      </c>
      <c r="AG42" s="276">
        <v>9098574.9086571876</v>
      </c>
      <c r="AP42" s="275"/>
    </row>
    <row r="43" spans="1:42">
      <c r="A43" s="505"/>
      <c r="B43" s="471" t="s">
        <v>156</v>
      </c>
      <c r="C43" s="276">
        <v>457117.38358600001</v>
      </c>
      <c r="D43" s="273">
        <v>292815.05313972995</v>
      </c>
      <c r="E43" s="273">
        <v>6301660.9132373594</v>
      </c>
      <c r="F43" s="276">
        <v>229438.14165374101</v>
      </c>
      <c r="G43" s="273">
        <v>144008.5</v>
      </c>
      <c r="H43" s="274">
        <v>1086737.7990000001</v>
      </c>
      <c r="I43" s="273">
        <v>732467.23200000008</v>
      </c>
      <c r="J43" s="276">
        <v>8494312.5858911015</v>
      </c>
      <c r="K43" s="273">
        <v>9244245.0226168316</v>
      </c>
      <c r="L43" s="274">
        <v>869287.46696775244</v>
      </c>
      <c r="M43" s="273">
        <v>-753886.18236308265</v>
      </c>
      <c r="N43" s="273">
        <v>-11923.934999999999</v>
      </c>
      <c r="O43" s="277">
        <v>103477.34960466978</v>
      </c>
      <c r="P43" s="1017">
        <v>349911.85222428996</v>
      </c>
      <c r="Q43" s="1017">
        <v>1960230.555002</v>
      </c>
      <c r="R43" s="1017">
        <v>418614.6303194199</v>
      </c>
      <c r="S43" s="1017">
        <v>11237.6</v>
      </c>
      <c r="T43" s="276">
        <v>577474.67100000009</v>
      </c>
      <c r="U43" s="1017">
        <v>72748.114000000001</v>
      </c>
      <c r="V43" s="1018">
        <v>3390217.4225457101</v>
      </c>
      <c r="W43" s="1017">
        <v>788830.64099666092</v>
      </c>
      <c r="X43" s="1017">
        <v>788830.64099666092</v>
      </c>
      <c r="Y43" s="1017">
        <v>5275632.8686229996</v>
      </c>
      <c r="Z43" s="1017">
        <v>416656.80873111228</v>
      </c>
      <c r="AA43" s="1017">
        <v>150054</v>
      </c>
      <c r="AB43" s="276">
        <v>653255.60399999993</v>
      </c>
      <c r="AC43" s="1017">
        <v>1183239.335</v>
      </c>
      <c r="AD43" s="1018">
        <v>7678838.6163541125</v>
      </c>
      <c r="AE43" s="1018">
        <v>11857886.679896483</v>
      </c>
      <c r="AF43" s="1017">
        <v>-2717119.0068844929</v>
      </c>
      <c r="AG43" s="276">
        <v>9140767.6730119903</v>
      </c>
      <c r="AP43" s="275"/>
    </row>
    <row r="44" spans="1:42">
      <c r="A44" s="505"/>
      <c r="B44" s="471" t="s">
        <v>157</v>
      </c>
      <c r="C44" s="276">
        <v>465644.68606400001</v>
      </c>
      <c r="D44" s="273">
        <v>284677.19742664997</v>
      </c>
      <c r="E44" s="273">
        <v>6328220.0341292992</v>
      </c>
      <c r="F44" s="276">
        <v>214174.08615346128</v>
      </c>
      <c r="G44" s="273">
        <v>144616.57699999999</v>
      </c>
      <c r="H44" s="274">
        <v>1102419.213</v>
      </c>
      <c r="I44" s="273">
        <v>729528.29</v>
      </c>
      <c r="J44" s="276">
        <v>8518958.20028276</v>
      </c>
      <c r="K44" s="273">
        <v>9269280.0837734099</v>
      </c>
      <c r="L44" s="274">
        <v>879234.44519449014</v>
      </c>
      <c r="M44" s="273">
        <v>-782298.63974031084</v>
      </c>
      <c r="N44" s="273">
        <v>-11872.333000000001</v>
      </c>
      <c r="O44" s="277">
        <v>85063.472454179297</v>
      </c>
      <c r="P44" s="1017">
        <v>332350.51109464996</v>
      </c>
      <c r="Q44" s="1017">
        <v>1952344.2986920001</v>
      </c>
      <c r="R44" s="1017">
        <v>417359.22318032943</v>
      </c>
      <c r="S44" s="1017">
        <v>12256.7</v>
      </c>
      <c r="T44" s="276">
        <v>587403.76400000008</v>
      </c>
      <c r="U44" s="1017">
        <v>71691.929000000004</v>
      </c>
      <c r="V44" s="1018">
        <v>3373406.4259669795</v>
      </c>
      <c r="W44" s="1017">
        <v>802835.50489624927</v>
      </c>
      <c r="X44" s="1017">
        <v>802835.50489624927</v>
      </c>
      <c r="Y44" s="1017">
        <v>5321644.45400046</v>
      </c>
      <c r="Z44" s="1017">
        <v>417550.87414907792</v>
      </c>
      <c r="AA44" s="1017">
        <v>150977.45599999998</v>
      </c>
      <c r="AB44" s="276">
        <v>655732.75100000016</v>
      </c>
      <c r="AC44" s="1017">
        <v>1183259.3579999995</v>
      </c>
      <c r="AD44" s="1018">
        <v>7729164.893149538</v>
      </c>
      <c r="AE44" s="1018">
        <v>11905406.824012768</v>
      </c>
      <c r="AF44" s="1017">
        <v>-2721190.2128093606</v>
      </c>
      <c r="AG44" s="1017">
        <v>9184216.611203406</v>
      </c>
      <c r="AP44" s="275"/>
    </row>
    <row r="45" spans="1:42">
      <c r="A45" s="505"/>
      <c r="B45" s="471" t="s">
        <v>158</v>
      </c>
      <c r="C45" s="276">
        <v>485061.29982400005</v>
      </c>
      <c r="D45" s="273">
        <v>315262.89838859002</v>
      </c>
      <c r="E45" s="273">
        <v>6398509.1903654998</v>
      </c>
      <c r="F45" s="276">
        <v>240737.16332966695</v>
      </c>
      <c r="G45" s="273">
        <v>145976.91999999998</v>
      </c>
      <c r="H45" s="274">
        <v>1131552.3329999999</v>
      </c>
      <c r="I45" s="273">
        <v>727425.07500000007</v>
      </c>
      <c r="J45" s="276">
        <v>8644200.681695167</v>
      </c>
      <c r="K45" s="273">
        <v>9444524.879907757</v>
      </c>
      <c r="L45" s="274">
        <v>895997.46782718995</v>
      </c>
      <c r="M45" s="273">
        <v>-795295.64592287363</v>
      </c>
      <c r="N45" s="273">
        <v>-11940.805</v>
      </c>
      <c r="O45" s="277">
        <v>88761.016904316319</v>
      </c>
      <c r="P45" s="1017">
        <v>363031.78314259002</v>
      </c>
      <c r="Q45" s="1017">
        <v>1979686.8662899998</v>
      </c>
      <c r="R45" s="1017">
        <v>453208.56512880721</v>
      </c>
      <c r="S45" s="1017">
        <v>10790.3</v>
      </c>
      <c r="T45" s="277">
        <v>603064.52899999986</v>
      </c>
      <c r="U45" s="1018">
        <v>73169.214999999997</v>
      </c>
      <c r="V45" s="1018">
        <v>3482951.258561397</v>
      </c>
      <c r="W45" s="1018">
        <v>817953.30891918088</v>
      </c>
      <c r="X45" s="1017">
        <v>817953.30891918088</v>
      </c>
      <c r="Y45" s="277">
        <v>5375076.5397460004</v>
      </c>
      <c r="Z45" s="1017">
        <v>421782.04817953135</v>
      </c>
      <c r="AA45" s="1018">
        <v>154234.174</v>
      </c>
      <c r="AB45" s="1017">
        <v>659916.46400000004</v>
      </c>
      <c r="AC45" s="1018">
        <v>1182241.2949999999</v>
      </c>
      <c r="AD45" s="1018">
        <v>7793250.5209255321</v>
      </c>
      <c r="AE45" s="1018">
        <v>12094155.08840611</v>
      </c>
      <c r="AF45" s="1018">
        <v>-2738391.2264219951</v>
      </c>
      <c r="AG45" s="1017">
        <v>9355763.8619841151</v>
      </c>
      <c r="AP45" s="275"/>
    </row>
    <row r="46" spans="1:42">
      <c r="A46" s="505"/>
      <c r="B46" s="272"/>
      <c r="C46" s="276"/>
      <c r="D46" s="273"/>
      <c r="E46" s="273"/>
      <c r="F46" s="276"/>
      <c r="G46" s="273"/>
      <c r="H46" s="274"/>
      <c r="I46" s="273"/>
      <c r="J46" s="276"/>
      <c r="K46" s="273"/>
      <c r="L46" s="274"/>
      <c r="M46" s="273"/>
      <c r="N46" s="273"/>
      <c r="O46" s="277"/>
      <c r="P46" s="1017"/>
      <c r="Q46" s="1018"/>
      <c r="R46" s="1017"/>
      <c r="S46" s="1017"/>
      <c r="T46" s="276"/>
      <c r="U46" s="1017"/>
      <c r="V46" s="1018"/>
      <c r="W46" s="1017"/>
      <c r="X46" s="1017"/>
      <c r="Y46" s="1017"/>
      <c r="Z46" s="1017"/>
      <c r="AA46" s="1017"/>
      <c r="AB46" s="276"/>
      <c r="AC46" s="1017"/>
      <c r="AD46" s="1018"/>
      <c r="AE46" s="1018"/>
      <c r="AF46" s="1017"/>
      <c r="AG46" s="1017"/>
      <c r="AP46" s="275"/>
    </row>
    <row r="47" spans="1:42">
      <c r="A47" s="285">
        <v>2020</v>
      </c>
      <c r="B47" s="471" t="s">
        <v>147</v>
      </c>
      <c r="C47" s="276">
        <v>481699.39736500004</v>
      </c>
      <c r="D47" s="273">
        <v>315958.70025818993</v>
      </c>
      <c r="E47" s="273">
        <v>6502678.8093609996</v>
      </c>
      <c r="F47" s="276">
        <v>228164.07492483052</v>
      </c>
      <c r="G47" s="273">
        <v>147543.00099999999</v>
      </c>
      <c r="H47" s="274">
        <v>1159090.747</v>
      </c>
      <c r="I47" s="273">
        <v>737764.36900000006</v>
      </c>
      <c r="J47" s="276">
        <v>8775241.0012858305</v>
      </c>
      <c r="K47" s="273">
        <v>9572899.0989090204</v>
      </c>
      <c r="L47" s="274">
        <v>925923.04488840862</v>
      </c>
      <c r="M47" s="273">
        <v>-836450.20040600398</v>
      </c>
      <c r="N47" s="273">
        <v>-13396.516000000001</v>
      </c>
      <c r="O47" s="277">
        <v>76076.328482404642</v>
      </c>
      <c r="P47" s="1017">
        <v>335116.32179919002</v>
      </c>
      <c r="Q47" s="1017">
        <v>2070460.7674040003</v>
      </c>
      <c r="R47" s="1017">
        <v>510817.70319348003</v>
      </c>
      <c r="S47" s="1017">
        <v>9426.4</v>
      </c>
      <c r="T47" s="276">
        <v>617295.93000000005</v>
      </c>
      <c r="U47" s="1017">
        <v>71945.017999999996</v>
      </c>
      <c r="V47" s="1017">
        <v>3615062.1403966704</v>
      </c>
      <c r="W47" s="1017">
        <v>819982.5125458499</v>
      </c>
      <c r="X47" s="1017">
        <v>819982.5125458499</v>
      </c>
      <c r="Y47" s="1017">
        <v>5374771.1669290001</v>
      </c>
      <c r="Z47" s="1017">
        <v>421946.89485753985</v>
      </c>
      <c r="AA47" s="1017">
        <v>153909.68700000003</v>
      </c>
      <c r="AB47" s="1017">
        <v>662510.93999999994</v>
      </c>
      <c r="AC47" s="1017">
        <v>1193187.0029999998</v>
      </c>
      <c r="AD47" s="1018">
        <v>7806325.6917865397</v>
      </c>
      <c r="AE47" s="1018">
        <v>12241370.34472906</v>
      </c>
      <c r="AF47" s="1017">
        <v>-2744547.5743024647</v>
      </c>
      <c r="AG47" s="1017">
        <v>9496822.7704265956</v>
      </c>
      <c r="AP47" s="275"/>
    </row>
    <row r="48" spans="1:42">
      <c r="A48" s="505"/>
      <c r="B48" s="471" t="s">
        <v>148</v>
      </c>
      <c r="C48" s="276">
        <v>493671.82135200006</v>
      </c>
      <c r="D48" s="273">
        <v>309649.78513936</v>
      </c>
      <c r="E48" s="273">
        <v>6572589.2243670002</v>
      </c>
      <c r="F48" s="276">
        <v>234641.81031895036</v>
      </c>
      <c r="G48" s="273">
        <v>149244.87900000002</v>
      </c>
      <c r="H48" s="274">
        <v>1172524.3560000001</v>
      </c>
      <c r="I48" s="273">
        <v>743749.02600000007</v>
      </c>
      <c r="J48" s="276">
        <v>8872749.2956859507</v>
      </c>
      <c r="K48" s="273">
        <v>9676070.9021773115</v>
      </c>
      <c r="L48" s="274">
        <v>970984.2556041081</v>
      </c>
      <c r="M48" s="273">
        <v>-873600.97072552098</v>
      </c>
      <c r="N48" s="273">
        <v>-13425.686000000002</v>
      </c>
      <c r="O48" s="277">
        <v>83957.598878587116</v>
      </c>
      <c r="P48" s="1017">
        <v>308404.75660836004</v>
      </c>
      <c r="Q48" s="1018">
        <v>2125740.2115330002</v>
      </c>
      <c r="R48" s="1017">
        <v>525896.68781946716</v>
      </c>
      <c r="S48" s="1017">
        <v>10406.299999999999</v>
      </c>
      <c r="T48" s="276">
        <v>627659.80500000005</v>
      </c>
      <c r="U48" s="1017">
        <v>72101.679999999993</v>
      </c>
      <c r="V48" s="1018">
        <v>3670209.4409608273</v>
      </c>
      <c r="W48" s="1017">
        <v>832603.29055049154</v>
      </c>
      <c r="X48" s="1017">
        <v>832603.29055049154</v>
      </c>
      <c r="Y48" s="1017">
        <v>5398197.5775229996</v>
      </c>
      <c r="Z48" s="1017">
        <v>423760.0334007222</v>
      </c>
      <c r="AA48" s="1017">
        <v>154037.283</v>
      </c>
      <c r="AB48" s="276">
        <v>666531.46099999989</v>
      </c>
      <c r="AC48" s="1017">
        <v>1199208.655</v>
      </c>
      <c r="AD48" s="1018">
        <v>7841735.0099237217</v>
      </c>
      <c r="AE48" s="1018">
        <v>12344547.74143504</v>
      </c>
      <c r="AF48" s="1017">
        <v>-2752434.4381364658</v>
      </c>
      <c r="AG48" s="276">
        <v>9592113.3032985739</v>
      </c>
      <c r="AP48" s="275"/>
    </row>
    <row r="49" spans="1:42">
      <c r="A49" s="505"/>
      <c r="B49" s="471" t="s">
        <v>149</v>
      </c>
      <c r="C49" s="276">
        <v>558176.95694176992</v>
      </c>
      <c r="D49" s="273">
        <v>338458.93232913007</v>
      </c>
      <c r="E49" s="273">
        <v>6746336.4692149581</v>
      </c>
      <c r="F49" s="276">
        <v>264575.38652028266</v>
      </c>
      <c r="G49" s="273">
        <v>148940.43226276402</v>
      </c>
      <c r="H49" s="274">
        <v>1181589.889</v>
      </c>
      <c r="I49" s="273">
        <v>735151.89</v>
      </c>
      <c r="J49" s="276">
        <v>9076594.0669980049</v>
      </c>
      <c r="K49" s="273">
        <v>9973229.9562689047</v>
      </c>
      <c r="L49" s="274">
        <v>943528.72364127496</v>
      </c>
      <c r="M49" s="273">
        <v>-915409.66538109211</v>
      </c>
      <c r="N49" s="273">
        <v>-13973.071</v>
      </c>
      <c r="O49" s="277">
        <v>14145.98726018285</v>
      </c>
      <c r="P49" s="1017">
        <v>473257.35222736007</v>
      </c>
      <c r="Q49" s="1018">
        <v>2198804.7180340001</v>
      </c>
      <c r="R49" s="1017">
        <v>563412.69535997091</v>
      </c>
      <c r="S49" s="1017">
        <v>9522.4816421300002</v>
      </c>
      <c r="T49" s="276">
        <v>633243.46299999999</v>
      </c>
      <c r="U49" s="1017">
        <v>73236.348999999987</v>
      </c>
      <c r="V49" s="1018">
        <v>3951477.0592634608</v>
      </c>
      <c r="W49" s="1017">
        <v>868288.96873542864</v>
      </c>
      <c r="X49" s="1017">
        <v>868288.96873542864</v>
      </c>
      <c r="Y49" s="1017">
        <v>5485855.022144</v>
      </c>
      <c r="Z49" s="1017">
        <v>456241.75591602759</v>
      </c>
      <c r="AA49" s="1017">
        <v>156142.36793179996</v>
      </c>
      <c r="AB49" s="276">
        <v>667035.13699999999</v>
      </c>
      <c r="AC49" s="1017">
        <v>1194313.2079999999</v>
      </c>
      <c r="AD49" s="1018">
        <v>7959587.4909918271</v>
      </c>
      <c r="AE49" s="1018">
        <v>12779353.518990718</v>
      </c>
      <c r="AF49" s="1017">
        <v>-2820269.5499839541</v>
      </c>
      <c r="AG49" s="276">
        <v>9959083.9690067638</v>
      </c>
      <c r="AP49" s="275"/>
    </row>
    <row r="50" spans="1:42">
      <c r="A50" s="505"/>
      <c r="B50" s="471" t="s">
        <v>150</v>
      </c>
      <c r="C50" s="276">
        <v>588974.88870100002</v>
      </c>
      <c r="D50" s="273">
        <v>337435.57661736</v>
      </c>
      <c r="E50" s="273">
        <v>6861720.4259219002</v>
      </c>
      <c r="F50" s="276">
        <v>286689.9686951465</v>
      </c>
      <c r="G50" s="273">
        <v>150971.41499999998</v>
      </c>
      <c r="H50" s="274">
        <v>1206251.7189999998</v>
      </c>
      <c r="I50" s="273">
        <v>728300.27599999995</v>
      </c>
      <c r="J50" s="276">
        <v>9233933.8046170473</v>
      </c>
      <c r="K50" s="273">
        <v>10160344.269935407</v>
      </c>
      <c r="L50" s="274">
        <v>949121.10922897386</v>
      </c>
      <c r="M50" s="273">
        <v>-865628.19497497892</v>
      </c>
      <c r="N50" s="273">
        <v>-10975.204000000002</v>
      </c>
      <c r="O50" s="277">
        <v>72517.710253994941</v>
      </c>
      <c r="P50" s="1017">
        <v>565841.69306435995</v>
      </c>
      <c r="Q50" s="1018">
        <v>2221906.9530930002</v>
      </c>
      <c r="R50" s="1017">
        <v>513583.58586746902</v>
      </c>
      <c r="S50" s="1017">
        <v>9577.8549999999996</v>
      </c>
      <c r="T50" s="276">
        <v>643487.87100000004</v>
      </c>
      <c r="U50" s="1017">
        <v>67717.116999999998</v>
      </c>
      <c r="V50" s="1018">
        <v>4022115.0750248297</v>
      </c>
      <c r="W50" s="1017">
        <v>933953.47811090341</v>
      </c>
      <c r="X50" s="1017">
        <v>933953.47811090341</v>
      </c>
      <c r="Y50" s="1017">
        <v>5489959.4096459998</v>
      </c>
      <c r="Z50" s="1017">
        <v>465554.06865696638</v>
      </c>
      <c r="AA50" s="1017">
        <v>158766.15399999998</v>
      </c>
      <c r="AB50" s="276">
        <v>673112.36499999999</v>
      </c>
      <c r="AC50" s="1017">
        <v>1197509.672</v>
      </c>
      <c r="AD50" s="1018">
        <v>7984901.6693029664</v>
      </c>
      <c r="AE50" s="1018">
        <v>12940970.2224387</v>
      </c>
      <c r="AF50" s="1017">
        <v>-2853143.6627557776</v>
      </c>
      <c r="AG50" s="276">
        <v>10087826.559682922</v>
      </c>
      <c r="AP50" s="275"/>
    </row>
    <row r="51" spans="1:42">
      <c r="A51" s="505"/>
      <c r="B51" s="471" t="s">
        <v>151</v>
      </c>
      <c r="C51" s="276">
        <v>589352.59759099991</v>
      </c>
      <c r="D51" s="273">
        <v>333227.26995836</v>
      </c>
      <c r="E51" s="273">
        <v>6911467.1058387719</v>
      </c>
      <c r="F51" s="276">
        <v>276348.82784704905</v>
      </c>
      <c r="G51" s="273">
        <v>151839.77499999999</v>
      </c>
      <c r="H51" s="274">
        <v>1215319.0449999999</v>
      </c>
      <c r="I51" s="273">
        <v>721834.14399999997</v>
      </c>
      <c r="J51" s="276">
        <v>9276808.8976858202</v>
      </c>
      <c r="K51" s="273">
        <v>10199388.76523518</v>
      </c>
      <c r="L51" s="274">
        <v>817817.25528344978</v>
      </c>
      <c r="M51" s="273">
        <v>-866657.77670667623</v>
      </c>
      <c r="N51" s="273">
        <v>-10668.161</v>
      </c>
      <c r="O51" s="277">
        <v>-59508.682423226455</v>
      </c>
      <c r="P51" s="1017">
        <v>605636.64840136003</v>
      </c>
      <c r="Q51" s="1018">
        <v>2374741.7215510001</v>
      </c>
      <c r="R51" s="1017">
        <v>483982.86149971012</v>
      </c>
      <c r="S51" s="1017">
        <v>11986.357</v>
      </c>
      <c r="T51" s="276">
        <v>646927.25800000003</v>
      </c>
      <c r="U51" s="1017">
        <v>63749.053</v>
      </c>
      <c r="V51" s="1018">
        <v>4187023.8994520702</v>
      </c>
      <c r="W51" s="1017">
        <v>952593.96375225449</v>
      </c>
      <c r="X51" s="1017">
        <v>952593.96375225449</v>
      </c>
      <c r="Y51" s="1017">
        <v>5435818.4459570004</v>
      </c>
      <c r="Z51" s="1017">
        <v>450124.5351751906</v>
      </c>
      <c r="AA51" s="1017">
        <v>154445.63199999998</v>
      </c>
      <c r="AB51" s="276">
        <v>676066.66500000004</v>
      </c>
      <c r="AC51" s="1017">
        <v>1194282.838</v>
      </c>
      <c r="AD51" s="1018">
        <v>7910738.1161321905</v>
      </c>
      <c r="AE51" s="1018">
        <v>13050355.979336515</v>
      </c>
      <c r="AF51" s="1017">
        <v>-2791458.5316779902</v>
      </c>
      <c r="AG51" s="276">
        <v>10258897.447658524</v>
      </c>
      <c r="AP51" s="275"/>
    </row>
    <row r="52" spans="1:42">
      <c r="A52" s="505"/>
      <c r="B52" s="471" t="s">
        <v>152</v>
      </c>
      <c r="C52" s="276">
        <v>569096.04713600012</v>
      </c>
      <c r="D52" s="273">
        <v>353413.13723771996</v>
      </c>
      <c r="E52" s="273">
        <v>6973478.4966476411</v>
      </c>
      <c r="F52" s="276">
        <v>264678.37971114635</v>
      </c>
      <c r="G52" s="273">
        <v>154782.88699999999</v>
      </c>
      <c r="H52" s="274">
        <v>1242908.557</v>
      </c>
      <c r="I52" s="273">
        <v>703165.55599999998</v>
      </c>
      <c r="J52" s="276">
        <v>9339013.8763587866</v>
      </c>
      <c r="K52" s="273">
        <v>10261523.060732506</v>
      </c>
      <c r="L52" s="274">
        <v>824638.22734935896</v>
      </c>
      <c r="M52" s="273">
        <v>-836343.11506741366</v>
      </c>
      <c r="N52" s="273">
        <v>-10680.559000000001</v>
      </c>
      <c r="O52" s="277">
        <v>-22385.4467180547</v>
      </c>
      <c r="P52" s="1017">
        <v>556675.95141771995</v>
      </c>
      <c r="Q52" s="1018">
        <v>2563572.265232</v>
      </c>
      <c r="R52" s="1017">
        <v>479137.81221413048</v>
      </c>
      <c r="S52" s="1017">
        <v>11938.898999999999</v>
      </c>
      <c r="T52" s="276">
        <v>652190.37699999998</v>
      </c>
      <c r="U52" s="1017">
        <v>64170.707999999999</v>
      </c>
      <c r="V52" s="1018">
        <v>4327686.0128638502</v>
      </c>
      <c r="W52" s="1017">
        <v>951274.09400879848</v>
      </c>
      <c r="X52" s="1017">
        <v>951274.09400879848</v>
      </c>
      <c r="Y52" s="1017">
        <v>5386321.55853</v>
      </c>
      <c r="Z52" s="1017">
        <v>445768.40586151357</v>
      </c>
      <c r="AA52" s="1017">
        <v>155148.73699999999</v>
      </c>
      <c r="AB52" s="276">
        <v>683887.54900000012</v>
      </c>
      <c r="AC52" s="1017">
        <v>1190174.26</v>
      </c>
      <c r="AD52" s="1018">
        <v>7861300.5103915138</v>
      </c>
      <c r="AE52" s="1018">
        <v>13140260.617264163</v>
      </c>
      <c r="AF52" s="1017">
        <v>-2856352.1098132706</v>
      </c>
      <c r="AG52" s="276">
        <v>10283908.507450892</v>
      </c>
      <c r="AP52" s="275"/>
    </row>
    <row r="53" spans="1:42">
      <c r="A53" s="505"/>
      <c r="B53" s="471" t="s">
        <v>153</v>
      </c>
      <c r="C53" s="276">
        <v>582584.25768199994</v>
      </c>
      <c r="D53" s="273">
        <v>362617.25219387998</v>
      </c>
      <c r="E53" s="273">
        <v>7072946.0648294855</v>
      </c>
      <c r="F53" s="276">
        <v>278749.49544268247</v>
      </c>
      <c r="G53" s="273">
        <v>158212.408</v>
      </c>
      <c r="H53" s="274">
        <v>1275554.2329999998</v>
      </c>
      <c r="I53" s="273">
        <v>701235.79700000002</v>
      </c>
      <c r="J53" s="276">
        <v>9486697.9982721675</v>
      </c>
      <c r="K53" s="273">
        <v>10431899.508148048</v>
      </c>
      <c r="L53" s="274">
        <v>785201.68163564929</v>
      </c>
      <c r="M53" s="273">
        <v>-834100.47881116637</v>
      </c>
      <c r="N53" s="273">
        <v>-10655.843000000001</v>
      </c>
      <c r="O53" s="277">
        <v>-59554.640175517074</v>
      </c>
      <c r="P53" s="1017">
        <v>550015.84647588001</v>
      </c>
      <c r="Q53" s="1018">
        <v>2755578.664907</v>
      </c>
      <c r="R53" s="1017">
        <v>477978.1039009263</v>
      </c>
      <c r="S53" s="1017">
        <v>13020</v>
      </c>
      <c r="T53" s="276">
        <v>661640.05700000003</v>
      </c>
      <c r="U53" s="1017">
        <v>61742.127</v>
      </c>
      <c r="V53" s="1018">
        <v>4519974.7992838062</v>
      </c>
      <c r="W53" s="1017">
        <v>982582.94324450032</v>
      </c>
      <c r="X53" s="1017">
        <v>982582.94324450032</v>
      </c>
      <c r="Y53" s="1017">
        <v>5383849.7575190002</v>
      </c>
      <c r="Z53" s="1017">
        <v>444128.27728379169</v>
      </c>
      <c r="AA53" s="1017">
        <v>154187.92600000001</v>
      </c>
      <c r="AB53" s="276">
        <v>689773.53</v>
      </c>
      <c r="AC53" s="1017">
        <v>1183839.392</v>
      </c>
      <c r="AD53" s="1018">
        <v>7855778.8828027919</v>
      </c>
      <c r="AE53" s="1018">
        <v>13358336.625331098</v>
      </c>
      <c r="AF53" s="1017">
        <v>-2866882.4770072084</v>
      </c>
      <c r="AG53" s="276">
        <v>10491454.14832389</v>
      </c>
      <c r="AP53" s="275"/>
    </row>
    <row r="54" spans="1:42">
      <c r="A54" s="505"/>
      <c r="B54" s="471" t="s">
        <v>154</v>
      </c>
      <c r="C54" s="276">
        <v>584880.00613400002</v>
      </c>
      <c r="D54" s="273">
        <v>393535.61314182007</v>
      </c>
      <c r="E54" s="273">
        <v>7205318.2881030003</v>
      </c>
      <c r="F54" s="276">
        <v>292513.19933114661</v>
      </c>
      <c r="G54" s="273">
        <v>160339.88</v>
      </c>
      <c r="H54" s="274">
        <v>1292178.3230000001</v>
      </c>
      <c r="I54" s="273">
        <v>708851.16399999999</v>
      </c>
      <c r="J54" s="276">
        <v>9659200.8544341475</v>
      </c>
      <c r="K54" s="273">
        <v>10637616.473709967</v>
      </c>
      <c r="L54" s="274">
        <v>822434.7270782158</v>
      </c>
      <c r="M54" s="273">
        <v>-842007.00207361358</v>
      </c>
      <c r="N54" s="273">
        <v>-10702.455</v>
      </c>
      <c r="O54" s="277">
        <v>-30274.729995397778</v>
      </c>
      <c r="P54" s="1017">
        <v>534563.66297782003</v>
      </c>
      <c r="Q54" s="1018">
        <v>2806157.300667</v>
      </c>
      <c r="R54" s="1017">
        <v>494132.66125937703</v>
      </c>
      <c r="S54" s="1017">
        <v>11861.804</v>
      </c>
      <c r="T54" s="276">
        <v>667308.30799999996</v>
      </c>
      <c r="U54" s="1017">
        <v>55541.14</v>
      </c>
      <c r="V54" s="1018">
        <v>4569564.876904197</v>
      </c>
      <c r="W54" s="1017">
        <v>1022928.5335442189</v>
      </c>
      <c r="X54" s="1017">
        <v>1022928.5335442189</v>
      </c>
      <c r="Y54" s="1017">
        <v>5462836.6044779997</v>
      </c>
      <c r="Z54" s="1017">
        <v>443446.97991650173</v>
      </c>
      <c r="AA54" s="1017">
        <v>155721.408</v>
      </c>
      <c r="AB54" s="276">
        <v>697662.08900000004</v>
      </c>
      <c r="AC54" s="1017">
        <v>1189340.0009999997</v>
      </c>
      <c r="AD54" s="1018">
        <v>7949007.0823945012</v>
      </c>
      <c r="AE54" s="1018">
        <v>13541500.492842916</v>
      </c>
      <c r="AF54" s="1017">
        <v>-2873609.289137234</v>
      </c>
      <c r="AG54" s="276">
        <v>10667891.203705683</v>
      </c>
      <c r="AP54" s="275"/>
    </row>
    <row r="55" spans="1:42">
      <c r="A55" s="505"/>
      <c r="B55" s="471" t="s">
        <v>155</v>
      </c>
      <c r="C55" s="276">
        <v>586209.63642599992</v>
      </c>
      <c r="D55" s="273">
        <v>396751.88601782004</v>
      </c>
      <c r="E55" s="273">
        <v>7382181.1794109093</v>
      </c>
      <c r="F55" s="276">
        <v>292358.27914843085</v>
      </c>
      <c r="G55" s="273">
        <v>163044.66200000001</v>
      </c>
      <c r="H55" s="274">
        <v>1315686.923</v>
      </c>
      <c r="I55" s="273">
        <v>724041.90299999993</v>
      </c>
      <c r="J55" s="276">
        <v>9877312.9465593398</v>
      </c>
      <c r="K55" s="273">
        <v>10860274.46900316</v>
      </c>
      <c r="L55" s="274">
        <v>758551.68964756501</v>
      </c>
      <c r="M55" s="273">
        <v>-824437.80278577073</v>
      </c>
      <c r="N55" s="273">
        <v>-10644.105000000001</v>
      </c>
      <c r="O55" s="277">
        <v>-76530.218138205717</v>
      </c>
      <c r="P55" s="1017">
        <v>577746.75916681997</v>
      </c>
      <c r="Q55" s="1018">
        <v>2908632.1375890002</v>
      </c>
      <c r="R55" s="1017">
        <v>495602.427792284</v>
      </c>
      <c r="S55" s="1017">
        <v>11211.581</v>
      </c>
      <c r="T55" s="276">
        <v>684625.9</v>
      </c>
      <c r="U55" s="1017">
        <v>72853.695999999996</v>
      </c>
      <c r="V55" s="1018">
        <v>4750672.501548104</v>
      </c>
      <c r="W55" s="1017">
        <v>1018271.4379045856</v>
      </c>
      <c r="X55" s="1017">
        <v>1018271.4379045856</v>
      </c>
      <c r="Y55" s="1017">
        <v>5560804.4146100003</v>
      </c>
      <c r="Z55" s="1017">
        <v>433617.15439081623</v>
      </c>
      <c r="AA55" s="1017">
        <v>159483.04699999999</v>
      </c>
      <c r="AB55" s="276">
        <v>716681.61400000006</v>
      </c>
      <c r="AC55" s="1017">
        <v>1191163.2289999998</v>
      </c>
      <c r="AD55" s="1018">
        <v>8061749.4590008166</v>
      </c>
      <c r="AE55" s="1018">
        <v>13830693.398453506</v>
      </c>
      <c r="AF55" s="1017">
        <v>-2893888.7113126395</v>
      </c>
      <c r="AG55" s="276">
        <v>10936804.687140867</v>
      </c>
      <c r="AP55" s="275"/>
    </row>
    <row r="56" spans="1:42">
      <c r="A56" s="505"/>
      <c r="B56" s="471" t="s">
        <v>156</v>
      </c>
      <c r="C56" s="276">
        <v>603733.28702299995</v>
      </c>
      <c r="D56" s="273">
        <v>417801.48963203002</v>
      </c>
      <c r="E56" s="273">
        <v>7505013.8494514115</v>
      </c>
      <c r="F56" s="276">
        <v>291323.60504407738</v>
      </c>
      <c r="G56" s="273">
        <v>164850.07800000001</v>
      </c>
      <c r="H56" s="274">
        <v>1341024.9169999997</v>
      </c>
      <c r="I56" s="273">
        <v>724915.06099999999</v>
      </c>
      <c r="J56" s="276">
        <v>10027127.510495489</v>
      </c>
      <c r="K56" s="273">
        <v>11048662.287150519</v>
      </c>
      <c r="L56" s="274">
        <v>574152.95836955949</v>
      </c>
      <c r="M56" s="273">
        <v>-820731.43033541227</v>
      </c>
      <c r="N56" s="273">
        <v>-7528.7179999999998</v>
      </c>
      <c r="O56" s="277">
        <v>-254107.18996585277</v>
      </c>
      <c r="P56" s="1017">
        <v>735186.85862602992</v>
      </c>
      <c r="Q56" s="1017">
        <v>3042408.9258047398</v>
      </c>
      <c r="R56" s="1017">
        <v>485399.35611181037</v>
      </c>
      <c r="S56" s="1017">
        <v>9500</v>
      </c>
      <c r="T56" s="276">
        <v>692723.56600000011</v>
      </c>
      <c r="U56" s="1017">
        <v>73031.956000000006</v>
      </c>
      <c r="V56" s="1018">
        <v>5038250.6625425797</v>
      </c>
      <c r="W56" s="1017">
        <v>1002991.1451410111</v>
      </c>
      <c r="X56" s="1017">
        <v>1002991.1451410111</v>
      </c>
      <c r="Y56" s="1017">
        <v>5626080.3714859998</v>
      </c>
      <c r="Z56" s="1017">
        <v>427537.61194683396</v>
      </c>
      <c r="AA56" s="1017">
        <v>165472.09650000001</v>
      </c>
      <c r="AB56" s="276">
        <v>742078.13899999997</v>
      </c>
      <c r="AC56" s="1017">
        <v>1188415.0459999999</v>
      </c>
      <c r="AD56" s="1018">
        <v>8149583.2649328336</v>
      </c>
      <c r="AE56" s="1018">
        <v>14190825.072616424</v>
      </c>
      <c r="AF56" s="1017">
        <v>-2888055.5954995947</v>
      </c>
      <c r="AG56" s="276">
        <v>11302769.477116831</v>
      </c>
      <c r="AP56" s="275"/>
    </row>
    <row r="57" spans="1:42">
      <c r="A57" s="505"/>
      <c r="B57" s="471" t="s">
        <v>157</v>
      </c>
      <c r="C57" s="276">
        <v>607338.01636300003</v>
      </c>
      <c r="D57" s="273">
        <v>417131.19644283998</v>
      </c>
      <c r="E57" s="273">
        <v>7614479.9002294103</v>
      </c>
      <c r="F57" s="276">
        <v>296683.38997495524</v>
      </c>
      <c r="G57" s="273">
        <v>167223.14600000001</v>
      </c>
      <c r="H57" s="274">
        <v>1365087.9809999999</v>
      </c>
      <c r="I57" s="273">
        <v>726154.69400000013</v>
      </c>
      <c r="J57" s="276">
        <v>10169629.111204365</v>
      </c>
      <c r="K57" s="273">
        <v>11194098.324010205</v>
      </c>
      <c r="L57" s="274">
        <v>540146.94511279522</v>
      </c>
      <c r="M57" s="273">
        <v>-821349.8237497597</v>
      </c>
      <c r="N57" s="273">
        <v>-7583.4150000000009</v>
      </c>
      <c r="O57" s="277">
        <v>-288786.29363696446</v>
      </c>
      <c r="P57" s="1017">
        <v>799500.28893384</v>
      </c>
      <c r="Q57" s="1017">
        <v>3068482.0163979996</v>
      </c>
      <c r="R57" s="1017">
        <v>494806.63372914167</v>
      </c>
      <c r="S57" s="1017">
        <v>11859.575999999999</v>
      </c>
      <c r="T57" s="276">
        <v>712257.09899999993</v>
      </c>
      <c r="U57" s="1017">
        <v>75824.582999999999</v>
      </c>
      <c r="V57" s="1018">
        <v>5162730.1970609808</v>
      </c>
      <c r="W57" s="1017">
        <v>1010545.8515331286</v>
      </c>
      <c r="X57" s="1017">
        <v>1010545.8515331286</v>
      </c>
      <c r="Y57" s="1017">
        <v>5675209.2446649997</v>
      </c>
      <c r="Z57" s="1017">
        <v>419011.43632946454</v>
      </c>
      <c r="AA57" s="1017">
        <v>167256.299</v>
      </c>
      <c r="AB57" s="276">
        <v>749055.73900000006</v>
      </c>
      <c r="AC57" s="1017">
        <v>1183443.5530000001</v>
      </c>
      <c r="AD57" s="1018">
        <v>8193976.2719944641</v>
      </c>
      <c r="AE57" s="1018">
        <v>14367252.320588574</v>
      </c>
      <c r="AF57" s="1017">
        <v>-2884367.7029414754</v>
      </c>
      <c r="AG57" s="1017">
        <v>11482884.617647098</v>
      </c>
      <c r="AP57" s="275"/>
    </row>
    <row r="58" spans="1:42">
      <c r="A58" s="505"/>
      <c r="B58" s="471" t="s">
        <v>158</v>
      </c>
      <c r="C58" s="276">
        <v>629923.76468900009</v>
      </c>
      <c r="D58" s="273">
        <v>457952.4137786401</v>
      </c>
      <c r="E58" s="273">
        <v>7780547.3873282298</v>
      </c>
      <c r="F58" s="276">
        <v>317416.32595778833</v>
      </c>
      <c r="G58" s="273">
        <v>169265.101</v>
      </c>
      <c r="H58" s="274">
        <v>1384355.4280000003</v>
      </c>
      <c r="I58" s="273">
        <v>722420.85700000008</v>
      </c>
      <c r="J58" s="276">
        <v>10374005.09928602</v>
      </c>
      <c r="K58" s="273">
        <v>11461881.27775366</v>
      </c>
      <c r="L58" s="274">
        <v>526778.52873080177</v>
      </c>
      <c r="M58" s="273">
        <v>-736246.8877777108</v>
      </c>
      <c r="N58" s="273">
        <v>-7640.5909999999994</v>
      </c>
      <c r="O58" s="277">
        <v>-217108.95004690901</v>
      </c>
      <c r="P58" s="1017">
        <v>868891.68011794006</v>
      </c>
      <c r="Q58" s="1017">
        <v>3203693.8096689996</v>
      </c>
      <c r="R58" s="1017">
        <v>475475.87619530084</v>
      </c>
      <c r="S58" s="1017">
        <v>10177.938</v>
      </c>
      <c r="T58" s="277">
        <v>732035.33700000006</v>
      </c>
      <c r="U58" s="1018">
        <v>75471.123999999996</v>
      </c>
      <c r="V58" s="1018">
        <v>5365745.7649822403</v>
      </c>
      <c r="W58" s="1018">
        <v>1002174.1586098598</v>
      </c>
      <c r="X58" s="1017">
        <v>1002174.1586098598</v>
      </c>
      <c r="Y58" s="277">
        <v>5748117.019661</v>
      </c>
      <c r="Z58" s="1017">
        <v>422820.24427641911</v>
      </c>
      <c r="AA58" s="1018">
        <v>172101.74699999997</v>
      </c>
      <c r="AB58" s="1017">
        <v>764378.18300000019</v>
      </c>
      <c r="AC58" s="1018">
        <v>1177098.2149999999</v>
      </c>
      <c r="AD58" s="1018">
        <v>8284515.4089374188</v>
      </c>
      <c r="AE58" s="1018">
        <v>14652435.332529519</v>
      </c>
      <c r="AF58" s="1018">
        <v>-2973445.1067288723</v>
      </c>
      <c r="AG58" s="1017">
        <v>11678990.225800646</v>
      </c>
      <c r="AP58" s="275"/>
    </row>
    <row r="59" spans="1:42">
      <c r="A59" s="505"/>
      <c r="B59" s="272"/>
      <c r="C59" s="276"/>
      <c r="D59" s="273"/>
      <c r="E59" s="273"/>
      <c r="F59" s="276"/>
      <c r="G59" s="273"/>
      <c r="H59" s="274"/>
      <c r="I59" s="273"/>
      <c r="J59" s="276"/>
      <c r="K59" s="273"/>
      <c r="L59" s="274"/>
      <c r="M59" s="273"/>
      <c r="N59" s="273"/>
      <c r="O59" s="277"/>
      <c r="P59" s="1017"/>
      <c r="Q59" s="1017"/>
      <c r="R59" s="1017"/>
      <c r="S59" s="1017"/>
      <c r="T59" s="277"/>
      <c r="U59" s="1018"/>
      <c r="V59" s="1018"/>
      <c r="W59" s="1018"/>
      <c r="X59" s="1017"/>
      <c r="Y59" s="277"/>
      <c r="Z59" s="1017"/>
      <c r="AA59" s="1018"/>
      <c r="AB59" s="1017"/>
      <c r="AC59" s="1018"/>
      <c r="AD59" s="1018"/>
      <c r="AE59" s="1018"/>
      <c r="AF59" s="1018"/>
      <c r="AG59" s="1017"/>
      <c r="AP59" s="275"/>
    </row>
    <row r="60" spans="1:42">
      <c r="A60" s="285">
        <v>2021</v>
      </c>
      <c r="B60" s="471" t="s">
        <v>147</v>
      </c>
      <c r="C60" s="276">
        <v>634066.84243799991</v>
      </c>
      <c r="D60" s="273">
        <v>471777.13802627008</v>
      </c>
      <c r="E60" s="273">
        <v>7901420.9013439594</v>
      </c>
      <c r="F60" s="276">
        <v>322466.59801743005</v>
      </c>
      <c r="G60" s="273">
        <v>171115.42700000003</v>
      </c>
      <c r="H60" s="274">
        <v>1416736.9410000001</v>
      </c>
      <c r="I60" s="273">
        <v>725726.049</v>
      </c>
      <c r="J60" s="276">
        <v>10537465.91636139</v>
      </c>
      <c r="K60" s="273">
        <v>11643309.89682566</v>
      </c>
      <c r="L60" s="274">
        <v>417927.42404197739</v>
      </c>
      <c r="M60" s="273">
        <v>-739009.67588482879</v>
      </c>
      <c r="N60" s="273">
        <v>-7870.9809999999998</v>
      </c>
      <c r="O60" s="277">
        <v>-328953.23284285143</v>
      </c>
      <c r="P60" s="1017">
        <v>924317.29317626997</v>
      </c>
      <c r="Q60" s="1017">
        <v>3395036.2474490399</v>
      </c>
      <c r="R60" s="1017">
        <v>438606.23135586979</v>
      </c>
      <c r="S60" s="1017">
        <v>9982.7170000000006</v>
      </c>
      <c r="T60" s="276">
        <v>745651.375</v>
      </c>
      <c r="U60" s="1017">
        <v>66932.740000000005</v>
      </c>
      <c r="V60" s="1017">
        <v>5580526.6039811801</v>
      </c>
      <c r="W60" s="1017">
        <v>1058126.8550534537</v>
      </c>
      <c r="X60" s="1017">
        <v>1058126.8550534537</v>
      </c>
      <c r="Y60" s="1017">
        <v>5756202.8439269997</v>
      </c>
      <c r="Z60" s="1017">
        <v>440410.08467463485</v>
      </c>
      <c r="AA60" s="1017">
        <v>173704.26899999997</v>
      </c>
      <c r="AB60" s="1017">
        <v>774352.17300000007</v>
      </c>
      <c r="AC60" s="1017">
        <v>1199556.4845000003</v>
      </c>
      <c r="AD60" s="1018">
        <v>8344225.8551016347</v>
      </c>
      <c r="AE60" s="1018">
        <v>14982879.314136269</v>
      </c>
      <c r="AF60" s="1017">
        <v>-3010616.1850776067</v>
      </c>
      <c r="AG60" s="1017">
        <v>11972263.129058663</v>
      </c>
      <c r="AP60" s="275"/>
    </row>
    <row r="61" spans="1:42">
      <c r="A61" s="505"/>
      <c r="B61" s="471" t="s">
        <v>148</v>
      </c>
      <c r="C61" s="276">
        <v>645897.59260600002</v>
      </c>
      <c r="D61" s="273">
        <v>477847.43242432008</v>
      </c>
      <c r="E61" s="273">
        <v>8011884.2766434997</v>
      </c>
      <c r="F61" s="276">
        <v>310682.25002900924</v>
      </c>
      <c r="G61" s="273">
        <v>171508.88500000001</v>
      </c>
      <c r="H61" s="274">
        <v>1439005.4719999996</v>
      </c>
      <c r="I61" s="273">
        <v>733531.39434000012</v>
      </c>
      <c r="J61" s="276">
        <v>10666612.278012507</v>
      </c>
      <c r="K61" s="273">
        <v>11790357.303042827</v>
      </c>
      <c r="L61" s="274">
        <v>393859.03712523769</v>
      </c>
      <c r="M61" s="273">
        <v>-779555.70164191083</v>
      </c>
      <c r="N61" s="273">
        <v>-14751.431</v>
      </c>
      <c r="O61" s="277">
        <v>-400448.09551667311</v>
      </c>
      <c r="P61" s="1017">
        <v>996459.73717031989</v>
      </c>
      <c r="Q61" s="1018">
        <v>3359173.13019758</v>
      </c>
      <c r="R61" s="1017">
        <v>437487.70916386438</v>
      </c>
      <c r="S61" s="1017">
        <v>10384.014999999999</v>
      </c>
      <c r="T61" s="276">
        <v>772376.37199999997</v>
      </c>
      <c r="U61" s="1017">
        <v>67916.883219999989</v>
      </c>
      <c r="V61" s="1018">
        <v>5643797.8467517644</v>
      </c>
      <c r="W61" s="1017">
        <v>1080013.6377260678</v>
      </c>
      <c r="X61" s="1017">
        <v>1080013.6377260678</v>
      </c>
      <c r="Y61" s="1017">
        <v>5828486.170686</v>
      </c>
      <c r="Z61" s="1017">
        <v>447532.10683794523</v>
      </c>
      <c r="AA61" s="1017">
        <v>177983.92799999999</v>
      </c>
      <c r="AB61" s="276">
        <v>789572.54399999999</v>
      </c>
      <c r="AC61" s="1017">
        <v>1196086.6469200002</v>
      </c>
      <c r="AD61" s="1018">
        <v>8439661.3964439444</v>
      </c>
      <c r="AE61" s="1018">
        <v>15163472.880921777</v>
      </c>
      <c r="AF61" s="1017">
        <v>-2972667.4853925523</v>
      </c>
      <c r="AG61" s="276">
        <v>12190805.395529225</v>
      </c>
      <c r="AP61" s="275"/>
    </row>
    <row r="62" spans="1:42">
      <c r="A62" s="505"/>
      <c r="B62" s="471" t="s">
        <v>149</v>
      </c>
      <c r="C62" s="276">
        <v>658828.14073300001</v>
      </c>
      <c r="D62" s="273">
        <v>504968.13074920996</v>
      </c>
      <c r="E62" s="273">
        <v>8160210.1653985195</v>
      </c>
      <c r="F62" s="276">
        <v>322650.3148410173</v>
      </c>
      <c r="G62" s="273">
        <v>172958.86599999998</v>
      </c>
      <c r="H62" s="274">
        <v>1454812.2940000002</v>
      </c>
      <c r="I62" s="273">
        <v>735364.4330800001</v>
      </c>
      <c r="J62" s="276">
        <v>10845996.073319538</v>
      </c>
      <c r="K62" s="273">
        <v>12009792.344801748</v>
      </c>
      <c r="L62" s="274">
        <v>341034.12166152603</v>
      </c>
      <c r="M62" s="273">
        <v>-770983.97677813307</v>
      </c>
      <c r="N62" s="273">
        <v>-15151.266</v>
      </c>
      <c r="O62" s="277">
        <v>-445101.12111660704</v>
      </c>
      <c r="P62" s="1017">
        <v>1092195.3831712101</v>
      </c>
      <c r="Q62" s="1018">
        <v>3411001.1041657403</v>
      </c>
      <c r="R62" s="1017">
        <v>438651.4002233604</v>
      </c>
      <c r="S62" s="1017">
        <v>10237.228999999999</v>
      </c>
      <c r="T62" s="276">
        <v>773446.64500000002</v>
      </c>
      <c r="U62" s="1017">
        <v>74465.216660000006</v>
      </c>
      <c r="V62" s="1018">
        <v>5799996.978220311</v>
      </c>
      <c r="W62" s="1017">
        <v>1098445.6781892441</v>
      </c>
      <c r="X62" s="1017">
        <v>1098445.6781892441</v>
      </c>
      <c r="Y62" s="1017">
        <v>5926001.0293338802</v>
      </c>
      <c r="Z62" s="1017">
        <v>462173.54092203878</v>
      </c>
      <c r="AA62" s="1017">
        <v>180694.74899999998</v>
      </c>
      <c r="AB62" s="276">
        <v>810687.04599999997</v>
      </c>
      <c r="AC62" s="1017">
        <v>1189804.2383899998</v>
      </c>
      <c r="AD62" s="1018">
        <v>8569360.6036459189</v>
      </c>
      <c r="AE62" s="1018">
        <v>15467803.260055475</v>
      </c>
      <c r="AF62" s="1017">
        <v>-3012909.7968878066</v>
      </c>
      <c r="AG62" s="276">
        <v>12454893.463167667</v>
      </c>
      <c r="AP62" s="275"/>
    </row>
    <row r="63" spans="1:42">
      <c r="A63" s="505"/>
      <c r="B63" s="471" t="s">
        <v>150</v>
      </c>
      <c r="C63" s="276">
        <v>672424.50413000002</v>
      </c>
      <c r="D63" s="273">
        <v>511959.05468553997</v>
      </c>
      <c r="E63" s="273">
        <v>8255870.5991663747</v>
      </c>
      <c r="F63" s="276">
        <v>319514.29667268245</v>
      </c>
      <c r="G63" s="273">
        <v>175198.74900000001</v>
      </c>
      <c r="H63" s="274">
        <v>1476892.9810000001</v>
      </c>
      <c r="I63" s="273">
        <v>742241.02238999994</v>
      </c>
      <c r="J63" s="276">
        <v>10969717.648229059</v>
      </c>
      <c r="K63" s="273">
        <v>12154101.2070446</v>
      </c>
      <c r="L63" s="274">
        <v>342922.56909407343</v>
      </c>
      <c r="M63" s="273">
        <v>-773611.93955337675</v>
      </c>
      <c r="N63" s="273">
        <v>-11719.287</v>
      </c>
      <c r="O63" s="277">
        <v>-442408.65745930333</v>
      </c>
      <c r="P63" s="1017">
        <v>1070547.2769705402</v>
      </c>
      <c r="Q63" s="1018">
        <v>3454526.78092018</v>
      </c>
      <c r="R63" s="1017">
        <v>439980.81268010009</v>
      </c>
      <c r="S63" s="1017">
        <v>11166.14</v>
      </c>
      <c r="T63" s="276">
        <v>769023.69900000014</v>
      </c>
      <c r="U63" s="1017">
        <v>74119.28214000001</v>
      </c>
      <c r="V63" s="1018">
        <v>5819363.9917108212</v>
      </c>
      <c r="W63" s="1017">
        <v>1093379.250751982</v>
      </c>
      <c r="X63" s="1017">
        <v>1093379.250751982</v>
      </c>
      <c r="Y63" s="1017">
        <v>5981867.3845789693</v>
      </c>
      <c r="Z63" s="1017">
        <v>464047.88220346736</v>
      </c>
      <c r="AA63" s="1017">
        <v>182692.82500000001</v>
      </c>
      <c r="AB63" s="276">
        <v>819789.78099999996</v>
      </c>
      <c r="AC63" s="1017">
        <v>1188352.1488700002</v>
      </c>
      <c r="AD63" s="1018">
        <v>8636750.0216524359</v>
      </c>
      <c r="AE63" s="1018">
        <v>15549493.264115239</v>
      </c>
      <c r="AF63" s="1017">
        <v>-2952983.4005020591</v>
      </c>
      <c r="AG63" s="276">
        <v>12596509.863613179</v>
      </c>
      <c r="AP63" s="275"/>
    </row>
    <row r="64" spans="1:42">
      <c r="A64" s="505"/>
      <c r="B64" s="471" t="s">
        <v>151</v>
      </c>
      <c r="C64" s="276">
        <v>681127.14778800006</v>
      </c>
      <c r="D64" s="273">
        <v>503204.62967510999</v>
      </c>
      <c r="E64" s="273">
        <v>8334214.5956077743</v>
      </c>
      <c r="F64" s="276">
        <v>332524.52332356828</v>
      </c>
      <c r="G64" s="273">
        <v>175163.318</v>
      </c>
      <c r="H64" s="274">
        <v>1499433.0079999999</v>
      </c>
      <c r="I64" s="273">
        <v>739052.13306000002</v>
      </c>
      <c r="J64" s="276">
        <v>11080387.577991342</v>
      </c>
      <c r="K64" s="273">
        <v>12264719.355454452</v>
      </c>
      <c r="L64" s="274">
        <v>349093.87622099527</v>
      </c>
      <c r="M64" s="273">
        <v>-777987.56583039521</v>
      </c>
      <c r="N64" s="273">
        <v>-11880.363000000001</v>
      </c>
      <c r="O64" s="277">
        <v>-440774.05260939995</v>
      </c>
      <c r="P64" s="1017">
        <v>1054611.6713881099</v>
      </c>
      <c r="Q64" s="1018">
        <v>3520192.6114071999</v>
      </c>
      <c r="R64" s="1017">
        <v>439478.22364792501</v>
      </c>
      <c r="S64" s="1017">
        <v>11916.14</v>
      </c>
      <c r="T64" s="276">
        <v>783903.76700000011</v>
      </c>
      <c r="U64" s="1017">
        <v>75566.641410000011</v>
      </c>
      <c r="V64" s="1018">
        <v>5885669.0548532354</v>
      </c>
      <c r="W64" s="1017">
        <v>1112729.5584977402</v>
      </c>
      <c r="X64" s="1017">
        <v>1112729.5584977402</v>
      </c>
      <c r="Y64" s="1017">
        <v>6029091.1551732086</v>
      </c>
      <c r="Z64" s="1017">
        <v>472405.74401950574</v>
      </c>
      <c r="AA64" s="1017">
        <v>182477.389</v>
      </c>
      <c r="AB64" s="276">
        <v>820291.90100000007</v>
      </c>
      <c r="AC64" s="1017">
        <v>1190264.2276299999</v>
      </c>
      <c r="AD64" s="1018">
        <v>8694530.4168227147</v>
      </c>
      <c r="AE64" s="1018">
        <v>15692929.030173689</v>
      </c>
      <c r="AF64" s="1017">
        <v>-2987435.6218977179</v>
      </c>
      <c r="AG64" s="276">
        <v>12705493.408275971</v>
      </c>
      <c r="AP64" s="275"/>
    </row>
    <row r="65" spans="1:42">
      <c r="A65" s="505"/>
      <c r="B65" s="471" t="s">
        <v>152</v>
      </c>
      <c r="C65" s="276">
        <v>685554.16299700004</v>
      </c>
      <c r="D65" s="273">
        <v>532393.96175135998</v>
      </c>
      <c r="E65" s="273">
        <v>8438843.6434940007</v>
      </c>
      <c r="F65" s="276">
        <v>321763.48271620896</v>
      </c>
      <c r="G65" s="273">
        <v>175194.51699999999</v>
      </c>
      <c r="H65" s="274">
        <v>1508075.378</v>
      </c>
      <c r="I65" s="273">
        <v>739734.59373999992</v>
      </c>
      <c r="J65" s="276">
        <v>11183611.614950208</v>
      </c>
      <c r="K65" s="273">
        <v>12401559.739698568</v>
      </c>
      <c r="L65" s="274">
        <v>306555.57962307695</v>
      </c>
      <c r="M65" s="273">
        <v>-787901.38593619317</v>
      </c>
      <c r="N65" s="273">
        <v>-11875.295000000002</v>
      </c>
      <c r="O65" s="277">
        <v>-493221.1013131162</v>
      </c>
      <c r="P65" s="1017">
        <v>1178857.7428603601</v>
      </c>
      <c r="Q65" s="1018">
        <v>3503297.7095280001</v>
      </c>
      <c r="R65" s="1017">
        <v>441723.31640544347</v>
      </c>
      <c r="S65" s="1017">
        <v>9566.14</v>
      </c>
      <c r="T65" s="276">
        <v>803116.54600000009</v>
      </c>
      <c r="U65" s="1017">
        <v>80467.771229999998</v>
      </c>
      <c r="V65" s="1018">
        <v>6017029.2260238035</v>
      </c>
      <c r="W65" s="1017">
        <v>1132101.5427714144</v>
      </c>
      <c r="X65" s="1017">
        <v>1132101.5427714144</v>
      </c>
      <c r="Y65" s="1017">
        <v>6100336.3162080003</v>
      </c>
      <c r="Z65" s="1017">
        <v>484569.89291343273</v>
      </c>
      <c r="AA65" s="1017">
        <v>182206.23200000002</v>
      </c>
      <c r="AB65" s="276">
        <v>817171.43300000008</v>
      </c>
      <c r="AC65" s="1017">
        <v>1185667.0932499999</v>
      </c>
      <c r="AD65" s="1018">
        <v>8769950.967371434</v>
      </c>
      <c r="AE65" s="1018">
        <v>15919081.736166652</v>
      </c>
      <c r="AF65" s="1017">
        <v>-3024300.8966631349</v>
      </c>
      <c r="AG65" s="276">
        <v>12894780.839503517</v>
      </c>
      <c r="AP65" s="275"/>
    </row>
    <row r="66" spans="1:42">
      <c r="A66" s="505"/>
      <c r="B66" s="471" t="s">
        <v>153</v>
      </c>
      <c r="C66" s="276">
        <v>695661.82066099998</v>
      </c>
      <c r="D66" s="273">
        <v>545108.72895214008</v>
      </c>
      <c r="E66" s="273">
        <v>8564568.9752334934</v>
      </c>
      <c r="F66" s="276">
        <v>316717.71712785354</v>
      </c>
      <c r="G66" s="273">
        <v>176219.959</v>
      </c>
      <c r="H66" s="274">
        <v>1518600.6469999999</v>
      </c>
      <c r="I66" s="273">
        <v>746508.67471000005</v>
      </c>
      <c r="J66" s="276">
        <v>11322615.973071348</v>
      </c>
      <c r="K66" s="273">
        <v>12563386.522684488</v>
      </c>
      <c r="L66" s="274">
        <v>10254.357061610161</v>
      </c>
      <c r="M66" s="273">
        <v>-709627.74674704089</v>
      </c>
      <c r="N66" s="273">
        <v>-11905.565000000001</v>
      </c>
      <c r="O66" s="277">
        <v>-711278.95468543062</v>
      </c>
      <c r="P66" s="1017">
        <v>1418003.76401314</v>
      </c>
      <c r="Q66" s="1018">
        <v>3565591.5195089998</v>
      </c>
      <c r="R66" s="1017">
        <v>427625.80500359496</v>
      </c>
      <c r="S66" s="1017">
        <v>10916.14</v>
      </c>
      <c r="T66" s="276">
        <v>816783.42200000002</v>
      </c>
      <c r="U66" s="1017">
        <v>91024.678769999984</v>
      </c>
      <c r="V66" s="1018">
        <v>6329945.3292957349</v>
      </c>
      <c r="W66" s="1017">
        <v>1140883.3983189331</v>
      </c>
      <c r="X66" s="1017">
        <v>1140883.3983189331</v>
      </c>
      <c r="Y66" s="1017">
        <v>6163140.8050523</v>
      </c>
      <c r="Z66" s="1017">
        <v>498320.75770001381</v>
      </c>
      <c r="AA66" s="1017">
        <v>183260.39600000001</v>
      </c>
      <c r="AB66" s="276">
        <v>831709.19200000004</v>
      </c>
      <c r="AC66" s="1017">
        <v>1193895.98236</v>
      </c>
      <c r="AD66" s="1018">
        <v>8870327.1331123132</v>
      </c>
      <c r="AE66" s="1018">
        <v>16341155.860726982</v>
      </c>
      <c r="AF66" s="1017">
        <v>-3066490.3797668824</v>
      </c>
      <c r="AG66" s="276">
        <v>13274665.480960101</v>
      </c>
      <c r="AP66" s="275"/>
    </row>
    <row r="67" spans="1:42">
      <c r="A67" s="505"/>
      <c r="B67" s="471" t="s">
        <v>154</v>
      </c>
      <c r="C67" s="276">
        <v>739530.14937600004</v>
      </c>
      <c r="D67" s="273">
        <v>551538.42443613999</v>
      </c>
      <c r="E67" s="273">
        <v>8704018.354818061</v>
      </c>
      <c r="F67" s="276">
        <v>332445.29891857004</v>
      </c>
      <c r="G67" s="273">
        <v>176858.79300000001</v>
      </c>
      <c r="H67" s="274">
        <v>1541057.5430000001</v>
      </c>
      <c r="I67" s="273">
        <v>744475.88951999997</v>
      </c>
      <c r="J67" s="276">
        <v>11498855.879256632</v>
      </c>
      <c r="K67" s="273">
        <v>12789924.453068772</v>
      </c>
      <c r="L67" s="274">
        <v>-83880.504216889953</v>
      </c>
      <c r="M67" s="273">
        <v>-617074.16709481191</v>
      </c>
      <c r="N67" s="273">
        <v>-11992.72</v>
      </c>
      <c r="O67" s="277">
        <v>-712947.39131170185</v>
      </c>
      <c r="P67" s="1017">
        <v>1534408.8778751399</v>
      </c>
      <c r="Q67" s="1018">
        <v>3584702.3536783103</v>
      </c>
      <c r="R67" s="1017">
        <v>412322.52445439994</v>
      </c>
      <c r="S67" s="1017">
        <v>10166.14</v>
      </c>
      <c r="T67" s="276">
        <v>815648.57300000009</v>
      </c>
      <c r="U67" s="1017">
        <v>86636.214210000006</v>
      </c>
      <c r="V67" s="1018">
        <v>6443884.6832178505</v>
      </c>
      <c r="W67" s="1017">
        <v>1136866.8051176001</v>
      </c>
      <c r="X67" s="1017">
        <v>1136866.8051176001</v>
      </c>
      <c r="Y67" s="1017">
        <v>6267096.84152696</v>
      </c>
      <c r="Z67" s="1017">
        <v>528429.95643601462</v>
      </c>
      <c r="AA67" s="1017">
        <v>185403.55199999997</v>
      </c>
      <c r="AB67" s="276">
        <v>850227.28200000001</v>
      </c>
      <c r="AC67" s="1017">
        <v>1202359.9520100001</v>
      </c>
      <c r="AD67" s="1018">
        <v>9033517.5839729756</v>
      </c>
      <c r="AE67" s="1018">
        <v>16614269.072308427</v>
      </c>
      <c r="AF67" s="1017">
        <v>-3111397.2291876194</v>
      </c>
      <c r="AG67" s="276">
        <v>13502871.843120808</v>
      </c>
      <c r="AP67" s="275"/>
    </row>
    <row r="68" spans="1:42">
      <c r="A68" s="505"/>
      <c r="B68" s="471" t="s">
        <v>155</v>
      </c>
      <c r="C68" s="276">
        <v>749266.58450600004</v>
      </c>
      <c r="D68" s="273">
        <v>486273.58442713995</v>
      </c>
      <c r="E68" s="273">
        <v>8741961.3448079992</v>
      </c>
      <c r="F68" s="276">
        <v>303155.72521429334</v>
      </c>
      <c r="G68" s="273">
        <v>178083.65399999998</v>
      </c>
      <c r="H68" s="274">
        <v>1545357.7350000003</v>
      </c>
      <c r="I68" s="273">
        <v>737880.47741000005</v>
      </c>
      <c r="J68" s="276">
        <v>11506438.936432293</v>
      </c>
      <c r="K68" s="273">
        <v>12741979.105365433</v>
      </c>
      <c r="L68" s="274">
        <v>-158710.38030359801</v>
      </c>
      <c r="M68" s="273">
        <v>-563425.03045034967</v>
      </c>
      <c r="N68" s="273">
        <v>-11936.588000000002</v>
      </c>
      <c r="O68" s="277">
        <v>-734071.99875394767</v>
      </c>
      <c r="P68" s="1017">
        <v>1830864.65809014</v>
      </c>
      <c r="Q68" s="1018">
        <v>3373834.4544910002</v>
      </c>
      <c r="R68" s="1017">
        <v>389900.12392173021</v>
      </c>
      <c r="S68" s="1017">
        <v>11026.718000000001</v>
      </c>
      <c r="T68" s="276">
        <v>826556.071</v>
      </c>
      <c r="U68" s="1017">
        <v>83962.615610000023</v>
      </c>
      <c r="V68" s="1018">
        <v>6516144.6411128705</v>
      </c>
      <c r="W68" s="1017">
        <v>1123090.8173524169</v>
      </c>
      <c r="X68" s="1017">
        <v>1123090.8173524169</v>
      </c>
      <c r="Y68" s="1017">
        <v>6333794.1769920001</v>
      </c>
      <c r="Z68" s="1017">
        <v>490791.32577256521</v>
      </c>
      <c r="AA68" s="1017">
        <v>186364.70300000001</v>
      </c>
      <c r="AB68" s="276">
        <v>855968.81299999997</v>
      </c>
      <c r="AC68" s="1017">
        <v>1206538.9715200001</v>
      </c>
      <c r="AD68" s="1018">
        <v>9073457.9902845658</v>
      </c>
      <c r="AE68" s="1018">
        <v>16712693.448749853</v>
      </c>
      <c r="AF68" s="1017">
        <v>-3236642.3452903419</v>
      </c>
      <c r="AG68" s="276">
        <v>13476051.103459511</v>
      </c>
      <c r="AP68" s="275"/>
    </row>
    <row r="69" spans="1:42">
      <c r="A69" s="505"/>
      <c r="B69" s="471" t="s">
        <v>156</v>
      </c>
      <c r="C69" s="276">
        <v>741026.17510999995</v>
      </c>
      <c r="D69" s="273">
        <v>579974.78940325009</v>
      </c>
      <c r="E69" s="273">
        <v>8785791.4662549999</v>
      </c>
      <c r="F69" s="276">
        <v>298935.55661320669</v>
      </c>
      <c r="G69" s="273">
        <v>180384.174</v>
      </c>
      <c r="H69" s="274">
        <v>1551000.5489999999</v>
      </c>
      <c r="I69" s="273">
        <v>736328.46868999989</v>
      </c>
      <c r="J69" s="276">
        <v>11552440.214558206</v>
      </c>
      <c r="K69" s="273">
        <v>12873441.179071456</v>
      </c>
      <c r="L69" s="274">
        <v>-252574.05697803997</v>
      </c>
      <c r="M69" s="273">
        <v>-583988.43990481819</v>
      </c>
      <c r="N69" s="273">
        <v>-16634.567999999999</v>
      </c>
      <c r="O69" s="277">
        <v>-853197.06488285819</v>
      </c>
      <c r="P69" s="1017">
        <v>1880145.1226422498</v>
      </c>
      <c r="Q69" s="1017">
        <v>3417754.5036010002</v>
      </c>
      <c r="R69" s="1017">
        <v>367131.1392249114</v>
      </c>
      <c r="S69" s="1017">
        <v>11831.279</v>
      </c>
      <c r="T69" s="276">
        <v>836032.49100000015</v>
      </c>
      <c r="U69" s="1017">
        <v>87830.611350000006</v>
      </c>
      <c r="V69" s="1018">
        <v>6600725.1468181619</v>
      </c>
      <c r="W69" s="1017">
        <v>1193767.7880180166</v>
      </c>
      <c r="X69" s="1017">
        <v>1193767.7880180166</v>
      </c>
      <c r="Y69" s="1017">
        <v>6358454.371000153</v>
      </c>
      <c r="Z69" s="1017">
        <v>501188.28794130823</v>
      </c>
      <c r="AA69" s="1017">
        <v>188884.69500000001</v>
      </c>
      <c r="AB69" s="276">
        <v>867832.8550000001</v>
      </c>
      <c r="AC69" s="1017">
        <v>1226607.78984</v>
      </c>
      <c r="AD69" s="1018">
        <v>9142967.9987814613</v>
      </c>
      <c r="AE69" s="1018">
        <v>16937460.93361764</v>
      </c>
      <c r="AF69" s="1017">
        <v>-3210822.6895453711</v>
      </c>
      <c r="AG69" s="276">
        <v>13726638.24407227</v>
      </c>
      <c r="AP69" s="275"/>
    </row>
    <row r="70" spans="1:42">
      <c r="A70" s="505"/>
      <c r="B70" s="471" t="s">
        <v>157</v>
      </c>
      <c r="C70" s="276">
        <v>719999.68730700004</v>
      </c>
      <c r="D70" s="273">
        <v>566619.54056023993</v>
      </c>
      <c r="E70" s="273">
        <v>8767952.6713865008</v>
      </c>
      <c r="F70" s="276">
        <v>297892.86328280455</v>
      </c>
      <c r="G70" s="273">
        <v>181698.677</v>
      </c>
      <c r="H70" s="274">
        <v>1571669.4080000001</v>
      </c>
      <c r="I70" s="273">
        <v>756186.17260000005</v>
      </c>
      <c r="J70" s="276">
        <v>11575399.792269306</v>
      </c>
      <c r="K70" s="273">
        <v>12862019.020136546</v>
      </c>
      <c r="L70" s="274">
        <v>-329910.93324363924</v>
      </c>
      <c r="M70" s="273">
        <v>-576436.32303875592</v>
      </c>
      <c r="N70" s="273">
        <v>-16639.866000000002</v>
      </c>
      <c r="O70" s="277">
        <v>-922987.12228239526</v>
      </c>
      <c r="P70" s="1017">
        <v>1993698.6925482401</v>
      </c>
      <c r="Q70" s="1017">
        <v>3331541.0253235307</v>
      </c>
      <c r="R70" s="1017">
        <v>388551.98995316261</v>
      </c>
      <c r="S70" s="1017">
        <v>11180.072</v>
      </c>
      <c r="T70" s="276">
        <v>829670.92599999998</v>
      </c>
      <c r="U70" s="1017">
        <v>88589.367429999984</v>
      </c>
      <c r="V70" s="1018">
        <v>6643232.0732549317</v>
      </c>
      <c r="W70" s="1017">
        <v>1184731.865164984</v>
      </c>
      <c r="X70" s="1017">
        <v>1184731.865164984</v>
      </c>
      <c r="Y70" s="1017">
        <v>6420117.857791</v>
      </c>
      <c r="Z70" s="1017">
        <v>500012.37883631064</v>
      </c>
      <c r="AA70" s="1017">
        <v>192164.07600000003</v>
      </c>
      <c r="AB70" s="276">
        <v>888223.86100000015</v>
      </c>
      <c r="AC70" s="1017">
        <v>1246301.8606300002</v>
      </c>
      <c r="AD70" s="1018">
        <v>9246820.0342573114</v>
      </c>
      <c r="AE70" s="1018">
        <v>17074783.972677227</v>
      </c>
      <c r="AF70" s="1017">
        <v>-3289777.8271690691</v>
      </c>
      <c r="AG70" s="1017">
        <v>13785006.145508159</v>
      </c>
      <c r="AP70" s="275"/>
    </row>
    <row r="71" spans="1:42">
      <c r="A71" s="505"/>
      <c r="B71" s="471" t="s">
        <v>158</v>
      </c>
      <c r="C71" s="276">
        <v>769804.07073600008</v>
      </c>
      <c r="D71" s="273">
        <v>637864.62332861999</v>
      </c>
      <c r="E71" s="273">
        <v>8784222.5874735024</v>
      </c>
      <c r="F71" s="276">
        <v>268538.13617724157</v>
      </c>
      <c r="G71" s="273">
        <v>184391.97399999999</v>
      </c>
      <c r="H71" s="274">
        <v>1578240.74</v>
      </c>
      <c r="I71" s="273">
        <v>762291.21984000003</v>
      </c>
      <c r="J71" s="276">
        <v>11577684.657490743</v>
      </c>
      <c r="K71" s="273">
        <v>12985353.351555362</v>
      </c>
      <c r="L71" s="274">
        <v>-387262.53833579551</v>
      </c>
      <c r="M71" s="273">
        <v>-594713.22258016956</v>
      </c>
      <c r="N71" s="273">
        <v>-16645.164000000001</v>
      </c>
      <c r="O71" s="277">
        <v>-998620.92491596506</v>
      </c>
      <c r="P71" s="1017">
        <v>2094094.6192286201</v>
      </c>
      <c r="Q71" s="1017">
        <v>3361339.9469150002</v>
      </c>
      <c r="R71" s="1017">
        <v>376985.42925154557</v>
      </c>
      <c r="S71" s="1017">
        <v>9077.89</v>
      </c>
      <c r="T71" s="277">
        <v>835450.05300000007</v>
      </c>
      <c r="U71" s="1018">
        <v>92380.475940000004</v>
      </c>
      <c r="V71" s="1018">
        <v>6769328.414335167</v>
      </c>
      <c r="W71" s="1018">
        <v>1188103.2101948017</v>
      </c>
      <c r="X71" s="1017">
        <v>1188103.2101948017</v>
      </c>
      <c r="Y71" s="277">
        <v>6498862.3487860002</v>
      </c>
      <c r="Z71" s="1017">
        <v>482565.52528920094</v>
      </c>
      <c r="AA71" s="1018">
        <v>200803.15099999998</v>
      </c>
      <c r="AB71" s="1017">
        <v>892942.755</v>
      </c>
      <c r="AC71" s="1018">
        <v>1263769.7482</v>
      </c>
      <c r="AD71" s="1018">
        <v>9338943.5282752011</v>
      </c>
      <c r="AE71" s="1018">
        <v>17296375.152805172</v>
      </c>
      <c r="AF71" s="1018">
        <v>-3312400.8775623711</v>
      </c>
      <c r="AG71" s="1017">
        <v>13983974.275242802</v>
      </c>
      <c r="AP71" s="275"/>
    </row>
    <row r="72" spans="1:42">
      <c r="A72" s="505"/>
      <c r="B72" s="272"/>
      <c r="C72" s="276"/>
      <c r="D72" s="273"/>
      <c r="E72" s="273"/>
      <c r="F72" s="276"/>
      <c r="G72" s="273"/>
      <c r="H72" s="274"/>
      <c r="I72" s="273"/>
      <c r="J72" s="276"/>
      <c r="K72" s="273"/>
      <c r="L72" s="274"/>
      <c r="M72" s="273"/>
      <c r="N72" s="273"/>
      <c r="O72" s="277"/>
      <c r="P72" s="1017"/>
      <c r="Q72" s="1018"/>
      <c r="R72" s="1017"/>
      <c r="S72" s="1017"/>
      <c r="T72" s="276"/>
      <c r="U72" s="1017"/>
      <c r="V72" s="1018"/>
      <c r="W72" s="1017"/>
      <c r="X72" s="1017"/>
      <c r="Y72" s="1017"/>
      <c r="Z72" s="1017"/>
      <c r="AA72" s="1017"/>
      <c r="AB72" s="276"/>
      <c r="AC72" s="1017"/>
      <c r="AD72" s="1018"/>
      <c r="AE72" s="1018"/>
      <c r="AF72" s="1017"/>
      <c r="AG72" s="1017"/>
      <c r="AP72" s="275"/>
    </row>
    <row r="73" spans="1:42">
      <c r="A73" s="285">
        <v>2022</v>
      </c>
      <c r="B73" s="471" t="s">
        <v>147</v>
      </c>
      <c r="C73" s="276">
        <v>754780.65423699992</v>
      </c>
      <c r="D73" s="273">
        <v>691898.44994861982</v>
      </c>
      <c r="E73" s="273">
        <v>8764306.4474505</v>
      </c>
      <c r="F73" s="276">
        <v>276050.17074237624</v>
      </c>
      <c r="G73" s="273">
        <v>185726.58000000002</v>
      </c>
      <c r="H73" s="274">
        <v>1612192.942</v>
      </c>
      <c r="I73" s="273">
        <v>773176.04973999993</v>
      </c>
      <c r="J73" s="276">
        <v>11611452.189932875</v>
      </c>
      <c r="K73" s="273">
        <v>13058131.294118496</v>
      </c>
      <c r="L73" s="274">
        <v>-662717.26236000971</v>
      </c>
      <c r="M73" s="273">
        <v>-552869.68476024747</v>
      </c>
      <c r="N73" s="273">
        <v>-7145.4340000000002</v>
      </c>
      <c r="O73" s="277">
        <v>-1222732.3811202571</v>
      </c>
      <c r="P73" s="1017">
        <v>2387377.2285506199</v>
      </c>
      <c r="Q73" s="1017">
        <v>3333461.9352309103</v>
      </c>
      <c r="R73" s="1017">
        <v>332725.75117722247</v>
      </c>
      <c r="S73" s="1017">
        <v>9527.89</v>
      </c>
      <c r="T73" s="276">
        <v>856880.9589999998</v>
      </c>
      <c r="U73" s="1017">
        <v>90692.459230000008</v>
      </c>
      <c r="V73" s="1017">
        <v>7010666.2231887523</v>
      </c>
      <c r="W73" s="1017">
        <v>1191552.8978822653</v>
      </c>
      <c r="X73" s="1017">
        <v>1191552.8978822653</v>
      </c>
      <c r="Y73" s="1017">
        <v>6529502.7558329999</v>
      </c>
      <c r="Z73" s="1017">
        <v>488267.90505825297</v>
      </c>
      <c r="AA73" s="1017">
        <v>202085.842</v>
      </c>
      <c r="AB73" s="1017">
        <v>893189.99899999995</v>
      </c>
      <c r="AC73" s="1018">
        <v>1287073.3676000002</v>
      </c>
      <c r="AD73" s="1018">
        <v>9400119.869491253</v>
      </c>
      <c r="AE73" s="1017">
        <v>17602338.990562271</v>
      </c>
      <c r="AF73" s="1017">
        <v>-3321475.3165218374</v>
      </c>
      <c r="AG73" s="276">
        <v>14280863.674040433</v>
      </c>
      <c r="AP73" s="275"/>
    </row>
    <row r="74" spans="1:42">
      <c r="A74" s="505"/>
      <c r="B74" s="471" t="s">
        <v>148</v>
      </c>
      <c r="C74" s="276">
        <v>766256.99839299999</v>
      </c>
      <c r="D74" s="273">
        <v>683726.86347119987</v>
      </c>
      <c r="E74" s="273">
        <v>8838768.431064209</v>
      </c>
      <c r="F74" s="276">
        <v>273515.29907180462</v>
      </c>
      <c r="G74" s="273">
        <v>187057.27299999999</v>
      </c>
      <c r="H74" s="274">
        <v>1633322.236</v>
      </c>
      <c r="I74" s="273">
        <v>783874.95055999979</v>
      </c>
      <c r="J74" s="276">
        <v>11716538.189696014</v>
      </c>
      <c r="K74" s="273">
        <v>13166522.051560214</v>
      </c>
      <c r="L74" s="274">
        <v>-734241.45536954992</v>
      </c>
      <c r="M74" s="273">
        <v>-540758.07650528313</v>
      </c>
      <c r="N74" s="273">
        <v>0</v>
      </c>
      <c r="O74" s="277">
        <v>-1274999.5318748332</v>
      </c>
      <c r="P74" s="1017">
        <v>2442394.0543462103</v>
      </c>
      <c r="Q74" s="1018">
        <v>3352195.4158009999</v>
      </c>
      <c r="R74" s="1017">
        <v>305347.10959713708</v>
      </c>
      <c r="S74" s="1017">
        <v>9877.89</v>
      </c>
      <c r="T74" s="276">
        <v>853234.93799999997</v>
      </c>
      <c r="U74" s="1017">
        <v>86206.446469999995</v>
      </c>
      <c r="V74" s="1018">
        <v>7049255.854214347</v>
      </c>
      <c r="W74" s="1017">
        <v>1237504.967264449</v>
      </c>
      <c r="X74" s="1017">
        <v>1237504.967264449</v>
      </c>
      <c r="Y74" s="1017">
        <v>6578286.0364889996</v>
      </c>
      <c r="Z74" s="1017">
        <v>472997.74188808899</v>
      </c>
      <c r="AA74" s="276">
        <v>203828.58800000002</v>
      </c>
      <c r="AB74" s="1017">
        <v>903550.11700000009</v>
      </c>
      <c r="AC74" s="1018">
        <v>1301263.09711</v>
      </c>
      <c r="AD74" s="1018">
        <v>9459925.5804870892</v>
      </c>
      <c r="AE74" s="1017">
        <v>17746686.401965886</v>
      </c>
      <c r="AF74" s="1017">
        <v>-3305164.8199214186</v>
      </c>
      <c r="AG74" s="276">
        <v>14441521.582044467</v>
      </c>
      <c r="AP74" s="275"/>
    </row>
    <row r="75" spans="1:42">
      <c r="A75" s="505"/>
      <c r="B75" s="471" t="s">
        <v>149</v>
      </c>
      <c r="C75" s="276">
        <v>803742.72558953019</v>
      </c>
      <c r="D75" s="273">
        <v>731528.54374122992</v>
      </c>
      <c r="E75" s="273">
        <v>9437165.5848474596</v>
      </c>
      <c r="F75" s="276">
        <v>407011.01445878902</v>
      </c>
      <c r="G75" s="273">
        <v>187236.74099999998</v>
      </c>
      <c r="H75" s="274">
        <v>1644081.307</v>
      </c>
      <c r="I75" s="273">
        <v>781612.15388</v>
      </c>
      <c r="J75" s="276">
        <v>12457106.801186249</v>
      </c>
      <c r="K75" s="273">
        <v>13992378.070517009</v>
      </c>
      <c r="L75" s="274">
        <v>-1203377.2668048798</v>
      </c>
      <c r="M75" s="273">
        <v>-685336.84897084185</v>
      </c>
      <c r="N75" s="273">
        <v>0</v>
      </c>
      <c r="O75" s="277">
        <v>-1888714.1157757216</v>
      </c>
      <c r="P75" s="1017">
        <v>2682532.9346082299</v>
      </c>
      <c r="Q75" s="1018">
        <v>3429739.7228562003</v>
      </c>
      <c r="R75" s="1017">
        <v>443409.22031899996</v>
      </c>
      <c r="S75" s="1017">
        <v>8636.4480000000003</v>
      </c>
      <c r="T75" s="276">
        <v>855873.15700000001</v>
      </c>
      <c r="U75" s="1017">
        <v>100575.33084000001</v>
      </c>
      <c r="V75" s="1018">
        <v>7520766.8136234293</v>
      </c>
      <c r="W75" s="1017">
        <v>1547833.5127788801</v>
      </c>
      <c r="X75" s="1017">
        <v>1547833.5127788801</v>
      </c>
      <c r="Y75" s="1017">
        <v>6839522.8668780001</v>
      </c>
      <c r="Z75" s="1017">
        <v>694012.68410796253</v>
      </c>
      <c r="AA75" s="276">
        <v>215646.03399999999</v>
      </c>
      <c r="AB75" s="1017">
        <v>912518.89199999976</v>
      </c>
      <c r="AC75" s="1018">
        <v>1313372.9667700003</v>
      </c>
      <c r="AD75" s="1018">
        <v>9975073.443755962</v>
      </c>
      <c r="AE75" s="1017">
        <v>19043673.770158272</v>
      </c>
      <c r="AF75" s="1017">
        <v>-3162581.586065622</v>
      </c>
      <c r="AG75" s="276">
        <v>15881092.18409265</v>
      </c>
      <c r="AP75" s="275"/>
    </row>
    <row r="76" spans="1:42">
      <c r="A76" s="505"/>
      <c r="B76" s="471" t="s">
        <v>150</v>
      </c>
      <c r="C76" s="276">
        <v>854041.87925399991</v>
      </c>
      <c r="D76" s="273">
        <v>703515.58635977993</v>
      </c>
      <c r="E76" s="273">
        <v>9714462.5106394086</v>
      </c>
      <c r="F76" s="276">
        <v>458132.3808506456</v>
      </c>
      <c r="G76" s="273">
        <v>188680.348</v>
      </c>
      <c r="H76" s="274">
        <v>1648982.4339999999</v>
      </c>
      <c r="I76" s="273">
        <v>788083.14299999992</v>
      </c>
      <c r="J76" s="276">
        <v>12798340.816490052</v>
      </c>
      <c r="K76" s="273">
        <v>14355898.282103833</v>
      </c>
      <c r="L76" s="274">
        <v>-1462227.8871770797</v>
      </c>
      <c r="M76" s="273">
        <v>-732943.07620130875</v>
      </c>
      <c r="N76" s="273">
        <v>0</v>
      </c>
      <c r="O76" s="277">
        <v>-2195170.9633783884</v>
      </c>
      <c r="P76" s="1017">
        <v>2889417.5186977796</v>
      </c>
      <c r="Q76" s="1018">
        <v>3179505.3967286102</v>
      </c>
      <c r="R76" s="1017">
        <v>500491.92572729103</v>
      </c>
      <c r="S76" s="1017">
        <v>11672.019</v>
      </c>
      <c r="T76" s="276">
        <v>859893.17200000002</v>
      </c>
      <c r="U76" s="1017">
        <v>106329.53914000001</v>
      </c>
      <c r="V76" s="1018">
        <v>7547309.5712936809</v>
      </c>
      <c r="W76" s="1017">
        <v>1725013.59875509</v>
      </c>
      <c r="X76" s="1017">
        <v>1725013.59875509</v>
      </c>
      <c r="Y76" s="1017">
        <v>6955307.1303605353</v>
      </c>
      <c r="Z76" s="1017">
        <v>797523.96124550339</v>
      </c>
      <c r="AA76" s="276">
        <v>218433.71399999998</v>
      </c>
      <c r="AB76" s="1017">
        <v>919229.299</v>
      </c>
      <c r="AC76" s="1018">
        <v>1300988.1087800004</v>
      </c>
      <c r="AD76" s="1018">
        <v>10191482.213386038</v>
      </c>
      <c r="AE76" s="1017">
        <v>19463805.38343481</v>
      </c>
      <c r="AF76" s="1017">
        <v>-2912736.1417822903</v>
      </c>
      <c r="AG76" s="276">
        <v>16551069.241652519</v>
      </c>
      <c r="AP76" s="275"/>
    </row>
    <row r="77" spans="1:42">
      <c r="A77" s="505"/>
      <c r="B77" s="471" t="s">
        <v>151</v>
      </c>
      <c r="C77" s="276">
        <v>799134.92031800014</v>
      </c>
      <c r="D77" s="273">
        <v>721833.44013342995</v>
      </c>
      <c r="E77" s="273">
        <v>9675727.1337670013</v>
      </c>
      <c r="F77" s="276">
        <v>481441.53400072403</v>
      </c>
      <c r="G77" s="273">
        <v>195461.52100000001</v>
      </c>
      <c r="H77" s="274">
        <v>1635354.0420000001</v>
      </c>
      <c r="I77" s="273">
        <v>830761.05146999983</v>
      </c>
      <c r="J77" s="276">
        <v>12818745.282237727</v>
      </c>
      <c r="K77" s="273">
        <v>14339713.642689157</v>
      </c>
      <c r="L77" s="274">
        <v>-1546520.1309384904</v>
      </c>
      <c r="M77" s="273">
        <v>-536295.55341841083</v>
      </c>
      <c r="N77" s="273">
        <v>0</v>
      </c>
      <c r="O77" s="277">
        <v>-2082815.6843569013</v>
      </c>
      <c r="P77" s="1017">
        <v>2904795.6816344298</v>
      </c>
      <c r="Q77" s="1018">
        <v>3112706.9961717129</v>
      </c>
      <c r="R77" s="1017">
        <v>505042.6575574507</v>
      </c>
      <c r="S77" s="1017">
        <v>12472.019</v>
      </c>
      <c r="T77" s="276">
        <v>859114.15500000014</v>
      </c>
      <c r="U77" s="1017">
        <v>134124.24987999999</v>
      </c>
      <c r="V77" s="1018">
        <v>7528255.7592435936</v>
      </c>
      <c r="W77" s="1017">
        <v>1750138.8779533547</v>
      </c>
      <c r="X77" s="1017">
        <v>1750138.8779533547</v>
      </c>
      <c r="Y77" s="1017">
        <v>6960156.9978459999</v>
      </c>
      <c r="Z77" s="1017">
        <v>794630.3672454349</v>
      </c>
      <c r="AA77" s="276">
        <v>222998.321</v>
      </c>
      <c r="AB77" s="1017">
        <v>920535.19900000014</v>
      </c>
      <c r="AC77" s="1018">
        <v>1291471.87139</v>
      </c>
      <c r="AD77" s="1018">
        <v>10189792.756481435</v>
      </c>
      <c r="AE77" s="1017">
        <v>19468187.393678382</v>
      </c>
      <c r="AF77" s="1017">
        <v>-3045658.0643017422</v>
      </c>
      <c r="AG77" s="276">
        <v>16422529.32937664</v>
      </c>
      <c r="AP77" s="275"/>
    </row>
    <row r="78" spans="1:42">
      <c r="A78" s="505"/>
      <c r="B78" s="471" t="s">
        <v>948</v>
      </c>
      <c r="C78" s="276">
        <v>779992.40566699998</v>
      </c>
      <c r="D78" s="273">
        <v>679350.32411843003</v>
      </c>
      <c r="E78" s="273">
        <v>9748052.5438134689</v>
      </c>
      <c r="F78" s="276">
        <v>453619.99045736494</v>
      </c>
      <c r="G78" s="273">
        <v>201030.261</v>
      </c>
      <c r="H78" s="274">
        <v>1625852.764</v>
      </c>
      <c r="I78" s="273">
        <v>846971.51707000006</v>
      </c>
      <c r="J78" s="276">
        <v>12875527.076340836</v>
      </c>
      <c r="K78" s="273">
        <v>14334869.806126265</v>
      </c>
      <c r="L78" s="274">
        <v>-1612689.8207012394</v>
      </c>
      <c r="M78" s="273">
        <v>-509235.38488777471</v>
      </c>
      <c r="N78" s="273">
        <v>0</v>
      </c>
      <c r="O78" s="277">
        <v>-2121925.2055890141</v>
      </c>
      <c r="P78" s="1017">
        <v>3094135.9166234299</v>
      </c>
      <c r="Q78" s="1018">
        <v>3117428.9031379996</v>
      </c>
      <c r="R78" s="1017">
        <v>485322.60393742169</v>
      </c>
      <c r="S78" s="1017">
        <v>11063.460999999999</v>
      </c>
      <c r="T78" s="276">
        <v>861748.62</v>
      </c>
      <c r="U78" s="1017">
        <v>123963.30237</v>
      </c>
      <c r="V78" s="1018">
        <v>7693662.8070688508</v>
      </c>
      <c r="W78" s="1017">
        <v>1729109.0950286516</v>
      </c>
      <c r="X78" s="1017">
        <v>1729109.0950286516</v>
      </c>
      <c r="Y78" s="1017">
        <v>6976071.708335151</v>
      </c>
      <c r="Z78" s="1017">
        <v>738099.77579620224</v>
      </c>
      <c r="AA78" s="276">
        <v>223926.742</v>
      </c>
      <c r="AB78" s="1017">
        <v>918357.83000000007</v>
      </c>
      <c r="AC78" s="1018">
        <v>1291771.59298</v>
      </c>
      <c r="AD78" s="1018">
        <v>10148227.649111353</v>
      </c>
      <c r="AE78" s="1017">
        <v>19570999.551208854</v>
      </c>
      <c r="AF78" s="1017">
        <v>-3114204.5393216186</v>
      </c>
      <c r="AG78" s="276">
        <v>16456795.011887236</v>
      </c>
      <c r="AP78" s="275"/>
    </row>
    <row r="79" spans="1:42">
      <c r="A79" s="505"/>
      <c r="B79" s="471" t="s">
        <v>153</v>
      </c>
      <c r="C79" s="276">
        <v>802178.89138200018</v>
      </c>
      <c r="D79" s="273">
        <v>676596.52824542997</v>
      </c>
      <c r="E79" s="273">
        <v>9785642.3939399999</v>
      </c>
      <c r="F79" s="276">
        <v>460991.5437321724</v>
      </c>
      <c r="G79" s="273">
        <v>201591.011</v>
      </c>
      <c r="H79" s="274">
        <v>1635847.8659999995</v>
      </c>
      <c r="I79" s="273">
        <v>847177.06403000001</v>
      </c>
      <c r="J79" s="276">
        <v>12931249.878702171</v>
      </c>
      <c r="K79" s="273">
        <v>14410025.298329601</v>
      </c>
      <c r="L79" s="274">
        <v>-1686199.3893863207</v>
      </c>
      <c r="M79" s="273">
        <v>-437634.79523182078</v>
      </c>
      <c r="N79" s="273">
        <v>0</v>
      </c>
      <c r="O79" s="277">
        <v>-2123834.1846181415</v>
      </c>
      <c r="P79" s="1017">
        <v>3263877.2685344298</v>
      </c>
      <c r="Q79" s="1018">
        <v>3057498.5513404198</v>
      </c>
      <c r="R79" s="1017">
        <v>505020.41826552793</v>
      </c>
      <c r="S79" s="1017">
        <v>9147.1880000000001</v>
      </c>
      <c r="T79" s="276">
        <v>848465.17299999995</v>
      </c>
      <c r="U79" s="1017">
        <v>126584.42892000001</v>
      </c>
      <c r="V79" s="1018">
        <v>7810593.0280603766</v>
      </c>
      <c r="W79" s="1017">
        <v>1754015.3225459079</v>
      </c>
      <c r="X79" s="1017">
        <v>1754015.3225459079</v>
      </c>
      <c r="Y79" s="1017">
        <v>6945710.3982109996</v>
      </c>
      <c r="Z79" s="1017">
        <v>727425.7590747606</v>
      </c>
      <c r="AA79" s="276">
        <v>224352.01400000002</v>
      </c>
      <c r="AB79" s="1017">
        <v>914827.45200000005</v>
      </c>
      <c r="AC79" s="1018">
        <v>1295012.94481</v>
      </c>
      <c r="AD79" s="1018">
        <v>10107328.568095759</v>
      </c>
      <c r="AE79" s="1017">
        <v>19671936.918702044</v>
      </c>
      <c r="AF79" s="1017">
        <v>-3138077.4355829335</v>
      </c>
      <c r="AG79" s="276">
        <v>16533859.48311911</v>
      </c>
      <c r="AP79" s="275"/>
    </row>
    <row r="80" spans="1:42">
      <c r="A80" s="505"/>
      <c r="B80" s="471" t="s">
        <v>334</v>
      </c>
      <c r="C80" s="276">
        <v>745740.27881999989</v>
      </c>
      <c r="D80" s="273">
        <v>705973.24537727004</v>
      </c>
      <c r="E80" s="273">
        <v>9853622.1394414995</v>
      </c>
      <c r="F80" s="276">
        <v>453652.06065446924</v>
      </c>
      <c r="G80" s="273">
        <v>202546.33499999999</v>
      </c>
      <c r="H80" s="274">
        <v>1657765.111</v>
      </c>
      <c r="I80" s="273">
        <v>831428.30845999997</v>
      </c>
      <c r="J80" s="276">
        <v>12999013.95455597</v>
      </c>
      <c r="K80" s="273">
        <v>14450727.478753239</v>
      </c>
      <c r="L80" s="274">
        <v>-1614856.5383709797</v>
      </c>
      <c r="M80" s="273">
        <v>-420242.04487431596</v>
      </c>
      <c r="N80" s="273">
        <v>0</v>
      </c>
      <c r="O80" s="277">
        <v>-2035098.5832452956</v>
      </c>
      <c r="P80" s="1017">
        <v>3311065.7952892696</v>
      </c>
      <c r="Q80" s="1018">
        <v>3212480.8286034977</v>
      </c>
      <c r="R80" s="1017">
        <v>466543.05253024132</v>
      </c>
      <c r="S80" s="1017">
        <v>9397.1880000000001</v>
      </c>
      <c r="T80" s="276">
        <v>866908.821</v>
      </c>
      <c r="U80" s="1017">
        <v>110388.02638</v>
      </c>
      <c r="V80" s="1018">
        <v>7976783.7118030079</v>
      </c>
      <c r="W80" s="1017">
        <v>1699812.2263545969</v>
      </c>
      <c r="X80" s="1017">
        <v>1699812.2263545969</v>
      </c>
      <c r="Y80" s="1017">
        <v>6887236.6792295631</v>
      </c>
      <c r="Z80" s="1017">
        <v>726926.92105664813</v>
      </c>
      <c r="AA80" s="276">
        <v>227831.91800000001</v>
      </c>
      <c r="AB80" s="1017">
        <v>916322.78899999999</v>
      </c>
      <c r="AC80" s="1018">
        <v>1330717.6731800002</v>
      </c>
      <c r="AD80" s="1018">
        <v>10089035.980466211</v>
      </c>
      <c r="AE80" s="1017">
        <v>19765631.918623816</v>
      </c>
      <c r="AF80" s="1017">
        <v>-3279805.8537848303</v>
      </c>
      <c r="AG80" s="276">
        <v>16485826.064838987</v>
      </c>
      <c r="AP80" s="275"/>
    </row>
    <row r="81" spans="1:42">
      <c r="A81" s="505"/>
      <c r="B81" s="471" t="s">
        <v>155</v>
      </c>
      <c r="C81" s="276">
        <v>726609.24781399989</v>
      </c>
      <c r="D81" s="273">
        <v>722364.43005103001</v>
      </c>
      <c r="E81" s="273">
        <v>9934578.0647606496</v>
      </c>
      <c r="F81" s="276">
        <v>447285.54937564465</v>
      </c>
      <c r="G81" s="273">
        <v>201427.38500000001</v>
      </c>
      <c r="H81" s="274">
        <v>1673349.1569999999</v>
      </c>
      <c r="I81" s="273">
        <v>834027.45738000004</v>
      </c>
      <c r="J81" s="276">
        <v>13090667.613516293</v>
      </c>
      <c r="K81" s="273">
        <v>14539641.291381324</v>
      </c>
      <c r="L81" s="274">
        <v>-1590817.2384177498</v>
      </c>
      <c r="M81" s="273">
        <v>-302021.50310257392</v>
      </c>
      <c r="N81" s="273">
        <v>0</v>
      </c>
      <c r="O81" s="277">
        <v>-1892838.7415203238</v>
      </c>
      <c r="P81" s="1017">
        <v>3302445.2372270306</v>
      </c>
      <c r="Q81" s="1018">
        <v>3272423.9098550002</v>
      </c>
      <c r="R81" s="1017">
        <v>468538.81066027697</v>
      </c>
      <c r="S81" s="1017">
        <v>7517.1880000000001</v>
      </c>
      <c r="T81" s="276">
        <v>867177.88899999997</v>
      </c>
      <c r="U81" s="1017">
        <v>109812.80003000001</v>
      </c>
      <c r="V81" s="1018">
        <v>8027915.8347723065</v>
      </c>
      <c r="W81" s="1017">
        <v>1703003.8928744711</v>
      </c>
      <c r="X81" s="1017">
        <v>1703003.8928744711</v>
      </c>
      <c r="Y81" s="1017">
        <v>6864019.3697072305</v>
      </c>
      <c r="Z81" s="1017">
        <v>712920.88790355658</v>
      </c>
      <c r="AA81" s="276">
        <v>230587.41800000001</v>
      </c>
      <c r="AB81" s="1017">
        <v>918704.08199999982</v>
      </c>
      <c r="AC81" s="1018">
        <v>1341390.36889</v>
      </c>
      <c r="AD81" s="1018">
        <v>10067622.126500787</v>
      </c>
      <c r="AE81" s="1017">
        <v>19798541.854147565</v>
      </c>
      <c r="AF81" s="1017">
        <v>-3366061.825595459</v>
      </c>
      <c r="AG81" s="276">
        <v>16432480.028552106</v>
      </c>
      <c r="AP81" s="275"/>
    </row>
    <row r="82" spans="1:42">
      <c r="A82" s="505"/>
      <c r="B82" s="471" t="s">
        <v>156</v>
      </c>
      <c r="C82" s="276">
        <v>676484.37091428996</v>
      </c>
      <c r="D82" s="273">
        <v>711466.7541734</v>
      </c>
      <c r="E82" s="273">
        <v>10009054.506016787</v>
      </c>
      <c r="F82" s="276">
        <v>436717.7612274228</v>
      </c>
      <c r="G82" s="273">
        <v>200505.07699999999</v>
      </c>
      <c r="H82" s="274">
        <v>1673363.5659999999</v>
      </c>
      <c r="I82" s="273">
        <v>839439.07839000016</v>
      </c>
      <c r="J82" s="276">
        <v>13159079.98863421</v>
      </c>
      <c r="K82" s="273">
        <v>14547031.1137219</v>
      </c>
      <c r="L82" s="274">
        <v>-1635192.9233080004</v>
      </c>
      <c r="M82" s="273">
        <v>-238004.26824099908</v>
      </c>
      <c r="N82" s="273">
        <v>0</v>
      </c>
      <c r="O82" s="277">
        <v>-1873197.1915489994</v>
      </c>
      <c r="P82" s="1017">
        <v>3351742.9016006198</v>
      </c>
      <c r="Q82" s="1017">
        <v>3379908.3342758166</v>
      </c>
      <c r="R82" s="1017">
        <v>446771.99410232407</v>
      </c>
      <c r="S82" s="1017">
        <v>8016.152</v>
      </c>
      <c r="T82" s="276">
        <v>861731.94699999993</v>
      </c>
      <c r="U82" s="1017">
        <v>109240.95703999999</v>
      </c>
      <c r="V82" s="1018">
        <v>8157412.2860187599</v>
      </c>
      <c r="W82" s="1017">
        <v>1777762.26625049</v>
      </c>
      <c r="X82" s="1017">
        <v>1777762.26625049</v>
      </c>
      <c r="Y82" s="1017">
        <v>6832265.3040589998</v>
      </c>
      <c r="Z82" s="1017">
        <v>697844.37486270408</v>
      </c>
      <c r="AA82" s="276">
        <v>231609.38500000001</v>
      </c>
      <c r="AB82" s="1017">
        <v>922055.03399999999</v>
      </c>
      <c r="AC82" s="1018">
        <v>1345483.4365600001</v>
      </c>
      <c r="AD82" s="1018">
        <v>10029257.534481704</v>
      </c>
      <c r="AE82" s="1017">
        <v>19964432.086750954</v>
      </c>
      <c r="AF82" s="1017">
        <v>-3544203.7835297706</v>
      </c>
      <c r="AG82" s="276">
        <v>16420228.303221185</v>
      </c>
      <c r="AP82" s="275"/>
    </row>
    <row r="83" spans="1:42">
      <c r="A83" s="505"/>
      <c r="B83" s="471" t="s">
        <v>157</v>
      </c>
      <c r="C83" s="276">
        <v>700824.48696300003</v>
      </c>
      <c r="D83" s="273">
        <v>694758.90821109002</v>
      </c>
      <c r="E83" s="273">
        <v>10117960.858516</v>
      </c>
      <c r="F83" s="276">
        <v>447715.07212322886</v>
      </c>
      <c r="G83" s="273">
        <v>199815.38999999998</v>
      </c>
      <c r="H83" s="274">
        <v>1677550.3619999997</v>
      </c>
      <c r="I83" s="273">
        <v>837353.14627999999</v>
      </c>
      <c r="J83" s="276">
        <v>13280394.82891923</v>
      </c>
      <c r="K83" s="273">
        <v>14675978.22409332</v>
      </c>
      <c r="L83" s="274">
        <v>-1639535.4139762893</v>
      </c>
      <c r="M83" s="273">
        <v>-230446.38516976987</v>
      </c>
      <c r="N83" s="273">
        <v>0</v>
      </c>
      <c r="O83" s="277">
        <v>-1869981.7991460592</v>
      </c>
      <c r="P83" s="1017">
        <v>3369790.6162449298</v>
      </c>
      <c r="Q83" s="1017">
        <v>3499590.6161822602</v>
      </c>
      <c r="R83" s="1017">
        <v>423241.89394424437</v>
      </c>
      <c r="S83" s="1017">
        <v>8328.1569999999992</v>
      </c>
      <c r="T83" s="276">
        <v>864011.64999999991</v>
      </c>
      <c r="U83" s="1017">
        <v>112230.07696999999</v>
      </c>
      <c r="V83" s="1018">
        <v>8277193.0103414338</v>
      </c>
      <c r="W83" s="1017">
        <v>1760362.1309147393</v>
      </c>
      <c r="X83" s="1017">
        <v>1760362.1309147393</v>
      </c>
      <c r="Y83" s="1017">
        <v>6802512.2171019595</v>
      </c>
      <c r="Z83" s="1017">
        <v>696716.51367184578</v>
      </c>
      <c r="AA83" s="276">
        <v>233127.28699999998</v>
      </c>
      <c r="AB83" s="1017">
        <v>922542.94599999988</v>
      </c>
      <c r="AC83" s="1018">
        <v>1337896.17414</v>
      </c>
      <c r="AD83" s="1018">
        <v>9992795.1379138064</v>
      </c>
      <c r="AE83" s="1017">
        <v>20030350.279169977</v>
      </c>
      <c r="AF83" s="1017">
        <v>-3484390.2604989153</v>
      </c>
      <c r="AG83" s="276">
        <v>16545960.018671062</v>
      </c>
      <c r="AP83" s="275"/>
    </row>
    <row r="84" spans="1:42">
      <c r="A84" s="505"/>
      <c r="B84" s="471" t="s">
        <v>295</v>
      </c>
      <c r="C84" s="276">
        <v>728092.73950500006</v>
      </c>
      <c r="D84" s="273">
        <v>679644.50882665999</v>
      </c>
      <c r="E84" s="273">
        <v>10231983.532800779</v>
      </c>
      <c r="F84" s="276">
        <v>467456.46139003063</v>
      </c>
      <c r="G84" s="273">
        <v>201544.647</v>
      </c>
      <c r="H84" s="274">
        <v>1681257.9009999998</v>
      </c>
      <c r="I84" s="273">
        <v>849823.14043999987</v>
      </c>
      <c r="J84" s="276">
        <v>13432065.682630811</v>
      </c>
      <c r="K84" s="273">
        <v>14839802.930962471</v>
      </c>
      <c r="L84" s="274">
        <v>-1613860.8621647602</v>
      </c>
      <c r="M84" s="273">
        <v>-152951.93946629949</v>
      </c>
      <c r="N84" s="273">
        <v>0</v>
      </c>
      <c r="O84" s="277">
        <v>-1766812.8016310597</v>
      </c>
      <c r="P84" s="1017">
        <v>3432493.15077266</v>
      </c>
      <c r="Q84" s="1017">
        <v>3639290.4694069996</v>
      </c>
      <c r="R84" s="1017">
        <v>399324.85433259537</v>
      </c>
      <c r="S84" s="1017">
        <v>15439.621999999999</v>
      </c>
      <c r="T84" s="277">
        <v>866044.26399999997</v>
      </c>
      <c r="U84" s="1018">
        <v>116037.30197</v>
      </c>
      <c r="V84" s="1018">
        <v>8468629.6624822542</v>
      </c>
      <c r="W84" s="1018">
        <v>1749708.0863641743</v>
      </c>
      <c r="X84" s="277">
        <v>1749708.0863641743</v>
      </c>
      <c r="Y84" s="1017">
        <v>6732313.259908</v>
      </c>
      <c r="Z84" s="1018">
        <v>679142.87811062613</v>
      </c>
      <c r="AA84" s="1017">
        <v>237062.236</v>
      </c>
      <c r="AB84" s="1018">
        <v>922074.32863000012</v>
      </c>
      <c r="AC84" s="1018">
        <v>1346891.71077</v>
      </c>
      <c r="AD84" s="1018">
        <v>9917484.4134186264</v>
      </c>
      <c r="AE84" s="1018">
        <v>20135822.162265055</v>
      </c>
      <c r="AF84" s="1017">
        <v>-3529206.4297721661</v>
      </c>
      <c r="AG84" s="276">
        <v>16606615.732492888</v>
      </c>
      <c r="AP84" s="275"/>
    </row>
    <row r="85" spans="1:42">
      <c r="A85" s="505"/>
      <c r="B85" s="272"/>
      <c r="C85" s="276"/>
      <c r="D85" s="273"/>
      <c r="E85" s="273"/>
      <c r="F85" s="276"/>
      <c r="G85" s="273"/>
      <c r="H85" s="274"/>
      <c r="I85" s="273"/>
      <c r="J85" s="276"/>
      <c r="K85" s="273"/>
      <c r="L85" s="274"/>
      <c r="M85" s="273"/>
      <c r="N85" s="273"/>
      <c r="O85" s="277"/>
      <c r="P85" s="1017"/>
      <c r="Q85" s="1018"/>
      <c r="R85" s="1017"/>
      <c r="S85" s="1017"/>
      <c r="T85" s="276"/>
      <c r="U85" s="1017"/>
      <c r="V85" s="1018"/>
      <c r="W85" s="1017"/>
      <c r="X85" s="1017"/>
      <c r="Y85" s="1017"/>
      <c r="Z85" s="1017"/>
      <c r="AA85" s="1017"/>
      <c r="AB85" s="276"/>
      <c r="AC85" s="1017"/>
      <c r="AD85" s="1018"/>
      <c r="AE85" s="1018"/>
      <c r="AF85" s="1017"/>
      <c r="AG85" s="1017"/>
      <c r="AP85" s="275"/>
    </row>
    <row r="86" spans="1:42">
      <c r="A86" s="285">
        <v>2023</v>
      </c>
      <c r="B86" s="471" t="s">
        <v>147</v>
      </c>
      <c r="C86" s="276">
        <v>715689.12240600004</v>
      </c>
      <c r="D86" s="273">
        <v>648357.94364800001</v>
      </c>
      <c r="E86" s="273">
        <v>10283199.708908997</v>
      </c>
      <c r="F86" s="276">
        <v>483196.38359408418</v>
      </c>
      <c r="G86" s="273">
        <v>202083.954</v>
      </c>
      <c r="H86" s="274">
        <v>1698616.0160000001</v>
      </c>
      <c r="I86" s="273">
        <v>859941.13549999986</v>
      </c>
      <c r="J86" s="276">
        <v>13527037.198003083</v>
      </c>
      <c r="K86" s="273">
        <v>14891084.264057083</v>
      </c>
      <c r="L86" s="274">
        <v>-1539645.28223473</v>
      </c>
      <c r="M86" s="273">
        <v>-33088.249546784675</v>
      </c>
      <c r="N86" s="273">
        <v>0</v>
      </c>
      <c r="O86" s="277">
        <v>-1572733.5317815146</v>
      </c>
      <c r="P86" s="1017">
        <v>3409400.5165089997</v>
      </c>
      <c r="Q86" s="1017">
        <v>3807350.3491609995</v>
      </c>
      <c r="R86" s="1017">
        <v>394882.26751878893</v>
      </c>
      <c r="S86" s="1017">
        <v>15433.853999999999</v>
      </c>
      <c r="T86" s="276">
        <v>885373.79100000008</v>
      </c>
      <c r="U86" s="1017">
        <v>119963.62325</v>
      </c>
      <c r="V86" s="1017">
        <v>8632404.4014387876</v>
      </c>
      <c r="W86" s="1017">
        <v>1750393.0859110293</v>
      </c>
      <c r="X86" s="1017">
        <v>1750393.0859110293</v>
      </c>
      <c r="Y86" s="1017">
        <v>6670542.9391620001</v>
      </c>
      <c r="Z86" s="1017">
        <v>644892.05348097184</v>
      </c>
      <c r="AA86" s="1017">
        <v>236659.046</v>
      </c>
      <c r="AB86" s="1017">
        <v>913389.35463000007</v>
      </c>
      <c r="AC86" s="1017">
        <v>1341219.02697</v>
      </c>
      <c r="AD86" s="1018">
        <v>9806702.4202429727</v>
      </c>
      <c r="AE86" s="1018">
        <v>20189499.907592788</v>
      </c>
      <c r="AF86" s="1017">
        <v>-3725682.1148326499</v>
      </c>
      <c r="AG86" s="1017">
        <v>16463817.792760137</v>
      </c>
      <c r="AP86" s="275"/>
    </row>
    <row r="87" spans="1:42">
      <c r="A87" s="505"/>
      <c r="B87" s="471" t="s">
        <v>148</v>
      </c>
      <c r="C87" s="276">
        <v>759317.75496300007</v>
      </c>
      <c r="D87" s="273">
        <v>619934.52113704011</v>
      </c>
      <c r="E87" s="273">
        <v>10253004.750439001</v>
      </c>
      <c r="F87" s="276">
        <v>507547.82344271068</v>
      </c>
      <c r="G87" s="273">
        <v>202785.43699999998</v>
      </c>
      <c r="H87" s="274">
        <v>1697377.0969999998</v>
      </c>
      <c r="I87" s="273">
        <v>865832.16330000013</v>
      </c>
      <c r="J87" s="276">
        <v>13526547.271181712</v>
      </c>
      <c r="K87" s="273">
        <v>14905799.547281751</v>
      </c>
      <c r="L87" s="274">
        <v>-1495995.0882271898</v>
      </c>
      <c r="M87" s="273">
        <v>61536.161121419747</v>
      </c>
      <c r="N87" s="273">
        <v>0</v>
      </c>
      <c r="O87" s="277">
        <v>-1434458.92710577</v>
      </c>
      <c r="P87" s="1017">
        <v>3154994.4469460398</v>
      </c>
      <c r="Q87" s="1018">
        <v>3956598.8476030002</v>
      </c>
      <c r="R87" s="1017">
        <v>359324.08704810677</v>
      </c>
      <c r="S87" s="1017">
        <v>17371.848999999998</v>
      </c>
      <c r="T87" s="276">
        <v>896680.12300000002</v>
      </c>
      <c r="U87" s="1017">
        <v>123167.80615</v>
      </c>
      <c r="V87" s="1018">
        <v>8508137.1597471479</v>
      </c>
      <c r="W87" s="1017">
        <v>1714397.96401222</v>
      </c>
      <c r="X87" s="1017">
        <v>1714397.96401222</v>
      </c>
      <c r="Y87" s="1017">
        <v>6640936.8997419998</v>
      </c>
      <c r="Z87" s="1017">
        <v>616957.83306508884</v>
      </c>
      <c r="AA87" s="1017">
        <v>236614.99600000001</v>
      </c>
      <c r="AB87" s="1017">
        <v>910911.054</v>
      </c>
      <c r="AC87" s="1017">
        <v>1331635.3586799998</v>
      </c>
      <c r="AD87" s="1018">
        <v>9737056.1414870899</v>
      </c>
      <c r="AE87" s="1018">
        <v>19959591.265246458</v>
      </c>
      <c r="AF87" s="1017">
        <v>-3619332.7915996597</v>
      </c>
      <c r="AG87" s="1017">
        <v>16340258.473646799</v>
      </c>
      <c r="AP87" s="275"/>
    </row>
    <row r="88" spans="1:42">
      <c r="A88" s="505"/>
      <c r="B88" s="471" t="s">
        <v>149</v>
      </c>
      <c r="C88" s="276">
        <v>811832.47485899995</v>
      </c>
      <c r="D88" s="273">
        <v>603489.41268373991</v>
      </c>
      <c r="E88" s="273">
        <v>10211151.753661409</v>
      </c>
      <c r="F88" s="276">
        <v>447146.47348390426</v>
      </c>
      <c r="G88" s="273">
        <v>204725.598</v>
      </c>
      <c r="H88" s="274">
        <v>1709376.257</v>
      </c>
      <c r="I88" s="273">
        <v>880749.70485999994</v>
      </c>
      <c r="J88" s="276">
        <v>13453149.787005315</v>
      </c>
      <c r="K88" s="273">
        <v>14868471.674548054</v>
      </c>
      <c r="L88" s="274">
        <v>-1254001.9312400601</v>
      </c>
      <c r="M88" s="273">
        <v>80254.913091083698</v>
      </c>
      <c r="N88" s="273">
        <v>0</v>
      </c>
      <c r="O88" s="277">
        <v>-1173747.0181489764</v>
      </c>
      <c r="P88" s="1017">
        <v>3209230.3160947398</v>
      </c>
      <c r="Q88" s="1018">
        <v>4035090.0544370003</v>
      </c>
      <c r="R88" s="1017">
        <v>323809.20777499134</v>
      </c>
      <c r="S88" s="1017">
        <v>20601.981</v>
      </c>
      <c r="T88" s="276">
        <v>902245.28899999976</v>
      </c>
      <c r="U88" s="1017">
        <v>136946.83583</v>
      </c>
      <c r="V88" s="1018">
        <v>8627923.6841367297</v>
      </c>
      <c r="W88" s="1017">
        <v>1607357.8870192668</v>
      </c>
      <c r="X88" s="1017">
        <v>1607357.8870192668</v>
      </c>
      <c r="Y88" s="1017">
        <v>6587366.7886570003</v>
      </c>
      <c r="Z88" s="1017">
        <v>550997.14644882909</v>
      </c>
      <c r="AA88" s="1017">
        <v>234493.62000000002</v>
      </c>
      <c r="AB88" s="1017">
        <v>905792.88200000022</v>
      </c>
      <c r="AC88" s="1017">
        <v>1306420.53541</v>
      </c>
      <c r="AD88" s="1018">
        <v>9585070.9725158289</v>
      </c>
      <c r="AE88" s="1018">
        <v>19820352.543671824</v>
      </c>
      <c r="AF88" s="1017">
        <v>-3778133.8526140498</v>
      </c>
      <c r="AG88" s="1017">
        <v>16042218.691057775</v>
      </c>
      <c r="AP88" s="275"/>
    </row>
    <row r="89" spans="1:42">
      <c r="A89" s="505"/>
      <c r="B89" s="471" t="s">
        <v>947</v>
      </c>
      <c r="C89" s="276">
        <v>796243.17878700001</v>
      </c>
      <c r="D89" s="273">
        <v>635883.78931918996</v>
      </c>
      <c r="E89" s="273">
        <v>10310681.235780498</v>
      </c>
      <c r="F89" s="276">
        <v>428640.03576243413</v>
      </c>
      <c r="G89" s="273">
        <v>207710.32699999999</v>
      </c>
      <c r="H89" s="274">
        <v>1720552.3909999998</v>
      </c>
      <c r="I89" s="273">
        <v>881608.05397000001</v>
      </c>
      <c r="J89" s="276">
        <v>13549192.043512933</v>
      </c>
      <c r="K89" s="273">
        <v>14981319.011619123</v>
      </c>
      <c r="L89" s="274">
        <v>-1190891.5712591002</v>
      </c>
      <c r="M89" s="273">
        <v>151694.78146766307</v>
      </c>
      <c r="N89" s="273">
        <v>0</v>
      </c>
      <c r="O89" s="277">
        <v>-1039196.7897914371</v>
      </c>
      <c r="P89" s="1017">
        <v>3214289.4104931899</v>
      </c>
      <c r="Q89" s="1018">
        <v>4561085.9929060005</v>
      </c>
      <c r="R89" s="1017">
        <v>315766.60328016209</v>
      </c>
      <c r="S89" s="1017">
        <v>27115.794999999998</v>
      </c>
      <c r="T89" s="276">
        <v>911083.35</v>
      </c>
      <c r="U89" s="1017">
        <v>138679.29856999998</v>
      </c>
      <c r="V89" s="1018">
        <v>9168020.4502493516</v>
      </c>
      <c r="W89" s="1017">
        <v>1151819.5744262794</v>
      </c>
      <c r="X89" s="1017">
        <v>1151819.5744262794</v>
      </c>
      <c r="Y89" s="1017">
        <v>6537423.7396630002</v>
      </c>
      <c r="Z89" s="1017">
        <v>550284.25853054412</v>
      </c>
      <c r="AA89" s="1017">
        <v>234209.27100000001</v>
      </c>
      <c r="AB89" s="1017">
        <v>905790.82799999998</v>
      </c>
      <c r="AC89" s="1017">
        <v>1296853.23936</v>
      </c>
      <c r="AD89" s="1018">
        <v>9524561.3365535438</v>
      </c>
      <c r="AE89" s="1018">
        <v>19844401.361229174</v>
      </c>
      <c r="AF89" s="1017">
        <v>-3823885.5597094251</v>
      </c>
      <c r="AG89" s="1017">
        <v>16020515.801519748</v>
      </c>
      <c r="AP89" s="275"/>
    </row>
    <row r="90" spans="1:42">
      <c r="A90" s="505"/>
      <c r="B90" s="471" t="s">
        <v>151</v>
      </c>
      <c r="C90" s="276">
        <v>778572.63613900007</v>
      </c>
      <c r="D90" s="273">
        <v>660094.08641088009</v>
      </c>
      <c r="E90" s="273">
        <v>10267921.911738001</v>
      </c>
      <c r="F90" s="276">
        <v>403419.28171919647</v>
      </c>
      <c r="G90" s="273">
        <v>208896.22700000001</v>
      </c>
      <c r="H90" s="274">
        <v>1700348.983</v>
      </c>
      <c r="I90" s="273">
        <v>865920.31695999997</v>
      </c>
      <c r="J90" s="276">
        <v>13446506.720417198</v>
      </c>
      <c r="K90" s="273">
        <v>14885173.442967078</v>
      </c>
      <c r="L90" s="274">
        <v>-977423.66847557982</v>
      </c>
      <c r="M90" s="273">
        <v>139842.64395098697</v>
      </c>
      <c r="N90" s="273">
        <v>0</v>
      </c>
      <c r="O90" s="277">
        <v>-837581.02452459279</v>
      </c>
      <c r="P90" s="1017">
        <v>3123740.66300188</v>
      </c>
      <c r="Q90" s="1018">
        <v>4696747.3056002203</v>
      </c>
      <c r="R90" s="1017">
        <v>290413.57320067618</v>
      </c>
      <c r="S90" s="1017">
        <v>37701.241999999998</v>
      </c>
      <c r="T90" s="276">
        <v>898430.90899999999</v>
      </c>
      <c r="U90" s="1017">
        <v>133032.01783</v>
      </c>
      <c r="V90" s="1018">
        <v>9180065.7106327768</v>
      </c>
      <c r="W90" s="1017">
        <v>1088572.5220517721</v>
      </c>
      <c r="X90" s="1017">
        <v>1088572.5220517721</v>
      </c>
      <c r="Y90" s="1017">
        <v>6506795.4736320004</v>
      </c>
      <c r="Z90" s="1017">
        <v>492220.81263974344</v>
      </c>
      <c r="AA90" s="1017">
        <v>232011.54</v>
      </c>
      <c r="AB90" s="1017">
        <v>912444.21900000004</v>
      </c>
      <c r="AC90" s="1017">
        <v>1276429.6747000001</v>
      </c>
      <c r="AD90" s="1018">
        <v>9419901.7199717425</v>
      </c>
      <c r="AE90" s="1018">
        <v>19688539.952656291</v>
      </c>
      <c r="AF90" s="1017">
        <v>-3965785.4835554049</v>
      </c>
      <c r="AG90" s="1017">
        <v>15722754.469100887</v>
      </c>
      <c r="AP90" s="275"/>
    </row>
    <row r="91" spans="1:42">
      <c r="A91" s="505"/>
      <c r="B91" s="471" t="s">
        <v>152</v>
      </c>
      <c r="C91" s="276">
        <v>817441.49895099993</v>
      </c>
      <c r="D91" s="273">
        <v>669286.86290148005</v>
      </c>
      <c r="E91" s="273">
        <v>10423711.742578499</v>
      </c>
      <c r="F91" s="276">
        <v>412493.72181750805</v>
      </c>
      <c r="G91" s="273">
        <v>209863.30300000001</v>
      </c>
      <c r="H91" s="274">
        <v>1684474.2029999995</v>
      </c>
      <c r="I91" s="273">
        <v>875272.02006000001</v>
      </c>
      <c r="J91" s="276">
        <v>13605814.990456007</v>
      </c>
      <c r="K91" s="273">
        <v>15092543.352308488</v>
      </c>
      <c r="L91" s="274">
        <v>-962980.50329224986</v>
      </c>
      <c r="M91" s="273">
        <v>154999.66421886353</v>
      </c>
      <c r="N91" s="273">
        <v>0</v>
      </c>
      <c r="O91" s="277">
        <v>-807980.83907338628</v>
      </c>
      <c r="P91" s="1017">
        <v>3178561.5564314802</v>
      </c>
      <c r="Q91" s="1018">
        <v>4782762.6161150001</v>
      </c>
      <c r="R91" s="1017">
        <v>299681.86347480392</v>
      </c>
      <c r="S91" s="1017">
        <v>47741.233999999997</v>
      </c>
      <c r="T91" s="276">
        <v>909715.98900000018</v>
      </c>
      <c r="U91" s="1017">
        <v>142798.78443</v>
      </c>
      <c r="V91" s="1018">
        <v>9361262.0434512831</v>
      </c>
      <c r="W91" s="1017">
        <v>1103002.3137696628</v>
      </c>
      <c r="X91" s="1017">
        <v>1103002.3137696628</v>
      </c>
      <c r="Y91" s="1017">
        <v>6552716.4322849996</v>
      </c>
      <c r="Z91" s="1017">
        <v>520025.32555039931</v>
      </c>
      <c r="AA91" s="1017">
        <v>232418.079</v>
      </c>
      <c r="AB91" s="1017">
        <v>907387.23700000008</v>
      </c>
      <c r="AC91" s="1017">
        <v>1270110.5164300001</v>
      </c>
      <c r="AD91" s="1018">
        <v>9482657.5902653988</v>
      </c>
      <c r="AE91" s="1018">
        <v>19946921.947486345</v>
      </c>
      <c r="AF91" s="1017">
        <v>-4046397.7525641206</v>
      </c>
      <c r="AG91" s="1017">
        <v>15900524.194922224</v>
      </c>
      <c r="AP91" s="275"/>
    </row>
    <row r="92" spans="1:42">
      <c r="A92" s="505"/>
      <c r="B92" s="471" t="s">
        <v>153</v>
      </c>
      <c r="C92" s="276">
        <v>799256.45222000009</v>
      </c>
      <c r="D92" s="273">
        <v>670487.82079570007</v>
      </c>
      <c r="E92" s="273">
        <v>10614026.078637999</v>
      </c>
      <c r="F92" s="276">
        <v>455065.56709401158</v>
      </c>
      <c r="G92" s="273">
        <v>212202.35100000002</v>
      </c>
      <c r="H92" s="274">
        <v>1694885.4930000002</v>
      </c>
      <c r="I92" s="273">
        <v>888800.49897000007</v>
      </c>
      <c r="J92" s="276">
        <v>13864979.98870201</v>
      </c>
      <c r="K92" s="273">
        <v>15334724.261717711</v>
      </c>
      <c r="L92" s="274">
        <v>-982421.57214764936</v>
      </c>
      <c r="M92" s="273">
        <v>275398.34180752479</v>
      </c>
      <c r="N92" s="273">
        <v>0</v>
      </c>
      <c r="O92" s="277">
        <v>-707023.23034012457</v>
      </c>
      <c r="P92" s="1017">
        <v>3206459.4972246997</v>
      </c>
      <c r="Q92" s="1018">
        <v>5022561.2320415908</v>
      </c>
      <c r="R92" s="1017">
        <v>320389.2782122505</v>
      </c>
      <c r="S92" s="1017">
        <v>51369.866000000002</v>
      </c>
      <c r="T92" s="276">
        <v>932557.67300000007</v>
      </c>
      <c r="U92" s="1017">
        <v>156878.36502</v>
      </c>
      <c r="V92" s="1018">
        <v>9690215.911498541</v>
      </c>
      <c r="W92" s="1017">
        <v>1103777.4403759826</v>
      </c>
      <c r="X92" s="1017">
        <v>1103777.4403759826</v>
      </c>
      <c r="Y92" s="1017">
        <v>6550445.9452820402</v>
      </c>
      <c r="Z92" s="1017">
        <v>535773.23184206756</v>
      </c>
      <c r="AA92" s="1017">
        <v>234167.39199999999</v>
      </c>
      <c r="AB92" s="1017">
        <v>899002.16299999994</v>
      </c>
      <c r="AC92" s="1017">
        <v>1272937.4822</v>
      </c>
      <c r="AD92" s="1018">
        <v>9492326.2143241074</v>
      </c>
      <c r="AE92" s="1018">
        <v>20286319.566198632</v>
      </c>
      <c r="AF92" s="1017">
        <v>-4244572.0766712539</v>
      </c>
      <c r="AG92" s="1017">
        <v>16041747.489527378</v>
      </c>
      <c r="AP92" s="275"/>
    </row>
    <row r="93" spans="1:42">
      <c r="A93" s="505"/>
      <c r="B93" s="471" t="s">
        <v>154</v>
      </c>
      <c r="C93" s="276">
        <v>806693.28308700002</v>
      </c>
      <c r="D93" s="273">
        <v>643558.44347384002</v>
      </c>
      <c r="E93" s="273">
        <v>10636192.140673999</v>
      </c>
      <c r="F93" s="276">
        <v>443404.96225831076</v>
      </c>
      <c r="G93" s="273">
        <v>213345.66700000002</v>
      </c>
      <c r="H93" s="274">
        <v>1688583.3260000004</v>
      </c>
      <c r="I93" s="273">
        <v>898339.52992999996</v>
      </c>
      <c r="J93" s="276">
        <v>13879865.62586231</v>
      </c>
      <c r="K93" s="273">
        <v>15330117.35242315</v>
      </c>
      <c r="L93" s="274">
        <v>-957681.83000790037</v>
      </c>
      <c r="M93" s="273">
        <v>346181.56494702061</v>
      </c>
      <c r="N93" s="273">
        <v>0</v>
      </c>
      <c r="O93" s="277">
        <v>-611500.26506087976</v>
      </c>
      <c r="P93" s="1017">
        <v>3054733.6116968398</v>
      </c>
      <c r="Q93" s="1018">
        <v>5141016.9432849996</v>
      </c>
      <c r="R93" s="1017">
        <v>269527.97819949995</v>
      </c>
      <c r="S93" s="1017">
        <v>53729.794000000002</v>
      </c>
      <c r="T93" s="276">
        <v>946502.674</v>
      </c>
      <c r="U93" s="1017">
        <v>185991.44274999999</v>
      </c>
      <c r="V93" s="1018">
        <v>9651502.4439313393</v>
      </c>
      <c r="W93" s="1017">
        <v>1097124.3283406426</v>
      </c>
      <c r="X93" s="1017">
        <v>1097124.3283406426</v>
      </c>
      <c r="Y93" s="1017">
        <v>6581643.8474789998</v>
      </c>
      <c r="Z93" s="1017">
        <v>510503.63972875383</v>
      </c>
      <c r="AA93" s="1017">
        <v>232896.36100000003</v>
      </c>
      <c r="AB93" s="1017">
        <v>895971.22600000002</v>
      </c>
      <c r="AC93" s="1017">
        <v>1275534.3163500002</v>
      </c>
      <c r="AD93" s="1018">
        <v>9496549.3905577548</v>
      </c>
      <c r="AE93" s="1018">
        <v>20245176.162829734</v>
      </c>
      <c r="AF93" s="1017">
        <v>-4303558.5455557257</v>
      </c>
      <c r="AG93" s="1017">
        <v>15941617.617274009</v>
      </c>
      <c r="AP93" s="275"/>
    </row>
    <row r="94" spans="1:42">
      <c r="A94" s="505"/>
      <c r="B94" s="471" t="s">
        <v>155</v>
      </c>
      <c r="C94" s="276">
        <v>809173.30121799989</v>
      </c>
      <c r="D94" s="273">
        <v>632098.2037650001</v>
      </c>
      <c r="E94" s="273">
        <v>10738857.575500999</v>
      </c>
      <c r="F94" s="276">
        <v>457130.65793900163</v>
      </c>
      <c r="G94" s="273">
        <v>213486.45</v>
      </c>
      <c r="H94" s="274">
        <v>1687230.027</v>
      </c>
      <c r="I94" s="273">
        <v>907834.42791999993</v>
      </c>
      <c r="J94" s="276">
        <v>14004539.138360001</v>
      </c>
      <c r="K94" s="273">
        <v>15445810.643343002</v>
      </c>
      <c r="L94" s="274">
        <v>-986567.06598722062</v>
      </c>
      <c r="M94" s="273">
        <v>426394.30636920023</v>
      </c>
      <c r="N94" s="273">
        <v>0</v>
      </c>
      <c r="O94" s="277">
        <v>-560172.75961802038</v>
      </c>
      <c r="P94" s="1017">
        <v>2424856.5368260001</v>
      </c>
      <c r="Q94" s="1018">
        <v>5118491.6605409998</v>
      </c>
      <c r="R94" s="1017">
        <v>243584.20484008593</v>
      </c>
      <c r="S94" s="1017">
        <v>57044.62</v>
      </c>
      <c r="T94" s="276">
        <v>948579.23</v>
      </c>
      <c r="U94" s="1017">
        <v>190727.05290000001</v>
      </c>
      <c r="V94" s="1018">
        <v>8983283.305107085</v>
      </c>
      <c r="W94" s="1017">
        <v>1104581.9621539011</v>
      </c>
      <c r="X94" s="1017">
        <v>1104581.9621539011</v>
      </c>
      <c r="Y94" s="1017">
        <v>6657838.0504299998</v>
      </c>
      <c r="Z94" s="1017">
        <v>504424.22332267649</v>
      </c>
      <c r="AA94" s="1017">
        <v>232511.93399999998</v>
      </c>
      <c r="AB94" s="1017">
        <v>896534.87</v>
      </c>
      <c r="AC94" s="1017">
        <v>1284373.02352</v>
      </c>
      <c r="AD94" s="1018">
        <v>9575682.1012726761</v>
      </c>
      <c r="AE94" s="1018">
        <v>19663547.368533663</v>
      </c>
      <c r="AF94" s="1017">
        <v>-3657563.9613328432</v>
      </c>
      <c r="AG94" s="1017">
        <v>16005983.407200821</v>
      </c>
      <c r="AP94" s="275"/>
    </row>
    <row r="95" spans="1:42">
      <c r="A95" s="505"/>
      <c r="B95" s="471" t="s">
        <v>156</v>
      </c>
      <c r="C95" s="276">
        <v>791526.52467499999</v>
      </c>
      <c r="D95" s="273">
        <v>636609.76890699996</v>
      </c>
      <c r="E95" s="273">
        <v>10845403.929434</v>
      </c>
      <c r="F95" s="276">
        <v>437414.74684149487</v>
      </c>
      <c r="G95" s="273">
        <v>215625.82300000003</v>
      </c>
      <c r="H95" s="274">
        <v>1685278.8219999997</v>
      </c>
      <c r="I95" s="273">
        <v>909924.45157999988</v>
      </c>
      <c r="J95" s="276">
        <v>14093647.772855492</v>
      </c>
      <c r="K95" s="273">
        <v>15521784.066437492</v>
      </c>
      <c r="L95" s="274">
        <v>-919070.07311123004</v>
      </c>
      <c r="M95" s="273">
        <v>395965.66700478946</v>
      </c>
      <c r="N95" s="273">
        <v>0</v>
      </c>
      <c r="O95" s="277">
        <v>-523104.40610644058</v>
      </c>
      <c r="P95" s="1017">
        <v>2353576.341585</v>
      </c>
      <c r="Q95" s="1017">
        <v>5093541.1404539999</v>
      </c>
      <c r="R95" s="1017">
        <v>245281.99770563398</v>
      </c>
      <c r="S95" s="1017">
        <v>60805.955000000002</v>
      </c>
      <c r="T95" s="276">
        <v>960492.97100000002</v>
      </c>
      <c r="U95" s="1017">
        <v>197909.44672999997</v>
      </c>
      <c r="V95" s="1018">
        <v>8911607.8524746336</v>
      </c>
      <c r="W95" s="1017">
        <v>1115340.5195213123</v>
      </c>
      <c r="X95" s="1017">
        <v>1115340.5195213123</v>
      </c>
      <c r="Y95" s="1017">
        <v>6676274.594327</v>
      </c>
      <c r="Z95" s="1017">
        <v>524245.41796564753</v>
      </c>
      <c r="AA95" s="1017">
        <v>232246.236</v>
      </c>
      <c r="AB95" s="1017">
        <v>907103.66599999997</v>
      </c>
      <c r="AC95" s="1017">
        <v>1299703.1959800003</v>
      </c>
      <c r="AD95" s="1018">
        <v>9639573.1102726478</v>
      </c>
      <c r="AE95" s="1018">
        <v>19666521.482268594</v>
      </c>
      <c r="AF95" s="1017">
        <v>-3621633.0086541884</v>
      </c>
      <c r="AG95" s="1017">
        <v>16044888.473614406</v>
      </c>
      <c r="AP95" s="275"/>
    </row>
    <row r="96" spans="1:42">
      <c r="A96" s="505"/>
      <c r="B96" s="471" t="s">
        <v>157</v>
      </c>
      <c r="C96" s="276">
        <v>809405.85054400004</v>
      </c>
      <c r="D96" s="273">
        <v>633187.06920731009</v>
      </c>
      <c r="E96" s="273">
        <v>10913847.319687681</v>
      </c>
      <c r="F96" s="276">
        <v>427682.61228526186</v>
      </c>
      <c r="G96" s="273">
        <v>215829.967</v>
      </c>
      <c r="H96" s="274">
        <v>1682952.456</v>
      </c>
      <c r="I96" s="273">
        <v>909084.38847000012</v>
      </c>
      <c r="J96" s="276">
        <v>14149396.743442943</v>
      </c>
      <c r="K96" s="273">
        <v>15591989.663194254</v>
      </c>
      <c r="L96" s="274">
        <v>-887127.32129088044</v>
      </c>
      <c r="M96" s="273">
        <v>314836.72988118313</v>
      </c>
      <c r="N96" s="273">
        <v>0</v>
      </c>
      <c r="O96" s="277">
        <v>-572290.59140969731</v>
      </c>
      <c r="P96" s="1017">
        <v>2317369.2940813098</v>
      </c>
      <c r="Q96" s="1017">
        <v>5174751.2142680008</v>
      </c>
      <c r="R96" s="1017">
        <v>230375.58402706645</v>
      </c>
      <c r="S96" s="1017">
        <v>61353.161999999997</v>
      </c>
      <c r="T96" s="276">
        <v>955300.77299999993</v>
      </c>
      <c r="U96" s="1017">
        <v>192794.17537000001</v>
      </c>
      <c r="V96" s="1018">
        <v>8931944.2027463783</v>
      </c>
      <c r="W96" s="1017">
        <v>1125367.4626025253</v>
      </c>
      <c r="X96" s="1017">
        <v>1125367.4626025253</v>
      </c>
      <c r="Y96" s="1017">
        <v>6737754.9570899997</v>
      </c>
      <c r="Z96" s="1017">
        <v>526103.53351885627</v>
      </c>
      <c r="AA96" s="1017">
        <v>232158.43299999999</v>
      </c>
      <c r="AB96" s="1017">
        <v>898736.45600000001</v>
      </c>
      <c r="AC96" s="1017">
        <v>1311944.0270399998</v>
      </c>
      <c r="AD96" s="1018">
        <v>9706697.4066488557</v>
      </c>
      <c r="AE96" s="1018">
        <v>19764009.071997762</v>
      </c>
      <c r="AF96" s="1017">
        <v>-3599728.816344359</v>
      </c>
      <c r="AG96" s="1017">
        <v>16164280.255653404</v>
      </c>
      <c r="AP96" s="275"/>
    </row>
    <row r="97" spans="1:33">
      <c r="A97" s="506"/>
      <c r="B97" s="472" t="s">
        <v>335</v>
      </c>
      <c r="C97" s="279">
        <v>879342.16568900004</v>
      </c>
      <c r="D97" s="278">
        <v>705062.42809924996</v>
      </c>
      <c r="E97" s="278">
        <v>11007835.960291971</v>
      </c>
      <c r="F97" s="279">
        <v>435665.10904106387</v>
      </c>
      <c r="G97" s="278">
        <v>217833.90299999999</v>
      </c>
      <c r="H97" s="278">
        <v>1694129.57</v>
      </c>
      <c r="I97" s="278">
        <v>889294.62333000009</v>
      </c>
      <c r="J97" s="279">
        <v>14244759.165663034</v>
      </c>
      <c r="K97" s="278">
        <v>15829163.759451283</v>
      </c>
      <c r="L97" s="280">
        <v>-837315.28694982</v>
      </c>
      <c r="M97" s="278">
        <v>381238.41597148776</v>
      </c>
      <c r="N97" s="278">
        <v>0</v>
      </c>
      <c r="O97" s="281">
        <v>-456076.87097833224</v>
      </c>
      <c r="P97" s="278">
        <v>2376234.4134972501</v>
      </c>
      <c r="Q97" s="278">
        <v>5689314.7521200003</v>
      </c>
      <c r="R97" s="278">
        <v>219442.11937698961</v>
      </c>
      <c r="S97" s="278">
        <v>62021.714999999997</v>
      </c>
      <c r="T97" s="278">
        <v>960148.01</v>
      </c>
      <c r="U97" s="280">
        <v>200062.27458</v>
      </c>
      <c r="V97" s="280">
        <v>9507223.2845742404</v>
      </c>
      <c r="W97" s="280">
        <v>769810.31920397782</v>
      </c>
      <c r="X97" s="278">
        <v>769810.31920397782</v>
      </c>
      <c r="Y97" s="1019">
        <v>6834817.5681189997</v>
      </c>
      <c r="Z97" s="278">
        <v>531600.34004442452</v>
      </c>
      <c r="AA97" s="280">
        <v>234167.288</v>
      </c>
      <c r="AB97" s="278">
        <v>892038.97200000007</v>
      </c>
      <c r="AC97" s="280">
        <v>1322692.57231</v>
      </c>
      <c r="AD97" s="280">
        <v>9815316.740473425</v>
      </c>
      <c r="AE97" s="278">
        <v>20092350.344251644</v>
      </c>
      <c r="AF97" s="280">
        <v>-3807109.7183741238</v>
      </c>
      <c r="AG97" s="278">
        <v>16285240.62587752</v>
      </c>
    </row>
    <row r="98" spans="1:33">
      <c r="B98" s="263"/>
      <c r="C98" s="282"/>
      <c r="D98" s="282"/>
      <c r="E98" s="282"/>
      <c r="F98" s="282"/>
      <c r="G98" s="282"/>
      <c r="H98" s="282"/>
      <c r="I98" s="282"/>
      <c r="J98" s="282"/>
      <c r="K98" s="282"/>
      <c r="L98" s="282"/>
      <c r="M98" s="282"/>
      <c r="N98" s="282"/>
      <c r="O98" s="283" t="s">
        <v>336</v>
      </c>
      <c r="P98" s="284"/>
      <c r="Q98" s="284"/>
      <c r="R98" s="284"/>
      <c r="S98" s="284"/>
      <c r="T98" s="284"/>
      <c r="U98" s="284"/>
      <c r="V98" s="284"/>
      <c r="W98" s="284"/>
      <c r="X98" s="284"/>
      <c r="Y98" s="284"/>
      <c r="Z98" s="284"/>
      <c r="AA98" s="284"/>
      <c r="AB98" s="284"/>
      <c r="AC98" s="284"/>
      <c r="AD98" s="284"/>
      <c r="AE98" s="1442" t="s">
        <v>1158</v>
      </c>
      <c r="AF98" s="1442"/>
      <c r="AG98" s="1442"/>
    </row>
    <row r="99" spans="1:33">
      <c r="A99" s="1383" t="s">
        <v>1155</v>
      </c>
      <c r="B99" s="1383"/>
      <c r="C99" s="1383"/>
      <c r="D99" s="1383"/>
      <c r="E99" s="1383"/>
      <c r="F99" s="1383"/>
      <c r="G99" s="1383"/>
      <c r="H99" s="1383"/>
      <c r="I99" s="1383"/>
      <c r="J99" s="1383"/>
      <c r="K99" s="1383"/>
      <c r="L99" s="1383"/>
      <c r="M99" s="1383"/>
      <c r="N99" s="1383"/>
      <c r="O99" s="1383"/>
      <c r="P99" s="996"/>
      <c r="Q99" s="996"/>
    </row>
    <row r="100" spans="1:33" ht="15" customHeight="1">
      <c r="A100" s="1383" t="s">
        <v>1156</v>
      </c>
      <c r="B100" s="1383"/>
      <c r="C100" s="1383"/>
      <c r="D100" s="1383"/>
      <c r="E100" s="1383"/>
      <c r="F100" s="1383"/>
      <c r="G100" s="1383"/>
      <c r="H100" s="1383"/>
      <c r="I100" s="1383"/>
      <c r="J100" s="1383"/>
      <c r="K100" s="1383"/>
      <c r="L100" s="1383"/>
      <c r="M100" s="1383"/>
      <c r="N100" s="1383"/>
      <c r="O100" s="1383"/>
      <c r="P100" s="996"/>
      <c r="Q100" s="996"/>
    </row>
    <row r="101" spans="1:33" ht="14.25" customHeight="1">
      <c r="A101" s="1383" t="s">
        <v>337</v>
      </c>
      <c r="B101" s="1383"/>
      <c r="C101" s="1383"/>
      <c r="D101" s="1383"/>
      <c r="E101" s="1383"/>
      <c r="F101" s="1383"/>
      <c r="G101" s="1383"/>
      <c r="H101" s="1383"/>
      <c r="I101" s="1383"/>
      <c r="J101" s="1383"/>
      <c r="K101" s="1383"/>
      <c r="L101" s="1383"/>
      <c r="M101" s="1383"/>
      <c r="N101" s="1383"/>
      <c r="O101" s="1383"/>
      <c r="P101" s="996"/>
      <c r="Q101" s="996"/>
    </row>
    <row r="102" spans="1:33" ht="15.75" customHeight="1">
      <c r="A102" s="1439" t="s">
        <v>338</v>
      </c>
      <c r="B102" s="1439"/>
      <c r="C102" s="1439"/>
      <c r="D102" s="1439"/>
      <c r="E102" s="1439"/>
      <c r="F102" s="1439"/>
      <c r="G102" s="1439"/>
      <c r="H102" s="1439"/>
      <c r="I102" s="1439"/>
      <c r="J102" s="1439"/>
      <c r="K102" s="1439"/>
      <c r="L102" s="1439"/>
      <c r="M102" s="1439"/>
      <c r="N102" s="1439"/>
      <c r="O102" s="1439"/>
      <c r="P102" s="996"/>
      <c r="Q102" s="996"/>
    </row>
    <row r="103" spans="1:33" ht="15.75" customHeight="1">
      <c r="A103" s="1383" t="s">
        <v>1157</v>
      </c>
      <c r="B103" s="1383"/>
      <c r="C103" s="1383"/>
      <c r="D103" s="1383"/>
      <c r="E103" s="1383"/>
      <c r="F103" s="1383"/>
      <c r="G103" s="1383"/>
      <c r="H103" s="1383"/>
      <c r="I103" s="1383"/>
      <c r="J103" s="1383"/>
      <c r="K103" s="1383"/>
      <c r="L103" s="1383"/>
      <c r="M103" s="1383"/>
      <c r="N103" s="1383"/>
      <c r="O103" s="1383"/>
      <c r="P103" s="996"/>
      <c r="Q103" s="996"/>
    </row>
    <row r="104" spans="1:33" ht="49.5" customHeight="1">
      <c r="A104" s="1383"/>
      <c r="B104" s="1383"/>
      <c r="C104" s="1383"/>
      <c r="D104" s="1383"/>
      <c r="E104" s="1383"/>
      <c r="F104" s="1383"/>
      <c r="G104" s="1383"/>
      <c r="H104" s="1383"/>
      <c r="I104" s="1383"/>
      <c r="J104" s="1383"/>
      <c r="K104" s="1383"/>
      <c r="L104" s="1383"/>
      <c r="M104" s="1383"/>
      <c r="N104" s="1383"/>
      <c r="O104" s="1383"/>
      <c r="P104" s="996"/>
      <c r="Q104" s="996"/>
    </row>
    <row r="105" spans="1:33" ht="15" customHeight="1">
      <c r="A105" s="1020" t="s">
        <v>339</v>
      </c>
      <c r="B105" s="996"/>
      <c r="C105" s="996"/>
      <c r="D105" s="996"/>
      <c r="E105" s="996"/>
      <c r="F105" s="996"/>
      <c r="G105" s="996"/>
      <c r="H105" s="996"/>
      <c r="I105" s="996"/>
      <c r="J105" s="996"/>
      <c r="K105" s="996"/>
      <c r="L105" s="996"/>
      <c r="M105" s="996"/>
      <c r="N105" s="996"/>
      <c r="O105" s="996"/>
      <c r="P105" s="996"/>
      <c r="Q105" s="996"/>
    </row>
    <row r="106" spans="1:33">
      <c r="A106" s="1420" t="s">
        <v>340</v>
      </c>
      <c r="B106" s="1420"/>
      <c r="C106" s="1420"/>
      <c r="D106" s="1420"/>
      <c r="E106" s="1420"/>
      <c r="F106" s="1420"/>
      <c r="G106" s="1420"/>
      <c r="H106" s="1420"/>
      <c r="I106" s="1420"/>
      <c r="J106" s="1420"/>
      <c r="K106" s="1420"/>
      <c r="L106" s="1420"/>
      <c r="M106" s="1420"/>
      <c r="N106" s="1420"/>
      <c r="O106" s="1420"/>
      <c r="P106" s="1420"/>
      <c r="Q106" s="1420"/>
    </row>
    <row r="107" spans="1:33">
      <c r="A107" s="1420" t="s">
        <v>341</v>
      </c>
      <c r="B107" s="1420"/>
      <c r="C107" s="1420"/>
      <c r="D107" s="1420"/>
      <c r="E107" s="1420"/>
      <c r="F107" s="1420"/>
      <c r="G107" s="1420"/>
      <c r="H107" s="1420"/>
      <c r="I107" s="1420"/>
      <c r="J107" s="1420"/>
      <c r="K107" s="1420"/>
      <c r="L107" s="1420"/>
      <c r="M107" s="1420"/>
      <c r="N107" s="1420"/>
      <c r="O107" s="1420"/>
      <c r="P107" s="1420"/>
      <c r="Q107" s="1420"/>
    </row>
    <row r="108" spans="1:33">
      <c r="A108" s="1021" t="s">
        <v>342</v>
      </c>
      <c r="B108" s="996"/>
      <c r="C108" s="996"/>
      <c r="D108" s="996"/>
      <c r="E108" s="996"/>
      <c r="F108" s="996"/>
      <c r="G108" s="996"/>
      <c r="H108" s="996"/>
      <c r="I108" s="996"/>
      <c r="J108" s="996"/>
      <c r="K108" s="996"/>
      <c r="L108" s="996"/>
      <c r="M108" s="996"/>
      <c r="N108" s="996"/>
      <c r="O108" s="996"/>
      <c r="P108" s="996"/>
      <c r="Q108" s="996"/>
      <c r="R108" s="282"/>
      <c r="S108" s="282"/>
      <c r="T108" s="282"/>
      <c r="U108" s="282"/>
      <c r="V108" s="282"/>
      <c r="W108" s="282"/>
      <c r="X108" s="282"/>
      <c r="Y108" s="282"/>
      <c r="Z108" s="282"/>
      <c r="AA108" s="282"/>
      <c r="AB108" s="282"/>
      <c r="AC108" s="282"/>
      <c r="AD108" s="282"/>
      <c r="AE108" s="282"/>
      <c r="AF108" s="282"/>
      <c r="AG108" s="282"/>
    </row>
    <row r="109" spans="1:33" ht="60.75" customHeight="1">
      <c r="A109" s="1383" t="s">
        <v>962</v>
      </c>
      <c r="B109" s="1421"/>
      <c r="C109" s="1421"/>
      <c r="D109" s="1421"/>
      <c r="E109" s="1421"/>
      <c r="F109" s="1421"/>
      <c r="G109" s="1421"/>
      <c r="H109" s="1421"/>
      <c r="I109" s="1421"/>
      <c r="J109" s="1421"/>
      <c r="K109" s="1421"/>
      <c r="L109" s="1421"/>
      <c r="M109" s="1421"/>
      <c r="N109" s="1421"/>
      <c r="O109" s="1421"/>
      <c r="P109" s="996"/>
      <c r="Q109" s="996"/>
    </row>
    <row r="110" spans="1:33">
      <c r="B110" s="286"/>
      <c r="C110" s="287"/>
      <c r="D110" s="287"/>
      <c r="E110" s="287"/>
      <c r="F110" s="287"/>
      <c r="G110" s="287"/>
      <c r="H110" s="287"/>
      <c r="I110" s="287"/>
      <c r="J110" s="287"/>
      <c r="K110" s="287"/>
      <c r="L110" s="287"/>
      <c r="M110" s="287"/>
      <c r="N110" s="287"/>
      <c r="O110" s="287"/>
      <c r="P110" s="287"/>
      <c r="Q110" s="287"/>
    </row>
    <row r="111" spans="1:33" ht="15.75" customHeight="1">
      <c r="A111" s="522"/>
      <c r="B111" s="112"/>
      <c r="C111" s="112"/>
      <c r="D111" s="112"/>
      <c r="E111" s="112"/>
      <c r="F111" s="112"/>
      <c r="G111" s="112"/>
      <c r="H111" s="112"/>
      <c r="I111" s="112"/>
      <c r="J111" s="112"/>
      <c r="K111" s="112"/>
      <c r="L111" s="112"/>
      <c r="M111" s="112"/>
      <c r="N111" s="112"/>
      <c r="O111" s="112"/>
      <c r="P111" s="288"/>
      <c r="Q111" s="284"/>
    </row>
    <row r="112" spans="1:33">
      <c r="A112" s="522"/>
      <c r="B112" s="112"/>
      <c r="C112" s="112"/>
      <c r="D112" s="112"/>
      <c r="E112" s="112"/>
      <c r="F112" s="112"/>
      <c r="G112" s="112"/>
      <c r="H112" s="112"/>
      <c r="I112" s="112"/>
      <c r="J112" s="112"/>
      <c r="K112" s="112"/>
      <c r="L112" s="112"/>
      <c r="M112" s="112"/>
      <c r="N112" s="112"/>
      <c r="O112" s="112"/>
      <c r="P112" s="288"/>
      <c r="Q112" s="284"/>
    </row>
    <row r="113" spans="1:17">
      <c r="A113" s="522"/>
      <c r="B113" s="112"/>
      <c r="C113" s="112"/>
      <c r="D113" s="112"/>
      <c r="E113" s="112"/>
      <c r="F113" s="112"/>
      <c r="G113" s="112"/>
      <c r="H113" s="112"/>
      <c r="I113" s="112"/>
      <c r="J113" s="112"/>
      <c r="K113" s="112"/>
      <c r="L113" s="112"/>
      <c r="M113" s="112"/>
      <c r="N113" s="112"/>
      <c r="O113" s="112"/>
      <c r="P113" s="288"/>
      <c r="Q113" s="284"/>
    </row>
    <row r="114" spans="1:17">
      <c r="A114" s="1460"/>
      <c r="B114" s="1460"/>
      <c r="C114" s="1460"/>
      <c r="D114" s="1460"/>
      <c r="E114" s="1460"/>
      <c r="F114" s="1460"/>
      <c r="G114" s="1460"/>
      <c r="H114" s="1460"/>
      <c r="I114" s="1460"/>
      <c r="J114" s="1460"/>
      <c r="K114" s="1460"/>
      <c r="L114" s="1460"/>
      <c r="M114" s="1460"/>
      <c r="N114" s="1460"/>
      <c r="O114" s="1460"/>
      <c r="P114" s="288"/>
      <c r="Q114" s="284"/>
    </row>
    <row r="115" spans="1:17" ht="47.25" customHeight="1">
      <c r="A115" s="1460"/>
      <c r="B115" s="1460"/>
      <c r="C115" s="1460"/>
      <c r="D115" s="1460"/>
      <c r="E115" s="1460"/>
      <c r="F115" s="1460"/>
      <c r="G115" s="1460"/>
      <c r="H115" s="1460"/>
      <c r="I115" s="1460"/>
      <c r="J115" s="1460"/>
      <c r="K115" s="1460"/>
      <c r="L115" s="1460"/>
      <c r="M115" s="1460"/>
      <c r="N115" s="1460"/>
      <c r="O115" s="1460"/>
      <c r="P115" s="225"/>
      <c r="Q115" s="225"/>
    </row>
    <row r="116" spans="1:17">
      <c r="A116" s="522"/>
      <c r="B116" s="112"/>
      <c r="C116" s="112"/>
      <c r="D116" s="112"/>
      <c r="E116" s="112"/>
      <c r="F116" s="112"/>
      <c r="G116" s="112"/>
      <c r="H116" s="112"/>
      <c r="I116" s="112"/>
      <c r="J116" s="112"/>
      <c r="K116" s="112"/>
      <c r="L116" s="112"/>
      <c r="M116" s="112"/>
      <c r="N116" s="112"/>
      <c r="O116" s="112"/>
    </row>
    <row r="117" spans="1:17">
      <c r="A117" s="523"/>
      <c r="B117" s="112"/>
      <c r="C117" s="524"/>
      <c r="D117" s="524"/>
      <c r="E117" s="524"/>
      <c r="F117" s="524"/>
      <c r="G117" s="524"/>
      <c r="H117" s="524"/>
      <c r="I117" s="524"/>
      <c r="J117" s="524"/>
      <c r="K117" s="524"/>
      <c r="L117" s="524"/>
      <c r="M117" s="525"/>
      <c r="N117" s="526"/>
      <c r="O117" s="524"/>
    </row>
    <row r="118" spans="1:17">
      <c r="A118" s="523"/>
      <c r="B118" s="112"/>
      <c r="C118" s="524"/>
      <c r="D118" s="524"/>
      <c r="E118" s="524"/>
      <c r="F118" s="524"/>
      <c r="G118" s="524"/>
      <c r="H118" s="524"/>
      <c r="I118" s="524"/>
      <c r="J118" s="524"/>
      <c r="K118" s="524"/>
      <c r="L118" s="524"/>
      <c r="M118" s="525"/>
      <c r="N118" s="526"/>
      <c r="O118" s="524"/>
    </row>
    <row r="119" spans="1:17">
      <c r="A119" s="523"/>
      <c r="B119" s="523"/>
      <c r="C119" s="524"/>
      <c r="D119" s="524"/>
      <c r="E119" s="524"/>
      <c r="F119" s="524"/>
      <c r="G119" s="524"/>
      <c r="H119" s="524"/>
      <c r="I119" s="524"/>
      <c r="J119" s="524"/>
      <c r="K119" s="527"/>
      <c r="L119" s="527"/>
      <c r="M119" s="525"/>
      <c r="N119" s="526"/>
      <c r="O119" s="524"/>
    </row>
    <row r="120" spans="1:17">
      <c r="A120" s="1460"/>
      <c r="B120" s="1460"/>
      <c r="C120" s="1460"/>
      <c r="D120" s="1460"/>
      <c r="E120" s="1460"/>
      <c r="F120" s="1460"/>
      <c r="G120" s="1460"/>
      <c r="H120" s="1460"/>
      <c r="I120" s="1460"/>
      <c r="J120" s="1460"/>
      <c r="K120" s="1460"/>
      <c r="L120" s="1460"/>
      <c r="M120" s="1460"/>
      <c r="N120" s="1460"/>
      <c r="O120" s="1460"/>
    </row>
    <row r="121" spans="1:17">
      <c r="A121" s="1460"/>
      <c r="B121" s="1460"/>
      <c r="C121" s="1460"/>
      <c r="D121" s="1460"/>
      <c r="E121" s="1460"/>
      <c r="F121" s="1460"/>
      <c r="G121" s="1460"/>
      <c r="H121" s="1460"/>
      <c r="I121" s="1460"/>
      <c r="J121" s="1460"/>
      <c r="K121" s="1460"/>
      <c r="L121" s="1460"/>
      <c r="M121" s="1460"/>
      <c r="N121" s="1460"/>
      <c r="O121" s="1460"/>
    </row>
    <row r="122" spans="1:17">
      <c r="A122" s="1460"/>
      <c r="B122" s="1460"/>
      <c r="C122" s="1460"/>
      <c r="D122" s="1460"/>
      <c r="E122" s="1460"/>
      <c r="F122" s="1460"/>
      <c r="G122" s="1460"/>
      <c r="H122" s="1460"/>
      <c r="I122" s="1460"/>
      <c r="J122" s="1460"/>
      <c r="K122" s="1460"/>
      <c r="L122" s="1460"/>
      <c r="M122" s="1460"/>
      <c r="N122" s="1460"/>
      <c r="O122" s="1460"/>
    </row>
    <row r="123" spans="1:17">
      <c r="A123" s="28"/>
      <c r="B123" s="28"/>
      <c r="C123" s="28"/>
      <c r="D123" s="28"/>
      <c r="E123" s="28"/>
      <c r="F123" s="28"/>
      <c r="G123" s="28"/>
      <c r="H123" s="28"/>
      <c r="I123" s="28"/>
      <c r="J123" s="28"/>
      <c r="K123" s="28"/>
      <c r="L123" s="28"/>
      <c r="M123" s="28"/>
      <c r="N123" s="28"/>
      <c r="O123" s="28"/>
    </row>
  </sheetData>
  <mergeCells count="60">
    <mergeCell ref="N2:O2"/>
    <mergeCell ref="A114:O115"/>
    <mergeCell ref="A120:O122"/>
    <mergeCell ref="N1:O1"/>
    <mergeCell ref="AE1:AG1"/>
    <mergeCell ref="A3:O3"/>
    <mergeCell ref="P3:AG3"/>
    <mergeCell ref="A5:B12"/>
    <mergeCell ref="C5:K5"/>
    <mergeCell ref="L5:O5"/>
    <mergeCell ref="P5:AG5"/>
    <mergeCell ref="C6:C11"/>
    <mergeCell ref="E6:J6"/>
    <mergeCell ref="P6:AE6"/>
    <mergeCell ref="U8:U11"/>
    <mergeCell ref="V8:V9"/>
    <mergeCell ref="X8:X10"/>
    <mergeCell ref="Y7:AD7"/>
    <mergeCell ref="AE7:AE11"/>
    <mergeCell ref="E8:E11"/>
    <mergeCell ref="K6:K11"/>
    <mergeCell ref="L6:L11"/>
    <mergeCell ref="M6:M11"/>
    <mergeCell ref="N6:N11"/>
    <mergeCell ref="AC8:AC11"/>
    <mergeCell ref="AD8:AD11"/>
    <mergeCell ref="Y8:Z8"/>
    <mergeCell ref="S8:T8"/>
    <mergeCell ref="AE98:AG98"/>
    <mergeCell ref="A99:O99"/>
    <mergeCell ref="Q9:Q11"/>
    <mergeCell ref="R9:R11"/>
    <mergeCell ref="S9:S11"/>
    <mergeCell ref="T9:T11"/>
    <mergeCell ref="Y9:Z9"/>
    <mergeCell ref="Y10:Y11"/>
    <mergeCell ref="Z10:Z11"/>
    <mergeCell ref="AF6:AF11"/>
    <mergeCell ref="AG6:AG11"/>
    <mergeCell ref="D7:D11"/>
    <mergeCell ref="I7:I11"/>
    <mergeCell ref="J7:J11"/>
    <mergeCell ref="P7:V7"/>
    <mergeCell ref="W7:X7"/>
    <mergeCell ref="A107:Q107"/>
    <mergeCell ref="A109:O109"/>
    <mergeCell ref="AB10:AB11"/>
    <mergeCell ref="F8:F11"/>
    <mergeCell ref="G8:G11"/>
    <mergeCell ref="H8:H11"/>
    <mergeCell ref="P8:P11"/>
    <mergeCell ref="O6:O11"/>
    <mergeCell ref="AA10:AA11"/>
    <mergeCell ref="AA8:AB9"/>
    <mergeCell ref="A100:O100"/>
    <mergeCell ref="A102:O102"/>
    <mergeCell ref="A101:O101"/>
    <mergeCell ref="A103:O104"/>
    <mergeCell ref="A106:Q106"/>
    <mergeCell ref="Q8:R8"/>
  </mergeCells>
  <hyperlinks>
    <hyperlink ref="N2" location="Contents!A1" display="cs;slf;fj;jpw;F jpUk;Gtjw;F"/>
    <hyperlink ref="N2:O2" location="உள்ளடக்கம்!A1" display="cs;slf;fj;jpw;F jpUk;Gtjw;F"/>
  </hyperlinks>
  <printOptions horizontalCentered="1" verticalCentered="1"/>
  <pageMargins left="0.25" right="0.25" top="0.75" bottom="0.75" header="0.5" footer="0.5"/>
  <pageSetup paperSize="9" scale="27" orientation="landscape" r:id="rId1"/>
  <headerFooter alignWithMargins="0">
    <oddHeader>&amp;L&amp;"Calibri"&amp;10&amp;KA80000 [Confidential]&amp;1#_x000D_&amp;C&amp;G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49"/>
  <sheetViews>
    <sheetView zoomScaleNormal="100" workbookViewId="0">
      <selection activeCell="M2" sqref="M2:N2"/>
    </sheetView>
  </sheetViews>
  <sheetFormatPr defaultColWidth="9.33203125" defaultRowHeight="13.5"/>
  <cols>
    <col min="1" max="1" width="8" style="225" customWidth="1"/>
    <col min="2" max="2" width="25.83203125" style="225" customWidth="1"/>
    <col min="3" max="3" width="16.33203125" style="225" customWidth="1"/>
    <col min="4" max="4" width="19.1640625" style="225" customWidth="1"/>
    <col min="5" max="5" width="13.6640625" style="225" customWidth="1"/>
    <col min="6" max="7" width="17.5" style="225" customWidth="1"/>
    <col min="8" max="8" width="13.83203125" style="225" customWidth="1"/>
    <col min="9" max="9" width="16.83203125" style="225" customWidth="1"/>
    <col min="10" max="10" width="18" style="225" customWidth="1"/>
    <col min="11" max="11" width="14.83203125" style="225" customWidth="1"/>
    <col min="12" max="12" width="16.33203125" style="225" customWidth="1"/>
    <col min="13" max="13" width="18.1640625" style="225" customWidth="1"/>
    <col min="14" max="14" width="15.1640625" style="225" customWidth="1"/>
    <col min="15" max="16" width="9.33203125" style="225"/>
    <col min="17" max="17" width="11.5" style="225" bestFit="1" customWidth="1"/>
    <col min="18" max="18" width="13" style="225" bestFit="1" customWidth="1"/>
    <col min="19" max="16384" width="9.33203125" style="225"/>
  </cols>
  <sheetData>
    <row r="1" spans="1:19" ht="15.75">
      <c r="A1" s="146" t="s">
        <v>189</v>
      </c>
      <c r="M1" s="1461" t="s">
        <v>343</v>
      </c>
      <c r="N1" s="1461"/>
    </row>
    <row r="2" spans="1:19" ht="16.5" customHeight="1">
      <c r="A2" s="289"/>
      <c r="M2" s="1772" t="s">
        <v>1200</v>
      </c>
      <c r="N2" s="1772"/>
    </row>
    <row r="3" spans="1:19" ht="15.75">
      <c r="A3" s="1480" t="s">
        <v>344</v>
      </c>
      <c r="B3" s="1480"/>
      <c r="C3" s="1480"/>
      <c r="D3" s="1480"/>
      <c r="E3" s="1480"/>
      <c r="F3" s="1480"/>
      <c r="G3" s="1480"/>
      <c r="H3" s="1480"/>
      <c r="I3" s="1480"/>
      <c r="J3" s="1480"/>
      <c r="K3" s="1480"/>
      <c r="L3" s="1480"/>
      <c r="M3" s="1480"/>
      <c r="N3" s="1480"/>
      <c r="O3" s="191"/>
    </row>
    <row r="4" spans="1:19" ht="15.75">
      <c r="N4" s="191"/>
      <c r="O4" s="191"/>
    </row>
    <row r="5" spans="1:19" s="196" customFormat="1" ht="17.25">
      <c r="A5" s="498"/>
      <c r="B5" s="532"/>
      <c r="C5" s="1481" t="s">
        <v>949</v>
      </c>
      <c r="D5" s="1482"/>
      <c r="E5" s="1483"/>
      <c r="F5" s="1484" t="s">
        <v>950</v>
      </c>
      <c r="G5" s="1484"/>
      <c r="H5" s="1484"/>
      <c r="I5" s="1484" t="s">
        <v>951</v>
      </c>
      <c r="J5" s="1484"/>
      <c r="K5" s="1484"/>
      <c r="L5" s="1485" t="s">
        <v>952</v>
      </c>
      <c r="M5" s="1470"/>
      <c r="N5" s="1486"/>
      <c r="O5" s="193"/>
    </row>
    <row r="6" spans="1:19" s="196" customFormat="1" ht="42.75" customHeight="1">
      <c r="B6" s="529" t="s">
        <v>162</v>
      </c>
      <c r="C6" s="1424" t="s">
        <v>345</v>
      </c>
      <c r="D6" s="1476" t="s">
        <v>346</v>
      </c>
      <c r="E6" s="1477"/>
      <c r="F6" s="1424" t="s">
        <v>345</v>
      </c>
      <c r="G6" s="1476" t="s">
        <v>346</v>
      </c>
      <c r="H6" s="1477"/>
      <c r="I6" s="1424" t="s">
        <v>345</v>
      </c>
      <c r="J6" s="1476" t="s">
        <v>346</v>
      </c>
      <c r="K6" s="1477"/>
      <c r="L6" s="1424" t="s">
        <v>345</v>
      </c>
      <c r="M6" s="1476" t="s">
        <v>346</v>
      </c>
      <c r="N6" s="1477"/>
    </row>
    <row r="7" spans="1:19" s="196" customFormat="1" ht="27">
      <c r="A7" s="530"/>
      <c r="B7" s="533"/>
      <c r="C7" s="1475"/>
      <c r="D7" s="531" t="s">
        <v>347</v>
      </c>
      <c r="E7" s="507" t="s">
        <v>348</v>
      </c>
      <c r="F7" s="1475"/>
      <c r="G7" s="531" t="s">
        <v>347</v>
      </c>
      <c r="H7" s="507" t="s">
        <v>348</v>
      </c>
      <c r="I7" s="1475"/>
      <c r="J7" s="531" t="s">
        <v>347</v>
      </c>
      <c r="K7" s="507" t="s">
        <v>348</v>
      </c>
      <c r="L7" s="1475"/>
      <c r="M7" s="531" t="s">
        <v>347</v>
      </c>
      <c r="N7" s="507" t="s">
        <v>348</v>
      </c>
    </row>
    <row r="8" spans="1:19" ht="22.5" customHeight="1">
      <c r="A8" s="285">
        <v>2018</v>
      </c>
      <c r="B8" s="467" t="s">
        <v>147</v>
      </c>
      <c r="C8" s="535">
        <v>773.4</v>
      </c>
      <c r="D8" s="535">
        <v>4.0999999999999996</v>
      </c>
      <c r="E8" s="535">
        <v>5.2</v>
      </c>
      <c r="F8" s="292">
        <v>5739</v>
      </c>
      <c r="G8" s="291">
        <v>17.899999999999999</v>
      </c>
      <c r="H8" s="291">
        <v>20.5</v>
      </c>
      <c r="I8" s="291">
        <v>6378.4</v>
      </c>
      <c r="J8" s="291">
        <v>16.8</v>
      </c>
      <c r="K8" s="291">
        <v>19.5</v>
      </c>
      <c r="L8" s="535">
        <v>7899.8</v>
      </c>
      <c r="M8" s="292">
        <v>17.7</v>
      </c>
      <c r="N8" s="535">
        <v>18.899999999999999</v>
      </c>
      <c r="O8" s="191"/>
      <c r="P8" s="293"/>
      <c r="Q8" s="293"/>
      <c r="R8" s="293"/>
      <c r="S8" s="293"/>
    </row>
    <row r="9" spans="1:19" ht="15.75">
      <c r="A9" s="285"/>
      <c r="B9" s="467" t="s">
        <v>148</v>
      </c>
      <c r="C9" s="535">
        <v>770.8</v>
      </c>
      <c r="D9" s="535">
        <v>3.5</v>
      </c>
      <c r="E9" s="535">
        <v>5</v>
      </c>
      <c r="F9" s="292">
        <v>5826.7</v>
      </c>
      <c r="G9" s="291">
        <v>17.7</v>
      </c>
      <c r="H9" s="291">
        <v>20.399999999999999</v>
      </c>
      <c r="I9" s="291">
        <v>6450.5</v>
      </c>
      <c r="J9" s="291">
        <v>16.2</v>
      </c>
      <c r="K9" s="291">
        <v>19.399999999999999</v>
      </c>
      <c r="L9" s="535">
        <v>7979</v>
      </c>
      <c r="M9" s="292">
        <v>17.100000000000001</v>
      </c>
      <c r="N9" s="535">
        <v>19</v>
      </c>
      <c r="O9" s="191"/>
      <c r="P9" s="293"/>
      <c r="Q9" s="293"/>
      <c r="R9" s="293"/>
      <c r="S9" s="293"/>
    </row>
    <row r="10" spans="1:19" ht="15.75">
      <c r="A10" s="285"/>
      <c r="B10" s="467" t="s">
        <v>149</v>
      </c>
      <c r="C10" s="535">
        <v>841.2</v>
      </c>
      <c r="D10" s="535">
        <v>7.6</v>
      </c>
      <c r="E10" s="535">
        <v>5</v>
      </c>
      <c r="F10" s="292">
        <v>5995.5</v>
      </c>
      <c r="G10" s="291">
        <v>17.600000000000001</v>
      </c>
      <c r="H10" s="291">
        <v>20.100000000000001</v>
      </c>
      <c r="I10" s="291">
        <v>6606.6</v>
      </c>
      <c r="J10" s="291">
        <v>16.399999999999999</v>
      </c>
      <c r="K10" s="291">
        <v>19.100000000000001</v>
      </c>
      <c r="L10" s="535">
        <v>8111.8</v>
      </c>
      <c r="M10" s="292">
        <v>16.7</v>
      </c>
      <c r="N10" s="535">
        <v>18.899999999999999</v>
      </c>
      <c r="O10" s="191"/>
      <c r="P10" s="293"/>
      <c r="Q10" s="293"/>
      <c r="R10" s="293"/>
      <c r="S10" s="293"/>
    </row>
    <row r="11" spans="1:19" ht="15.75">
      <c r="A11" s="285"/>
      <c r="B11" s="467" t="s">
        <v>150</v>
      </c>
      <c r="C11" s="535">
        <v>812.5</v>
      </c>
      <c r="D11" s="535">
        <v>6.2</v>
      </c>
      <c r="E11" s="535">
        <v>5</v>
      </c>
      <c r="F11" s="292">
        <v>6043.7</v>
      </c>
      <c r="G11" s="291">
        <v>17.399999999999999</v>
      </c>
      <c r="H11" s="291">
        <v>19.8</v>
      </c>
      <c r="I11" s="291">
        <v>6691.7</v>
      </c>
      <c r="J11" s="291">
        <v>16.8</v>
      </c>
      <c r="K11" s="291">
        <v>18.8</v>
      </c>
      <c r="L11" s="535">
        <v>8218</v>
      </c>
      <c r="M11" s="292">
        <v>16.8</v>
      </c>
      <c r="N11" s="535">
        <v>18.7</v>
      </c>
      <c r="O11" s="191"/>
      <c r="P11" s="293"/>
      <c r="Q11" s="293"/>
      <c r="R11" s="293"/>
      <c r="S11" s="293"/>
    </row>
    <row r="12" spans="1:19" ht="15.75">
      <c r="A12" s="285"/>
      <c r="B12" s="467" t="s">
        <v>151</v>
      </c>
      <c r="C12" s="535">
        <v>791</v>
      </c>
      <c r="D12" s="535">
        <v>6.6</v>
      </c>
      <c r="E12" s="535">
        <v>5</v>
      </c>
      <c r="F12" s="292">
        <v>6047.7</v>
      </c>
      <c r="G12" s="291">
        <v>16</v>
      </c>
      <c r="H12" s="291">
        <v>19.2</v>
      </c>
      <c r="I12" s="291">
        <v>6670.9</v>
      </c>
      <c r="J12" s="291">
        <v>15</v>
      </c>
      <c r="K12" s="291">
        <v>18.2</v>
      </c>
      <c r="L12" s="535">
        <v>8207.7999999999993</v>
      </c>
      <c r="M12" s="292">
        <v>15.1</v>
      </c>
      <c r="N12" s="535">
        <v>18.3</v>
      </c>
      <c r="O12" s="191"/>
      <c r="P12" s="293"/>
      <c r="Q12" s="293"/>
      <c r="R12" s="293"/>
      <c r="S12" s="293"/>
    </row>
    <row r="13" spans="1:19" ht="15.75">
      <c r="A13" s="285"/>
      <c r="B13" s="467" t="s">
        <v>152</v>
      </c>
      <c r="C13" s="535">
        <v>804.5</v>
      </c>
      <c r="D13" s="535">
        <v>6.7</v>
      </c>
      <c r="E13" s="535">
        <v>5</v>
      </c>
      <c r="F13" s="292">
        <v>6120.8</v>
      </c>
      <c r="G13" s="291">
        <v>15.9</v>
      </c>
      <c r="H13" s="291">
        <v>18.600000000000001</v>
      </c>
      <c r="I13" s="291">
        <v>6747.6</v>
      </c>
      <c r="J13" s="291">
        <v>14.9</v>
      </c>
      <c r="K13" s="291">
        <v>17.7</v>
      </c>
      <c r="L13" s="535">
        <v>8291.9</v>
      </c>
      <c r="M13" s="292">
        <v>14.8</v>
      </c>
      <c r="N13" s="535">
        <v>17.899999999999999</v>
      </c>
      <c r="O13" s="191"/>
      <c r="P13" s="293"/>
      <c r="Q13" s="293"/>
      <c r="R13" s="293"/>
      <c r="S13" s="293"/>
    </row>
    <row r="14" spans="1:19" ht="15.75">
      <c r="A14" s="285"/>
      <c r="B14" s="467" t="s">
        <v>153</v>
      </c>
      <c r="C14" s="535">
        <v>791.8</v>
      </c>
      <c r="D14" s="535">
        <v>3</v>
      </c>
      <c r="E14" s="535">
        <v>4.7</v>
      </c>
      <c r="F14" s="292">
        <v>6160.8</v>
      </c>
      <c r="G14" s="291">
        <v>14.8</v>
      </c>
      <c r="H14" s="291">
        <v>18</v>
      </c>
      <c r="I14" s="291">
        <v>6795.4</v>
      </c>
      <c r="J14" s="291">
        <v>13.5</v>
      </c>
      <c r="K14" s="291">
        <v>17.100000000000001</v>
      </c>
      <c r="L14" s="535">
        <v>8333.4</v>
      </c>
      <c r="M14" s="292">
        <v>13</v>
      </c>
      <c r="N14" s="535">
        <v>17.3</v>
      </c>
      <c r="O14" s="191"/>
      <c r="P14" s="293"/>
      <c r="Q14" s="293"/>
      <c r="R14" s="293"/>
      <c r="S14" s="293"/>
    </row>
    <row r="15" spans="1:19" ht="15.75">
      <c r="A15" s="285"/>
      <c r="B15" s="467" t="s">
        <v>154</v>
      </c>
      <c r="C15" s="535">
        <v>791.6</v>
      </c>
      <c r="D15" s="535">
        <v>4.3</v>
      </c>
      <c r="E15" s="535">
        <v>4.5</v>
      </c>
      <c r="F15" s="292">
        <v>6243.7</v>
      </c>
      <c r="G15" s="291">
        <v>15.1</v>
      </c>
      <c r="H15" s="291">
        <v>17.399999999999999</v>
      </c>
      <c r="I15" s="291">
        <v>6866.4</v>
      </c>
      <c r="J15" s="291">
        <v>13.5</v>
      </c>
      <c r="K15" s="291">
        <v>16.399999999999999</v>
      </c>
      <c r="L15" s="535">
        <v>8403.2999999999993</v>
      </c>
      <c r="M15" s="292">
        <v>12.7</v>
      </c>
      <c r="N15" s="535">
        <v>16.600000000000001</v>
      </c>
      <c r="O15" s="191"/>
      <c r="P15" s="293"/>
      <c r="Q15" s="293"/>
      <c r="R15" s="293"/>
      <c r="S15" s="293"/>
    </row>
    <row r="16" spans="1:19" ht="15.75">
      <c r="A16" s="285"/>
      <c r="B16" s="467" t="s">
        <v>155</v>
      </c>
      <c r="C16" s="535">
        <v>809</v>
      </c>
      <c r="D16" s="535">
        <v>7.2</v>
      </c>
      <c r="E16" s="535">
        <v>4.8</v>
      </c>
      <c r="F16" s="292">
        <v>6284.5</v>
      </c>
      <c r="G16" s="291">
        <v>14.2</v>
      </c>
      <c r="H16" s="291">
        <v>16.899999999999999</v>
      </c>
      <c r="I16" s="291">
        <v>6933.4</v>
      </c>
      <c r="J16" s="291">
        <v>13.1</v>
      </c>
      <c r="K16" s="291">
        <v>15.8</v>
      </c>
      <c r="L16" s="535">
        <v>8501.6</v>
      </c>
      <c r="M16" s="292">
        <v>12.5</v>
      </c>
      <c r="N16" s="535">
        <v>16</v>
      </c>
      <c r="O16" s="191"/>
      <c r="P16" s="293"/>
      <c r="Q16" s="293"/>
      <c r="R16" s="293"/>
      <c r="S16" s="293"/>
    </row>
    <row r="17" spans="1:25" ht="15.75">
      <c r="A17" s="285"/>
      <c r="B17" s="467" t="s">
        <v>156</v>
      </c>
      <c r="C17" s="535">
        <v>782.7</v>
      </c>
      <c r="D17" s="535">
        <v>5.3</v>
      </c>
      <c r="E17" s="535">
        <v>5.0999999999999996</v>
      </c>
      <c r="F17" s="292">
        <v>6326</v>
      </c>
      <c r="G17" s="291">
        <v>14.3</v>
      </c>
      <c r="H17" s="291">
        <v>16.399999999999999</v>
      </c>
      <c r="I17" s="291">
        <v>6988.4</v>
      </c>
      <c r="J17" s="291">
        <v>13.5</v>
      </c>
      <c r="K17" s="291">
        <v>15.3</v>
      </c>
      <c r="L17" s="535">
        <v>8555.1</v>
      </c>
      <c r="M17" s="292">
        <v>12.5</v>
      </c>
      <c r="N17" s="535">
        <v>15.4</v>
      </c>
      <c r="O17" s="191"/>
      <c r="P17" s="293"/>
      <c r="Q17" s="293"/>
      <c r="R17" s="293"/>
      <c r="S17" s="293"/>
      <c r="Y17" s="294"/>
    </row>
    <row r="18" spans="1:25" ht="15.75">
      <c r="A18" s="285"/>
      <c r="B18" s="467" t="s">
        <v>157</v>
      </c>
      <c r="C18" s="535">
        <v>788.8</v>
      </c>
      <c r="D18" s="535">
        <v>5</v>
      </c>
      <c r="E18" s="535">
        <v>5.0999999999999996</v>
      </c>
      <c r="F18" s="292">
        <v>6355.3</v>
      </c>
      <c r="G18" s="291">
        <v>14.5</v>
      </c>
      <c r="H18" s="291">
        <v>16.100000000000001</v>
      </c>
      <c r="I18" s="291">
        <v>7042.6</v>
      </c>
      <c r="J18" s="291">
        <v>13.9</v>
      </c>
      <c r="K18" s="291">
        <v>15</v>
      </c>
      <c r="L18" s="535">
        <v>8612.4</v>
      </c>
      <c r="M18" s="292">
        <v>12.4</v>
      </c>
      <c r="N18" s="535">
        <v>14.9</v>
      </c>
      <c r="O18" s="191"/>
      <c r="P18" s="293"/>
      <c r="Q18" s="293"/>
      <c r="R18" s="293"/>
      <c r="S18" s="293"/>
    </row>
    <row r="19" spans="1:25" ht="15.75">
      <c r="A19" s="285"/>
      <c r="B19" s="467" t="s">
        <v>158</v>
      </c>
      <c r="C19" s="535">
        <v>830.8</v>
      </c>
      <c r="D19" s="535">
        <v>4.7</v>
      </c>
      <c r="E19" s="535">
        <v>5.4</v>
      </c>
      <c r="F19" s="292">
        <v>6427.3</v>
      </c>
      <c r="G19" s="291">
        <v>13.5</v>
      </c>
      <c r="H19" s="291">
        <v>15.7</v>
      </c>
      <c r="I19" s="291">
        <v>7128.3</v>
      </c>
      <c r="J19" s="291">
        <v>13</v>
      </c>
      <c r="K19" s="291">
        <v>14.7</v>
      </c>
      <c r="L19" s="535">
        <v>8729.6</v>
      </c>
      <c r="M19" s="292">
        <v>12</v>
      </c>
      <c r="N19" s="535">
        <v>14.4</v>
      </c>
      <c r="O19" s="191"/>
      <c r="P19" s="293"/>
      <c r="Q19" s="293"/>
      <c r="R19" s="293"/>
      <c r="S19" s="293"/>
    </row>
    <row r="20" spans="1:25" ht="15.75">
      <c r="A20" s="285"/>
      <c r="C20" s="535"/>
      <c r="D20" s="535"/>
      <c r="E20" s="536"/>
      <c r="F20" s="292"/>
      <c r="G20" s="291"/>
      <c r="H20" s="295"/>
      <c r="I20" s="291"/>
      <c r="J20" s="291"/>
      <c r="K20" s="291"/>
      <c r="L20" s="535"/>
      <c r="M20" s="292"/>
      <c r="N20" s="535"/>
      <c r="O20" s="191"/>
      <c r="P20" s="293"/>
      <c r="Q20" s="293"/>
      <c r="R20" s="293"/>
      <c r="S20" s="293"/>
    </row>
    <row r="21" spans="1:25" ht="15.75">
      <c r="A21" s="285"/>
      <c r="B21" s="261" t="s">
        <v>349</v>
      </c>
      <c r="C21" s="535">
        <v>799</v>
      </c>
      <c r="D21" s="535">
        <v>5.4</v>
      </c>
      <c r="E21" s="537"/>
      <c r="F21" s="291">
        <v>6130.9</v>
      </c>
      <c r="G21" s="291">
        <v>15.7</v>
      </c>
      <c r="H21" s="262"/>
      <c r="I21" s="291">
        <v>6775</v>
      </c>
      <c r="J21" s="291">
        <v>14.7</v>
      </c>
      <c r="K21" s="291"/>
      <c r="L21" s="535">
        <v>8320.2999999999993</v>
      </c>
      <c r="M21" s="535">
        <v>14.4</v>
      </c>
      <c r="N21" s="535"/>
      <c r="O21" s="191"/>
    </row>
    <row r="22" spans="1:25" ht="15.75">
      <c r="A22" s="285"/>
      <c r="C22" s="535"/>
      <c r="D22" s="535"/>
      <c r="E22" s="535"/>
      <c r="F22" s="292"/>
      <c r="G22" s="291"/>
      <c r="H22" s="291"/>
      <c r="I22" s="291"/>
      <c r="J22" s="291"/>
      <c r="K22" s="291"/>
      <c r="L22" s="535"/>
      <c r="M22" s="292"/>
      <c r="N22" s="535"/>
      <c r="O22" s="191"/>
    </row>
    <row r="23" spans="1:25" ht="22.5" customHeight="1">
      <c r="A23" s="285">
        <v>2019</v>
      </c>
      <c r="B23" s="467" t="s">
        <v>147</v>
      </c>
      <c r="C23" s="535">
        <v>800.5</v>
      </c>
      <c r="D23" s="535">
        <v>3.5</v>
      </c>
      <c r="E23" s="535">
        <v>5.3</v>
      </c>
      <c r="F23" s="292">
        <v>6419.1</v>
      </c>
      <c r="G23" s="291">
        <v>11.9</v>
      </c>
      <c r="H23" s="291">
        <v>15.2</v>
      </c>
      <c r="I23" s="291">
        <v>7110.9</v>
      </c>
      <c r="J23" s="291">
        <v>11.5</v>
      </c>
      <c r="K23" s="291">
        <v>14.3</v>
      </c>
      <c r="L23" s="535">
        <v>8741.2000000000007</v>
      </c>
      <c r="M23" s="292">
        <v>10.7</v>
      </c>
      <c r="N23" s="535">
        <v>13.9</v>
      </c>
      <c r="O23" s="191"/>
      <c r="P23" s="293"/>
      <c r="Q23" s="293"/>
      <c r="R23" s="293"/>
      <c r="S23" s="293"/>
    </row>
    <row r="24" spans="1:25" ht="15.75">
      <c r="A24" s="285"/>
      <c r="B24" s="467" t="s">
        <v>148</v>
      </c>
      <c r="C24" s="535">
        <v>806.1</v>
      </c>
      <c r="D24" s="535">
        <v>4.5999999999999996</v>
      </c>
      <c r="E24" s="535">
        <v>5.4</v>
      </c>
      <c r="F24" s="292">
        <v>6470.5</v>
      </c>
      <c r="G24" s="291">
        <v>11</v>
      </c>
      <c r="H24" s="291">
        <v>14.7</v>
      </c>
      <c r="I24" s="291">
        <v>7188.6</v>
      </c>
      <c r="J24" s="291">
        <v>11.4</v>
      </c>
      <c r="K24" s="291">
        <v>13.9</v>
      </c>
      <c r="L24" s="535">
        <v>8830.5</v>
      </c>
      <c r="M24" s="292">
        <v>10.7</v>
      </c>
      <c r="N24" s="535">
        <v>13.3</v>
      </c>
      <c r="O24" s="191"/>
      <c r="P24" s="293"/>
      <c r="Q24" s="293"/>
      <c r="R24" s="293"/>
      <c r="S24" s="293"/>
    </row>
    <row r="25" spans="1:25" ht="15.75">
      <c r="A25" s="285"/>
      <c r="B25" s="467" t="s">
        <v>149</v>
      </c>
      <c r="C25" s="535">
        <v>853.6</v>
      </c>
      <c r="D25" s="535">
        <v>1.5</v>
      </c>
      <c r="E25" s="535">
        <v>4.9000000000000004</v>
      </c>
      <c r="F25" s="292">
        <v>6550</v>
      </c>
      <c r="G25" s="291">
        <v>9.1999999999999993</v>
      </c>
      <c r="H25" s="291">
        <v>14</v>
      </c>
      <c r="I25" s="291">
        <v>7253.3</v>
      </c>
      <c r="J25" s="291">
        <v>9.8000000000000007</v>
      </c>
      <c r="K25" s="291">
        <v>13.3</v>
      </c>
      <c r="L25" s="535">
        <v>8902.1</v>
      </c>
      <c r="M25" s="292">
        <v>9.6999999999999993</v>
      </c>
      <c r="N25" s="535">
        <v>12.7</v>
      </c>
      <c r="O25" s="191"/>
      <c r="P25" s="293"/>
      <c r="Q25" s="293"/>
      <c r="R25" s="293"/>
      <c r="S25" s="293"/>
    </row>
    <row r="26" spans="1:25" ht="15.75">
      <c r="A26" s="285"/>
      <c r="B26" s="467" t="s">
        <v>150</v>
      </c>
      <c r="C26" s="535">
        <v>828.3</v>
      </c>
      <c r="D26" s="535">
        <v>1.9</v>
      </c>
      <c r="E26" s="535">
        <v>4.5</v>
      </c>
      <c r="F26" s="292">
        <v>6585.5</v>
      </c>
      <c r="G26" s="291">
        <v>9</v>
      </c>
      <c r="H26" s="291">
        <v>13.3</v>
      </c>
      <c r="I26" s="291">
        <v>7295.5</v>
      </c>
      <c r="J26" s="291">
        <v>9</v>
      </c>
      <c r="K26" s="291">
        <v>12.7</v>
      </c>
      <c r="L26" s="535">
        <v>8967.6</v>
      </c>
      <c r="M26" s="292">
        <v>9.1</v>
      </c>
      <c r="N26" s="535">
        <v>12.1</v>
      </c>
      <c r="O26" s="191"/>
      <c r="P26" s="293"/>
      <c r="Q26" s="293"/>
      <c r="R26" s="293"/>
      <c r="S26" s="293"/>
    </row>
    <row r="27" spans="1:25" ht="15.75">
      <c r="A27" s="285"/>
      <c r="B27" s="467" t="s">
        <v>151</v>
      </c>
      <c r="C27" s="535">
        <v>802.2</v>
      </c>
      <c r="D27" s="535">
        <v>1.4</v>
      </c>
      <c r="E27" s="535">
        <v>4.0999999999999996</v>
      </c>
      <c r="F27" s="292">
        <v>6621.4</v>
      </c>
      <c r="G27" s="291">
        <v>9.5</v>
      </c>
      <c r="H27" s="291">
        <v>12.7</v>
      </c>
      <c r="I27" s="291">
        <v>7294.8</v>
      </c>
      <c r="J27" s="291">
        <v>9.4</v>
      </c>
      <c r="K27" s="291">
        <v>12.2</v>
      </c>
      <c r="L27" s="535">
        <v>8979.5</v>
      </c>
      <c r="M27" s="292">
        <v>9.4</v>
      </c>
      <c r="N27" s="535">
        <v>11.6</v>
      </c>
      <c r="O27" s="191"/>
      <c r="P27" s="293"/>
      <c r="Q27" s="293"/>
      <c r="R27" s="293"/>
      <c r="S27" s="293"/>
    </row>
    <row r="28" spans="1:25" ht="15.75">
      <c r="A28" s="285"/>
      <c r="B28" s="467" t="s">
        <v>152</v>
      </c>
      <c r="C28" s="535">
        <v>803.3</v>
      </c>
      <c r="D28" s="535">
        <v>-0.1</v>
      </c>
      <c r="E28" s="535">
        <v>3.5</v>
      </c>
      <c r="F28" s="292">
        <v>6661.2</v>
      </c>
      <c r="G28" s="291">
        <v>8.8000000000000007</v>
      </c>
      <c r="H28" s="291">
        <v>12.2</v>
      </c>
      <c r="I28" s="291">
        <v>7337.8</v>
      </c>
      <c r="J28" s="291">
        <v>8.6999999999999993</v>
      </c>
      <c r="K28" s="291">
        <v>11.7</v>
      </c>
      <c r="L28" s="535">
        <v>9050.6</v>
      </c>
      <c r="M28" s="292">
        <v>9.1999999999999993</v>
      </c>
      <c r="N28" s="535">
        <v>11.1</v>
      </c>
      <c r="O28" s="191"/>
      <c r="P28" s="293"/>
      <c r="Q28" s="293"/>
      <c r="R28" s="293"/>
      <c r="S28" s="293"/>
    </row>
    <row r="29" spans="1:25" ht="15.75">
      <c r="A29" s="285"/>
      <c r="B29" s="467" t="s">
        <v>153</v>
      </c>
      <c r="C29" s="535">
        <v>798.7</v>
      </c>
      <c r="D29" s="535">
        <v>0.9</v>
      </c>
      <c r="E29" s="535">
        <v>3.3</v>
      </c>
      <c r="F29" s="292">
        <v>6697.4</v>
      </c>
      <c r="G29" s="291">
        <v>8.6999999999999993</v>
      </c>
      <c r="H29" s="291">
        <v>11.6</v>
      </c>
      <c r="I29" s="291">
        <v>7355.4</v>
      </c>
      <c r="J29" s="291">
        <v>8.1999999999999993</v>
      </c>
      <c r="K29" s="291">
        <v>11.2</v>
      </c>
      <c r="L29" s="535">
        <v>9082.5</v>
      </c>
      <c r="M29" s="292">
        <v>9</v>
      </c>
      <c r="N29" s="535">
        <v>10.8</v>
      </c>
      <c r="O29" s="191"/>
      <c r="P29" s="293"/>
      <c r="Q29" s="293"/>
      <c r="R29" s="293"/>
      <c r="S29" s="293"/>
    </row>
    <row r="30" spans="1:25" ht="15.75">
      <c r="A30" s="285"/>
      <c r="B30" s="467" t="s">
        <v>154</v>
      </c>
      <c r="C30" s="535">
        <v>818.1</v>
      </c>
      <c r="D30" s="535">
        <v>3.4</v>
      </c>
      <c r="E30" s="535">
        <v>3.3</v>
      </c>
      <c r="F30" s="292">
        <v>6733.7</v>
      </c>
      <c r="G30" s="291">
        <v>7.8</v>
      </c>
      <c r="H30" s="291">
        <v>11</v>
      </c>
      <c r="I30" s="291">
        <v>7396.9</v>
      </c>
      <c r="J30" s="291">
        <v>7.7</v>
      </c>
      <c r="K30" s="291">
        <v>10.8</v>
      </c>
      <c r="L30" s="535">
        <v>9132.7999999999993</v>
      </c>
      <c r="M30" s="292">
        <v>8.6999999999999993</v>
      </c>
      <c r="N30" s="535">
        <v>10.5</v>
      </c>
      <c r="O30" s="191"/>
      <c r="P30" s="293"/>
      <c r="Q30" s="293"/>
      <c r="R30" s="293"/>
      <c r="S30" s="293"/>
    </row>
    <row r="31" spans="1:25" ht="15.75">
      <c r="A31" s="285"/>
      <c r="B31" s="467" t="s">
        <v>155</v>
      </c>
      <c r="C31" s="535">
        <v>843.1</v>
      </c>
      <c r="D31" s="535">
        <v>4.2</v>
      </c>
      <c r="E31" s="535">
        <v>3</v>
      </c>
      <c r="F31" s="292">
        <v>6761.3</v>
      </c>
      <c r="G31" s="291">
        <v>7.6</v>
      </c>
      <c r="H31" s="291">
        <v>10.5</v>
      </c>
      <c r="I31" s="291">
        <v>7443.5</v>
      </c>
      <c r="J31" s="291">
        <v>7.4</v>
      </c>
      <c r="K31" s="291">
        <v>10.3</v>
      </c>
      <c r="L31" s="535">
        <v>9210.5</v>
      </c>
      <c r="M31" s="292">
        <v>8.3000000000000007</v>
      </c>
      <c r="N31" s="535">
        <v>10.1</v>
      </c>
      <c r="O31" s="191"/>
      <c r="P31" s="293"/>
      <c r="Q31" s="293"/>
      <c r="R31" s="293"/>
      <c r="S31" s="293"/>
    </row>
    <row r="32" spans="1:25" ht="15.75">
      <c r="A32" s="285"/>
      <c r="B32" s="467" t="s">
        <v>156</v>
      </c>
      <c r="C32" s="535">
        <v>810.6</v>
      </c>
      <c r="D32" s="535">
        <v>3.6</v>
      </c>
      <c r="E32" s="535">
        <v>2.9</v>
      </c>
      <c r="F32" s="292">
        <v>6743.7</v>
      </c>
      <c r="G32" s="291">
        <v>6.6</v>
      </c>
      <c r="H32" s="291">
        <v>9.8000000000000007</v>
      </c>
      <c r="I32" s="291">
        <v>7456.3</v>
      </c>
      <c r="J32" s="291">
        <v>6.7</v>
      </c>
      <c r="K32" s="291">
        <v>9.6999999999999993</v>
      </c>
      <c r="L32" s="535">
        <v>9244.2000000000007</v>
      </c>
      <c r="M32" s="292">
        <v>8.1</v>
      </c>
      <c r="N32" s="535">
        <v>9.8000000000000007</v>
      </c>
      <c r="O32" s="191"/>
      <c r="P32" s="293"/>
      <c r="Q32" s="293"/>
      <c r="R32" s="293"/>
      <c r="S32" s="293"/>
    </row>
    <row r="33" spans="1:19" ht="15.75">
      <c r="A33" s="285"/>
      <c r="B33" s="467" t="s">
        <v>157</v>
      </c>
      <c r="C33" s="535">
        <v>817.6</v>
      </c>
      <c r="D33" s="535">
        <v>3.7</v>
      </c>
      <c r="E33" s="535">
        <v>2.8</v>
      </c>
      <c r="F33" s="292">
        <v>6790.4</v>
      </c>
      <c r="G33" s="291">
        <v>6.8</v>
      </c>
      <c r="H33" s="291">
        <v>9.1999999999999993</v>
      </c>
      <c r="I33" s="291">
        <v>7472.8</v>
      </c>
      <c r="J33" s="291">
        <v>6.1</v>
      </c>
      <c r="K33" s="291">
        <v>9.1</v>
      </c>
      <c r="L33" s="535">
        <v>9269.2999999999993</v>
      </c>
      <c r="M33" s="292">
        <v>7.6</v>
      </c>
      <c r="N33" s="535">
        <v>9.4</v>
      </c>
      <c r="O33" s="191"/>
      <c r="P33" s="293"/>
      <c r="Q33" s="293"/>
      <c r="R33" s="293"/>
      <c r="S33" s="293"/>
    </row>
    <row r="34" spans="1:19" ht="15.75">
      <c r="A34" s="285"/>
      <c r="B34" s="467" t="s">
        <v>158</v>
      </c>
      <c r="C34" s="535">
        <v>865.5</v>
      </c>
      <c r="D34" s="535">
        <v>4.2</v>
      </c>
      <c r="E34" s="535">
        <v>2.7</v>
      </c>
      <c r="F34" s="292">
        <v>6912.7</v>
      </c>
      <c r="G34" s="291">
        <v>7.6</v>
      </c>
      <c r="H34" s="291">
        <v>8.6999999999999993</v>
      </c>
      <c r="I34" s="291">
        <v>7624.1</v>
      </c>
      <c r="J34" s="291">
        <v>7</v>
      </c>
      <c r="K34" s="291">
        <v>8.6</v>
      </c>
      <c r="L34" s="535">
        <v>9444.5</v>
      </c>
      <c r="M34" s="292">
        <v>8.1999999999999993</v>
      </c>
      <c r="N34" s="535">
        <v>9.1</v>
      </c>
      <c r="O34" s="191"/>
      <c r="P34" s="293"/>
      <c r="Q34" s="293"/>
      <c r="R34" s="293"/>
      <c r="S34" s="293"/>
    </row>
    <row r="35" spans="1:19" ht="15.75">
      <c r="A35" s="285"/>
      <c r="C35" s="535"/>
      <c r="D35" s="535"/>
      <c r="E35" s="536"/>
      <c r="F35" s="292"/>
      <c r="G35" s="291"/>
      <c r="H35" s="295"/>
      <c r="I35" s="291"/>
      <c r="J35" s="291"/>
      <c r="K35" s="291"/>
      <c r="L35" s="535"/>
      <c r="M35" s="292"/>
      <c r="N35" s="535"/>
      <c r="O35" s="191"/>
      <c r="P35" s="293"/>
      <c r="Q35" s="293"/>
      <c r="R35" s="293"/>
      <c r="S35" s="293"/>
    </row>
    <row r="36" spans="1:19" ht="15.75">
      <c r="A36" s="285"/>
      <c r="B36" s="261" t="s">
        <v>349</v>
      </c>
      <c r="C36" s="535">
        <v>820.6</v>
      </c>
      <c r="D36" s="535">
        <v>2.7</v>
      </c>
      <c r="E36" s="537"/>
      <c r="F36" s="291">
        <v>6662.3</v>
      </c>
      <c r="G36" s="291">
        <v>8.6999999999999993</v>
      </c>
      <c r="H36" s="262"/>
      <c r="I36" s="291">
        <v>7352.5</v>
      </c>
      <c r="J36" s="291">
        <v>8.6</v>
      </c>
      <c r="K36" s="291"/>
      <c r="L36" s="535">
        <v>9071.2999999999993</v>
      </c>
      <c r="M36" s="535">
        <v>9.1</v>
      </c>
      <c r="N36" s="535"/>
      <c r="O36" s="191"/>
    </row>
    <row r="37" spans="1:19" ht="15.75">
      <c r="A37" s="285"/>
      <c r="C37" s="535"/>
      <c r="D37" s="535"/>
      <c r="E37" s="535"/>
      <c r="F37" s="292"/>
      <c r="G37" s="291"/>
      <c r="H37" s="291"/>
      <c r="I37" s="291"/>
      <c r="J37" s="291"/>
      <c r="K37" s="291"/>
      <c r="L37" s="535"/>
      <c r="M37" s="292"/>
      <c r="N37" s="535"/>
      <c r="O37" s="191"/>
    </row>
    <row r="38" spans="1:19" ht="22.5" customHeight="1">
      <c r="A38" s="285">
        <v>2020</v>
      </c>
      <c r="B38" s="467" t="s">
        <v>147</v>
      </c>
      <c r="C38" s="535">
        <v>859</v>
      </c>
      <c r="D38" s="535">
        <v>7.3</v>
      </c>
      <c r="E38" s="535">
        <v>3</v>
      </c>
      <c r="F38" s="292">
        <v>7001.1</v>
      </c>
      <c r="G38" s="291">
        <v>9.1</v>
      </c>
      <c r="H38" s="291">
        <v>8.5</v>
      </c>
      <c r="I38" s="291">
        <v>7703.8</v>
      </c>
      <c r="J38" s="291">
        <v>8.3000000000000007</v>
      </c>
      <c r="K38" s="291">
        <v>8.3000000000000007</v>
      </c>
      <c r="L38" s="535">
        <v>9572.9</v>
      </c>
      <c r="M38" s="292">
        <v>9.5</v>
      </c>
      <c r="N38" s="535">
        <v>9</v>
      </c>
      <c r="O38" s="191"/>
      <c r="P38" s="293"/>
      <c r="Q38" s="293"/>
      <c r="R38" s="293"/>
      <c r="S38" s="293"/>
    </row>
    <row r="39" spans="1:19" ht="15.75">
      <c r="A39" s="285"/>
      <c r="B39" s="467" t="s">
        <v>148</v>
      </c>
      <c r="C39" s="535">
        <v>866.2</v>
      </c>
      <c r="D39" s="535">
        <v>7.5</v>
      </c>
      <c r="E39" s="535">
        <v>3.3</v>
      </c>
      <c r="F39" s="292">
        <v>7081.6</v>
      </c>
      <c r="G39" s="291">
        <v>9.4</v>
      </c>
      <c r="H39" s="291">
        <v>8.3000000000000007</v>
      </c>
      <c r="I39" s="291">
        <v>7793</v>
      </c>
      <c r="J39" s="291">
        <v>8.4</v>
      </c>
      <c r="K39" s="291">
        <v>8.1</v>
      </c>
      <c r="L39" s="535">
        <v>9676.1</v>
      </c>
      <c r="M39" s="292">
        <v>9.6</v>
      </c>
      <c r="N39" s="535">
        <v>8.9</v>
      </c>
      <c r="O39" s="191"/>
      <c r="P39" s="293"/>
      <c r="Q39" s="293"/>
      <c r="R39" s="293"/>
      <c r="S39" s="293"/>
    </row>
    <row r="40" spans="1:19" ht="15.75">
      <c r="A40" s="285"/>
      <c r="B40" s="467" t="s">
        <v>149</v>
      </c>
      <c r="C40" s="535">
        <v>964.8</v>
      </c>
      <c r="D40" s="535">
        <v>13</v>
      </c>
      <c r="E40" s="535">
        <v>4.2</v>
      </c>
      <c r="F40" s="292">
        <v>7335.9</v>
      </c>
      <c r="G40" s="291">
        <v>12</v>
      </c>
      <c r="H40" s="291">
        <v>8.6</v>
      </c>
      <c r="I40" s="291">
        <v>8098.2</v>
      </c>
      <c r="J40" s="291">
        <v>11.6</v>
      </c>
      <c r="K40" s="291">
        <v>8.1999999999999993</v>
      </c>
      <c r="L40" s="535">
        <v>9973.2000000000007</v>
      </c>
      <c r="M40" s="292">
        <v>12</v>
      </c>
      <c r="N40" s="535">
        <v>9.1</v>
      </c>
      <c r="O40" s="191"/>
      <c r="P40" s="293"/>
      <c r="Q40" s="293"/>
      <c r="R40" s="293"/>
      <c r="S40" s="293"/>
    </row>
    <row r="41" spans="1:19" ht="15.75">
      <c r="A41" s="285"/>
      <c r="B41" s="467" t="s">
        <v>150</v>
      </c>
      <c r="C41" s="535">
        <v>992.5</v>
      </c>
      <c r="D41" s="535">
        <v>19.8</v>
      </c>
      <c r="E41" s="535">
        <v>5.7</v>
      </c>
      <c r="F41" s="292">
        <v>7466.1</v>
      </c>
      <c r="G41" s="291">
        <v>13.4</v>
      </c>
      <c r="H41" s="291">
        <v>8.9</v>
      </c>
      <c r="I41" s="291">
        <v>8259</v>
      </c>
      <c r="J41" s="291">
        <v>13.2</v>
      </c>
      <c r="K41" s="291">
        <v>8.6</v>
      </c>
      <c r="L41" s="535">
        <v>10160.299999999999</v>
      </c>
      <c r="M41" s="292">
        <v>13.3</v>
      </c>
      <c r="N41" s="535">
        <v>9.4</v>
      </c>
      <c r="O41" s="191"/>
      <c r="P41" s="293"/>
      <c r="Q41" s="293"/>
      <c r="R41" s="293"/>
      <c r="S41" s="293"/>
    </row>
    <row r="42" spans="1:19" ht="15.75">
      <c r="A42" s="285"/>
      <c r="B42" s="467" t="s">
        <v>151</v>
      </c>
      <c r="C42" s="535">
        <v>991.8</v>
      </c>
      <c r="D42" s="535">
        <v>23.6</v>
      </c>
      <c r="E42" s="535">
        <v>7.6</v>
      </c>
      <c r="F42" s="292">
        <v>7523.8</v>
      </c>
      <c r="G42" s="291">
        <v>13.6</v>
      </c>
      <c r="H42" s="291">
        <v>9.3000000000000007</v>
      </c>
      <c r="I42" s="291">
        <v>8293.1</v>
      </c>
      <c r="J42" s="291">
        <v>13.7</v>
      </c>
      <c r="K42" s="291">
        <v>8.9</v>
      </c>
      <c r="L42" s="535">
        <v>10199.4</v>
      </c>
      <c r="M42" s="292">
        <v>13.6</v>
      </c>
      <c r="N42" s="535">
        <v>9.8000000000000007</v>
      </c>
      <c r="O42" s="191"/>
      <c r="P42" s="293"/>
      <c r="Q42" s="293"/>
      <c r="R42" s="293"/>
      <c r="S42" s="293"/>
    </row>
    <row r="43" spans="1:19" ht="15.75">
      <c r="A43" s="285"/>
      <c r="B43" s="467" t="s">
        <v>152</v>
      </c>
      <c r="C43" s="535">
        <v>1001.9</v>
      </c>
      <c r="D43" s="535">
        <v>24.7</v>
      </c>
      <c r="E43" s="535">
        <v>9.6999999999999993</v>
      </c>
      <c r="F43" s="292">
        <v>7604.1</v>
      </c>
      <c r="G43" s="291">
        <v>14.2</v>
      </c>
      <c r="H43" s="291">
        <v>9.6999999999999993</v>
      </c>
      <c r="I43" s="291">
        <v>8364.7000000000007</v>
      </c>
      <c r="J43" s="291">
        <v>14</v>
      </c>
      <c r="K43" s="291">
        <v>9.4</v>
      </c>
      <c r="L43" s="535">
        <v>10261.5</v>
      </c>
      <c r="M43" s="292">
        <v>13.4</v>
      </c>
      <c r="N43" s="535">
        <v>10.1</v>
      </c>
      <c r="O43" s="191"/>
      <c r="P43" s="293"/>
      <c r="Q43" s="293"/>
      <c r="R43" s="293"/>
      <c r="S43" s="293"/>
    </row>
    <row r="44" spans="1:19" ht="15.75">
      <c r="A44" s="285"/>
      <c r="B44" s="467" t="s">
        <v>153</v>
      </c>
      <c r="C44" s="535">
        <v>1024.5999999999999</v>
      </c>
      <c r="D44" s="535">
        <v>28.3</v>
      </c>
      <c r="E44" s="535">
        <v>11.9</v>
      </c>
      <c r="F44" s="292">
        <v>7717.8</v>
      </c>
      <c r="G44" s="291">
        <v>15.2</v>
      </c>
      <c r="H44" s="291">
        <v>10.3</v>
      </c>
      <c r="I44" s="291">
        <v>8507.4</v>
      </c>
      <c r="J44" s="291">
        <v>15.7</v>
      </c>
      <c r="K44" s="291">
        <v>10</v>
      </c>
      <c r="L44" s="535">
        <v>10431.9</v>
      </c>
      <c r="M44" s="292">
        <v>14.9</v>
      </c>
      <c r="N44" s="535">
        <v>10.6</v>
      </c>
      <c r="O44" s="191"/>
      <c r="P44" s="293"/>
      <c r="Q44" s="293"/>
      <c r="R44" s="293"/>
      <c r="S44" s="293"/>
    </row>
    <row r="45" spans="1:19" ht="15.75">
      <c r="A45" s="285"/>
      <c r="B45" s="467" t="s">
        <v>154</v>
      </c>
      <c r="C45" s="535">
        <v>1058.5</v>
      </c>
      <c r="D45" s="535">
        <v>29.4</v>
      </c>
      <c r="E45" s="535">
        <v>14.1</v>
      </c>
      <c r="F45" s="292">
        <v>7858.4</v>
      </c>
      <c r="G45" s="291">
        <v>16.7</v>
      </c>
      <c r="H45" s="291">
        <v>11</v>
      </c>
      <c r="I45" s="291">
        <v>8692</v>
      </c>
      <c r="J45" s="291">
        <v>17.5</v>
      </c>
      <c r="K45" s="291">
        <v>10.8</v>
      </c>
      <c r="L45" s="535">
        <v>10637.6</v>
      </c>
      <c r="M45" s="292">
        <v>16.5</v>
      </c>
      <c r="N45" s="535">
        <v>11.2</v>
      </c>
      <c r="O45" s="191"/>
      <c r="P45" s="293"/>
      <c r="Q45" s="293"/>
      <c r="R45" s="293"/>
      <c r="S45" s="293"/>
    </row>
    <row r="46" spans="1:19" ht="15.75">
      <c r="A46" s="285"/>
      <c r="B46" s="467" t="s">
        <v>155</v>
      </c>
      <c r="C46" s="535">
        <v>1057.4000000000001</v>
      </c>
      <c r="D46" s="535">
        <v>25.4</v>
      </c>
      <c r="E46" s="535">
        <v>15.9</v>
      </c>
      <c r="F46" s="292">
        <v>8027.1</v>
      </c>
      <c r="G46" s="291">
        <v>18.7</v>
      </c>
      <c r="H46" s="291">
        <v>11.9</v>
      </c>
      <c r="I46" s="291">
        <v>8870.4</v>
      </c>
      <c r="J46" s="291">
        <v>19.2</v>
      </c>
      <c r="K46" s="291">
        <v>11.8</v>
      </c>
      <c r="L46" s="535">
        <v>10860.3</v>
      </c>
      <c r="M46" s="292">
        <v>17.899999999999999</v>
      </c>
      <c r="N46" s="535">
        <v>12</v>
      </c>
      <c r="O46" s="191"/>
      <c r="P46" s="293"/>
      <c r="Q46" s="293"/>
      <c r="R46" s="293"/>
      <c r="S46" s="293"/>
    </row>
    <row r="47" spans="1:19" ht="15.75">
      <c r="A47" s="285"/>
      <c r="B47" s="467" t="s">
        <v>156</v>
      </c>
      <c r="C47" s="535">
        <v>1085.7</v>
      </c>
      <c r="D47" s="535">
        <v>33.9</v>
      </c>
      <c r="E47" s="535">
        <v>18.399999999999999</v>
      </c>
      <c r="F47" s="292">
        <v>8166.5</v>
      </c>
      <c r="G47" s="291">
        <v>21.1</v>
      </c>
      <c r="H47" s="291">
        <v>13.2</v>
      </c>
      <c r="I47" s="291">
        <v>9017.5</v>
      </c>
      <c r="J47" s="291">
        <v>20.9</v>
      </c>
      <c r="K47" s="291">
        <v>13</v>
      </c>
      <c r="L47" s="535">
        <v>11048.7</v>
      </c>
      <c r="M47" s="292">
        <v>19.5</v>
      </c>
      <c r="N47" s="535">
        <v>13</v>
      </c>
      <c r="O47" s="191"/>
      <c r="P47" s="293"/>
      <c r="Q47" s="293"/>
      <c r="R47" s="293"/>
      <c r="S47" s="293"/>
    </row>
    <row r="48" spans="1:19" ht="15.75">
      <c r="A48" s="285"/>
      <c r="B48" s="467" t="s">
        <v>157</v>
      </c>
      <c r="C48" s="535">
        <v>1095</v>
      </c>
      <c r="D48" s="535">
        <v>33.9</v>
      </c>
      <c r="E48" s="535">
        <v>20.9</v>
      </c>
      <c r="F48" s="292">
        <v>8264.6</v>
      </c>
      <c r="G48" s="291">
        <v>21.7</v>
      </c>
      <c r="H48" s="291">
        <v>14.4</v>
      </c>
      <c r="I48" s="291">
        <v>9135.6</v>
      </c>
      <c r="J48" s="291">
        <v>22.3</v>
      </c>
      <c r="K48" s="291">
        <v>14.3</v>
      </c>
      <c r="L48" s="535">
        <v>11194.1</v>
      </c>
      <c r="M48" s="292">
        <v>20.8</v>
      </c>
      <c r="N48" s="535">
        <v>14.1</v>
      </c>
      <c r="O48" s="191"/>
      <c r="P48" s="293"/>
      <c r="Q48" s="293"/>
      <c r="R48" s="293"/>
      <c r="S48" s="293"/>
    </row>
    <row r="49" spans="1:19" ht="15.75">
      <c r="A49" s="285"/>
      <c r="B49" s="467" t="s">
        <v>158</v>
      </c>
      <c r="C49" s="535">
        <v>1177.2</v>
      </c>
      <c r="D49" s="535">
        <v>36</v>
      </c>
      <c r="E49" s="535">
        <v>23.6</v>
      </c>
      <c r="F49" s="292">
        <v>8495.7999999999993</v>
      </c>
      <c r="G49" s="291">
        <v>22.9</v>
      </c>
      <c r="H49" s="291">
        <v>15.7</v>
      </c>
      <c r="I49" s="291">
        <v>9405.7000000000007</v>
      </c>
      <c r="J49" s="291">
        <v>23.4</v>
      </c>
      <c r="K49" s="291">
        <v>15.7</v>
      </c>
      <c r="L49" s="535">
        <v>11461.9</v>
      </c>
      <c r="M49" s="292">
        <v>21.4</v>
      </c>
      <c r="N49" s="535">
        <v>15.2</v>
      </c>
      <c r="O49" s="191"/>
      <c r="P49" s="293"/>
      <c r="Q49" s="293"/>
      <c r="R49" s="293"/>
      <c r="S49" s="293"/>
    </row>
    <row r="50" spans="1:19" ht="15.75">
      <c r="A50" s="285"/>
      <c r="C50" s="535"/>
      <c r="D50" s="535"/>
      <c r="E50" s="536"/>
      <c r="F50" s="292"/>
      <c r="G50" s="291"/>
      <c r="H50" s="295"/>
      <c r="I50" s="291"/>
      <c r="J50" s="291"/>
      <c r="K50" s="291"/>
      <c r="L50" s="535"/>
      <c r="M50" s="292"/>
      <c r="N50" s="535"/>
      <c r="O50" s="191"/>
      <c r="P50" s="293"/>
      <c r="Q50" s="293"/>
      <c r="R50" s="293"/>
      <c r="S50" s="293"/>
    </row>
    <row r="51" spans="1:19" ht="15.75">
      <c r="A51" s="285"/>
      <c r="B51" s="261" t="s">
        <v>349</v>
      </c>
      <c r="C51" s="535">
        <v>1014.5</v>
      </c>
      <c r="D51" s="535">
        <v>23.6</v>
      </c>
      <c r="E51" s="537"/>
      <c r="F51" s="291">
        <v>7711.9</v>
      </c>
      <c r="G51" s="291">
        <v>15.7</v>
      </c>
      <c r="H51" s="262"/>
      <c r="I51" s="291">
        <v>8511.7000000000007</v>
      </c>
      <c r="J51" s="291">
        <v>15.7</v>
      </c>
      <c r="K51" s="291"/>
      <c r="L51" s="535">
        <v>10456.5</v>
      </c>
      <c r="M51" s="535">
        <v>15.2</v>
      </c>
      <c r="N51" s="535"/>
      <c r="O51" s="191"/>
    </row>
    <row r="52" spans="1:19" ht="15.75">
      <c r="A52" s="285"/>
      <c r="C52" s="535"/>
      <c r="D52" s="535"/>
      <c r="E52" s="535"/>
      <c r="F52" s="292"/>
      <c r="G52" s="291"/>
      <c r="H52" s="291"/>
      <c r="I52" s="291"/>
      <c r="J52" s="291"/>
      <c r="K52" s="291"/>
      <c r="L52" s="535"/>
      <c r="M52" s="292"/>
      <c r="N52" s="535"/>
      <c r="O52" s="191"/>
    </row>
    <row r="53" spans="1:19" ht="22.5" customHeight="1">
      <c r="A53" s="285">
        <v>2021</v>
      </c>
      <c r="B53" s="467" t="s">
        <v>147</v>
      </c>
      <c r="C53" s="535">
        <v>1183.0999999999999</v>
      </c>
      <c r="D53" s="535">
        <v>37.700000000000003</v>
      </c>
      <c r="E53" s="535">
        <v>26.1</v>
      </c>
      <c r="F53" s="292">
        <v>8600</v>
      </c>
      <c r="G53" s="291">
        <v>22.8</v>
      </c>
      <c r="H53" s="291">
        <v>16.8</v>
      </c>
      <c r="I53" s="291">
        <v>9532.7000000000007</v>
      </c>
      <c r="J53" s="291">
        <v>23.7</v>
      </c>
      <c r="K53" s="291">
        <v>17</v>
      </c>
      <c r="L53" s="535">
        <v>11643.3</v>
      </c>
      <c r="M53" s="292">
        <v>21.6</v>
      </c>
      <c r="N53" s="535">
        <v>16.2</v>
      </c>
      <c r="O53" s="191"/>
      <c r="P53" s="293"/>
      <c r="Q53" s="293"/>
      <c r="R53" s="293"/>
      <c r="S53" s="293"/>
    </row>
    <row r="54" spans="1:19" ht="15.75">
      <c r="A54" s="285"/>
      <c r="B54" s="467" t="s">
        <v>148</v>
      </c>
      <c r="C54" s="535">
        <v>1199.9000000000001</v>
      </c>
      <c r="D54" s="535">
        <v>38.5</v>
      </c>
      <c r="E54" s="535">
        <v>28.7</v>
      </c>
      <c r="F54" s="292">
        <v>8706.2000000000007</v>
      </c>
      <c r="G54" s="291">
        <v>22.9</v>
      </c>
      <c r="H54" s="291">
        <v>17.899999999999999</v>
      </c>
      <c r="I54" s="291">
        <v>9650.9</v>
      </c>
      <c r="J54" s="291">
        <v>23.8</v>
      </c>
      <c r="K54" s="291">
        <v>18.3</v>
      </c>
      <c r="L54" s="535">
        <v>11790.4</v>
      </c>
      <c r="M54" s="292">
        <v>21.9</v>
      </c>
      <c r="N54" s="535">
        <v>17.2</v>
      </c>
      <c r="O54" s="191"/>
      <c r="P54" s="293"/>
      <c r="Q54" s="293"/>
      <c r="R54" s="293"/>
      <c r="S54" s="293"/>
    </row>
    <row r="55" spans="1:19" ht="15.75">
      <c r="A55" s="285"/>
      <c r="B55" s="467" t="s">
        <v>149</v>
      </c>
      <c r="C55" s="535">
        <v>1232.8</v>
      </c>
      <c r="D55" s="535">
        <v>27.8</v>
      </c>
      <c r="E55" s="535">
        <v>29.9</v>
      </c>
      <c r="F55" s="292">
        <v>8860.6</v>
      </c>
      <c r="G55" s="291">
        <v>20.8</v>
      </c>
      <c r="H55" s="291">
        <v>18.7</v>
      </c>
      <c r="I55" s="291">
        <v>9838.6</v>
      </c>
      <c r="J55" s="291">
        <v>21.5</v>
      </c>
      <c r="K55" s="291">
        <v>19.100000000000001</v>
      </c>
      <c r="L55" s="535">
        <v>12009.8</v>
      </c>
      <c r="M55" s="292">
        <v>20.399999999999999</v>
      </c>
      <c r="N55" s="535">
        <v>17.899999999999999</v>
      </c>
      <c r="O55" s="191"/>
      <c r="P55" s="293"/>
      <c r="Q55" s="293"/>
      <c r="R55" s="293"/>
      <c r="S55" s="293"/>
    </row>
    <row r="56" spans="1:19" ht="15.75">
      <c r="A56" s="285"/>
      <c r="B56" s="467" t="s">
        <v>150</v>
      </c>
      <c r="C56" s="535">
        <v>1244.2</v>
      </c>
      <c r="D56" s="535">
        <v>25.4</v>
      </c>
      <c r="E56" s="535">
        <v>30.4</v>
      </c>
      <c r="F56" s="292">
        <v>8944.6</v>
      </c>
      <c r="G56" s="291">
        <v>19.8</v>
      </c>
      <c r="H56" s="291">
        <v>19.2</v>
      </c>
      <c r="I56" s="291">
        <v>9947.2999999999993</v>
      </c>
      <c r="J56" s="291">
        <v>20.399999999999999</v>
      </c>
      <c r="K56" s="291">
        <v>19.7</v>
      </c>
      <c r="L56" s="535">
        <v>12154.1</v>
      </c>
      <c r="M56" s="292">
        <v>19.600000000000001</v>
      </c>
      <c r="N56" s="535">
        <v>18.399999999999999</v>
      </c>
      <c r="O56" s="191"/>
      <c r="P56" s="293"/>
      <c r="Q56" s="293"/>
      <c r="R56" s="293"/>
      <c r="S56" s="293"/>
    </row>
    <row r="57" spans="1:19" ht="15.75">
      <c r="A57" s="285"/>
      <c r="B57" s="467" t="s">
        <v>151</v>
      </c>
      <c r="C57" s="535">
        <v>1246.5999999999999</v>
      </c>
      <c r="D57" s="535">
        <v>25.7</v>
      </c>
      <c r="E57" s="535">
        <v>30.6</v>
      </c>
      <c r="F57" s="292">
        <v>9016.7999999999993</v>
      </c>
      <c r="G57" s="291">
        <v>19.8</v>
      </c>
      <c r="H57" s="291">
        <v>19.7</v>
      </c>
      <c r="I57" s="291">
        <v>10033</v>
      </c>
      <c r="J57" s="291">
        <v>21</v>
      </c>
      <c r="K57" s="291">
        <v>20.3</v>
      </c>
      <c r="L57" s="535">
        <v>12264.7</v>
      </c>
      <c r="M57" s="292">
        <v>20.2</v>
      </c>
      <c r="N57" s="535">
        <v>19</v>
      </c>
      <c r="O57" s="191"/>
      <c r="P57" s="293"/>
      <c r="Q57" s="293"/>
      <c r="R57" s="293"/>
      <c r="S57" s="293"/>
    </row>
    <row r="58" spans="1:19" ht="15.75">
      <c r="A58" s="285"/>
      <c r="B58" s="467" t="s">
        <v>152</v>
      </c>
      <c r="C58" s="535">
        <v>1293.3</v>
      </c>
      <c r="D58" s="535">
        <v>29.1</v>
      </c>
      <c r="E58" s="535">
        <v>30.9</v>
      </c>
      <c r="F58" s="292">
        <v>9136.2000000000007</v>
      </c>
      <c r="G58" s="291">
        <v>20.100000000000001</v>
      </c>
      <c r="H58" s="291">
        <v>20.2</v>
      </c>
      <c r="I58" s="291">
        <v>10164.799999999999</v>
      </c>
      <c r="J58" s="291">
        <v>21.5</v>
      </c>
      <c r="K58" s="291">
        <v>20.9</v>
      </c>
      <c r="L58" s="535">
        <v>12401.6</v>
      </c>
      <c r="M58" s="292">
        <v>20.9</v>
      </c>
      <c r="N58" s="535">
        <v>19.600000000000001</v>
      </c>
      <c r="O58" s="191"/>
      <c r="P58" s="293"/>
      <c r="Q58" s="293"/>
      <c r="R58" s="293"/>
      <c r="S58" s="293"/>
    </row>
    <row r="59" spans="1:19" ht="15.75">
      <c r="A59" s="285"/>
      <c r="B59" s="467" t="s">
        <v>153</v>
      </c>
      <c r="C59" s="535">
        <v>1317</v>
      </c>
      <c r="D59" s="535">
        <v>28.5</v>
      </c>
      <c r="E59" s="535">
        <v>30.9</v>
      </c>
      <c r="F59" s="292">
        <v>9269.6</v>
      </c>
      <c r="G59" s="291">
        <v>20.100000000000001</v>
      </c>
      <c r="H59" s="291">
        <v>20.6</v>
      </c>
      <c r="I59" s="291">
        <v>10303.6</v>
      </c>
      <c r="J59" s="291">
        <v>21.1</v>
      </c>
      <c r="K59" s="291">
        <v>21.4</v>
      </c>
      <c r="L59" s="535">
        <v>12563.4</v>
      </c>
      <c r="M59" s="292">
        <v>20.399999999999999</v>
      </c>
      <c r="N59" s="535">
        <v>20.100000000000001</v>
      </c>
      <c r="O59" s="191"/>
      <c r="P59" s="293"/>
      <c r="Q59" s="293"/>
      <c r="R59" s="293"/>
      <c r="S59" s="293"/>
    </row>
    <row r="60" spans="1:19" ht="15.75">
      <c r="A60" s="285"/>
      <c r="B60" s="467" t="s">
        <v>154</v>
      </c>
      <c r="C60" s="535">
        <v>1355.2</v>
      </c>
      <c r="D60" s="535">
        <v>28</v>
      </c>
      <c r="E60" s="535">
        <v>30.8</v>
      </c>
      <c r="F60" s="292">
        <v>9412.4</v>
      </c>
      <c r="G60" s="291">
        <v>19.8</v>
      </c>
      <c r="H60" s="291">
        <v>20.9</v>
      </c>
      <c r="I60" s="291">
        <v>10513.6</v>
      </c>
      <c r="J60" s="291">
        <v>21</v>
      </c>
      <c r="K60" s="291">
        <v>21.7</v>
      </c>
      <c r="L60" s="535">
        <v>12789.9</v>
      </c>
      <c r="M60" s="292">
        <v>20.2</v>
      </c>
      <c r="N60" s="535">
        <v>20.399999999999999</v>
      </c>
      <c r="O60" s="191"/>
      <c r="P60" s="293"/>
      <c r="Q60" s="293"/>
      <c r="R60" s="293"/>
      <c r="S60" s="293"/>
    </row>
    <row r="61" spans="1:19" ht="15.75">
      <c r="A61" s="285"/>
      <c r="B61" s="467" t="s">
        <v>155</v>
      </c>
      <c r="C61" s="535">
        <v>1318.7</v>
      </c>
      <c r="D61" s="535">
        <v>24.7</v>
      </c>
      <c r="E61" s="535">
        <v>30.8</v>
      </c>
      <c r="F61" s="292">
        <v>9449</v>
      </c>
      <c r="G61" s="291">
        <v>17.7</v>
      </c>
      <c r="H61" s="291">
        <v>20.8</v>
      </c>
      <c r="I61" s="291">
        <v>10488.1</v>
      </c>
      <c r="J61" s="291">
        <v>18.2</v>
      </c>
      <c r="K61" s="291">
        <v>21.6</v>
      </c>
      <c r="L61" s="535">
        <v>12742</v>
      </c>
      <c r="M61" s="292">
        <v>17.3</v>
      </c>
      <c r="N61" s="535">
        <v>20.399999999999999</v>
      </c>
      <c r="O61" s="191"/>
      <c r="P61" s="293"/>
      <c r="Q61" s="293"/>
      <c r="R61" s="293"/>
      <c r="S61" s="293"/>
    </row>
    <row r="62" spans="1:19" ht="15.75">
      <c r="A62" s="285"/>
      <c r="B62" s="467" t="s">
        <v>156</v>
      </c>
      <c r="C62" s="535">
        <v>1372.7</v>
      </c>
      <c r="D62" s="535">
        <v>26.4</v>
      </c>
      <c r="E62" s="535">
        <v>30.2</v>
      </c>
      <c r="F62" s="292">
        <v>9536</v>
      </c>
      <c r="G62" s="291">
        <v>16.8</v>
      </c>
      <c r="H62" s="291">
        <v>20.399999999999999</v>
      </c>
      <c r="I62" s="291">
        <v>10581.7</v>
      </c>
      <c r="J62" s="291">
        <v>17.3</v>
      </c>
      <c r="K62" s="291">
        <v>21.3</v>
      </c>
      <c r="L62" s="535">
        <v>12873.4</v>
      </c>
      <c r="M62" s="292">
        <v>16.5</v>
      </c>
      <c r="N62" s="535">
        <v>20.100000000000001</v>
      </c>
      <c r="O62" s="191"/>
      <c r="P62" s="293"/>
      <c r="Q62" s="293"/>
      <c r="R62" s="293"/>
      <c r="S62" s="293"/>
    </row>
    <row r="63" spans="1:19" ht="15.75">
      <c r="A63" s="285"/>
      <c r="B63" s="467" t="s">
        <v>157</v>
      </c>
      <c r="C63" s="535">
        <v>1355.1</v>
      </c>
      <c r="D63" s="535">
        <v>23.8</v>
      </c>
      <c r="E63" s="535">
        <v>29.3</v>
      </c>
      <c r="F63" s="292">
        <v>9510.7000000000007</v>
      </c>
      <c r="G63" s="291">
        <v>15.1</v>
      </c>
      <c r="H63" s="291">
        <v>19.899999999999999</v>
      </c>
      <c r="I63" s="291">
        <v>10545.8</v>
      </c>
      <c r="J63" s="291">
        <v>15.4</v>
      </c>
      <c r="K63" s="291">
        <v>20.7</v>
      </c>
      <c r="L63" s="535">
        <v>12862</v>
      </c>
      <c r="M63" s="292">
        <v>14.9</v>
      </c>
      <c r="N63" s="535">
        <v>19.600000000000001</v>
      </c>
      <c r="O63" s="191"/>
      <c r="P63" s="293"/>
      <c r="Q63" s="293"/>
      <c r="R63" s="293"/>
      <c r="S63" s="293"/>
    </row>
    <row r="64" spans="1:19" ht="15.75">
      <c r="A64" s="285"/>
      <c r="B64" s="467" t="s">
        <v>158</v>
      </c>
      <c r="C64" s="535">
        <v>1459.9</v>
      </c>
      <c r="D64" s="535">
        <v>24</v>
      </c>
      <c r="E64" s="535">
        <v>28.3</v>
      </c>
      <c r="F64" s="292">
        <v>9638.9</v>
      </c>
      <c r="G64" s="291">
        <v>13.5</v>
      </c>
      <c r="H64" s="291">
        <v>19.100000000000001</v>
      </c>
      <c r="I64" s="291">
        <v>10647.3</v>
      </c>
      <c r="J64" s="291">
        <v>13.2</v>
      </c>
      <c r="K64" s="291">
        <v>19.899999999999999</v>
      </c>
      <c r="L64" s="535">
        <v>12985.4</v>
      </c>
      <c r="M64" s="292">
        <v>13.3</v>
      </c>
      <c r="N64" s="535">
        <v>18.899999999999999</v>
      </c>
      <c r="O64" s="191"/>
      <c r="P64" s="293"/>
      <c r="Q64" s="293"/>
      <c r="R64" s="293"/>
      <c r="S64" s="293"/>
    </row>
    <row r="65" spans="1:19" ht="15.75">
      <c r="A65" s="285"/>
      <c r="C65" s="535"/>
      <c r="D65" s="535"/>
      <c r="E65" s="536"/>
      <c r="F65" s="292"/>
      <c r="G65" s="291"/>
      <c r="H65" s="295"/>
      <c r="I65" s="291"/>
      <c r="J65" s="291"/>
      <c r="K65" s="291"/>
      <c r="L65" s="535"/>
      <c r="M65" s="292"/>
      <c r="N65" s="535"/>
      <c r="O65" s="191"/>
      <c r="P65" s="293"/>
      <c r="Q65" s="293"/>
      <c r="R65" s="293"/>
      <c r="S65" s="293"/>
    </row>
    <row r="66" spans="1:19" ht="15.75">
      <c r="A66" s="285"/>
      <c r="B66" s="261" t="s">
        <v>349</v>
      </c>
      <c r="C66" s="535">
        <v>1298.2133834139449</v>
      </c>
      <c r="D66" s="535">
        <v>28.306753496979582</v>
      </c>
      <c r="E66" s="537"/>
      <c r="F66" s="291">
        <v>9173.4097090305095</v>
      </c>
      <c r="G66" s="291">
        <v>19.100000000000001</v>
      </c>
      <c r="H66" s="262"/>
      <c r="I66" s="291">
        <v>10187.288883262494</v>
      </c>
      <c r="J66" s="291">
        <v>19.85860748274586</v>
      </c>
      <c r="K66" s="291"/>
      <c r="L66" s="535">
        <v>12423.187213895826</v>
      </c>
      <c r="M66" s="535">
        <v>18.942487806515633</v>
      </c>
      <c r="N66" s="535"/>
      <c r="O66" s="191"/>
    </row>
    <row r="67" spans="1:19" ht="15.75">
      <c r="A67" s="285"/>
      <c r="C67" s="535"/>
      <c r="D67" s="535"/>
      <c r="E67" s="535"/>
      <c r="F67" s="292"/>
      <c r="G67" s="291"/>
      <c r="H67" s="291"/>
      <c r="I67" s="291"/>
      <c r="J67" s="291"/>
      <c r="K67" s="291"/>
      <c r="L67" s="535"/>
      <c r="M67" s="292"/>
      <c r="N67" s="535"/>
      <c r="O67" s="191"/>
    </row>
    <row r="68" spans="1:19" ht="15.75">
      <c r="A68" s="285">
        <v>2022</v>
      </c>
      <c r="B68" s="467" t="s">
        <v>147</v>
      </c>
      <c r="C68" s="535">
        <v>1500.4</v>
      </c>
      <c r="D68" s="535">
        <v>26.8</v>
      </c>
      <c r="E68" s="535">
        <v>27.4</v>
      </c>
      <c r="F68" s="292">
        <v>9651</v>
      </c>
      <c r="G68" s="291">
        <v>12.2</v>
      </c>
      <c r="H68" s="291">
        <v>18.2</v>
      </c>
      <c r="I68" s="291">
        <v>10667.7</v>
      </c>
      <c r="J68" s="291">
        <v>11.9</v>
      </c>
      <c r="K68" s="291">
        <v>18.899999999999999</v>
      </c>
      <c r="L68" s="535">
        <v>13058.1</v>
      </c>
      <c r="M68" s="292">
        <v>12.2</v>
      </c>
      <c r="N68" s="535">
        <v>18.2</v>
      </c>
      <c r="O68" s="191"/>
      <c r="P68" s="296"/>
      <c r="Q68" s="296"/>
      <c r="R68" s="297"/>
    </row>
    <row r="69" spans="1:19" ht="15.75">
      <c r="A69" s="285"/>
      <c r="B69" s="467" t="s">
        <v>148</v>
      </c>
      <c r="C69" s="535">
        <v>1507.1</v>
      </c>
      <c r="D69" s="535">
        <v>25.6</v>
      </c>
      <c r="E69" s="535">
        <v>26.3</v>
      </c>
      <c r="F69" s="292">
        <v>9735.7999999999993</v>
      </c>
      <c r="G69" s="291">
        <v>11.8</v>
      </c>
      <c r="H69" s="291">
        <v>17.3</v>
      </c>
      <c r="I69" s="291">
        <v>10755.1</v>
      </c>
      <c r="J69" s="291">
        <v>11.4</v>
      </c>
      <c r="K69" s="291">
        <v>17.8</v>
      </c>
      <c r="L69" s="535">
        <v>13166.5</v>
      </c>
      <c r="M69" s="292">
        <v>11.7</v>
      </c>
      <c r="N69" s="535">
        <v>17.3</v>
      </c>
      <c r="O69" s="191"/>
      <c r="P69" s="296"/>
      <c r="Q69" s="296"/>
      <c r="R69" s="297"/>
    </row>
    <row r="70" spans="1:19" ht="15.75">
      <c r="A70" s="285"/>
      <c r="B70" s="467" t="s">
        <v>149</v>
      </c>
      <c r="C70" s="535">
        <v>1589.6</v>
      </c>
      <c r="D70" s="535">
        <v>28.9</v>
      </c>
      <c r="E70" s="535">
        <v>26.4</v>
      </c>
      <c r="F70" s="292">
        <v>10073.4</v>
      </c>
      <c r="G70" s="291">
        <v>13.7</v>
      </c>
      <c r="H70" s="291">
        <v>16.7</v>
      </c>
      <c r="I70" s="291">
        <v>11575.6</v>
      </c>
      <c r="J70" s="291">
        <v>17.7</v>
      </c>
      <c r="K70" s="291">
        <v>17.5</v>
      </c>
      <c r="L70" s="535">
        <v>13992.4</v>
      </c>
      <c r="M70" s="292">
        <v>16.5</v>
      </c>
      <c r="N70" s="535">
        <v>17</v>
      </c>
      <c r="O70" s="191"/>
      <c r="P70" s="296"/>
      <c r="Q70" s="296"/>
      <c r="R70" s="297"/>
    </row>
    <row r="71" spans="1:19" ht="15.75">
      <c r="A71" s="285"/>
      <c r="B71" s="467" t="s">
        <v>150</v>
      </c>
      <c r="C71" s="535">
        <v>1635.1</v>
      </c>
      <c r="D71" s="535">
        <v>31.4</v>
      </c>
      <c r="E71" s="535">
        <v>26.9</v>
      </c>
      <c r="F71" s="292">
        <v>10193.4</v>
      </c>
      <c r="G71" s="291">
        <v>14</v>
      </c>
      <c r="H71" s="291">
        <v>16.2</v>
      </c>
      <c r="I71" s="291">
        <v>11940.6</v>
      </c>
      <c r="J71" s="291">
        <v>20</v>
      </c>
      <c r="K71" s="291">
        <v>17.5</v>
      </c>
      <c r="L71" s="535">
        <v>14355.9</v>
      </c>
      <c r="M71" s="292">
        <v>18.100000000000001</v>
      </c>
      <c r="N71" s="535">
        <v>16.899999999999999</v>
      </c>
      <c r="O71" s="191"/>
      <c r="P71" s="296"/>
      <c r="Q71" s="296"/>
      <c r="R71" s="297"/>
    </row>
    <row r="72" spans="1:19" ht="15.75">
      <c r="A72" s="285"/>
      <c r="B72" s="467" t="s">
        <v>151</v>
      </c>
      <c r="C72" s="535">
        <v>1603.9</v>
      </c>
      <c r="D72" s="535">
        <v>28.7</v>
      </c>
      <c r="E72" s="535">
        <v>27.2</v>
      </c>
      <c r="F72" s="292">
        <v>10117.5</v>
      </c>
      <c r="G72" s="291">
        <v>12.2</v>
      </c>
      <c r="H72" s="291">
        <v>15.6</v>
      </c>
      <c r="I72" s="291">
        <v>11897</v>
      </c>
      <c r="J72" s="291">
        <v>18.600000000000001</v>
      </c>
      <c r="K72" s="291">
        <v>17.3</v>
      </c>
      <c r="L72" s="535">
        <v>14339.7</v>
      </c>
      <c r="M72" s="292">
        <v>16.899999999999999</v>
      </c>
      <c r="N72" s="535">
        <v>16.600000000000001</v>
      </c>
      <c r="O72" s="191"/>
      <c r="P72" s="296"/>
      <c r="Q72" s="296"/>
      <c r="R72" s="297"/>
    </row>
    <row r="73" spans="1:19" ht="15.75">
      <c r="A73" s="285"/>
      <c r="B73" s="467" t="s">
        <v>152</v>
      </c>
      <c r="C73" s="535">
        <v>1545.5</v>
      </c>
      <c r="D73" s="535">
        <v>19.5</v>
      </c>
      <c r="E73" s="535">
        <v>26.4</v>
      </c>
      <c r="F73" s="292">
        <v>10143.6</v>
      </c>
      <c r="G73" s="291">
        <v>11</v>
      </c>
      <c r="H73" s="291">
        <v>14.8</v>
      </c>
      <c r="I73" s="291">
        <v>11901.4</v>
      </c>
      <c r="J73" s="291">
        <v>17.100000000000001</v>
      </c>
      <c r="K73" s="291">
        <v>16.899999999999999</v>
      </c>
      <c r="L73" s="535">
        <v>14334.9</v>
      </c>
      <c r="M73" s="292">
        <v>15.6</v>
      </c>
      <c r="N73" s="535">
        <v>16.100000000000001</v>
      </c>
      <c r="O73" s="191"/>
      <c r="P73" s="296"/>
      <c r="Q73" s="296"/>
      <c r="R73" s="297"/>
    </row>
    <row r="74" spans="1:19" ht="15.75">
      <c r="A74" s="285"/>
      <c r="B74" s="467" t="s">
        <v>153</v>
      </c>
      <c r="C74" s="535">
        <v>1564.9</v>
      </c>
      <c r="D74" s="535">
        <v>18.8</v>
      </c>
      <c r="E74" s="535">
        <v>25.6</v>
      </c>
      <c r="F74" s="292">
        <v>10253.6</v>
      </c>
      <c r="G74" s="291">
        <v>10.6</v>
      </c>
      <c r="H74" s="291">
        <v>14</v>
      </c>
      <c r="I74" s="291">
        <v>11955.3</v>
      </c>
      <c r="J74" s="291">
        <v>16</v>
      </c>
      <c r="K74" s="291">
        <v>16.5</v>
      </c>
      <c r="L74" s="535">
        <v>14410</v>
      </c>
      <c r="M74" s="292">
        <v>14.7</v>
      </c>
      <c r="N74" s="535">
        <v>15.7</v>
      </c>
      <c r="O74" s="191"/>
      <c r="P74" s="296"/>
      <c r="Q74" s="296"/>
      <c r="R74" s="297"/>
    </row>
    <row r="75" spans="1:19" ht="15.75">
      <c r="A75" s="285"/>
      <c r="B75" s="467" t="s">
        <v>154</v>
      </c>
      <c r="C75" s="535">
        <v>1534.1</v>
      </c>
      <c r="D75" s="535">
        <v>13.2</v>
      </c>
      <c r="E75" s="535">
        <v>24.3</v>
      </c>
      <c r="F75" s="292">
        <v>10285.9</v>
      </c>
      <c r="G75" s="291">
        <v>9.3000000000000007</v>
      </c>
      <c r="H75" s="291">
        <v>13.2</v>
      </c>
      <c r="I75" s="291">
        <v>11986.9</v>
      </c>
      <c r="J75" s="291">
        <v>14</v>
      </c>
      <c r="K75" s="291">
        <v>15.9</v>
      </c>
      <c r="L75" s="535">
        <v>14450.7</v>
      </c>
      <c r="M75" s="292">
        <v>13</v>
      </c>
      <c r="N75" s="535">
        <v>15.1</v>
      </c>
      <c r="O75" s="191"/>
      <c r="P75" s="296"/>
      <c r="Q75" s="296"/>
      <c r="R75" s="297"/>
    </row>
    <row r="76" spans="1:19" ht="15.75">
      <c r="A76" s="285"/>
      <c r="B76" s="467" t="s">
        <v>155</v>
      </c>
      <c r="C76" s="535">
        <v>1528.6</v>
      </c>
      <c r="D76" s="535">
        <v>15.9</v>
      </c>
      <c r="E76" s="535">
        <v>23.6</v>
      </c>
      <c r="F76" s="292">
        <v>10351.4</v>
      </c>
      <c r="G76" s="291">
        <v>9.6</v>
      </c>
      <c r="H76" s="291">
        <v>12.5</v>
      </c>
      <c r="I76" s="291">
        <v>12051.5</v>
      </c>
      <c r="J76" s="291">
        <v>14.9</v>
      </c>
      <c r="K76" s="291">
        <v>15.6</v>
      </c>
      <c r="L76" s="535">
        <v>14539.6</v>
      </c>
      <c r="M76" s="292">
        <v>14.1</v>
      </c>
      <c r="N76" s="535">
        <v>14.8</v>
      </c>
      <c r="O76" s="191"/>
      <c r="P76" s="296"/>
      <c r="Q76" s="296"/>
      <c r="R76" s="297"/>
    </row>
    <row r="77" spans="1:19" ht="15.75">
      <c r="A77" s="285"/>
      <c r="B77" s="467" t="s">
        <v>156</v>
      </c>
      <c r="C77" s="535">
        <v>1456.7</v>
      </c>
      <c r="D77" s="535">
        <v>6.1</v>
      </c>
      <c r="E77" s="535">
        <v>21.9</v>
      </c>
      <c r="F77" s="292">
        <v>10338.4</v>
      </c>
      <c r="G77" s="291">
        <v>8.4</v>
      </c>
      <c r="H77" s="291">
        <v>11.8</v>
      </c>
      <c r="I77" s="291">
        <v>12045.7</v>
      </c>
      <c r="J77" s="291">
        <v>13.8</v>
      </c>
      <c r="K77" s="291">
        <v>15.3</v>
      </c>
      <c r="L77" s="535">
        <v>14547</v>
      </c>
      <c r="M77" s="292">
        <v>13</v>
      </c>
      <c r="N77" s="535">
        <v>14.5</v>
      </c>
      <c r="O77" s="191"/>
      <c r="P77" s="296"/>
      <c r="Q77" s="296"/>
      <c r="R77" s="297"/>
    </row>
    <row r="78" spans="1:19" ht="15.75">
      <c r="A78" s="285"/>
      <c r="B78" s="467" t="s">
        <v>157</v>
      </c>
      <c r="C78" s="535">
        <v>1458</v>
      </c>
      <c r="D78" s="535">
        <v>7.6</v>
      </c>
      <c r="E78" s="535">
        <v>20.6</v>
      </c>
      <c r="F78" s="292">
        <v>10417</v>
      </c>
      <c r="G78" s="291">
        <v>9.5</v>
      </c>
      <c r="H78" s="291">
        <v>11.3</v>
      </c>
      <c r="I78" s="291">
        <v>12162.9</v>
      </c>
      <c r="J78" s="291">
        <v>15.3</v>
      </c>
      <c r="K78" s="291">
        <v>15.3</v>
      </c>
      <c r="L78" s="535">
        <v>14676</v>
      </c>
      <c r="M78" s="292">
        <v>14.1</v>
      </c>
      <c r="N78" s="535">
        <v>14.4</v>
      </c>
      <c r="O78" s="191"/>
      <c r="P78" s="296"/>
      <c r="Q78" s="296"/>
      <c r="R78" s="297"/>
    </row>
    <row r="79" spans="1:19" ht="15.75">
      <c r="A79" s="285"/>
      <c r="B79" s="467" t="s">
        <v>158</v>
      </c>
      <c r="C79" s="535">
        <v>1453.6</v>
      </c>
      <c r="D79" s="535">
        <v>-0.4</v>
      </c>
      <c r="E79" s="535">
        <v>18.5</v>
      </c>
      <c r="F79" s="292">
        <v>10497.1</v>
      </c>
      <c r="G79" s="291">
        <v>8.9</v>
      </c>
      <c r="H79" s="291">
        <v>10.9</v>
      </c>
      <c r="I79" s="291">
        <v>12289.6</v>
      </c>
      <c r="J79" s="291">
        <v>15.4</v>
      </c>
      <c r="K79" s="291">
        <v>15.5</v>
      </c>
      <c r="L79" s="535">
        <v>14839.8</v>
      </c>
      <c r="M79" s="292">
        <v>14.3</v>
      </c>
      <c r="N79" s="535">
        <v>14.5</v>
      </c>
      <c r="O79" s="191"/>
      <c r="P79" s="296"/>
      <c r="Q79" s="296"/>
      <c r="R79" s="297"/>
    </row>
    <row r="80" spans="1:19" ht="15.75">
      <c r="A80" s="285"/>
      <c r="C80" s="535"/>
      <c r="D80" s="535"/>
      <c r="E80" s="536"/>
      <c r="F80" s="292"/>
      <c r="G80" s="291"/>
      <c r="H80" s="295"/>
      <c r="I80" s="291"/>
      <c r="J80" s="291"/>
      <c r="K80" s="291"/>
      <c r="L80" s="535"/>
      <c r="M80" s="292"/>
      <c r="N80" s="535"/>
      <c r="O80" s="191"/>
      <c r="R80" s="297"/>
    </row>
    <row r="81" spans="1:18" ht="15.75">
      <c r="A81" s="285"/>
      <c r="B81" s="261" t="s">
        <v>349</v>
      </c>
      <c r="C81" s="535">
        <v>1531.5</v>
      </c>
      <c r="D81" s="535">
        <v>18.5</v>
      </c>
      <c r="E81" s="537"/>
      <c r="F81" s="291">
        <v>10171.5</v>
      </c>
      <c r="G81" s="291">
        <v>10.9</v>
      </c>
      <c r="H81" s="262"/>
      <c r="I81" s="291">
        <v>11769.1</v>
      </c>
      <c r="J81" s="291">
        <v>15.5</v>
      </c>
      <c r="K81" s="291"/>
      <c r="L81" s="535">
        <v>14225.9</v>
      </c>
      <c r="M81" s="535">
        <v>14.5</v>
      </c>
      <c r="N81" s="535"/>
      <c r="O81" s="191"/>
      <c r="R81" s="297"/>
    </row>
    <row r="82" spans="1:18" ht="15.75">
      <c r="A82" s="285"/>
      <c r="C82" s="535"/>
      <c r="D82" s="535"/>
      <c r="E82" s="537"/>
      <c r="F82" s="292"/>
      <c r="G82" s="291"/>
      <c r="H82" s="262"/>
      <c r="I82" s="291"/>
      <c r="J82" s="291"/>
      <c r="K82" s="291"/>
      <c r="L82" s="535"/>
      <c r="M82" s="292"/>
      <c r="N82" s="535"/>
      <c r="O82" s="191"/>
      <c r="R82" s="297"/>
    </row>
    <row r="83" spans="1:18" ht="15.75">
      <c r="A83" s="285">
        <v>2023</v>
      </c>
      <c r="B83" s="467" t="s">
        <v>147</v>
      </c>
      <c r="C83" s="535">
        <v>1411.365737564</v>
      </c>
      <c r="D83" s="535">
        <v>-5.9340350863769658</v>
      </c>
      <c r="E83" s="535">
        <v>15.780497076135253</v>
      </c>
      <c r="F83" s="292">
        <v>10518.322592590999</v>
      </c>
      <c r="G83" s="291">
        <v>8.986867605336224</v>
      </c>
      <c r="H83" s="291">
        <v>10.665572300444685</v>
      </c>
      <c r="I83" s="291">
        <v>12322.462075727082</v>
      </c>
      <c r="J83" s="291">
        <v>15.511891745428553</v>
      </c>
      <c r="K83" s="291">
        <v>15.809324312119051</v>
      </c>
      <c r="L83" s="535">
        <v>14891.084264057083</v>
      </c>
      <c r="M83" s="292">
        <v>14.037143719661227</v>
      </c>
      <c r="N83" s="535">
        <v>14.669761976638435</v>
      </c>
      <c r="O83" s="191"/>
      <c r="P83" s="296"/>
      <c r="Q83" s="296"/>
      <c r="R83" s="297"/>
    </row>
    <row r="84" spans="1:18" ht="15.75">
      <c r="A84" s="285"/>
      <c r="B84" s="467" t="s">
        <v>148</v>
      </c>
      <c r="C84" s="535">
        <v>1439.31998346004</v>
      </c>
      <c r="D84" s="535">
        <v>-4.497380169859988</v>
      </c>
      <c r="E84" s="535">
        <v>13.272382061980252</v>
      </c>
      <c r="F84" s="292">
        <v>10549.863948063041</v>
      </c>
      <c r="G84" s="291">
        <v>8.3615516759079078</v>
      </c>
      <c r="H84" s="291">
        <v>10.379034940103677</v>
      </c>
      <c r="I84" s="291">
        <v>12345.802725401752</v>
      </c>
      <c r="J84" s="291">
        <v>14.790217900361235</v>
      </c>
      <c r="K84" s="291">
        <v>16.091842470482487</v>
      </c>
      <c r="L84" s="535">
        <v>14905.799547281751</v>
      </c>
      <c r="M84" s="292">
        <v>13.210037195015767</v>
      </c>
      <c r="N84" s="535">
        <v>14.795598409556417</v>
      </c>
      <c r="O84" s="191"/>
      <c r="P84" s="296"/>
      <c r="Q84" s="296"/>
      <c r="R84" s="297"/>
    </row>
    <row r="85" spans="1:18" ht="15.75">
      <c r="A85" s="285"/>
      <c r="B85" s="467" t="s">
        <v>149</v>
      </c>
      <c r="C85" s="535">
        <v>1477.9606436327397</v>
      </c>
      <c r="D85" s="535">
        <v>-7.0231099878749532</v>
      </c>
      <c r="E85" s="535">
        <v>10.278789562990674</v>
      </c>
      <c r="F85" s="292">
        <v>10659.665057687649</v>
      </c>
      <c r="G85" s="291">
        <v>5.8199322739854509</v>
      </c>
      <c r="H85" s="291">
        <v>9.7223626296024666</v>
      </c>
      <c r="I85" s="291">
        <v>12293.351273938053</v>
      </c>
      <c r="J85" s="291">
        <v>6.2005535258479183</v>
      </c>
      <c r="K85" s="291">
        <v>15.133555264303142</v>
      </c>
      <c r="L85" s="535">
        <v>14868.471674548055</v>
      </c>
      <c r="M85" s="292">
        <v>6.2610536759101665</v>
      </c>
      <c r="N85" s="535">
        <v>13.94235288254893</v>
      </c>
      <c r="O85" s="191"/>
      <c r="P85" s="296"/>
      <c r="Q85" s="296"/>
      <c r="R85" s="297"/>
    </row>
    <row r="86" spans="1:18" ht="15.75">
      <c r="A86" s="285"/>
      <c r="B86" s="467" t="s">
        <v>150</v>
      </c>
      <c r="C86" s="535">
        <v>1499.4398436461902</v>
      </c>
      <c r="D86" s="535">
        <v>-8.2967498228738172</v>
      </c>
      <c r="E86" s="535">
        <v>6.9707270777511887</v>
      </c>
      <c r="F86" s="292">
        <v>10779.42032920519</v>
      </c>
      <c r="G86" s="291">
        <v>5.749017297517911</v>
      </c>
      <c r="H86" s="291">
        <v>9.0347807377289566</v>
      </c>
      <c r="I86" s="291">
        <v>12386.649987489123</v>
      </c>
      <c r="J86" s="291">
        <v>3.7355743219697812</v>
      </c>
      <c r="K86" s="291">
        <v>13.778186457800622</v>
      </c>
      <c r="L86" s="535">
        <v>14981.319011619124</v>
      </c>
      <c r="M86" s="292">
        <v>4.3565294521355158</v>
      </c>
      <c r="N86" s="535">
        <v>12.797063670226889</v>
      </c>
      <c r="O86" s="191"/>
      <c r="P86" s="296"/>
      <c r="Q86" s="296"/>
      <c r="R86" s="297"/>
    </row>
    <row r="87" spans="1:18" ht="15.75">
      <c r="A87" s="285"/>
      <c r="B87" s="467" t="s">
        <v>151</v>
      </c>
      <c r="C87" s="535">
        <v>1497.0353154198801</v>
      </c>
      <c r="D87" s="535">
        <v>-6.6628022058806575</v>
      </c>
      <c r="E87" s="535">
        <v>4.0238268939277999</v>
      </c>
      <c r="F87" s="292">
        <v>10837.893099972882</v>
      </c>
      <c r="G87" s="291">
        <v>7.1202678524623808</v>
      </c>
      <c r="H87" s="291">
        <v>8.6114697254341568</v>
      </c>
      <c r="I87" s="291">
        <v>12306.549587987078</v>
      </c>
      <c r="J87" s="291">
        <v>3.4424610236788888</v>
      </c>
      <c r="K87" s="291">
        <v>12.515058209773864</v>
      </c>
      <c r="L87" s="535">
        <v>14885.173442967078</v>
      </c>
      <c r="M87" s="292">
        <v>3.8039390152309727</v>
      </c>
      <c r="N87" s="535">
        <v>11.705725254829472</v>
      </c>
      <c r="O87" s="191"/>
      <c r="P87" s="296"/>
      <c r="Q87" s="296"/>
      <c r="R87" s="297"/>
    </row>
    <row r="88" spans="1:18" ht="15.75">
      <c r="A88" s="285"/>
      <c r="B88" s="467" t="s">
        <v>152</v>
      </c>
      <c r="C88" s="535">
        <v>1552.3751190824801</v>
      </c>
      <c r="D88" s="535">
        <v>0.44484756276157444</v>
      </c>
      <c r="E88" s="535">
        <v>2.4358975241579324</v>
      </c>
      <c r="F88" s="292">
        <v>10973.95334324448</v>
      </c>
      <c r="G88" s="291">
        <v>8.1859827205773108</v>
      </c>
      <c r="H88" s="291">
        <v>8.3769682854822651</v>
      </c>
      <c r="I88" s="291">
        <v>12516.610267588489</v>
      </c>
      <c r="J88" s="291">
        <v>5.1692260371762</v>
      </c>
      <c r="K88" s="291">
        <v>11.520827046205218</v>
      </c>
      <c r="L88" s="535">
        <v>15092.543352308487</v>
      </c>
      <c r="M88" s="292">
        <v>5.285306157060643</v>
      </c>
      <c r="N88" s="535">
        <v>10.846167434584522</v>
      </c>
      <c r="O88" s="191"/>
      <c r="P88" s="296"/>
      <c r="Q88" s="296"/>
      <c r="R88" s="297"/>
    </row>
    <row r="89" spans="1:18" ht="15.75">
      <c r="A89" s="285"/>
      <c r="B89" s="467" t="s">
        <v>153</v>
      </c>
      <c r="C89" s="535">
        <v>1531.4510555857</v>
      </c>
      <c r="D89" s="535">
        <v>-2.1374493203591305</v>
      </c>
      <c r="E89" s="535">
        <v>0.6911100807946724</v>
      </c>
      <c r="F89" s="292">
        <v>11080.818796015699</v>
      </c>
      <c r="G89" s="291">
        <v>8.0675937818492915</v>
      </c>
      <c r="H89" s="291">
        <v>8.1659344339697046</v>
      </c>
      <c r="I89" s="291">
        <v>12726.250766167712</v>
      </c>
      <c r="J89" s="291">
        <v>6.4486107932691938</v>
      </c>
      <c r="K89" s="291">
        <v>10.724877945644314</v>
      </c>
      <c r="L89" s="535">
        <v>15334.724261717711</v>
      </c>
      <c r="M89" s="292">
        <v>6.4172398453692603</v>
      </c>
      <c r="N89" s="535">
        <v>10.15593742169863</v>
      </c>
      <c r="O89" s="191"/>
      <c r="P89" s="296"/>
      <c r="Q89" s="296"/>
      <c r="R89" s="297"/>
    </row>
    <row r="90" spans="1:18" ht="15.75">
      <c r="A90" s="285"/>
      <c r="B90" s="467" t="s">
        <v>154</v>
      </c>
      <c r="C90" s="535">
        <v>1516.4283851608402</v>
      </c>
      <c r="D90" s="535">
        <v>-1.1519206596153908</v>
      </c>
      <c r="E90" s="535">
        <v>-0.50488330750661037</v>
      </c>
      <c r="F90" s="292">
        <v>11041.442992536839</v>
      </c>
      <c r="G90" s="291">
        <v>7.3454242461703734</v>
      </c>
      <c r="H90" s="291">
        <v>8.00305312115057</v>
      </c>
      <c r="I90" s="291">
        <v>12697.898547723151</v>
      </c>
      <c r="J90" s="291">
        <v>5.9314630782199895</v>
      </c>
      <c r="K90" s="291">
        <v>10.052499868829313</v>
      </c>
      <c r="L90" s="535">
        <v>15330.117352423151</v>
      </c>
      <c r="M90" s="292">
        <v>6.08563842874843</v>
      </c>
      <c r="N90" s="535">
        <v>9.5797406240943328</v>
      </c>
      <c r="O90" s="191"/>
      <c r="P90" s="296"/>
      <c r="Q90" s="296"/>
      <c r="R90" s="297"/>
    </row>
    <row r="91" spans="1:18" ht="15.75">
      <c r="A91" s="285"/>
      <c r="B91" s="467" t="s">
        <v>155</v>
      </c>
      <c r="C91" s="535">
        <v>1521.1263691730001</v>
      </c>
      <c r="D91" s="535">
        <v>-0.4889199808321254</v>
      </c>
      <c r="E91" s="535">
        <v>-1.8706266392426214</v>
      </c>
      <c r="F91" s="292">
        <v>11125.179990289</v>
      </c>
      <c r="G91" s="291">
        <v>7.4751240439843825</v>
      </c>
      <c r="H91" s="291">
        <v>7.8259801248159357</v>
      </c>
      <c r="I91" s="291">
        <v>12805.663057963</v>
      </c>
      <c r="J91" s="291">
        <v>6.2578356052192641</v>
      </c>
      <c r="K91" s="291">
        <v>9.3323195025975867</v>
      </c>
      <c r="L91" s="535">
        <v>15445.810643343002</v>
      </c>
      <c r="M91" s="292">
        <v>6.2327068374852246</v>
      </c>
      <c r="N91" s="535">
        <v>8.9241328605514347</v>
      </c>
      <c r="O91" s="191"/>
      <c r="P91" s="296"/>
      <c r="Q91" s="296"/>
      <c r="R91" s="297"/>
    </row>
    <row r="92" spans="1:18" ht="15.75">
      <c r="A92" s="285"/>
      <c r="B92" s="467" t="s">
        <v>156</v>
      </c>
      <c r="C92" s="535">
        <v>1497.6796655119999</v>
      </c>
      <c r="D92" s="535">
        <v>2.8131849737076831</v>
      </c>
      <c r="E92" s="535">
        <v>-2.1445278914336483</v>
      </c>
      <c r="F92" s="292">
        <v>11175.222561595998</v>
      </c>
      <c r="G92" s="291">
        <v>8.094314029211457</v>
      </c>
      <c r="H92" s="291">
        <v>7.8005062939168903</v>
      </c>
      <c r="I92" s="291">
        <v>12859.380235237491</v>
      </c>
      <c r="J92" s="291">
        <v>6.7549435502917365</v>
      </c>
      <c r="K92" s="291">
        <v>8.7452314651218988</v>
      </c>
      <c r="L92" s="535">
        <v>15521.784066437493</v>
      </c>
      <c r="M92" s="292">
        <v>6.7009284831064386</v>
      </c>
      <c r="N92" s="535">
        <v>8.3992102341436361</v>
      </c>
      <c r="O92" s="191"/>
      <c r="P92" s="296"/>
      <c r="Q92" s="296"/>
      <c r="R92" s="297"/>
    </row>
    <row r="93" spans="1:18" ht="15.75">
      <c r="A93" s="285"/>
      <c r="B93" s="467" t="s">
        <v>157</v>
      </c>
      <c r="C93" s="535">
        <v>1507.03584638131</v>
      </c>
      <c r="D93" s="535">
        <v>3.3632267751241507</v>
      </c>
      <c r="E93" s="535">
        <v>-2.4975923268399685</v>
      </c>
      <c r="F93" s="292">
        <v>11243.55444687731</v>
      </c>
      <c r="G93" s="291">
        <v>7.9346687806211902</v>
      </c>
      <c r="H93" s="291">
        <v>7.6700620256353238</v>
      </c>
      <c r="I93" s="291">
        <v>12929.536466014253</v>
      </c>
      <c r="J93" s="291">
        <v>6.3030730007995972</v>
      </c>
      <c r="K93" s="291">
        <v>7.9954875485218642</v>
      </c>
      <c r="L93" s="535">
        <v>15591.989663194254</v>
      </c>
      <c r="M93" s="292">
        <v>6.2414122594320887</v>
      </c>
      <c r="N93" s="535">
        <v>7.7443279224296449</v>
      </c>
      <c r="O93" s="191"/>
      <c r="P93" s="296"/>
      <c r="Q93" s="296"/>
      <c r="R93" s="297"/>
    </row>
    <row r="94" spans="1:18" ht="15.75">
      <c r="A94" s="285"/>
      <c r="B94" s="467" t="s">
        <v>158</v>
      </c>
      <c r="C94" s="535">
        <v>1658.0425401482501</v>
      </c>
      <c r="D94" s="535">
        <v>14.064566603484474</v>
      </c>
      <c r="E94" s="535">
        <v>-1.2922117765495951</v>
      </c>
      <c r="F94" s="292">
        <v>11485.068735321011</v>
      </c>
      <c r="G94" s="291">
        <v>9.4118255072449521</v>
      </c>
      <c r="H94" s="291">
        <v>7.7127141512390702</v>
      </c>
      <c r="I94" s="291">
        <v>13189.113213051283</v>
      </c>
      <c r="J94" s="291">
        <v>7.3193042332645675</v>
      </c>
      <c r="K94" s="291">
        <v>7.3220962346272458</v>
      </c>
      <c r="L94" s="535">
        <v>15829.163759451283</v>
      </c>
      <c r="M94" s="292">
        <v>6.6669615456494302</v>
      </c>
      <c r="N94" s="535">
        <v>7.1082413845670986</v>
      </c>
      <c r="O94" s="191"/>
      <c r="P94" s="296"/>
      <c r="Q94" s="296"/>
      <c r="R94" s="297"/>
    </row>
    <row r="95" spans="1:18" ht="15.75">
      <c r="A95" s="285"/>
      <c r="C95" s="535"/>
      <c r="D95" s="535"/>
      <c r="E95" s="536"/>
      <c r="F95" s="292"/>
      <c r="G95" s="291"/>
      <c r="H95" s="295"/>
      <c r="I95" s="291"/>
      <c r="J95" s="291"/>
      <c r="K95" s="291"/>
      <c r="L95" s="535"/>
      <c r="M95" s="292"/>
      <c r="N95" s="535"/>
      <c r="O95" s="191"/>
      <c r="R95" s="297"/>
    </row>
    <row r="96" spans="1:18" ht="15.75">
      <c r="A96" s="1023"/>
      <c r="B96" s="534" t="s">
        <v>349</v>
      </c>
      <c r="C96" s="298">
        <v>1509.1050420638692</v>
      </c>
      <c r="D96" s="298">
        <v>-1.2922117765495951</v>
      </c>
      <c r="E96" s="538"/>
      <c r="F96" s="298">
        <v>10955.867157783343</v>
      </c>
      <c r="G96" s="298">
        <v>7.7127141512390702</v>
      </c>
      <c r="H96" s="299"/>
      <c r="I96" s="298">
        <v>12614.939017024039</v>
      </c>
      <c r="J96" s="298">
        <v>7.3220962346272458</v>
      </c>
      <c r="K96" s="298"/>
      <c r="L96" s="298">
        <v>15223.165086612369</v>
      </c>
      <c r="M96" s="298">
        <v>7.1082413845670986</v>
      </c>
      <c r="N96" s="298"/>
      <c r="O96" s="191"/>
      <c r="R96" s="297"/>
    </row>
    <row r="97" spans="1:18" ht="15.75">
      <c r="K97" s="1478" t="s">
        <v>1153</v>
      </c>
      <c r="L97" s="1479"/>
      <c r="M97" s="1479"/>
      <c r="N97" s="1479"/>
      <c r="O97" s="191"/>
      <c r="R97" s="297"/>
    </row>
    <row r="98" spans="1:18" ht="16.5">
      <c r="E98" s="262"/>
      <c r="F98" s="300"/>
      <c r="G98" s="262"/>
      <c r="H98" s="300"/>
      <c r="I98" s="262"/>
      <c r="K98" s="301"/>
      <c r="L98" s="302"/>
      <c r="M98" s="302"/>
      <c r="N98" s="302"/>
      <c r="O98" s="191"/>
    </row>
    <row r="99" spans="1:18">
      <c r="A99" s="262"/>
      <c r="B99" s="262"/>
      <c r="C99" s="262"/>
      <c r="D99" s="262"/>
      <c r="E99" s="262"/>
      <c r="F99" s="300"/>
      <c r="G99" s="262"/>
      <c r="H99" s="300"/>
      <c r="I99" s="262"/>
      <c r="J99" s="303"/>
      <c r="K99" s="262"/>
      <c r="L99" s="303"/>
      <c r="M99" s="303"/>
      <c r="N99" s="262"/>
      <c r="O99" s="262"/>
      <c r="P99" s="262"/>
    </row>
    <row r="100" spans="1:18">
      <c r="A100" s="262"/>
      <c r="B100" s="262"/>
      <c r="C100" s="262"/>
      <c r="D100" s="262"/>
      <c r="E100" s="262"/>
      <c r="F100" s="300"/>
      <c r="G100" s="262"/>
      <c r="H100" s="300"/>
      <c r="I100" s="262"/>
      <c r="J100" s="300"/>
      <c r="K100" s="262"/>
      <c r="L100" s="262"/>
      <c r="M100" s="262"/>
      <c r="N100" s="262"/>
      <c r="O100" s="262"/>
      <c r="P100" s="262"/>
    </row>
    <row r="101" spans="1:18">
      <c r="A101" s="262"/>
      <c r="B101" s="262"/>
      <c r="C101" s="303"/>
      <c r="D101" s="303"/>
      <c r="E101" s="262"/>
      <c r="F101" s="300"/>
      <c r="G101" s="262"/>
      <c r="H101" s="300"/>
      <c r="I101" s="262"/>
      <c r="J101" s="300"/>
      <c r="K101" s="262"/>
      <c r="L101" s="262"/>
      <c r="M101" s="262"/>
      <c r="N101" s="262"/>
      <c r="O101" s="262"/>
      <c r="P101" s="262"/>
    </row>
    <row r="102" spans="1:18">
      <c r="A102" s="262"/>
      <c r="B102" s="262"/>
      <c r="C102" s="262"/>
      <c r="D102" s="304"/>
      <c r="E102" s="262"/>
      <c r="F102" s="300"/>
      <c r="G102" s="262"/>
      <c r="H102" s="300"/>
      <c r="I102" s="262"/>
      <c r="J102" s="300"/>
      <c r="K102" s="262"/>
      <c r="L102" s="262"/>
      <c r="M102" s="262"/>
      <c r="N102" s="262"/>
      <c r="O102" s="262"/>
      <c r="P102" s="262"/>
    </row>
    <row r="103" spans="1:18">
      <c r="A103" s="262"/>
      <c r="B103" s="262"/>
      <c r="C103" s="303"/>
      <c r="D103" s="304"/>
      <c r="E103" s="262"/>
      <c r="F103" s="300"/>
      <c r="G103" s="262"/>
      <c r="H103" s="300"/>
      <c r="I103" s="262"/>
      <c r="J103" s="300"/>
      <c r="K103" s="262"/>
      <c r="L103" s="262"/>
      <c r="M103" s="262"/>
      <c r="N103" s="262"/>
      <c r="O103" s="262"/>
      <c r="P103" s="262"/>
    </row>
    <row r="104" spans="1:18">
      <c r="A104" s="262"/>
      <c r="B104" s="262"/>
      <c r="C104" s="262"/>
      <c r="D104" s="304"/>
      <c r="E104" s="262"/>
      <c r="F104" s="300"/>
      <c r="G104" s="262"/>
      <c r="H104" s="300"/>
      <c r="I104" s="262"/>
      <c r="J104" s="300"/>
      <c r="K104" s="262"/>
      <c r="L104" s="262"/>
      <c r="M104" s="262"/>
      <c r="N104" s="262"/>
      <c r="O104" s="262"/>
      <c r="P104" s="262"/>
    </row>
    <row r="105" spans="1:18">
      <c r="A105" s="262"/>
      <c r="B105" s="262"/>
      <c r="C105" s="262"/>
      <c r="D105" s="304"/>
      <c r="E105" s="262"/>
      <c r="F105" s="305"/>
      <c r="G105" s="304"/>
      <c r="H105" s="262"/>
      <c r="I105" s="262"/>
      <c r="J105" s="300"/>
      <c r="K105" s="262"/>
      <c r="L105" s="262"/>
      <c r="M105" s="262"/>
      <c r="N105" s="262"/>
      <c r="O105" s="262"/>
      <c r="P105" s="262"/>
    </row>
    <row r="106" spans="1:18">
      <c r="A106" s="262"/>
      <c r="B106" s="262"/>
      <c r="C106" s="262"/>
      <c r="D106" s="304"/>
      <c r="E106" s="262"/>
      <c r="F106" s="305"/>
      <c r="G106" s="304"/>
      <c r="H106" s="262"/>
      <c r="I106" s="262"/>
      <c r="J106" s="300"/>
      <c r="K106" s="262"/>
      <c r="L106" s="262"/>
      <c r="M106" s="262"/>
      <c r="N106" s="262"/>
      <c r="O106" s="262"/>
      <c r="P106" s="262"/>
    </row>
    <row r="107" spans="1:18">
      <c r="A107" s="262"/>
      <c r="B107" s="262"/>
      <c r="C107" s="262"/>
      <c r="D107" s="304"/>
      <c r="E107" s="262"/>
      <c r="F107" s="305"/>
      <c r="G107" s="304"/>
      <c r="H107" s="262"/>
      <c r="I107" s="262"/>
      <c r="J107" s="306"/>
      <c r="K107" s="262"/>
      <c r="L107" s="262"/>
      <c r="M107" s="262"/>
      <c r="N107" s="262"/>
      <c r="O107" s="262"/>
      <c r="P107" s="262"/>
    </row>
    <row r="108" spans="1:18">
      <c r="A108" s="262"/>
      <c r="B108" s="262"/>
      <c r="C108" s="262"/>
      <c r="D108" s="304"/>
      <c r="E108" s="262"/>
      <c r="F108" s="305"/>
      <c r="G108" s="304"/>
      <c r="H108" s="262"/>
      <c r="I108" s="262"/>
      <c r="J108" s="306"/>
      <c r="K108" s="262"/>
      <c r="L108" s="262"/>
      <c r="M108" s="262"/>
      <c r="N108" s="262"/>
      <c r="O108" s="262"/>
      <c r="P108" s="262"/>
    </row>
    <row r="109" spans="1:18">
      <c r="A109" s="262"/>
      <c r="B109" s="262"/>
      <c r="C109" s="262"/>
      <c r="D109" s="304"/>
      <c r="E109" s="262"/>
      <c r="F109" s="305"/>
      <c r="G109" s="304"/>
      <c r="H109" s="262"/>
      <c r="I109" s="262"/>
      <c r="J109" s="306"/>
      <c r="K109" s="262"/>
      <c r="L109" s="262"/>
      <c r="M109" s="262"/>
      <c r="N109" s="262"/>
      <c r="O109" s="262"/>
      <c r="P109" s="262"/>
    </row>
    <row r="110" spans="1:18">
      <c r="A110" s="262"/>
      <c r="B110" s="262"/>
      <c r="C110" s="262"/>
      <c r="D110" s="304"/>
      <c r="E110" s="262"/>
      <c r="F110" s="305"/>
      <c r="G110" s="304"/>
      <c r="H110" s="262"/>
      <c r="I110" s="262"/>
      <c r="J110" s="306"/>
      <c r="K110" s="262"/>
      <c r="L110" s="262"/>
      <c r="M110" s="262"/>
      <c r="N110" s="262"/>
      <c r="O110" s="262"/>
      <c r="P110" s="262"/>
    </row>
    <row r="111" spans="1:18">
      <c r="A111" s="262"/>
      <c r="B111" s="262"/>
      <c r="C111" s="262"/>
      <c r="D111" s="304"/>
      <c r="E111" s="262"/>
      <c r="F111" s="305"/>
      <c r="G111" s="304"/>
      <c r="H111" s="262"/>
      <c r="I111" s="262"/>
      <c r="J111" s="262"/>
      <c r="K111" s="262"/>
      <c r="L111" s="262"/>
      <c r="M111" s="262"/>
      <c r="N111" s="262"/>
      <c r="O111" s="262"/>
      <c r="P111" s="262"/>
    </row>
    <row r="112" spans="1:18">
      <c r="A112" s="262"/>
      <c r="B112" s="262"/>
      <c r="C112" s="262"/>
      <c r="D112" s="304"/>
      <c r="E112" s="262"/>
      <c r="F112" s="305"/>
      <c r="G112" s="304"/>
      <c r="H112" s="262"/>
      <c r="I112" s="262"/>
      <c r="J112" s="262"/>
      <c r="K112" s="262"/>
      <c r="L112" s="262"/>
      <c r="M112" s="262"/>
      <c r="N112" s="262"/>
      <c r="O112" s="262"/>
      <c r="P112" s="262"/>
    </row>
    <row r="113" spans="1:16">
      <c r="A113" s="262"/>
      <c r="B113" s="262"/>
      <c r="C113" s="262"/>
      <c r="D113" s="304"/>
      <c r="E113" s="262"/>
      <c r="F113" s="305"/>
      <c r="G113" s="304"/>
      <c r="H113" s="262"/>
      <c r="I113" s="262"/>
      <c r="J113" s="262"/>
      <c r="K113" s="262"/>
      <c r="L113" s="262"/>
      <c r="M113" s="262"/>
      <c r="N113" s="262"/>
      <c r="O113" s="262"/>
      <c r="P113" s="262"/>
    </row>
    <row r="114" spans="1:16">
      <c r="A114" s="262"/>
      <c r="B114" s="262"/>
      <c r="C114" s="262"/>
      <c r="D114" s="304"/>
      <c r="E114" s="262"/>
      <c r="F114" s="305"/>
      <c r="G114" s="304"/>
      <c r="H114" s="262"/>
      <c r="I114" s="262"/>
      <c r="J114" s="262"/>
      <c r="K114" s="262"/>
      <c r="L114" s="262"/>
      <c r="M114" s="262"/>
      <c r="N114" s="262"/>
      <c r="O114" s="262"/>
      <c r="P114" s="262"/>
    </row>
    <row r="115" spans="1:16">
      <c r="A115" s="262"/>
      <c r="B115" s="262"/>
      <c r="C115" s="262"/>
      <c r="D115" s="262"/>
      <c r="E115" s="262"/>
      <c r="F115" s="305"/>
      <c r="G115" s="304"/>
      <c r="H115" s="262"/>
      <c r="I115" s="262"/>
      <c r="J115" s="262"/>
      <c r="K115" s="262"/>
      <c r="L115" s="262"/>
      <c r="M115" s="262"/>
      <c r="N115" s="262"/>
      <c r="O115" s="262"/>
      <c r="P115" s="262"/>
    </row>
    <row r="116" spans="1:16">
      <c r="A116" s="262"/>
      <c r="B116" s="262"/>
      <c r="C116" s="262"/>
      <c r="D116" s="262"/>
      <c r="E116" s="262"/>
      <c r="F116" s="262"/>
      <c r="G116" s="262"/>
      <c r="H116" s="262"/>
      <c r="I116" s="262"/>
      <c r="J116" s="262"/>
      <c r="K116" s="262"/>
      <c r="L116" s="262"/>
      <c r="M116" s="262"/>
      <c r="N116" s="262"/>
      <c r="O116" s="262"/>
      <c r="P116" s="262"/>
    </row>
    <row r="117" spans="1:16">
      <c r="A117" s="262"/>
      <c r="B117" s="262"/>
      <c r="C117" s="262"/>
      <c r="D117" s="262"/>
      <c r="E117" s="262"/>
      <c r="F117" s="262"/>
      <c r="G117" s="262"/>
      <c r="H117" s="262"/>
      <c r="I117" s="262"/>
      <c r="J117" s="262"/>
      <c r="K117" s="262"/>
      <c r="L117" s="262"/>
      <c r="M117" s="262"/>
      <c r="N117" s="262"/>
      <c r="O117" s="262"/>
      <c r="P117" s="262"/>
    </row>
    <row r="118" spans="1:16">
      <c r="A118" s="262"/>
      <c r="B118" s="262"/>
      <c r="C118" s="262"/>
      <c r="D118" s="262"/>
      <c r="E118" s="262"/>
      <c r="F118" s="262"/>
      <c r="G118" s="262"/>
      <c r="H118" s="262"/>
      <c r="I118" s="262"/>
      <c r="J118" s="262"/>
      <c r="K118" s="262"/>
      <c r="L118" s="262"/>
      <c r="M118" s="262"/>
      <c r="N118" s="262"/>
      <c r="O118" s="262"/>
      <c r="P118" s="262"/>
    </row>
    <row r="119" spans="1:16">
      <c r="A119" s="262"/>
      <c r="B119" s="262"/>
      <c r="C119" s="262"/>
      <c r="D119" s="262"/>
      <c r="E119" s="262"/>
      <c r="F119" s="262"/>
      <c r="G119" s="262"/>
      <c r="H119" s="262"/>
      <c r="I119" s="262"/>
      <c r="J119" s="262"/>
      <c r="K119" s="262"/>
      <c r="L119" s="262"/>
      <c r="M119" s="262"/>
      <c r="N119" s="262"/>
      <c r="O119" s="262"/>
      <c r="P119" s="262"/>
    </row>
    <row r="120" spans="1:16">
      <c r="A120" s="262"/>
      <c r="B120" s="262"/>
      <c r="C120" s="262"/>
      <c r="D120" s="262"/>
      <c r="E120" s="262"/>
      <c r="F120" s="262"/>
      <c r="G120" s="262"/>
      <c r="H120" s="262"/>
      <c r="I120" s="262"/>
      <c r="J120" s="262"/>
      <c r="K120" s="262"/>
      <c r="L120" s="262"/>
      <c r="M120" s="262"/>
      <c r="N120" s="262"/>
      <c r="O120" s="262"/>
      <c r="P120" s="262"/>
    </row>
    <row r="121" spans="1:16">
      <c r="A121" s="262"/>
      <c r="B121" s="262"/>
      <c r="C121" s="262"/>
      <c r="D121" s="262"/>
      <c r="E121" s="262"/>
      <c r="F121" s="262"/>
      <c r="G121" s="262"/>
      <c r="H121" s="262"/>
      <c r="I121" s="262"/>
      <c r="J121" s="262"/>
      <c r="K121" s="262"/>
      <c r="L121" s="262"/>
      <c r="M121" s="262"/>
      <c r="N121" s="262"/>
      <c r="O121" s="262"/>
      <c r="P121" s="262"/>
    </row>
    <row r="122" spans="1:16">
      <c r="A122" s="262"/>
      <c r="B122" s="262"/>
      <c r="C122" s="262"/>
      <c r="D122" s="262"/>
      <c r="E122" s="262"/>
      <c r="F122" s="262"/>
      <c r="G122" s="262"/>
      <c r="H122" s="262"/>
      <c r="I122" s="262"/>
      <c r="J122" s="262"/>
      <c r="K122" s="262"/>
      <c r="L122" s="262"/>
      <c r="M122" s="262"/>
      <c r="N122" s="262"/>
      <c r="O122" s="262"/>
      <c r="P122" s="262"/>
    </row>
    <row r="123" spans="1:16">
      <c r="A123" s="262"/>
      <c r="B123" s="262"/>
      <c r="C123" s="262"/>
      <c r="D123" s="262"/>
      <c r="E123" s="262"/>
      <c r="F123" s="262"/>
      <c r="G123" s="262"/>
      <c r="H123" s="262"/>
      <c r="I123" s="262"/>
      <c r="J123" s="262"/>
      <c r="K123" s="262"/>
      <c r="L123" s="262"/>
      <c r="M123" s="262"/>
      <c r="N123" s="262"/>
      <c r="O123" s="262"/>
      <c r="P123" s="262"/>
    </row>
    <row r="124" spans="1:16">
      <c r="A124" s="262"/>
      <c r="B124" s="262"/>
      <c r="C124" s="262"/>
      <c r="D124" s="262"/>
      <c r="E124" s="262"/>
      <c r="F124" s="262"/>
      <c r="G124" s="262"/>
      <c r="H124" s="262"/>
      <c r="I124" s="262"/>
      <c r="J124" s="262"/>
      <c r="K124" s="262"/>
      <c r="L124" s="262"/>
      <c r="M124" s="262"/>
      <c r="N124" s="262"/>
      <c r="O124" s="262"/>
      <c r="P124" s="262"/>
    </row>
    <row r="125" spans="1:16">
      <c r="A125" s="262"/>
      <c r="B125" s="262"/>
      <c r="C125" s="262"/>
      <c r="D125" s="262"/>
      <c r="E125" s="262"/>
      <c r="F125" s="262"/>
      <c r="G125" s="262"/>
      <c r="H125" s="262"/>
      <c r="I125" s="262"/>
      <c r="J125" s="262"/>
      <c r="K125" s="262"/>
      <c r="L125" s="262"/>
      <c r="M125" s="262"/>
      <c r="N125" s="262"/>
      <c r="O125" s="262"/>
      <c r="P125" s="262"/>
    </row>
    <row r="126" spans="1:16">
      <c r="A126" s="262"/>
      <c r="B126" s="262"/>
      <c r="C126" s="262"/>
      <c r="D126" s="262"/>
      <c r="E126" s="262"/>
      <c r="F126" s="262"/>
      <c r="G126" s="262"/>
      <c r="H126" s="262"/>
      <c r="I126" s="262"/>
      <c r="J126" s="262"/>
      <c r="K126" s="262"/>
      <c r="L126" s="262"/>
      <c r="M126" s="262"/>
      <c r="N126" s="262"/>
      <c r="O126" s="262"/>
      <c r="P126" s="262"/>
    </row>
    <row r="127" spans="1:16">
      <c r="A127" s="262"/>
      <c r="B127" s="262"/>
      <c r="C127" s="262"/>
      <c r="D127" s="262"/>
      <c r="E127" s="262"/>
      <c r="F127" s="262"/>
      <c r="G127" s="262"/>
      <c r="H127" s="262"/>
      <c r="I127" s="262"/>
      <c r="J127" s="262"/>
      <c r="K127" s="262"/>
      <c r="L127" s="262"/>
      <c r="M127" s="262"/>
      <c r="N127" s="262"/>
      <c r="O127" s="262"/>
      <c r="P127" s="262"/>
    </row>
    <row r="128" spans="1:16">
      <c r="A128" s="262"/>
      <c r="B128" s="262"/>
      <c r="C128" s="262"/>
      <c r="D128" s="262"/>
      <c r="E128" s="262"/>
      <c r="F128" s="262"/>
      <c r="G128" s="262"/>
      <c r="H128" s="262"/>
      <c r="I128" s="262"/>
      <c r="J128" s="262"/>
      <c r="K128" s="262"/>
      <c r="L128" s="262"/>
      <c r="M128" s="262"/>
      <c r="N128" s="262"/>
      <c r="O128" s="262"/>
      <c r="P128" s="262"/>
    </row>
    <row r="129" spans="1:16">
      <c r="A129" s="262"/>
      <c r="B129" s="262"/>
      <c r="C129" s="262"/>
      <c r="D129" s="262"/>
      <c r="E129" s="262"/>
      <c r="F129" s="262"/>
      <c r="G129" s="262"/>
      <c r="H129" s="262"/>
      <c r="I129" s="262"/>
      <c r="J129" s="262"/>
      <c r="K129" s="262"/>
      <c r="L129" s="262"/>
      <c r="M129" s="262"/>
      <c r="N129" s="262"/>
      <c r="O129" s="262"/>
      <c r="P129" s="262"/>
    </row>
    <row r="130" spans="1:16">
      <c r="A130" s="262"/>
      <c r="B130" s="262"/>
      <c r="C130" s="262"/>
      <c r="D130" s="262"/>
      <c r="E130" s="262"/>
      <c r="F130" s="262"/>
      <c r="G130" s="262"/>
      <c r="H130" s="262"/>
      <c r="I130" s="262"/>
      <c r="J130" s="262"/>
      <c r="K130" s="262"/>
      <c r="L130" s="262"/>
      <c r="M130" s="262"/>
      <c r="N130" s="262"/>
      <c r="O130" s="262"/>
      <c r="P130" s="262"/>
    </row>
    <row r="131" spans="1:16">
      <c r="A131" s="262"/>
      <c r="B131" s="262"/>
      <c r="C131" s="262"/>
      <c r="D131" s="262"/>
      <c r="E131" s="262"/>
      <c r="F131" s="262"/>
      <c r="G131" s="262"/>
      <c r="H131" s="262"/>
      <c r="I131" s="262"/>
      <c r="J131" s="262"/>
      <c r="K131" s="262"/>
      <c r="L131" s="262"/>
      <c r="M131" s="262"/>
      <c r="N131" s="262"/>
      <c r="O131" s="262"/>
      <c r="P131" s="262"/>
    </row>
    <row r="132" spans="1:16">
      <c r="A132" s="262"/>
      <c r="B132" s="262"/>
      <c r="C132" s="262"/>
      <c r="D132" s="262"/>
      <c r="E132" s="262"/>
      <c r="F132" s="262"/>
      <c r="G132" s="262"/>
      <c r="H132" s="262"/>
      <c r="I132" s="262"/>
      <c r="J132" s="262"/>
      <c r="K132" s="262"/>
      <c r="L132" s="262"/>
      <c r="M132" s="262"/>
      <c r="N132" s="262"/>
      <c r="O132" s="262"/>
      <c r="P132" s="262"/>
    </row>
    <row r="133" spans="1:16">
      <c r="A133" s="262"/>
      <c r="B133" s="262"/>
      <c r="C133" s="262"/>
      <c r="D133" s="262"/>
      <c r="E133" s="262"/>
      <c r="F133" s="262"/>
      <c r="G133" s="262"/>
      <c r="H133" s="262"/>
      <c r="I133" s="262"/>
      <c r="J133" s="262"/>
      <c r="K133" s="262"/>
      <c r="L133" s="262"/>
      <c r="M133" s="262"/>
      <c r="N133" s="262"/>
      <c r="O133" s="262"/>
      <c r="P133" s="262"/>
    </row>
    <row r="134" spans="1:16">
      <c r="A134" s="262"/>
      <c r="B134" s="262"/>
      <c r="C134" s="262"/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  <c r="P134" s="262"/>
    </row>
    <row r="135" spans="1:16">
      <c r="A135" s="262"/>
      <c r="B135" s="262"/>
      <c r="C135" s="262"/>
      <c r="D135" s="262"/>
      <c r="E135" s="262"/>
      <c r="F135" s="262"/>
      <c r="G135" s="262"/>
      <c r="H135" s="262"/>
      <c r="I135" s="262"/>
      <c r="J135" s="262"/>
      <c r="K135" s="262"/>
      <c r="L135" s="262"/>
      <c r="M135" s="262"/>
      <c r="N135" s="262"/>
      <c r="O135" s="262"/>
      <c r="P135" s="262"/>
    </row>
    <row r="136" spans="1:16">
      <c r="A136" s="262"/>
      <c r="B136" s="262"/>
      <c r="C136" s="262"/>
      <c r="D136" s="262"/>
      <c r="E136" s="262"/>
      <c r="F136" s="262"/>
      <c r="G136" s="262"/>
      <c r="H136" s="262"/>
      <c r="I136" s="262"/>
      <c r="J136" s="262"/>
      <c r="K136" s="262"/>
      <c r="L136" s="262"/>
      <c r="M136" s="262"/>
      <c r="N136" s="262"/>
      <c r="O136" s="262"/>
      <c r="P136" s="262"/>
    </row>
    <row r="137" spans="1:16">
      <c r="A137" s="262"/>
      <c r="B137" s="262"/>
      <c r="C137" s="262"/>
      <c r="D137" s="262"/>
      <c r="E137" s="262"/>
      <c r="F137" s="262"/>
      <c r="G137" s="262"/>
      <c r="H137" s="262"/>
      <c r="I137" s="262"/>
      <c r="J137" s="262"/>
      <c r="K137" s="262"/>
      <c r="L137" s="262"/>
      <c r="M137" s="262"/>
      <c r="N137" s="262"/>
      <c r="O137" s="262"/>
      <c r="P137" s="262"/>
    </row>
    <row r="138" spans="1:16">
      <c r="A138" s="262"/>
      <c r="B138" s="262"/>
      <c r="C138" s="262"/>
      <c r="D138" s="262"/>
      <c r="E138" s="262"/>
      <c r="F138" s="262"/>
      <c r="G138" s="262"/>
      <c r="H138" s="262"/>
      <c r="I138" s="262"/>
      <c r="J138" s="262"/>
      <c r="K138" s="262"/>
      <c r="L138" s="262"/>
      <c r="M138" s="262"/>
      <c r="N138" s="262"/>
      <c r="O138" s="262"/>
      <c r="P138" s="262"/>
    </row>
    <row r="139" spans="1:16">
      <c r="A139" s="262"/>
      <c r="B139" s="262"/>
      <c r="C139" s="262"/>
      <c r="D139" s="262"/>
      <c r="E139" s="262"/>
      <c r="F139" s="262"/>
      <c r="G139" s="262"/>
      <c r="H139" s="262"/>
      <c r="I139" s="262"/>
      <c r="J139" s="262"/>
      <c r="K139" s="262"/>
      <c r="L139" s="262"/>
      <c r="M139" s="262"/>
      <c r="N139" s="262"/>
      <c r="O139" s="262"/>
      <c r="P139" s="262"/>
    </row>
    <row r="140" spans="1:16">
      <c r="A140" s="262"/>
      <c r="B140" s="262"/>
      <c r="C140" s="262"/>
      <c r="D140" s="262"/>
      <c r="E140" s="262"/>
      <c r="F140" s="262"/>
      <c r="G140" s="262"/>
      <c r="H140" s="262"/>
      <c r="I140" s="262"/>
      <c r="J140" s="262"/>
      <c r="K140" s="262"/>
      <c r="L140" s="262"/>
      <c r="M140" s="262"/>
      <c r="N140" s="262"/>
      <c r="O140" s="262"/>
      <c r="P140" s="262"/>
    </row>
    <row r="141" spans="1:16">
      <c r="A141" s="262"/>
      <c r="B141" s="262"/>
      <c r="C141" s="262"/>
      <c r="D141" s="262"/>
      <c r="E141" s="262"/>
      <c r="F141" s="262"/>
      <c r="G141" s="262"/>
      <c r="H141" s="262"/>
      <c r="I141" s="262"/>
      <c r="J141" s="262"/>
      <c r="K141" s="262"/>
      <c r="L141" s="262"/>
      <c r="M141" s="262"/>
      <c r="N141" s="262"/>
      <c r="O141" s="262"/>
      <c r="P141" s="262"/>
    </row>
    <row r="142" spans="1:16">
      <c r="A142" s="262"/>
      <c r="B142" s="262"/>
      <c r="C142" s="262"/>
      <c r="D142" s="262"/>
      <c r="E142" s="262"/>
      <c r="F142" s="262"/>
      <c r="G142" s="262"/>
      <c r="H142" s="262"/>
      <c r="I142" s="262"/>
      <c r="J142" s="262"/>
      <c r="K142" s="262"/>
      <c r="L142" s="262"/>
      <c r="M142" s="262"/>
      <c r="N142" s="262"/>
      <c r="O142" s="262"/>
      <c r="P142" s="262"/>
    </row>
    <row r="143" spans="1:16">
      <c r="A143" s="262"/>
      <c r="B143" s="262"/>
      <c r="C143" s="262"/>
      <c r="D143" s="262"/>
      <c r="E143" s="262"/>
      <c r="F143" s="262"/>
      <c r="G143" s="262"/>
      <c r="H143" s="262"/>
      <c r="I143" s="262"/>
      <c r="J143" s="262"/>
      <c r="K143" s="262"/>
      <c r="L143" s="262"/>
      <c r="M143" s="262"/>
      <c r="N143" s="262"/>
      <c r="O143" s="262"/>
      <c r="P143" s="262"/>
    </row>
    <row r="144" spans="1:16">
      <c r="A144" s="262"/>
      <c r="B144" s="262"/>
      <c r="C144" s="262"/>
      <c r="D144" s="262"/>
      <c r="E144" s="262"/>
      <c r="F144" s="262"/>
      <c r="G144" s="262"/>
      <c r="H144" s="262"/>
      <c r="I144" s="262"/>
      <c r="J144" s="262"/>
      <c r="K144" s="262"/>
      <c r="L144" s="262"/>
      <c r="M144" s="262"/>
      <c r="N144" s="262"/>
      <c r="O144" s="262"/>
      <c r="P144" s="262"/>
    </row>
    <row r="145" spans="1:16">
      <c r="A145" s="262"/>
      <c r="B145" s="262"/>
      <c r="C145" s="262"/>
      <c r="D145" s="262"/>
      <c r="E145" s="262"/>
      <c r="F145" s="262"/>
      <c r="G145" s="262"/>
      <c r="H145" s="262"/>
      <c r="I145" s="262"/>
      <c r="J145" s="262"/>
      <c r="K145" s="262"/>
      <c r="L145" s="262"/>
      <c r="M145" s="262"/>
      <c r="N145" s="262"/>
      <c r="O145" s="262"/>
      <c r="P145" s="262"/>
    </row>
    <row r="146" spans="1:16">
      <c r="A146" s="262"/>
      <c r="B146" s="262"/>
      <c r="C146" s="262"/>
      <c r="D146" s="262"/>
      <c r="E146" s="262"/>
      <c r="F146" s="262"/>
      <c r="G146" s="262"/>
      <c r="H146" s="262"/>
      <c r="I146" s="262"/>
      <c r="J146" s="262"/>
      <c r="K146" s="262"/>
      <c r="L146" s="262"/>
      <c r="M146" s="262"/>
      <c r="N146" s="262"/>
      <c r="O146" s="262"/>
      <c r="P146" s="262"/>
    </row>
    <row r="147" spans="1:16">
      <c r="A147" s="262"/>
      <c r="B147" s="262"/>
      <c r="C147" s="262"/>
      <c r="D147" s="262"/>
      <c r="E147" s="262"/>
      <c r="F147" s="262"/>
      <c r="G147" s="262"/>
      <c r="H147" s="262"/>
      <c r="I147" s="262"/>
      <c r="J147" s="262"/>
      <c r="K147" s="262"/>
      <c r="L147" s="262"/>
      <c r="M147" s="262"/>
      <c r="N147" s="262"/>
      <c r="O147" s="262"/>
      <c r="P147" s="262"/>
    </row>
    <row r="148" spans="1:16">
      <c r="A148" s="262"/>
      <c r="B148" s="262"/>
      <c r="C148" s="262"/>
      <c r="D148" s="262"/>
      <c r="E148" s="262"/>
      <c r="F148" s="262"/>
      <c r="G148" s="262"/>
      <c r="H148" s="262"/>
      <c r="I148" s="262"/>
      <c r="J148" s="262"/>
      <c r="K148" s="262"/>
      <c r="L148" s="262"/>
      <c r="M148" s="262"/>
      <c r="N148" s="262"/>
      <c r="O148" s="262"/>
      <c r="P148" s="262"/>
    </row>
    <row r="149" spans="1:16">
      <c r="A149" s="262"/>
      <c r="B149" s="262"/>
      <c r="C149" s="262"/>
      <c r="D149" s="262"/>
      <c r="E149" s="262"/>
      <c r="F149" s="262"/>
      <c r="G149" s="262"/>
      <c r="H149" s="262"/>
      <c r="I149" s="262"/>
      <c r="J149" s="262"/>
      <c r="K149" s="262"/>
      <c r="L149" s="262"/>
      <c r="M149" s="262"/>
      <c r="N149" s="262"/>
      <c r="O149" s="262"/>
      <c r="P149" s="262"/>
    </row>
  </sheetData>
  <mergeCells count="16">
    <mergeCell ref="M1:N1"/>
    <mergeCell ref="A3:N3"/>
    <mergeCell ref="C5:E5"/>
    <mergeCell ref="F5:H5"/>
    <mergeCell ref="I5:K5"/>
    <mergeCell ref="L5:N5"/>
    <mergeCell ref="M2:N2"/>
    <mergeCell ref="L6:L7"/>
    <mergeCell ref="M6:N6"/>
    <mergeCell ref="K97:N97"/>
    <mergeCell ref="C6:C7"/>
    <mergeCell ref="D6:E6"/>
    <mergeCell ref="F6:F7"/>
    <mergeCell ref="G6:H6"/>
    <mergeCell ref="I6:I7"/>
    <mergeCell ref="J6:K6"/>
  </mergeCells>
  <hyperlinks>
    <hyperlink ref="M2" location="Contents!A1" display="cs;slf;fj;jpw;F jpUk;Gtjw;F"/>
    <hyperlink ref="M2:N2" location="உள்ளடக்கம்!A1" display="cs;slf;fj;jpw;F jpUk;Gtjw;F"/>
  </hyperlinks>
  <printOptions horizontalCentered="1" verticalCentered="1"/>
  <pageMargins left="0.75" right="0.75" top="1" bottom="1" header="0.5" footer="0.5"/>
  <pageSetup paperSize="9" scale="62" orientation="landscape" horizontalDpi="300" verticalDpi="300" r:id="rId1"/>
  <headerFooter alignWithMargins="0">
    <oddHeader>&amp;L&amp;"Calibri"&amp;10&amp;KA80000 [Confidential]&amp;1#_x000D_&amp;C&amp;G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166"/>
  <sheetViews>
    <sheetView topLeftCell="O1" zoomScaleNormal="100" workbookViewId="0">
      <selection activeCell="AI2" sqref="AI2"/>
    </sheetView>
  </sheetViews>
  <sheetFormatPr defaultColWidth="9.33203125" defaultRowHeight="15.75"/>
  <cols>
    <col min="1" max="1" width="8.5" style="191" customWidth="1"/>
    <col min="2" max="2" width="19.6640625" style="191" customWidth="1"/>
    <col min="3" max="3" width="9.6640625" style="307" customWidth="1"/>
    <col min="4" max="4" width="12.33203125" style="307" customWidth="1"/>
    <col min="5" max="5" width="12" style="307" customWidth="1"/>
    <col min="6" max="15" width="9.6640625" style="307" customWidth="1"/>
    <col min="16" max="16" width="11.5" style="308" customWidth="1"/>
    <col min="17" max="17" width="16.83203125" style="308" bestFit="1" customWidth="1"/>
    <col min="18" max="18" width="19.6640625" style="308" customWidth="1"/>
    <col min="19" max="19" width="19.33203125" style="308" customWidth="1"/>
    <col min="20" max="20" width="9.6640625" style="191" customWidth="1"/>
    <col min="21" max="21" width="11.33203125" style="191" customWidth="1"/>
    <col min="22" max="22" width="9.6640625" style="191" customWidth="1"/>
    <col min="23" max="23" width="11.33203125" style="191" customWidth="1"/>
    <col min="24" max="24" width="9.6640625" style="191" customWidth="1"/>
    <col min="25" max="25" width="12.6640625" style="191" customWidth="1"/>
    <col min="26" max="26" width="9.6640625" style="191" customWidth="1"/>
    <col min="27" max="27" width="12.33203125" style="191" customWidth="1"/>
    <col min="28" max="28" width="9.6640625" style="191" customWidth="1"/>
    <col min="29" max="29" width="12.6640625" style="191" customWidth="1"/>
    <col min="30" max="30" width="14.6640625" style="191" bestFit="1" customWidth="1"/>
    <col min="31" max="31" width="9.6640625" style="191" customWidth="1"/>
    <col min="32" max="32" width="13.83203125" style="191" customWidth="1"/>
    <col min="33" max="33" width="14.33203125" style="309" customWidth="1"/>
    <col min="34" max="34" width="8.6640625" style="309" customWidth="1"/>
    <col min="35" max="35" width="10.83203125" style="309" customWidth="1"/>
    <col min="36" max="36" width="14" style="307" customWidth="1"/>
    <col min="37" max="16384" width="9.33203125" style="191"/>
  </cols>
  <sheetData>
    <row r="1" spans="1:36" ht="16.5">
      <c r="A1" s="146" t="s">
        <v>189</v>
      </c>
      <c r="B1" s="193"/>
      <c r="AA1" s="193"/>
      <c r="AI1" s="1461" t="s">
        <v>351</v>
      </c>
      <c r="AJ1" s="1461"/>
    </row>
    <row r="2" spans="1:36" ht="16.5">
      <c r="A2" s="146"/>
      <c r="B2" s="193"/>
      <c r="AA2" s="193"/>
      <c r="AH2" s="1773" t="s">
        <v>1200</v>
      </c>
      <c r="AI2" s="1773"/>
      <c r="AJ2" s="1332"/>
    </row>
    <row r="3" spans="1:36">
      <c r="A3" s="1463" t="s">
        <v>350</v>
      </c>
      <c r="B3" s="1463"/>
      <c r="C3" s="1463"/>
      <c r="D3" s="1463"/>
      <c r="E3" s="1463"/>
      <c r="F3" s="1463"/>
      <c r="G3" s="1463"/>
      <c r="H3" s="1463"/>
      <c r="I3" s="1463"/>
      <c r="J3" s="1463"/>
      <c r="K3" s="1463"/>
      <c r="L3" s="1463"/>
      <c r="M3" s="1463"/>
      <c r="N3" s="1463"/>
      <c r="O3" s="1463"/>
      <c r="P3" s="1463"/>
      <c r="Q3" s="1463"/>
      <c r="R3" s="1463"/>
      <c r="S3" s="1463"/>
      <c r="T3" s="1463"/>
      <c r="U3" s="1463"/>
      <c r="V3" s="1463"/>
      <c r="W3" s="1463"/>
      <c r="X3" s="1463"/>
      <c r="Y3" s="1463"/>
      <c r="Z3" s="1463"/>
      <c r="AA3" s="1463"/>
      <c r="AB3" s="1463"/>
      <c r="AC3" s="1463"/>
      <c r="AD3" s="1463"/>
      <c r="AE3" s="1463"/>
      <c r="AF3" s="1463"/>
      <c r="AG3" s="1463"/>
      <c r="AH3" s="1463"/>
      <c r="AI3" s="1463"/>
      <c r="AJ3" s="1463"/>
    </row>
    <row r="4" spans="1:36" ht="16.5">
      <c r="A4" s="310"/>
      <c r="B4" s="310"/>
      <c r="C4" s="310"/>
      <c r="D4" s="310"/>
      <c r="E4" s="310"/>
      <c r="F4" s="310"/>
      <c r="G4" s="310"/>
      <c r="H4" s="310"/>
      <c r="I4" s="310"/>
      <c r="J4" s="310"/>
      <c r="K4" s="310"/>
      <c r="L4" s="310"/>
      <c r="M4" s="310"/>
      <c r="N4" s="310"/>
      <c r="O4" s="310"/>
      <c r="P4" s="310"/>
      <c r="Q4" s="310"/>
      <c r="R4" s="310"/>
      <c r="S4" s="310"/>
      <c r="T4" s="310"/>
      <c r="U4" s="310"/>
      <c r="V4" s="310"/>
      <c r="W4" s="310"/>
      <c r="X4" s="310"/>
      <c r="Y4" s="310"/>
      <c r="Z4" s="310"/>
      <c r="AA4" s="310"/>
      <c r="AB4" s="310"/>
      <c r="AC4" s="310"/>
      <c r="AD4" s="310"/>
      <c r="AE4" s="310"/>
      <c r="AF4" s="310"/>
      <c r="AG4" s="310"/>
      <c r="AH4" s="311"/>
    </row>
    <row r="5" spans="1:36" ht="16.5">
      <c r="A5" s="312"/>
      <c r="B5" s="313"/>
      <c r="C5" s="314"/>
      <c r="D5" s="314"/>
      <c r="E5" s="315"/>
      <c r="F5" s="315"/>
      <c r="G5" s="315"/>
      <c r="H5" s="315"/>
      <c r="I5" s="315"/>
      <c r="J5" s="315"/>
      <c r="K5" s="315"/>
      <c r="L5" s="315"/>
      <c r="M5" s="315"/>
      <c r="N5" s="315"/>
      <c r="O5" s="315"/>
      <c r="P5" s="316"/>
      <c r="Q5" s="316"/>
      <c r="R5" s="316"/>
      <c r="S5" s="316"/>
      <c r="T5" s="317"/>
      <c r="U5" s="317"/>
      <c r="V5" s="317"/>
      <c r="W5" s="317"/>
      <c r="X5" s="317"/>
      <c r="Y5" s="317"/>
      <c r="Z5" s="317"/>
      <c r="AA5" s="317"/>
      <c r="AB5" s="318"/>
      <c r="AC5" s="312"/>
      <c r="AD5" s="317"/>
      <c r="AJ5" s="319" t="s">
        <v>352</v>
      </c>
    </row>
    <row r="6" spans="1:36" s="193" customFormat="1" ht="16.5">
      <c r="A6" s="544"/>
      <c r="B6" s="545"/>
      <c r="C6" s="1435" t="s">
        <v>353</v>
      </c>
      <c r="D6" s="1499"/>
      <c r="E6" s="1465"/>
      <c r="F6" s="1495" t="s">
        <v>354</v>
      </c>
      <c r="G6" s="1499"/>
      <c r="H6" s="1499"/>
      <c r="I6" s="1499"/>
      <c r="J6" s="1499"/>
      <c r="K6" s="1499"/>
      <c r="L6" s="1499"/>
      <c r="M6" s="1499"/>
      <c r="N6" s="1499"/>
      <c r="O6" s="1499"/>
      <c r="P6" s="1499"/>
      <c r="Q6" s="1499"/>
      <c r="R6" s="1499"/>
      <c r="S6" s="1465"/>
      <c r="T6" s="1504" t="s">
        <v>355</v>
      </c>
      <c r="U6" s="1505"/>
      <c r="V6" s="1505"/>
      <c r="W6" s="1505"/>
      <c r="X6" s="1505"/>
      <c r="Y6" s="1505"/>
      <c r="Z6" s="1505"/>
      <c r="AA6" s="1505"/>
      <c r="AB6" s="1505"/>
      <c r="AC6" s="1505"/>
      <c r="AD6" s="1505"/>
      <c r="AE6" s="1505"/>
      <c r="AF6" s="1505"/>
      <c r="AG6" s="1505"/>
      <c r="AH6" s="1506"/>
      <c r="AI6" s="1506"/>
      <c r="AJ6" s="1506"/>
    </row>
    <row r="7" spans="1:36" s="193" customFormat="1" ht="15.75" customHeight="1">
      <c r="A7" s="546"/>
      <c r="B7" s="501"/>
      <c r="C7" s="1492"/>
      <c r="D7" s="1503"/>
      <c r="E7" s="1469"/>
      <c r="F7" s="1492"/>
      <c r="G7" s="1503"/>
      <c r="H7" s="1503"/>
      <c r="I7" s="1503"/>
      <c r="J7" s="1503"/>
      <c r="K7" s="1503"/>
      <c r="L7" s="1503"/>
      <c r="M7" s="1503"/>
      <c r="N7" s="1503"/>
      <c r="O7" s="1503"/>
      <c r="P7" s="1503"/>
      <c r="Q7" s="1503"/>
      <c r="R7" s="1503"/>
      <c r="S7" s="1469"/>
      <c r="T7" s="1440" t="s">
        <v>356</v>
      </c>
      <c r="U7" s="1453"/>
      <c r="V7" s="1453"/>
      <c r="W7" s="1453"/>
      <c r="X7" s="1453"/>
      <c r="Y7" s="1453"/>
      <c r="Z7" s="1507"/>
      <c r="AA7" s="1507"/>
      <c r="AB7" s="1507"/>
      <c r="AC7" s="1457"/>
      <c r="AD7" s="1496" t="s">
        <v>357</v>
      </c>
      <c r="AE7" s="1496" t="s">
        <v>358</v>
      </c>
      <c r="AF7" s="1496" t="s">
        <v>359</v>
      </c>
      <c r="AG7" s="1424" t="s">
        <v>360</v>
      </c>
      <c r="AH7" s="547"/>
      <c r="AI7" s="548"/>
      <c r="AJ7" s="549"/>
    </row>
    <row r="8" spans="1:36" s="193" customFormat="1" ht="19.5" customHeight="1">
      <c r="A8" s="1493"/>
      <c r="B8" s="1494"/>
      <c r="C8" s="1424" t="s">
        <v>953</v>
      </c>
      <c r="D8" s="1424" t="s">
        <v>370</v>
      </c>
      <c r="E8" s="1424" t="s">
        <v>361</v>
      </c>
      <c r="F8" s="1499" t="s">
        <v>362</v>
      </c>
      <c r="G8" s="1499"/>
      <c r="H8" s="1499"/>
      <c r="I8" s="1499"/>
      <c r="J8" s="1499"/>
      <c r="K8" s="1499"/>
      <c r="L8" s="1499"/>
      <c r="M8" s="1499"/>
      <c r="N8" s="1508"/>
      <c r="O8" s="1493"/>
      <c r="P8" s="1496" t="s">
        <v>363</v>
      </c>
      <c r="Q8" s="1496" t="s">
        <v>364</v>
      </c>
      <c r="R8" s="1496" t="s">
        <v>365</v>
      </c>
      <c r="S8" s="1496" t="s">
        <v>366</v>
      </c>
      <c r="T8" s="1495" t="s">
        <v>367</v>
      </c>
      <c r="U8" s="1499"/>
      <c r="V8" s="1499"/>
      <c r="W8" s="1499"/>
      <c r="X8" s="1499"/>
      <c r="Y8" s="1499"/>
      <c r="Z8" s="1435" t="s">
        <v>368</v>
      </c>
      <c r="AA8" s="1465"/>
      <c r="AB8" s="1435" t="s">
        <v>369</v>
      </c>
      <c r="AC8" s="1436"/>
      <c r="AD8" s="1497"/>
      <c r="AE8" s="1497"/>
      <c r="AF8" s="1497"/>
      <c r="AG8" s="1428"/>
      <c r="AH8" s="1490" t="s">
        <v>954</v>
      </c>
      <c r="AI8" s="1500"/>
      <c r="AJ8" s="1471"/>
    </row>
    <row r="9" spans="1:36" s="193" customFormat="1" ht="64.5" customHeight="1">
      <c r="A9" s="1493" t="s">
        <v>162</v>
      </c>
      <c r="B9" s="1494"/>
      <c r="C9" s="1426"/>
      <c r="D9" s="1455"/>
      <c r="E9" s="1426"/>
      <c r="F9" s="1466"/>
      <c r="G9" s="1466"/>
      <c r="H9" s="1466"/>
      <c r="I9" s="1466"/>
      <c r="J9" s="1466"/>
      <c r="K9" s="1466"/>
      <c r="L9" s="1466"/>
      <c r="M9" s="1466"/>
      <c r="N9" s="1490" t="s">
        <v>371</v>
      </c>
      <c r="O9" s="1467"/>
      <c r="P9" s="1497"/>
      <c r="Q9" s="1497"/>
      <c r="R9" s="1497"/>
      <c r="S9" s="1497"/>
      <c r="T9" s="1491"/>
      <c r="U9" s="1466"/>
      <c r="V9" s="1466"/>
      <c r="W9" s="1466"/>
      <c r="X9" s="1466"/>
      <c r="Y9" s="1466"/>
      <c r="Z9" s="1491"/>
      <c r="AA9" s="1467"/>
      <c r="AB9" s="1490"/>
      <c r="AC9" s="1471"/>
      <c r="AD9" s="1497"/>
      <c r="AE9" s="1497"/>
      <c r="AF9" s="1497"/>
      <c r="AG9" s="1428"/>
      <c r="AH9" s="1490"/>
      <c r="AI9" s="1500"/>
      <c r="AJ9" s="1471"/>
    </row>
    <row r="10" spans="1:36" s="193" customFormat="1" ht="18.75" customHeight="1">
      <c r="A10" s="1493"/>
      <c r="B10" s="1494"/>
      <c r="C10" s="1426"/>
      <c r="D10" s="1455"/>
      <c r="E10" s="1426"/>
      <c r="F10" s="1495" t="s">
        <v>372</v>
      </c>
      <c r="G10" s="1465"/>
      <c r="H10" s="1495" t="s">
        <v>373</v>
      </c>
      <c r="I10" s="1465"/>
      <c r="J10" s="1495" t="s">
        <v>374</v>
      </c>
      <c r="K10" s="1465"/>
      <c r="L10" s="1495" t="s">
        <v>375</v>
      </c>
      <c r="M10" s="1465"/>
      <c r="N10" s="1491"/>
      <c r="O10" s="1467"/>
      <c r="P10" s="1497"/>
      <c r="Q10" s="1497"/>
      <c r="R10" s="1497"/>
      <c r="S10" s="1497"/>
      <c r="T10" s="1435" t="s">
        <v>376</v>
      </c>
      <c r="U10" s="1465"/>
      <c r="V10" s="1435" t="s">
        <v>377</v>
      </c>
      <c r="W10" s="1465"/>
      <c r="X10" s="1495" t="s">
        <v>321</v>
      </c>
      <c r="Y10" s="1465"/>
      <c r="Z10" s="1491"/>
      <c r="AA10" s="1467"/>
      <c r="AB10" s="1490"/>
      <c r="AC10" s="1471"/>
      <c r="AD10" s="1497"/>
      <c r="AE10" s="1497"/>
      <c r="AF10" s="1497"/>
      <c r="AG10" s="1428"/>
      <c r="AH10" s="1437"/>
      <c r="AI10" s="1501"/>
      <c r="AJ10" s="1502"/>
    </row>
    <row r="11" spans="1:36" s="193" customFormat="1" ht="29.25" customHeight="1">
      <c r="A11" s="546"/>
      <c r="B11" s="550"/>
      <c r="C11" s="551" t="s">
        <v>170</v>
      </c>
      <c r="D11" s="551" t="s">
        <v>171</v>
      </c>
      <c r="E11" s="209" t="s">
        <v>171</v>
      </c>
      <c r="F11" s="1492"/>
      <c r="G11" s="1469"/>
      <c r="H11" s="1492"/>
      <c r="I11" s="1469"/>
      <c r="J11" s="1492"/>
      <c r="K11" s="1469"/>
      <c r="L11" s="1492"/>
      <c r="M11" s="1469"/>
      <c r="N11" s="1492"/>
      <c r="O11" s="1469"/>
      <c r="P11" s="1497"/>
      <c r="Q11" s="1497"/>
      <c r="R11" s="1497"/>
      <c r="S11" s="1497"/>
      <c r="T11" s="1492"/>
      <c r="U11" s="1469"/>
      <c r="V11" s="1492"/>
      <c r="W11" s="1469"/>
      <c r="X11" s="1492"/>
      <c r="Y11" s="1469"/>
      <c r="Z11" s="1492"/>
      <c r="AA11" s="1469"/>
      <c r="AB11" s="1437"/>
      <c r="AC11" s="1502"/>
      <c r="AD11" s="1497"/>
      <c r="AE11" s="1497"/>
      <c r="AF11" s="1497"/>
      <c r="AG11" s="1428"/>
      <c r="AH11" s="1424" t="s">
        <v>378</v>
      </c>
      <c r="AI11" s="1424" t="s">
        <v>379</v>
      </c>
      <c r="AJ11" s="1424" t="s">
        <v>380</v>
      </c>
    </row>
    <row r="12" spans="1:36" s="193" customFormat="1" ht="36">
      <c r="A12" s="530"/>
      <c r="B12" s="552"/>
      <c r="C12" s="223"/>
      <c r="D12" s="223"/>
      <c r="E12" s="553"/>
      <c r="F12" s="554" t="s">
        <v>378</v>
      </c>
      <c r="G12" s="555" t="s">
        <v>379</v>
      </c>
      <c r="H12" s="554" t="s">
        <v>378</v>
      </c>
      <c r="I12" s="555" t="s">
        <v>379</v>
      </c>
      <c r="J12" s="554" t="s">
        <v>378</v>
      </c>
      <c r="K12" s="555" t="s">
        <v>379</v>
      </c>
      <c r="L12" s="554" t="s">
        <v>378</v>
      </c>
      <c r="M12" s="555" t="s">
        <v>379</v>
      </c>
      <c r="N12" s="554" t="s">
        <v>378</v>
      </c>
      <c r="O12" s="555" t="s">
        <v>379</v>
      </c>
      <c r="P12" s="1498"/>
      <c r="Q12" s="1498"/>
      <c r="R12" s="1498"/>
      <c r="S12" s="1498"/>
      <c r="T12" s="554" t="s">
        <v>378</v>
      </c>
      <c r="U12" s="555" t="s">
        <v>379</v>
      </c>
      <c r="V12" s="554" t="s">
        <v>378</v>
      </c>
      <c r="W12" s="555" t="s">
        <v>379</v>
      </c>
      <c r="X12" s="554" t="s">
        <v>378</v>
      </c>
      <c r="Y12" s="555" t="s">
        <v>379</v>
      </c>
      <c r="Z12" s="554" t="s">
        <v>378</v>
      </c>
      <c r="AA12" s="555" t="s">
        <v>379</v>
      </c>
      <c r="AB12" s="554" t="s">
        <v>378</v>
      </c>
      <c r="AC12" s="555" t="s">
        <v>379</v>
      </c>
      <c r="AD12" s="1497"/>
      <c r="AE12" s="1497"/>
      <c r="AF12" s="1497"/>
      <c r="AG12" s="1475"/>
      <c r="AH12" s="1475"/>
      <c r="AI12" s="1475"/>
      <c r="AJ12" s="1475"/>
    </row>
    <row r="13" spans="1:36">
      <c r="A13" s="225"/>
      <c r="B13" s="542"/>
      <c r="C13" s="539"/>
      <c r="D13" s="321"/>
      <c r="E13" s="320"/>
      <c r="F13" s="322"/>
      <c r="G13" s="323"/>
      <c r="H13" s="322"/>
      <c r="I13" s="323"/>
      <c r="J13" s="322"/>
      <c r="K13" s="323"/>
      <c r="L13" s="322"/>
      <c r="M13" s="323"/>
      <c r="N13" s="323"/>
      <c r="O13" s="323"/>
      <c r="P13" s="324"/>
      <c r="Q13" s="324"/>
      <c r="R13" s="324"/>
      <c r="S13" s="324"/>
      <c r="T13" s="320"/>
      <c r="U13" s="321"/>
      <c r="V13" s="320"/>
      <c r="W13" s="321"/>
      <c r="X13" s="320"/>
      <c r="Y13" s="321"/>
      <c r="Z13" s="320"/>
      <c r="AA13" s="321"/>
      <c r="AB13" s="320"/>
      <c r="AC13" s="320"/>
      <c r="AD13" s="325"/>
      <c r="AE13" s="326"/>
      <c r="AF13" s="326"/>
      <c r="AG13" s="327"/>
      <c r="AH13" s="328"/>
      <c r="AI13" s="328"/>
      <c r="AJ13" s="327"/>
    </row>
    <row r="14" spans="1:36">
      <c r="A14" s="330">
        <v>2018</v>
      </c>
      <c r="B14" s="543"/>
      <c r="C14" s="540">
        <v>15</v>
      </c>
      <c r="D14" s="331">
        <v>8</v>
      </c>
      <c r="E14" s="331">
        <v>9</v>
      </c>
      <c r="F14" s="331">
        <v>13.8</v>
      </c>
      <c r="G14" s="331">
        <v>4</v>
      </c>
      <c r="H14" s="331">
        <v>14</v>
      </c>
      <c r="I14" s="331">
        <v>4.5</v>
      </c>
      <c r="J14" s="331">
        <v>15</v>
      </c>
      <c r="K14" s="331">
        <v>4.53</v>
      </c>
      <c r="L14" s="331">
        <v>13.5</v>
      </c>
      <c r="M14" s="331">
        <v>5.4</v>
      </c>
      <c r="N14" s="331">
        <v>8.5</v>
      </c>
      <c r="O14" s="331">
        <v>0.5</v>
      </c>
      <c r="P14" s="331">
        <v>8.81</v>
      </c>
      <c r="Q14" s="331">
        <v>10.85</v>
      </c>
      <c r="R14" s="331">
        <v>10.94</v>
      </c>
      <c r="S14" s="331">
        <v>11.2682990500378</v>
      </c>
      <c r="T14" s="331">
        <v>28</v>
      </c>
      <c r="U14" s="331">
        <v>7.93</v>
      </c>
      <c r="V14" s="331">
        <v>28</v>
      </c>
      <c r="W14" s="331">
        <v>4</v>
      </c>
      <c r="X14" s="331">
        <v>28</v>
      </c>
      <c r="Y14" s="331">
        <v>1</v>
      </c>
      <c r="Z14" s="331">
        <v>29</v>
      </c>
      <c r="AA14" s="331">
        <v>3.5</v>
      </c>
      <c r="AB14" s="331">
        <v>27</v>
      </c>
      <c r="AC14" s="331">
        <v>6</v>
      </c>
      <c r="AD14" s="331">
        <v>11.94</v>
      </c>
      <c r="AE14" s="331">
        <v>14.4</v>
      </c>
      <c r="AF14" s="331">
        <v>14.54</v>
      </c>
      <c r="AG14" s="331">
        <v>9</v>
      </c>
      <c r="AH14" s="331">
        <v>9</v>
      </c>
      <c r="AI14" s="331">
        <v>8.9</v>
      </c>
      <c r="AJ14" s="331">
        <v>8.9499999999999993</v>
      </c>
    </row>
    <row r="15" spans="1:36">
      <c r="A15" s="330">
        <v>2019</v>
      </c>
      <c r="B15" s="543"/>
      <c r="C15" s="540">
        <v>15</v>
      </c>
      <c r="D15" s="331">
        <v>7</v>
      </c>
      <c r="E15" s="331">
        <v>8</v>
      </c>
      <c r="F15" s="331">
        <v>11.75</v>
      </c>
      <c r="G15" s="331">
        <v>2.5</v>
      </c>
      <c r="H15" s="331">
        <v>12</v>
      </c>
      <c r="I15" s="331">
        <v>3.05</v>
      </c>
      <c r="J15" s="331">
        <v>15</v>
      </c>
      <c r="K15" s="331">
        <v>3.55</v>
      </c>
      <c r="L15" s="331">
        <v>12.63</v>
      </c>
      <c r="M15" s="331">
        <v>5.3</v>
      </c>
      <c r="N15" s="331">
        <v>7.5</v>
      </c>
      <c r="O15" s="331">
        <v>0.2</v>
      </c>
      <c r="P15" s="331">
        <v>8.1999999999999993</v>
      </c>
      <c r="Q15" s="331">
        <v>10.050000000000001</v>
      </c>
      <c r="R15" s="331">
        <v>8.89</v>
      </c>
      <c r="S15" s="331">
        <v>9.17</v>
      </c>
      <c r="T15" s="331">
        <v>28</v>
      </c>
      <c r="U15" s="331">
        <v>4.47</v>
      </c>
      <c r="V15" s="331">
        <v>28</v>
      </c>
      <c r="W15" s="331">
        <v>4</v>
      </c>
      <c r="X15" s="331">
        <v>28</v>
      </c>
      <c r="Y15" s="331">
        <v>1</v>
      </c>
      <c r="Z15" s="331">
        <v>28</v>
      </c>
      <c r="AA15" s="331">
        <v>6.75</v>
      </c>
      <c r="AB15" s="331">
        <v>24</v>
      </c>
      <c r="AC15" s="331">
        <v>6</v>
      </c>
      <c r="AD15" s="331">
        <v>10</v>
      </c>
      <c r="AE15" s="331">
        <v>13.59</v>
      </c>
      <c r="AF15" s="331">
        <v>12.8</v>
      </c>
      <c r="AG15" s="331">
        <v>7.51</v>
      </c>
      <c r="AH15" s="331">
        <v>7.55</v>
      </c>
      <c r="AI15" s="331">
        <v>7.4</v>
      </c>
      <c r="AJ15" s="331">
        <v>7.45</v>
      </c>
    </row>
    <row r="16" spans="1:36">
      <c r="A16" s="330">
        <v>2020</v>
      </c>
      <c r="B16" s="543"/>
      <c r="C16" s="540">
        <v>8.5</v>
      </c>
      <c r="D16" s="331">
        <v>4.5</v>
      </c>
      <c r="E16" s="331">
        <v>5.5</v>
      </c>
      <c r="F16" s="331">
        <v>8.33</v>
      </c>
      <c r="G16" s="331">
        <v>0.15</v>
      </c>
      <c r="H16" s="331">
        <v>11.3</v>
      </c>
      <c r="I16" s="331">
        <v>0.2</v>
      </c>
      <c r="J16" s="331">
        <v>15</v>
      </c>
      <c r="K16" s="331">
        <v>0.25</v>
      </c>
      <c r="L16" s="331">
        <v>12.5</v>
      </c>
      <c r="M16" s="331">
        <v>3</v>
      </c>
      <c r="N16" s="331">
        <v>7</v>
      </c>
      <c r="O16" s="331">
        <v>0.1</v>
      </c>
      <c r="P16" s="331">
        <v>5.8</v>
      </c>
      <c r="Q16" s="331">
        <v>7.14</v>
      </c>
      <c r="R16" s="331">
        <v>4.93</v>
      </c>
      <c r="S16" s="331">
        <v>5.08</v>
      </c>
      <c r="T16" s="331">
        <v>28</v>
      </c>
      <c r="U16" s="331">
        <v>3.95</v>
      </c>
      <c r="V16" s="331">
        <v>28</v>
      </c>
      <c r="W16" s="331">
        <v>4</v>
      </c>
      <c r="X16" s="331">
        <v>28</v>
      </c>
      <c r="Y16" s="331">
        <v>1</v>
      </c>
      <c r="Z16" s="331">
        <v>28</v>
      </c>
      <c r="AA16" s="331">
        <v>4</v>
      </c>
      <c r="AB16" s="331">
        <v>17.420000000000002</v>
      </c>
      <c r="AC16" s="331">
        <v>2.9</v>
      </c>
      <c r="AD16" s="331">
        <v>5.74</v>
      </c>
      <c r="AE16" s="331">
        <v>10.29</v>
      </c>
      <c r="AF16" s="331">
        <v>8.3800000000000008</v>
      </c>
      <c r="AG16" s="331"/>
      <c r="AH16" s="331">
        <v>4.55</v>
      </c>
      <c r="AI16" s="331">
        <v>4.53</v>
      </c>
      <c r="AJ16" s="331">
        <v>4.55</v>
      </c>
    </row>
    <row r="17" spans="1:36">
      <c r="A17" s="330">
        <v>2021</v>
      </c>
      <c r="B17" s="543"/>
      <c r="C17" s="540">
        <v>9</v>
      </c>
      <c r="D17" s="331">
        <v>5</v>
      </c>
      <c r="E17" s="331">
        <v>6</v>
      </c>
      <c r="F17" s="331">
        <v>8.25</v>
      </c>
      <c r="G17" s="331">
        <v>0.08</v>
      </c>
      <c r="H17" s="331">
        <v>8</v>
      </c>
      <c r="I17" s="331">
        <v>0.01</v>
      </c>
      <c r="J17" s="331">
        <v>15</v>
      </c>
      <c r="K17" s="331">
        <v>0.15</v>
      </c>
      <c r="L17" s="331">
        <v>10.83</v>
      </c>
      <c r="M17" s="331">
        <v>0.15</v>
      </c>
      <c r="N17" s="331">
        <v>6.35</v>
      </c>
      <c r="O17" s="331">
        <v>0.05</v>
      </c>
      <c r="P17" s="331">
        <v>4.9400000000000004</v>
      </c>
      <c r="Q17" s="331">
        <v>5.94</v>
      </c>
      <c r="R17" s="331">
        <v>6.45</v>
      </c>
      <c r="S17" s="331">
        <v>6.67</v>
      </c>
      <c r="T17" s="331">
        <v>28</v>
      </c>
      <c r="U17" s="331">
        <v>4</v>
      </c>
      <c r="V17" s="331">
        <v>28</v>
      </c>
      <c r="W17" s="331">
        <v>3.02</v>
      </c>
      <c r="X17" s="331">
        <v>28</v>
      </c>
      <c r="Y17" s="331">
        <v>1</v>
      </c>
      <c r="Z17" s="331">
        <v>28</v>
      </c>
      <c r="AA17" s="331">
        <v>3.03</v>
      </c>
      <c r="AB17" s="331">
        <v>18</v>
      </c>
      <c r="AC17" s="331">
        <v>3.14</v>
      </c>
      <c r="AD17" s="331">
        <v>8.33</v>
      </c>
      <c r="AE17" s="331">
        <v>9.8699999999999992</v>
      </c>
      <c r="AF17" s="331">
        <v>9.48</v>
      </c>
      <c r="AG17" s="331"/>
      <c r="AH17" s="331">
        <v>6</v>
      </c>
      <c r="AI17" s="331">
        <v>5.88</v>
      </c>
      <c r="AJ17" s="331">
        <v>5.95</v>
      </c>
    </row>
    <row r="18" spans="1:36">
      <c r="A18" s="330">
        <v>2022</v>
      </c>
      <c r="B18" s="543"/>
      <c r="C18" s="540">
        <v>30.22</v>
      </c>
      <c r="D18" s="331">
        <v>14.5</v>
      </c>
      <c r="E18" s="331">
        <v>15.5</v>
      </c>
      <c r="F18" s="331">
        <v>30</v>
      </c>
      <c r="G18" s="331">
        <v>4</v>
      </c>
      <c r="H18" s="331">
        <v>28.5</v>
      </c>
      <c r="I18" s="331">
        <v>4.25</v>
      </c>
      <c r="J18" s="331">
        <v>30</v>
      </c>
      <c r="K18" s="331">
        <v>4.5</v>
      </c>
      <c r="L18" s="331">
        <v>26.5</v>
      </c>
      <c r="M18" s="331">
        <v>4.5</v>
      </c>
      <c r="N18" s="331">
        <v>6</v>
      </c>
      <c r="O18" s="331">
        <v>0.25</v>
      </c>
      <c r="P18" s="331">
        <v>14.06</v>
      </c>
      <c r="Q18" s="331">
        <v>18.489999999999998</v>
      </c>
      <c r="R18" s="331">
        <v>23.07</v>
      </c>
      <c r="S18" s="331">
        <v>23.73</v>
      </c>
      <c r="T18" s="331">
        <v>42.48</v>
      </c>
      <c r="U18" s="331">
        <v>5.66</v>
      </c>
      <c r="V18" s="331">
        <v>39</v>
      </c>
      <c r="W18" s="331">
        <v>2.81</v>
      </c>
      <c r="X18" s="331">
        <v>36.68</v>
      </c>
      <c r="Y18" s="331">
        <v>1.05</v>
      </c>
      <c r="Z18" s="331">
        <v>39.409999999999997</v>
      </c>
      <c r="AA18" s="331">
        <v>6</v>
      </c>
      <c r="AB18" s="331">
        <v>35.56</v>
      </c>
      <c r="AC18" s="331">
        <v>8</v>
      </c>
      <c r="AD18" s="331">
        <v>28.19</v>
      </c>
      <c r="AE18" s="331">
        <v>18.7</v>
      </c>
      <c r="AF18" s="331">
        <v>26.2</v>
      </c>
      <c r="AG18" s="331"/>
      <c r="AH18" s="331">
        <v>15.5</v>
      </c>
      <c r="AI18" s="331">
        <v>15.5</v>
      </c>
      <c r="AJ18" s="331">
        <v>15.5</v>
      </c>
    </row>
    <row r="19" spans="1:36">
      <c r="A19" s="330">
        <v>2023</v>
      </c>
      <c r="B19" s="543"/>
      <c r="C19" s="540">
        <v>14.5</v>
      </c>
      <c r="D19" s="331">
        <v>9</v>
      </c>
      <c r="E19" s="331">
        <v>10</v>
      </c>
      <c r="F19" s="331">
        <v>16.989999999999998</v>
      </c>
      <c r="G19" s="331">
        <v>2.5</v>
      </c>
      <c r="H19" s="331">
        <v>18.809999999999999</v>
      </c>
      <c r="I19" s="331">
        <v>1</v>
      </c>
      <c r="J19" s="331">
        <v>22</v>
      </c>
      <c r="K19" s="331">
        <v>1</v>
      </c>
      <c r="L19" s="331">
        <v>14.65</v>
      </c>
      <c r="M19" s="331">
        <v>2</v>
      </c>
      <c r="N19" s="331">
        <v>13</v>
      </c>
      <c r="O19" s="331">
        <v>0.25</v>
      </c>
      <c r="P19" s="331">
        <v>11.64</v>
      </c>
      <c r="Q19" s="331">
        <v>14.88</v>
      </c>
      <c r="R19" s="331">
        <v>10.55</v>
      </c>
      <c r="S19" s="331">
        <v>10.8</v>
      </c>
      <c r="T19" s="331">
        <v>28</v>
      </c>
      <c r="U19" s="331">
        <v>5.66</v>
      </c>
      <c r="V19" s="331">
        <v>34.97</v>
      </c>
      <c r="W19" s="331">
        <v>1</v>
      </c>
      <c r="X19" s="331">
        <v>32.54</v>
      </c>
      <c r="Y19" s="331">
        <v>3.5</v>
      </c>
      <c r="Z19" s="331">
        <v>36</v>
      </c>
      <c r="AA19" s="331">
        <v>1</v>
      </c>
      <c r="AB19" s="331">
        <v>26.5</v>
      </c>
      <c r="AC19" s="331">
        <v>7.5</v>
      </c>
      <c r="AD19" s="331">
        <v>12.39</v>
      </c>
      <c r="AE19" s="331">
        <v>14.21</v>
      </c>
      <c r="AF19" s="331">
        <v>14.38</v>
      </c>
      <c r="AG19" s="331"/>
      <c r="AH19" s="331">
        <v>9.4</v>
      </c>
      <c r="AI19" s="331">
        <v>9.0500000000000007</v>
      </c>
      <c r="AJ19" s="331">
        <v>9.24</v>
      </c>
    </row>
    <row r="20" spans="1:36">
      <c r="A20" s="261"/>
      <c r="B20" s="226"/>
      <c r="C20" s="540"/>
      <c r="D20" s="332"/>
      <c r="E20" s="331"/>
      <c r="F20" s="333"/>
      <c r="G20" s="331"/>
      <c r="H20" s="332"/>
      <c r="I20" s="331"/>
      <c r="J20" s="332"/>
      <c r="K20" s="331"/>
      <c r="L20" s="332"/>
      <c r="M20" s="331"/>
      <c r="N20" s="331"/>
      <c r="O20" s="331"/>
      <c r="P20" s="331"/>
      <c r="Q20" s="331"/>
      <c r="R20" s="331"/>
      <c r="S20" s="331"/>
      <c r="T20" s="331"/>
      <c r="U20" s="332"/>
      <c r="V20" s="331"/>
      <c r="W20" s="332"/>
      <c r="X20" s="331"/>
      <c r="Y20" s="332"/>
      <c r="Z20" s="331"/>
      <c r="AA20" s="332"/>
      <c r="AB20" s="331"/>
      <c r="AC20" s="332"/>
      <c r="AD20" s="331"/>
      <c r="AE20" s="331"/>
      <c r="AF20" s="331"/>
      <c r="AG20" s="331"/>
      <c r="AH20" s="334"/>
      <c r="AI20" s="334"/>
      <c r="AJ20" s="331"/>
    </row>
    <row r="21" spans="1:36">
      <c r="A21" s="261">
        <v>2018</v>
      </c>
      <c r="B21" s="471" t="s">
        <v>147</v>
      </c>
      <c r="C21" s="540">
        <v>15</v>
      </c>
      <c r="D21" s="332">
        <v>7.25</v>
      </c>
      <c r="E21" s="331">
        <v>8.75</v>
      </c>
      <c r="F21" s="332">
        <v>12.75</v>
      </c>
      <c r="G21" s="331">
        <v>4</v>
      </c>
      <c r="H21" s="332">
        <v>13</v>
      </c>
      <c r="I21" s="331">
        <v>4.5</v>
      </c>
      <c r="J21" s="332">
        <v>15</v>
      </c>
      <c r="K21" s="331">
        <v>4.53</v>
      </c>
      <c r="L21" s="332">
        <v>13</v>
      </c>
      <c r="M21" s="331">
        <v>5.13</v>
      </c>
      <c r="N21" s="331">
        <v>9.5</v>
      </c>
      <c r="O21" s="331">
        <v>0.5</v>
      </c>
      <c r="P21" s="331">
        <v>9.08</v>
      </c>
      <c r="Q21" s="331">
        <v>11.54</v>
      </c>
      <c r="R21" s="331">
        <v>10.57</v>
      </c>
      <c r="S21" s="331">
        <v>10.870154104158702</v>
      </c>
      <c r="T21" s="331">
        <v>28</v>
      </c>
      <c r="U21" s="332">
        <v>9.0299999999999994</v>
      </c>
      <c r="V21" s="331">
        <v>30</v>
      </c>
      <c r="W21" s="332">
        <v>4</v>
      </c>
      <c r="X21" s="331">
        <v>30</v>
      </c>
      <c r="Y21" s="332">
        <v>1</v>
      </c>
      <c r="Z21" s="331">
        <v>36.869999999999997</v>
      </c>
      <c r="AA21" s="332">
        <v>4.07</v>
      </c>
      <c r="AB21" s="331">
        <v>27</v>
      </c>
      <c r="AC21" s="332">
        <v>6</v>
      </c>
      <c r="AD21" s="331">
        <v>11.29</v>
      </c>
      <c r="AE21" s="331">
        <v>14.06</v>
      </c>
      <c r="AF21" s="331">
        <v>14.07</v>
      </c>
      <c r="AG21" s="331">
        <v>8.15</v>
      </c>
      <c r="AH21" s="334">
        <v>8.15</v>
      </c>
      <c r="AI21" s="334">
        <v>8.1</v>
      </c>
      <c r="AJ21" s="331">
        <v>8.15</v>
      </c>
    </row>
    <row r="22" spans="1:36">
      <c r="A22" s="261"/>
      <c r="B22" s="471" t="s">
        <v>148</v>
      </c>
      <c r="C22" s="540">
        <v>15</v>
      </c>
      <c r="D22" s="332">
        <v>7.25</v>
      </c>
      <c r="E22" s="331">
        <v>8.75</v>
      </c>
      <c r="F22" s="332">
        <v>12.75</v>
      </c>
      <c r="G22" s="331">
        <v>4</v>
      </c>
      <c r="H22" s="332">
        <v>13</v>
      </c>
      <c r="I22" s="331">
        <v>4.5</v>
      </c>
      <c r="J22" s="332">
        <v>15</v>
      </c>
      <c r="K22" s="331">
        <v>4.53</v>
      </c>
      <c r="L22" s="332">
        <v>13</v>
      </c>
      <c r="M22" s="331">
        <v>5.13</v>
      </c>
      <c r="N22" s="331">
        <v>9.5</v>
      </c>
      <c r="O22" s="331">
        <v>0.5</v>
      </c>
      <c r="P22" s="331">
        <v>9.0500000000000007</v>
      </c>
      <c r="Q22" s="331">
        <v>11.45</v>
      </c>
      <c r="R22" s="331">
        <v>10.050000000000001</v>
      </c>
      <c r="S22" s="331">
        <v>10.784801340758179</v>
      </c>
      <c r="T22" s="331">
        <v>28</v>
      </c>
      <c r="U22" s="332">
        <v>9.15</v>
      </c>
      <c r="V22" s="331">
        <v>30</v>
      </c>
      <c r="W22" s="332">
        <v>4</v>
      </c>
      <c r="X22" s="331">
        <v>30</v>
      </c>
      <c r="Y22" s="332">
        <v>1</v>
      </c>
      <c r="Z22" s="331">
        <v>36.869999999999997</v>
      </c>
      <c r="AA22" s="332">
        <v>4.07</v>
      </c>
      <c r="AB22" s="331">
        <v>27</v>
      </c>
      <c r="AC22" s="332">
        <v>6</v>
      </c>
      <c r="AD22" s="331">
        <v>11.27</v>
      </c>
      <c r="AE22" s="331">
        <v>14.03</v>
      </c>
      <c r="AF22" s="331">
        <v>14.11</v>
      </c>
      <c r="AG22" s="331">
        <v>8.15</v>
      </c>
      <c r="AH22" s="334">
        <v>8.15</v>
      </c>
      <c r="AI22" s="334">
        <v>8.1</v>
      </c>
      <c r="AJ22" s="331">
        <v>8.1199999999999992</v>
      </c>
    </row>
    <row r="23" spans="1:36">
      <c r="A23" s="261"/>
      <c r="B23" s="471" t="s">
        <v>149</v>
      </c>
      <c r="C23" s="540">
        <v>15</v>
      </c>
      <c r="D23" s="332">
        <v>7.25</v>
      </c>
      <c r="E23" s="331">
        <v>8.75</v>
      </c>
      <c r="F23" s="332">
        <v>12.75</v>
      </c>
      <c r="G23" s="331">
        <v>4</v>
      </c>
      <c r="H23" s="332">
        <v>12.75</v>
      </c>
      <c r="I23" s="331">
        <v>4.5</v>
      </c>
      <c r="J23" s="332">
        <v>15</v>
      </c>
      <c r="K23" s="331">
        <v>4.53</v>
      </c>
      <c r="L23" s="332">
        <v>13</v>
      </c>
      <c r="M23" s="331">
        <v>5.13</v>
      </c>
      <c r="N23" s="331">
        <v>9.5</v>
      </c>
      <c r="O23" s="331">
        <v>0.5</v>
      </c>
      <c r="P23" s="331">
        <v>9</v>
      </c>
      <c r="Q23" s="331">
        <v>11.41</v>
      </c>
      <c r="R23" s="331">
        <v>10.33</v>
      </c>
      <c r="S23" s="331">
        <v>10.849822569756503</v>
      </c>
      <c r="T23" s="331">
        <v>28</v>
      </c>
      <c r="U23" s="332">
        <v>9.14</v>
      </c>
      <c r="V23" s="331">
        <v>30</v>
      </c>
      <c r="W23" s="332">
        <v>5</v>
      </c>
      <c r="X23" s="331">
        <v>30</v>
      </c>
      <c r="Y23" s="332">
        <v>1</v>
      </c>
      <c r="Z23" s="331">
        <v>36.869999999999997</v>
      </c>
      <c r="AA23" s="332">
        <v>4.07</v>
      </c>
      <c r="AB23" s="331">
        <v>27</v>
      </c>
      <c r="AC23" s="332">
        <v>6</v>
      </c>
      <c r="AD23" s="331">
        <v>11.1</v>
      </c>
      <c r="AE23" s="331">
        <v>14.04</v>
      </c>
      <c r="AF23" s="331">
        <v>14.25</v>
      </c>
      <c r="AG23" s="331">
        <v>8.43</v>
      </c>
      <c r="AH23" s="334">
        <v>8.5</v>
      </c>
      <c r="AI23" s="334">
        <v>8.15</v>
      </c>
      <c r="AJ23" s="331">
        <v>8.41</v>
      </c>
    </row>
    <row r="24" spans="1:36">
      <c r="A24" s="261"/>
      <c r="B24" s="471" t="s">
        <v>150</v>
      </c>
      <c r="C24" s="540">
        <v>15</v>
      </c>
      <c r="D24" s="332">
        <v>7.25</v>
      </c>
      <c r="E24" s="331">
        <v>8.5</v>
      </c>
      <c r="F24" s="332">
        <v>12.75</v>
      </c>
      <c r="G24" s="331">
        <v>4</v>
      </c>
      <c r="H24" s="332">
        <v>12.75</v>
      </c>
      <c r="I24" s="331">
        <v>4.5</v>
      </c>
      <c r="J24" s="332">
        <v>15</v>
      </c>
      <c r="K24" s="331">
        <v>4.53</v>
      </c>
      <c r="L24" s="332">
        <v>13.75</v>
      </c>
      <c r="M24" s="331">
        <v>5.13</v>
      </c>
      <c r="N24" s="331">
        <v>9.5</v>
      </c>
      <c r="O24" s="331">
        <v>0.5</v>
      </c>
      <c r="P24" s="331">
        <v>8.98</v>
      </c>
      <c r="Q24" s="331">
        <v>11.38</v>
      </c>
      <c r="R24" s="331">
        <v>10.75</v>
      </c>
      <c r="S24" s="331">
        <v>11.121144670292091</v>
      </c>
      <c r="T24" s="331">
        <v>28</v>
      </c>
      <c r="U24" s="332">
        <v>8.8000000000000007</v>
      </c>
      <c r="V24" s="331">
        <v>30</v>
      </c>
      <c r="W24" s="332">
        <v>5</v>
      </c>
      <c r="X24" s="331">
        <v>30</v>
      </c>
      <c r="Y24" s="332">
        <v>1</v>
      </c>
      <c r="Z24" s="331">
        <v>36.869999999999997</v>
      </c>
      <c r="AA24" s="332">
        <v>4.07</v>
      </c>
      <c r="AB24" s="331">
        <v>27</v>
      </c>
      <c r="AC24" s="332">
        <v>6</v>
      </c>
      <c r="AD24" s="331">
        <v>11.27</v>
      </c>
      <c r="AE24" s="331">
        <v>14.13</v>
      </c>
      <c r="AF24" s="331">
        <v>14.29</v>
      </c>
      <c r="AG24" s="331">
        <v>7.9</v>
      </c>
      <c r="AH24" s="334">
        <v>7.9</v>
      </c>
      <c r="AI24" s="334">
        <v>7.8</v>
      </c>
      <c r="AJ24" s="331">
        <v>7.86</v>
      </c>
    </row>
    <row r="25" spans="1:36">
      <c r="A25" s="261"/>
      <c r="B25" s="471" t="s">
        <v>151</v>
      </c>
      <c r="C25" s="540">
        <v>15</v>
      </c>
      <c r="D25" s="332">
        <v>7.25</v>
      </c>
      <c r="E25" s="331">
        <v>8.5</v>
      </c>
      <c r="F25" s="332">
        <v>15</v>
      </c>
      <c r="G25" s="331">
        <v>4.25</v>
      </c>
      <c r="H25" s="332">
        <v>15</v>
      </c>
      <c r="I25" s="331">
        <v>4.5</v>
      </c>
      <c r="J25" s="332">
        <v>15</v>
      </c>
      <c r="K25" s="331">
        <v>4.53</v>
      </c>
      <c r="L25" s="332">
        <v>13</v>
      </c>
      <c r="M25" s="331">
        <v>5.13</v>
      </c>
      <c r="N25" s="331">
        <v>9.5</v>
      </c>
      <c r="O25" s="331">
        <v>0.5</v>
      </c>
      <c r="P25" s="331">
        <v>8.91</v>
      </c>
      <c r="Q25" s="331">
        <v>11.23</v>
      </c>
      <c r="R25" s="331">
        <v>10.67</v>
      </c>
      <c r="S25" s="331">
        <v>11.084337072051143</v>
      </c>
      <c r="T25" s="331">
        <v>28</v>
      </c>
      <c r="U25" s="332">
        <v>6.5</v>
      </c>
      <c r="V25" s="331">
        <v>30</v>
      </c>
      <c r="W25" s="332">
        <v>5</v>
      </c>
      <c r="X25" s="331">
        <v>30</v>
      </c>
      <c r="Y25" s="332">
        <v>1</v>
      </c>
      <c r="Z25" s="331">
        <v>36.869999999999997</v>
      </c>
      <c r="AA25" s="332">
        <v>4.07</v>
      </c>
      <c r="AB25" s="331">
        <v>27</v>
      </c>
      <c r="AC25" s="332">
        <v>6</v>
      </c>
      <c r="AD25" s="331">
        <v>11.34</v>
      </c>
      <c r="AE25" s="331">
        <v>14.06</v>
      </c>
      <c r="AF25" s="331">
        <v>14.15</v>
      </c>
      <c r="AG25" s="331">
        <v>7.95</v>
      </c>
      <c r="AH25" s="334">
        <v>7.95</v>
      </c>
      <c r="AI25" s="334">
        <v>7.9</v>
      </c>
      <c r="AJ25" s="331">
        <v>7.93</v>
      </c>
    </row>
    <row r="26" spans="1:36">
      <c r="A26" s="261"/>
      <c r="B26" s="471" t="s">
        <v>152</v>
      </c>
      <c r="C26" s="540">
        <v>15</v>
      </c>
      <c r="D26" s="332">
        <v>7.25</v>
      </c>
      <c r="E26" s="331">
        <v>8.5</v>
      </c>
      <c r="F26" s="332">
        <v>15</v>
      </c>
      <c r="G26" s="331">
        <v>4.25</v>
      </c>
      <c r="H26" s="332">
        <v>15</v>
      </c>
      <c r="I26" s="331">
        <v>4.5</v>
      </c>
      <c r="J26" s="332">
        <v>15</v>
      </c>
      <c r="K26" s="331">
        <v>4.53</v>
      </c>
      <c r="L26" s="332">
        <v>13.5</v>
      </c>
      <c r="M26" s="331">
        <v>5.13</v>
      </c>
      <c r="N26" s="331">
        <v>8.5</v>
      </c>
      <c r="O26" s="331">
        <v>0.5</v>
      </c>
      <c r="P26" s="331">
        <v>8.92</v>
      </c>
      <c r="Q26" s="331">
        <v>11.26</v>
      </c>
      <c r="R26" s="331">
        <v>10.57</v>
      </c>
      <c r="S26" s="331">
        <v>10.891933089531994</v>
      </c>
      <c r="T26" s="331">
        <v>28</v>
      </c>
      <c r="U26" s="332">
        <v>8.9700000000000006</v>
      </c>
      <c r="V26" s="331">
        <v>30</v>
      </c>
      <c r="W26" s="332">
        <v>6</v>
      </c>
      <c r="X26" s="331">
        <v>30</v>
      </c>
      <c r="Y26" s="332">
        <v>1</v>
      </c>
      <c r="Z26" s="331">
        <v>36.869999999999997</v>
      </c>
      <c r="AA26" s="332">
        <v>4.07</v>
      </c>
      <c r="AB26" s="331">
        <v>27</v>
      </c>
      <c r="AC26" s="332">
        <v>6</v>
      </c>
      <c r="AD26" s="331">
        <v>11.2</v>
      </c>
      <c r="AE26" s="331">
        <v>14.05</v>
      </c>
      <c r="AF26" s="331">
        <v>13.94</v>
      </c>
      <c r="AG26" s="331">
        <v>8.5</v>
      </c>
      <c r="AH26" s="334">
        <v>8.52</v>
      </c>
      <c r="AI26" s="334">
        <v>8.4499999999999993</v>
      </c>
      <c r="AJ26" s="331">
        <v>8.5</v>
      </c>
    </row>
    <row r="27" spans="1:36">
      <c r="A27" s="261"/>
      <c r="B27" s="471" t="s">
        <v>153</v>
      </c>
      <c r="C27" s="540">
        <v>15</v>
      </c>
      <c r="D27" s="332">
        <v>7.25</v>
      </c>
      <c r="E27" s="331">
        <v>8.5</v>
      </c>
      <c r="F27" s="332">
        <v>15</v>
      </c>
      <c r="G27" s="331">
        <v>4.25</v>
      </c>
      <c r="H27" s="332">
        <v>15</v>
      </c>
      <c r="I27" s="331">
        <v>4.5</v>
      </c>
      <c r="J27" s="332">
        <v>15</v>
      </c>
      <c r="K27" s="331">
        <v>4</v>
      </c>
      <c r="L27" s="332">
        <v>13.5</v>
      </c>
      <c r="M27" s="331">
        <v>5.13</v>
      </c>
      <c r="N27" s="331">
        <v>8.5</v>
      </c>
      <c r="O27" s="331">
        <v>0.5</v>
      </c>
      <c r="P27" s="331">
        <v>8.64</v>
      </c>
      <c r="Q27" s="331">
        <v>10.82</v>
      </c>
      <c r="R27" s="331">
        <v>10.43</v>
      </c>
      <c r="S27" s="331">
        <v>10.767436586187166</v>
      </c>
      <c r="T27" s="331">
        <v>28</v>
      </c>
      <c r="U27" s="332">
        <v>6</v>
      </c>
      <c r="V27" s="331">
        <v>28</v>
      </c>
      <c r="W27" s="332">
        <v>5</v>
      </c>
      <c r="X27" s="331">
        <v>28</v>
      </c>
      <c r="Y27" s="332">
        <v>1</v>
      </c>
      <c r="Z27" s="331">
        <v>29</v>
      </c>
      <c r="AA27" s="332">
        <v>3.5</v>
      </c>
      <c r="AB27" s="331">
        <v>27</v>
      </c>
      <c r="AC27" s="332">
        <v>4.08</v>
      </c>
      <c r="AD27" s="331">
        <v>11.41</v>
      </c>
      <c r="AE27" s="331">
        <v>14.07</v>
      </c>
      <c r="AF27" s="331">
        <v>13.95</v>
      </c>
      <c r="AG27" s="331">
        <v>8.5</v>
      </c>
      <c r="AH27" s="334">
        <v>8.5</v>
      </c>
      <c r="AI27" s="334">
        <v>8.35</v>
      </c>
      <c r="AJ27" s="331">
        <v>8.4600000000000009</v>
      </c>
    </row>
    <row r="28" spans="1:36">
      <c r="A28" s="261"/>
      <c r="B28" s="471" t="s">
        <v>154</v>
      </c>
      <c r="C28" s="540">
        <v>15</v>
      </c>
      <c r="D28" s="332">
        <v>7.25</v>
      </c>
      <c r="E28" s="331">
        <v>8.5</v>
      </c>
      <c r="F28" s="332">
        <v>12.25</v>
      </c>
      <c r="G28" s="331">
        <v>4.25</v>
      </c>
      <c r="H28" s="332">
        <v>12.25</v>
      </c>
      <c r="I28" s="331">
        <v>4.5</v>
      </c>
      <c r="J28" s="332">
        <v>15</v>
      </c>
      <c r="K28" s="331">
        <v>4.53</v>
      </c>
      <c r="L28" s="332">
        <v>13.5</v>
      </c>
      <c r="M28" s="331">
        <v>5.13</v>
      </c>
      <c r="N28" s="331">
        <v>8.5</v>
      </c>
      <c r="O28" s="331">
        <v>0.5</v>
      </c>
      <c r="P28" s="331">
        <v>8.66</v>
      </c>
      <c r="Q28" s="331">
        <v>10.81</v>
      </c>
      <c r="R28" s="331">
        <v>10.24</v>
      </c>
      <c r="S28" s="331">
        <v>10.693735049353055</v>
      </c>
      <c r="T28" s="331">
        <v>28</v>
      </c>
      <c r="U28" s="332">
        <v>8.48</v>
      </c>
      <c r="V28" s="331">
        <v>30.5</v>
      </c>
      <c r="W28" s="332">
        <v>4</v>
      </c>
      <c r="X28" s="331">
        <v>28</v>
      </c>
      <c r="Y28" s="332">
        <v>1</v>
      </c>
      <c r="Z28" s="331">
        <v>29</v>
      </c>
      <c r="AA28" s="332">
        <v>5.5</v>
      </c>
      <c r="AB28" s="331">
        <v>27</v>
      </c>
      <c r="AC28" s="332">
        <v>4.0999999999999996</v>
      </c>
      <c r="AD28" s="331">
        <v>11.65</v>
      </c>
      <c r="AE28" s="331">
        <v>14.18</v>
      </c>
      <c r="AF28" s="331">
        <v>14.35</v>
      </c>
      <c r="AG28" s="331">
        <v>7.88</v>
      </c>
      <c r="AH28" s="334">
        <v>8.15</v>
      </c>
      <c r="AI28" s="334">
        <v>7.8</v>
      </c>
      <c r="AJ28" s="331">
        <v>7.92</v>
      </c>
    </row>
    <row r="29" spans="1:36">
      <c r="A29" s="261"/>
      <c r="B29" s="471" t="s">
        <v>155</v>
      </c>
      <c r="C29" s="540">
        <v>15</v>
      </c>
      <c r="D29" s="332">
        <v>7.25</v>
      </c>
      <c r="E29" s="331">
        <v>8.5</v>
      </c>
      <c r="F29" s="332">
        <v>12.55</v>
      </c>
      <c r="G29" s="331">
        <v>4</v>
      </c>
      <c r="H29" s="332">
        <v>14.06</v>
      </c>
      <c r="I29" s="331">
        <v>4</v>
      </c>
      <c r="J29" s="332">
        <v>15</v>
      </c>
      <c r="K29" s="331">
        <v>4.53</v>
      </c>
      <c r="L29" s="332">
        <v>13.5</v>
      </c>
      <c r="M29" s="331">
        <v>5.13</v>
      </c>
      <c r="N29" s="331">
        <v>8.5</v>
      </c>
      <c r="O29" s="331">
        <v>0.5</v>
      </c>
      <c r="P29" s="331">
        <v>8.69</v>
      </c>
      <c r="Q29" s="331">
        <v>10.84</v>
      </c>
      <c r="R29" s="331">
        <v>9.7200000000000006</v>
      </c>
      <c r="S29" s="331">
        <v>9.9661764291933661</v>
      </c>
      <c r="T29" s="331">
        <v>28</v>
      </c>
      <c r="U29" s="332">
        <v>9</v>
      </c>
      <c r="V29" s="331">
        <v>28</v>
      </c>
      <c r="W29" s="332">
        <v>2</v>
      </c>
      <c r="X29" s="331">
        <v>28</v>
      </c>
      <c r="Y29" s="332">
        <v>1</v>
      </c>
      <c r="Z29" s="331">
        <v>29</v>
      </c>
      <c r="AA29" s="332">
        <v>2</v>
      </c>
      <c r="AB29" s="331">
        <v>27</v>
      </c>
      <c r="AC29" s="332">
        <v>6</v>
      </c>
      <c r="AD29" s="331">
        <v>11.72</v>
      </c>
      <c r="AE29" s="331">
        <v>14.27</v>
      </c>
      <c r="AF29" s="331">
        <v>14.22</v>
      </c>
      <c r="AG29" s="331">
        <v>8.35</v>
      </c>
      <c r="AH29" s="334">
        <v>8.4499999999999993</v>
      </c>
      <c r="AI29" s="334">
        <v>8.35</v>
      </c>
      <c r="AJ29" s="331">
        <v>8.4</v>
      </c>
    </row>
    <row r="30" spans="1:36">
      <c r="A30" s="261"/>
      <c r="B30" s="471" t="s">
        <v>156</v>
      </c>
      <c r="C30" s="540">
        <v>15</v>
      </c>
      <c r="D30" s="332">
        <v>7.25</v>
      </c>
      <c r="E30" s="331">
        <v>8.5</v>
      </c>
      <c r="F30" s="332">
        <v>12.55</v>
      </c>
      <c r="G30" s="331">
        <v>4.25</v>
      </c>
      <c r="H30" s="332">
        <v>12.75</v>
      </c>
      <c r="I30" s="331">
        <v>4.5</v>
      </c>
      <c r="J30" s="332">
        <v>15</v>
      </c>
      <c r="K30" s="331">
        <v>4.53</v>
      </c>
      <c r="L30" s="332">
        <v>13.5</v>
      </c>
      <c r="M30" s="331">
        <v>5.13</v>
      </c>
      <c r="N30" s="331">
        <v>8.5</v>
      </c>
      <c r="O30" s="331">
        <v>0.5</v>
      </c>
      <c r="P30" s="331">
        <v>8.73</v>
      </c>
      <c r="Q30" s="331">
        <v>10.78</v>
      </c>
      <c r="R30" s="331">
        <v>10.09</v>
      </c>
      <c r="S30" s="331">
        <v>10.345718832479429</v>
      </c>
      <c r="T30" s="331">
        <v>28</v>
      </c>
      <c r="U30" s="332">
        <v>2.5</v>
      </c>
      <c r="V30" s="331">
        <v>28</v>
      </c>
      <c r="W30" s="332">
        <v>2</v>
      </c>
      <c r="X30" s="331">
        <v>28</v>
      </c>
      <c r="Y30" s="332">
        <v>2</v>
      </c>
      <c r="Z30" s="331">
        <v>29</v>
      </c>
      <c r="AA30" s="332">
        <v>2</v>
      </c>
      <c r="AB30" s="331">
        <v>27</v>
      </c>
      <c r="AC30" s="332">
        <v>4</v>
      </c>
      <c r="AD30" s="331">
        <v>12.34</v>
      </c>
      <c r="AE30" s="331">
        <v>14.36</v>
      </c>
      <c r="AF30" s="331">
        <v>14.46</v>
      </c>
      <c r="AG30" s="331">
        <v>8.4600000000000009</v>
      </c>
      <c r="AH30" s="334">
        <v>8.5</v>
      </c>
      <c r="AI30" s="334">
        <v>8.4</v>
      </c>
      <c r="AJ30" s="331">
        <v>8.44</v>
      </c>
    </row>
    <row r="31" spans="1:36">
      <c r="A31" s="261"/>
      <c r="B31" s="471" t="s">
        <v>157</v>
      </c>
      <c r="C31" s="540">
        <v>15</v>
      </c>
      <c r="D31" s="332">
        <v>8</v>
      </c>
      <c r="E31" s="331">
        <v>9</v>
      </c>
      <c r="F31" s="332">
        <v>12.55</v>
      </c>
      <c r="G31" s="331">
        <v>4.25</v>
      </c>
      <c r="H31" s="332">
        <v>14</v>
      </c>
      <c r="I31" s="331">
        <v>4</v>
      </c>
      <c r="J31" s="332">
        <v>15</v>
      </c>
      <c r="K31" s="331">
        <v>4.53</v>
      </c>
      <c r="L31" s="332">
        <v>13.5</v>
      </c>
      <c r="M31" s="331">
        <v>5.13</v>
      </c>
      <c r="N31" s="331">
        <v>8.5</v>
      </c>
      <c r="O31" s="331">
        <v>0.5</v>
      </c>
      <c r="P31" s="331">
        <v>8.77</v>
      </c>
      <c r="Q31" s="331">
        <v>10.81</v>
      </c>
      <c r="R31" s="331">
        <v>10.38</v>
      </c>
      <c r="S31" s="331">
        <v>10.677479946952479</v>
      </c>
      <c r="T31" s="331">
        <v>28</v>
      </c>
      <c r="U31" s="332">
        <v>2.5</v>
      </c>
      <c r="V31" s="331">
        <v>28</v>
      </c>
      <c r="W31" s="332">
        <v>2</v>
      </c>
      <c r="X31" s="331">
        <v>30</v>
      </c>
      <c r="Y31" s="332">
        <v>1</v>
      </c>
      <c r="Z31" s="331">
        <v>29</v>
      </c>
      <c r="AA31" s="332">
        <v>7.75</v>
      </c>
      <c r="AB31" s="331">
        <v>27</v>
      </c>
      <c r="AC31" s="332">
        <v>4</v>
      </c>
      <c r="AD31" s="331">
        <v>12.12</v>
      </c>
      <c r="AE31" s="331">
        <v>14.5</v>
      </c>
      <c r="AF31" s="331">
        <v>14.62</v>
      </c>
      <c r="AG31" s="331">
        <v>9</v>
      </c>
      <c r="AH31" s="334">
        <v>9</v>
      </c>
      <c r="AI31" s="334">
        <v>8.85</v>
      </c>
      <c r="AJ31" s="331">
        <v>8.9600000000000009</v>
      </c>
    </row>
    <row r="32" spans="1:36">
      <c r="A32" s="261"/>
      <c r="B32" s="471" t="s">
        <v>158</v>
      </c>
      <c r="C32" s="540">
        <v>15</v>
      </c>
      <c r="D32" s="332">
        <v>8</v>
      </c>
      <c r="E32" s="331">
        <v>9</v>
      </c>
      <c r="F32" s="332">
        <v>13.8</v>
      </c>
      <c r="G32" s="331">
        <v>4</v>
      </c>
      <c r="H32" s="332">
        <v>14</v>
      </c>
      <c r="I32" s="331">
        <v>4.5</v>
      </c>
      <c r="J32" s="332">
        <v>15</v>
      </c>
      <c r="K32" s="331">
        <v>4.53</v>
      </c>
      <c r="L32" s="332">
        <v>13.5</v>
      </c>
      <c r="M32" s="331">
        <v>5.4</v>
      </c>
      <c r="N32" s="331">
        <v>8.5</v>
      </c>
      <c r="O32" s="331">
        <v>0.5</v>
      </c>
      <c r="P32" s="331">
        <v>8.81</v>
      </c>
      <c r="Q32" s="331">
        <v>10.85</v>
      </c>
      <c r="R32" s="331">
        <v>10.94</v>
      </c>
      <c r="S32" s="331">
        <v>11.2682990500378</v>
      </c>
      <c r="T32" s="331">
        <v>28</v>
      </c>
      <c r="U32" s="332">
        <v>7.93</v>
      </c>
      <c r="V32" s="331">
        <v>28</v>
      </c>
      <c r="W32" s="332">
        <v>4</v>
      </c>
      <c r="X32" s="331">
        <v>28</v>
      </c>
      <c r="Y32" s="332">
        <v>1</v>
      </c>
      <c r="Z32" s="331">
        <v>29</v>
      </c>
      <c r="AA32" s="332">
        <v>3.5</v>
      </c>
      <c r="AB32" s="331">
        <v>27</v>
      </c>
      <c r="AC32" s="332">
        <v>6</v>
      </c>
      <c r="AD32" s="331">
        <v>11.94</v>
      </c>
      <c r="AE32" s="331">
        <v>14.4</v>
      </c>
      <c r="AF32" s="331">
        <v>14.54</v>
      </c>
      <c r="AG32" s="331">
        <v>9</v>
      </c>
      <c r="AH32" s="334">
        <v>9</v>
      </c>
      <c r="AI32" s="334">
        <v>8.9</v>
      </c>
      <c r="AJ32" s="331">
        <v>8.9499999999999993</v>
      </c>
    </row>
    <row r="33" spans="1:36">
      <c r="A33" s="261"/>
      <c r="B33" s="226"/>
      <c r="C33" s="540"/>
      <c r="D33" s="332"/>
      <c r="E33" s="331"/>
      <c r="F33" s="332"/>
      <c r="G33" s="331"/>
      <c r="H33" s="332"/>
      <c r="I33" s="331"/>
      <c r="J33" s="332"/>
      <c r="K33" s="331"/>
      <c r="L33" s="332"/>
      <c r="M33" s="331"/>
      <c r="N33" s="331"/>
      <c r="O33" s="331"/>
      <c r="P33" s="331"/>
      <c r="Q33" s="331"/>
      <c r="R33" s="331"/>
      <c r="S33" s="331"/>
      <c r="T33" s="331"/>
      <c r="U33" s="332"/>
      <c r="V33" s="331"/>
      <c r="W33" s="332"/>
      <c r="X33" s="331"/>
      <c r="Y33" s="332"/>
      <c r="Z33" s="331"/>
      <c r="AA33" s="332"/>
      <c r="AB33" s="331"/>
      <c r="AC33" s="332"/>
      <c r="AD33" s="331"/>
      <c r="AE33" s="331"/>
      <c r="AF33" s="331"/>
      <c r="AG33" s="331"/>
      <c r="AH33" s="334"/>
      <c r="AI33" s="334"/>
      <c r="AJ33" s="331"/>
    </row>
    <row r="34" spans="1:36">
      <c r="A34" s="261">
        <v>2019</v>
      </c>
      <c r="B34" s="471" t="s">
        <v>147</v>
      </c>
      <c r="C34" s="540">
        <v>15</v>
      </c>
      <c r="D34" s="332">
        <v>8</v>
      </c>
      <c r="E34" s="331">
        <v>9</v>
      </c>
      <c r="F34" s="332">
        <v>13.65</v>
      </c>
      <c r="G34" s="331">
        <v>4</v>
      </c>
      <c r="H34" s="332">
        <v>14</v>
      </c>
      <c r="I34" s="331">
        <v>4.5</v>
      </c>
      <c r="J34" s="332">
        <v>15</v>
      </c>
      <c r="K34" s="331">
        <v>4</v>
      </c>
      <c r="L34" s="332">
        <v>13.5</v>
      </c>
      <c r="M34" s="331">
        <v>5.13</v>
      </c>
      <c r="N34" s="331">
        <v>8.5</v>
      </c>
      <c r="O34" s="331">
        <v>0.5</v>
      </c>
      <c r="P34" s="331">
        <v>8.85</v>
      </c>
      <c r="Q34" s="331">
        <v>10.91</v>
      </c>
      <c r="R34" s="331">
        <v>11.21</v>
      </c>
      <c r="S34" s="331">
        <v>11.6</v>
      </c>
      <c r="T34" s="331">
        <v>28</v>
      </c>
      <c r="U34" s="332">
        <v>7.93</v>
      </c>
      <c r="V34" s="331">
        <v>28</v>
      </c>
      <c r="W34" s="332">
        <v>4</v>
      </c>
      <c r="X34" s="331">
        <v>28</v>
      </c>
      <c r="Y34" s="332">
        <v>1</v>
      </c>
      <c r="Z34" s="331">
        <v>29</v>
      </c>
      <c r="AA34" s="332">
        <v>7.75</v>
      </c>
      <c r="AB34" s="331">
        <v>27</v>
      </c>
      <c r="AC34" s="332">
        <v>6</v>
      </c>
      <c r="AD34" s="331">
        <v>12.05</v>
      </c>
      <c r="AE34" s="331">
        <v>14.44</v>
      </c>
      <c r="AF34" s="331">
        <v>14.5</v>
      </c>
      <c r="AG34" s="331">
        <v>9</v>
      </c>
      <c r="AH34" s="334">
        <v>9</v>
      </c>
      <c r="AI34" s="334">
        <v>9</v>
      </c>
      <c r="AJ34" s="331">
        <v>9</v>
      </c>
    </row>
    <row r="35" spans="1:36">
      <c r="A35" s="261"/>
      <c r="B35" s="471" t="s">
        <v>148</v>
      </c>
      <c r="C35" s="540">
        <v>15</v>
      </c>
      <c r="D35" s="332">
        <v>8</v>
      </c>
      <c r="E35" s="331">
        <v>9</v>
      </c>
      <c r="F35" s="332">
        <v>13.65</v>
      </c>
      <c r="G35" s="331">
        <v>4</v>
      </c>
      <c r="H35" s="332">
        <v>13.5</v>
      </c>
      <c r="I35" s="331">
        <v>4.5</v>
      </c>
      <c r="J35" s="332">
        <v>15</v>
      </c>
      <c r="K35" s="331">
        <v>4</v>
      </c>
      <c r="L35" s="332">
        <v>13.5</v>
      </c>
      <c r="M35" s="331">
        <v>5.4</v>
      </c>
      <c r="N35" s="331">
        <v>8.5</v>
      </c>
      <c r="O35" s="331">
        <v>0.2</v>
      </c>
      <c r="P35" s="331">
        <v>8.8800000000000008</v>
      </c>
      <c r="Q35" s="331">
        <v>10.96</v>
      </c>
      <c r="R35" s="331">
        <v>11.13</v>
      </c>
      <c r="S35" s="331">
        <v>11.45</v>
      </c>
      <c r="T35" s="331">
        <v>28</v>
      </c>
      <c r="U35" s="332">
        <v>7.93</v>
      </c>
      <c r="V35" s="331">
        <v>28</v>
      </c>
      <c r="W35" s="332">
        <v>4</v>
      </c>
      <c r="X35" s="331">
        <v>28</v>
      </c>
      <c r="Y35" s="332">
        <v>1</v>
      </c>
      <c r="Z35" s="331">
        <v>29</v>
      </c>
      <c r="AA35" s="332">
        <v>7.75</v>
      </c>
      <c r="AB35" s="331">
        <v>27</v>
      </c>
      <c r="AC35" s="332">
        <v>6</v>
      </c>
      <c r="AD35" s="331">
        <v>12.3</v>
      </c>
      <c r="AE35" s="331">
        <v>14.48</v>
      </c>
      <c r="AF35" s="331">
        <v>14.69</v>
      </c>
      <c r="AG35" s="331">
        <v>9</v>
      </c>
      <c r="AH35" s="334">
        <v>9</v>
      </c>
      <c r="AI35" s="334">
        <v>8.9499999999999993</v>
      </c>
      <c r="AJ35" s="331">
        <v>8.9600000000000009</v>
      </c>
    </row>
    <row r="36" spans="1:36">
      <c r="A36" s="261"/>
      <c r="B36" s="471" t="s">
        <v>149</v>
      </c>
      <c r="C36" s="540">
        <v>15</v>
      </c>
      <c r="D36" s="332">
        <v>8</v>
      </c>
      <c r="E36" s="331">
        <v>9</v>
      </c>
      <c r="F36" s="332">
        <v>13.25</v>
      </c>
      <c r="G36" s="331">
        <v>4</v>
      </c>
      <c r="H36" s="332">
        <v>14</v>
      </c>
      <c r="I36" s="331">
        <v>4</v>
      </c>
      <c r="J36" s="332">
        <v>15</v>
      </c>
      <c r="K36" s="331">
        <v>4</v>
      </c>
      <c r="L36" s="332">
        <v>13.5</v>
      </c>
      <c r="M36" s="331">
        <v>5.4</v>
      </c>
      <c r="N36" s="331">
        <v>8.5</v>
      </c>
      <c r="O36" s="331">
        <v>0.2</v>
      </c>
      <c r="P36" s="331">
        <v>8.98</v>
      </c>
      <c r="Q36" s="331">
        <v>11.11</v>
      </c>
      <c r="R36" s="331">
        <v>11.42</v>
      </c>
      <c r="S36" s="331">
        <v>11.79</v>
      </c>
      <c r="T36" s="331">
        <v>28</v>
      </c>
      <c r="U36" s="332">
        <v>5</v>
      </c>
      <c r="V36" s="331">
        <v>28</v>
      </c>
      <c r="W36" s="332">
        <v>4</v>
      </c>
      <c r="X36" s="331">
        <v>28</v>
      </c>
      <c r="Y36" s="332">
        <v>1</v>
      </c>
      <c r="Z36" s="331">
        <v>29</v>
      </c>
      <c r="AA36" s="332">
        <v>6</v>
      </c>
      <c r="AB36" s="331">
        <v>27</v>
      </c>
      <c r="AC36" s="332">
        <v>5.5</v>
      </c>
      <c r="AD36" s="331">
        <v>12.23</v>
      </c>
      <c r="AE36" s="331">
        <v>14.49</v>
      </c>
      <c r="AF36" s="331">
        <v>14.64</v>
      </c>
      <c r="AG36" s="331">
        <v>8.59</v>
      </c>
      <c r="AH36" s="334">
        <v>8.57</v>
      </c>
      <c r="AI36" s="334">
        <v>8.4499999999999993</v>
      </c>
      <c r="AJ36" s="331">
        <v>8.51</v>
      </c>
    </row>
    <row r="37" spans="1:36">
      <c r="A37" s="261"/>
      <c r="B37" s="471" t="s">
        <v>150</v>
      </c>
      <c r="C37" s="540">
        <v>15</v>
      </c>
      <c r="D37" s="332">
        <v>8</v>
      </c>
      <c r="E37" s="331">
        <v>9</v>
      </c>
      <c r="F37" s="332">
        <v>14</v>
      </c>
      <c r="G37" s="331">
        <v>4</v>
      </c>
      <c r="H37" s="332">
        <v>14</v>
      </c>
      <c r="I37" s="331">
        <v>4.5</v>
      </c>
      <c r="J37" s="332">
        <v>15</v>
      </c>
      <c r="K37" s="331">
        <v>4</v>
      </c>
      <c r="L37" s="332">
        <v>13</v>
      </c>
      <c r="M37" s="331">
        <v>5.4</v>
      </c>
      <c r="N37" s="331">
        <v>7.5</v>
      </c>
      <c r="O37" s="331">
        <v>0.2</v>
      </c>
      <c r="P37" s="331">
        <v>8.9700000000000006</v>
      </c>
      <c r="Q37" s="331">
        <v>11.15</v>
      </c>
      <c r="R37" s="331">
        <v>11.24</v>
      </c>
      <c r="S37" s="331">
        <v>11.57</v>
      </c>
      <c r="T37" s="331">
        <v>28</v>
      </c>
      <c r="U37" s="332">
        <v>5</v>
      </c>
      <c r="V37" s="331">
        <v>28</v>
      </c>
      <c r="W37" s="332">
        <v>4</v>
      </c>
      <c r="X37" s="331">
        <v>28</v>
      </c>
      <c r="Y37" s="332">
        <v>3.5</v>
      </c>
      <c r="Z37" s="331">
        <v>29</v>
      </c>
      <c r="AA37" s="332">
        <v>6</v>
      </c>
      <c r="AB37" s="331">
        <v>27</v>
      </c>
      <c r="AC37" s="332">
        <v>5.5</v>
      </c>
      <c r="AD37" s="331">
        <v>12.07</v>
      </c>
      <c r="AE37" s="331">
        <v>14.47</v>
      </c>
      <c r="AF37" s="331">
        <v>14.71</v>
      </c>
      <c r="AG37" s="331">
        <v>8.5299999999999994</v>
      </c>
      <c r="AH37" s="334">
        <v>8.5</v>
      </c>
      <c r="AI37" s="334">
        <v>8.4499999999999993</v>
      </c>
      <c r="AJ37" s="331">
        <v>8.49</v>
      </c>
    </row>
    <row r="38" spans="1:36">
      <c r="A38" s="261"/>
      <c r="B38" s="471" t="s">
        <v>151</v>
      </c>
      <c r="C38" s="540">
        <v>15</v>
      </c>
      <c r="D38" s="332">
        <v>7.5</v>
      </c>
      <c r="E38" s="331">
        <v>8.5</v>
      </c>
      <c r="F38" s="332">
        <v>14</v>
      </c>
      <c r="G38" s="331">
        <v>4</v>
      </c>
      <c r="H38" s="332">
        <v>13.25</v>
      </c>
      <c r="I38" s="331">
        <v>4.5</v>
      </c>
      <c r="J38" s="332">
        <v>15</v>
      </c>
      <c r="K38" s="331">
        <v>4</v>
      </c>
      <c r="L38" s="332">
        <v>13</v>
      </c>
      <c r="M38" s="331">
        <v>5.4</v>
      </c>
      <c r="N38" s="331">
        <v>7.5</v>
      </c>
      <c r="O38" s="331">
        <v>0.2</v>
      </c>
      <c r="P38" s="331">
        <v>9</v>
      </c>
      <c r="Q38" s="331">
        <v>11.19</v>
      </c>
      <c r="R38" s="331">
        <v>10.050000000000001</v>
      </c>
      <c r="S38" s="331">
        <v>10.38</v>
      </c>
      <c r="T38" s="331">
        <v>28</v>
      </c>
      <c r="U38" s="332">
        <v>5</v>
      </c>
      <c r="V38" s="331">
        <v>28</v>
      </c>
      <c r="W38" s="332">
        <v>4</v>
      </c>
      <c r="X38" s="331">
        <v>28</v>
      </c>
      <c r="Y38" s="332">
        <v>1</v>
      </c>
      <c r="Z38" s="331">
        <v>29</v>
      </c>
      <c r="AA38" s="332">
        <v>6</v>
      </c>
      <c r="AB38" s="331">
        <v>27</v>
      </c>
      <c r="AC38" s="332">
        <v>5.5</v>
      </c>
      <c r="AD38" s="331">
        <v>12.01</v>
      </c>
      <c r="AE38" s="331">
        <v>14.48</v>
      </c>
      <c r="AF38" s="331">
        <v>14.67</v>
      </c>
      <c r="AG38" s="331">
        <v>8.0399999999999991</v>
      </c>
      <c r="AH38" s="334">
        <v>8</v>
      </c>
      <c r="AI38" s="334">
        <v>7.9</v>
      </c>
      <c r="AJ38" s="331">
        <v>7.94</v>
      </c>
    </row>
    <row r="39" spans="1:36">
      <c r="A39" s="261"/>
      <c r="B39" s="471" t="s">
        <v>152</v>
      </c>
      <c r="C39" s="540">
        <v>15</v>
      </c>
      <c r="D39" s="332">
        <v>7.5</v>
      </c>
      <c r="E39" s="331">
        <v>8.5</v>
      </c>
      <c r="F39" s="332">
        <v>14</v>
      </c>
      <c r="G39" s="331">
        <v>3.65</v>
      </c>
      <c r="H39" s="332">
        <v>13.25</v>
      </c>
      <c r="I39" s="331">
        <v>1</v>
      </c>
      <c r="J39" s="332">
        <v>15</v>
      </c>
      <c r="K39" s="331">
        <v>1</v>
      </c>
      <c r="L39" s="332">
        <v>13</v>
      </c>
      <c r="M39" s="331">
        <v>5.4</v>
      </c>
      <c r="N39" s="331">
        <v>7.5</v>
      </c>
      <c r="O39" s="331">
        <v>0.2</v>
      </c>
      <c r="P39" s="331">
        <v>8.94</v>
      </c>
      <c r="Q39" s="331">
        <v>11.07</v>
      </c>
      <c r="R39" s="331">
        <v>9.85</v>
      </c>
      <c r="S39" s="331">
        <v>10.130000000000001</v>
      </c>
      <c r="T39" s="331">
        <v>28</v>
      </c>
      <c r="U39" s="332">
        <v>5</v>
      </c>
      <c r="V39" s="331">
        <v>28</v>
      </c>
      <c r="W39" s="332">
        <v>4</v>
      </c>
      <c r="X39" s="331">
        <v>28</v>
      </c>
      <c r="Y39" s="332">
        <v>1</v>
      </c>
      <c r="Z39" s="331">
        <v>30</v>
      </c>
      <c r="AA39" s="332">
        <v>6</v>
      </c>
      <c r="AB39" s="331">
        <v>27</v>
      </c>
      <c r="AC39" s="332">
        <v>5.5</v>
      </c>
      <c r="AD39" s="331">
        <v>11.45</v>
      </c>
      <c r="AE39" s="331">
        <v>14.36</v>
      </c>
      <c r="AF39" s="331">
        <v>14.43</v>
      </c>
      <c r="AG39" s="331">
        <v>7.91</v>
      </c>
      <c r="AH39" s="334">
        <v>7.9</v>
      </c>
      <c r="AI39" s="334">
        <v>7.85</v>
      </c>
      <c r="AJ39" s="331">
        <v>7.86</v>
      </c>
    </row>
    <row r="40" spans="1:36">
      <c r="A40" s="261"/>
      <c r="B40" s="471" t="s">
        <v>153</v>
      </c>
      <c r="C40" s="540">
        <v>15</v>
      </c>
      <c r="D40" s="332">
        <v>7.5</v>
      </c>
      <c r="E40" s="331">
        <v>8.5</v>
      </c>
      <c r="F40" s="332">
        <v>14.75</v>
      </c>
      <c r="G40" s="331">
        <v>3.34</v>
      </c>
      <c r="H40" s="332">
        <v>13.25</v>
      </c>
      <c r="I40" s="331">
        <v>1</v>
      </c>
      <c r="J40" s="332">
        <v>15</v>
      </c>
      <c r="K40" s="331">
        <v>1</v>
      </c>
      <c r="L40" s="332">
        <v>13</v>
      </c>
      <c r="M40" s="331">
        <v>1</v>
      </c>
      <c r="N40" s="331">
        <v>7</v>
      </c>
      <c r="O40" s="331">
        <v>0.2</v>
      </c>
      <c r="P40" s="331">
        <v>8.8800000000000008</v>
      </c>
      <c r="Q40" s="331">
        <v>10.97</v>
      </c>
      <c r="R40" s="331">
        <v>8.58</v>
      </c>
      <c r="S40" s="331">
        <v>8.8800000000000008</v>
      </c>
      <c r="T40" s="331">
        <v>28</v>
      </c>
      <c r="U40" s="332">
        <v>5</v>
      </c>
      <c r="V40" s="331">
        <v>28</v>
      </c>
      <c r="W40" s="332">
        <v>3.46</v>
      </c>
      <c r="X40" s="331">
        <v>28</v>
      </c>
      <c r="Y40" s="332">
        <v>1</v>
      </c>
      <c r="Z40" s="331">
        <v>30</v>
      </c>
      <c r="AA40" s="332">
        <v>6</v>
      </c>
      <c r="AB40" s="331">
        <v>27</v>
      </c>
      <c r="AC40" s="332">
        <v>5.5</v>
      </c>
      <c r="AD40" s="331">
        <v>10.93</v>
      </c>
      <c r="AE40" s="331">
        <v>14.22</v>
      </c>
      <c r="AF40" s="331">
        <v>13.91</v>
      </c>
      <c r="AG40" s="331">
        <v>7.75</v>
      </c>
      <c r="AH40" s="334">
        <v>7.8</v>
      </c>
      <c r="AI40" s="334">
        <v>7.65</v>
      </c>
      <c r="AJ40" s="331">
        <v>7.7</v>
      </c>
    </row>
    <row r="41" spans="1:36">
      <c r="A41" s="261"/>
      <c r="B41" s="471" t="s">
        <v>154</v>
      </c>
      <c r="C41" s="540">
        <v>15</v>
      </c>
      <c r="D41" s="332">
        <v>7</v>
      </c>
      <c r="E41" s="331">
        <v>8</v>
      </c>
      <c r="F41" s="332">
        <v>11.75</v>
      </c>
      <c r="G41" s="331">
        <v>3.1</v>
      </c>
      <c r="H41" s="332">
        <v>13</v>
      </c>
      <c r="I41" s="331">
        <v>1</v>
      </c>
      <c r="J41" s="332">
        <v>15</v>
      </c>
      <c r="K41" s="331">
        <v>1</v>
      </c>
      <c r="L41" s="332">
        <v>12.63</v>
      </c>
      <c r="M41" s="331">
        <v>1</v>
      </c>
      <c r="N41" s="331">
        <v>7</v>
      </c>
      <c r="O41" s="331">
        <v>0.2</v>
      </c>
      <c r="P41" s="331">
        <v>8.73</v>
      </c>
      <c r="Q41" s="331">
        <v>10.74</v>
      </c>
      <c r="R41" s="331">
        <v>8.4</v>
      </c>
      <c r="S41" s="331">
        <v>8.67</v>
      </c>
      <c r="T41" s="331">
        <v>28</v>
      </c>
      <c r="U41" s="332">
        <v>5</v>
      </c>
      <c r="V41" s="331">
        <v>28</v>
      </c>
      <c r="W41" s="332">
        <v>4</v>
      </c>
      <c r="X41" s="331">
        <v>28</v>
      </c>
      <c r="Y41" s="332">
        <v>1</v>
      </c>
      <c r="Z41" s="331">
        <v>30</v>
      </c>
      <c r="AA41" s="332">
        <v>6</v>
      </c>
      <c r="AB41" s="331">
        <v>26</v>
      </c>
      <c r="AC41" s="332">
        <v>5.5</v>
      </c>
      <c r="AD41" s="331">
        <v>10.69</v>
      </c>
      <c r="AE41" s="331">
        <v>14.04</v>
      </c>
      <c r="AF41" s="331">
        <v>13.84</v>
      </c>
      <c r="AG41" s="331">
        <v>7.4</v>
      </c>
      <c r="AH41" s="334">
        <v>7.5</v>
      </c>
      <c r="AI41" s="334">
        <v>7.35</v>
      </c>
      <c r="AJ41" s="331">
        <v>7.43</v>
      </c>
    </row>
    <row r="42" spans="1:36">
      <c r="A42" s="261"/>
      <c r="B42" s="471" t="s">
        <v>155</v>
      </c>
      <c r="C42" s="540">
        <v>15</v>
      </c>
      <c r="D42" s="332">
        <v>7</v>
      </c>
      <c r="E42" s="331">
        <v>8</v>
      </c>
      <c r="F42" s="332">
        <v>11.75</v>
      </c>
      <c r="G42" s="331">
        <v>3.05</v>
      </c>
      <c r="H42" s="332">
        <v>12.5</v>
      </c>
      <c r="I42" s="331">
        <v>1</v>
      </c>
      <c r="J42" s="332">
        <v>15</v>
      </c>
      <c r="K42" s="331">
        <v>1</v>
      </c>
      <c r="L42" s="332">
        <v>12.62</v>
      </c>
      <c r="M42" s="331">
        <v>1</v>
      </c>
      <c r="N42" s="331">
        <v>8</v>
      </c>
      <c r="O42" s="331">
        <v>0.2</v>
      </c>
      <c r="P42" s="331">
        <v>8.51</v>
      </c>
      <c r="Q42" s="331">
        <v>10.46</v>
      </c>
      <c r="R42" s="331">
        <v>8.41</v>
      </c>
      <c r="S42" s="331">
        <v>8.7200000000000006</v>
      </c>
      <c r="T42" s="331">
        <v>28</v>
      </c>
      <c r="U42" s="332">
        <v>4.4800000000000004</v>
      </c>
      <c r="V42" s="331">
        <v>28</v>
      </c>
      <c r="W42" s="332">
        <v>4</v>
      </c>
      <c r="X42" s="331">
        <v>28</v>
      </c>
      <c r="Y42" s="332">
        <v>1</v>
      </c>
      <c r="Z42" s="331">
        <v>30</v>
      </c>
      <c r="AA42" s="332">
        <v>3.75</v>
      </c>
      <c r="AB42" s="331">
        <v>26</v>
      </c>
      <c r="AC42" s="332">
        <v>2.69</v>
      </c>
      <c r="AD42" s="331">
        <v>10.57</v>
      </c>
      <c r="AE42" s="331">
        <v>13.91</v>
      </c>
      <c r="AF42" s="331">
        <v>13.5</v>
      </c>
      <c r="AG42" s="331">
        <v>7.45</v>
      </c>
      <c r="AH42" s="334">
        <v>7.45</v>
      </c>
      <c r="AI42" s="334">
        <v>7.4</v>
      </c>
      <c r="AJ42" s="331">
        <v>7.45</v>
      </c>
    </row>
    <row r="43" spans="1:36">
      <c r="A43" s="261"/>
      <c r="B43" s="471" t="s">
        <v>156</v>
      </c>
      <c r="C43" s="540">
        <v>15</v>
      </c>
      <c r="D43" s="332">
        <v>7</v>
      </c>
      <c r="E43" s="331">
        <v>8</v>
      </c>
      <c r="F43" s="332">
        <v>11.75</v>
      </c>
      <c r="G43" s="331">
        <v>1</v>
      </c>
      <c r="H43" s="332">
        <v>12.25</v>
      </c>
      <c r="I43" s="331">
        <v>1</v>
      </c>
      <c r="J43" s="332">
        <v>15</v>
      </c>
      <c r="K43" s="331">
        <v>1</v>
      </c>
      <c r="L43" s="332">
        <v>12.63</v>
      </c>
      <c r="M43" s="331">
        <v>1</v>
      </c>
      <c r="N43" s="331">
        <v>7</v>
      </c>
      <c r="O43" s="331">
        <v>0.25</v>
      </c>
      <c r="P43" s="331">
        <v>8.3699999999999992</v>
      </c>
      <c r="Q43" s="331">
        <v>10.27</v>
      </c>
      <c r="R43" s="331">
        <v>8.66</v>
      </c>
      <c r="S43" s="331">
        <v>8.98</v>
      </c>
      <c r="T43" s="331">
        <v>28</v>
      </c>
      <c r="U43" s="332">
        <v>4.47</v>
      </c>
      <c r="V43" s="331">
        <v>28</v>
      </c>
      <c r="W43" s="332">
        <v>4</v>
      </c>
      <c r="X43" s="331">
        <v>28</v>
      </c>
      <c r="Y43" s="332">
        <v>1</v>
      </c>
      <c r="Z43" s="331">
        <v>30</v>
      </c>
      <c r="AA43" s="332">
        <v>6.75</v>
      </c>
      <c r="AB43" s="331">
        <v>24</v>
      </c>
      <c r="AC43" s="332">
        <v>6</v>
      </c>
      <c r="AD43" s="331">
        <v>10.42</v>
      </c>
      <c r="AE43" s="331">
        <v>13.71</v>
      </c>
      <c r="AF43" s="331">
        <v>13.19</v>
      </c>
      <c r="AG43" s="331">
        <v>7.46</v>
      </c>
      <c r="AH43" s="334">
        <v>7.45</v>
      </c>
      <c r="AI43" s="334">
        <v>7.4</v>
      </c>
      <c r="AJ43" s="331">
        <v>7.45</v>
      </c>
    </row>
    <row r="44" spans="1:36">
      <c r="A44" s="261"/>
      <c r="B44" s="471" t="s">
        <v>157</v>
      </c>
      <c r="C44" s="540">
        <v>15</v>
      </c>
      <c r="D44" s="332">
        <v>7</v>
      </c>
      <c r="E44" s="331">
        <v>8</v>
      </c>
      <c r="F44" s="332">
        <v>11.75</v>
      </c>
      <c r="G44" s="331">
        <v>1</v>
      </c>
      <c r="H44" s="332">
        <v>12</v>
      </c>
      <c r="I44" s="331">
        <v>1</v>
      </c>
      <c r="J44" s="332">
        <v>15</v>
      </c>
      <c r="K44" s="331">
        <v>1</v>
      </c>
      <c r="L44" s="332">
        <v>12.63</v>
      </c>
      <c r="M44" s="331">
        <v>1</v>
      </c>
      <c r="N44" s="331">
        <v>9</v>
      </c>
      <c r="O44" s="331">
        <v>0.25</v>
      </c>
      <c r="P44" s="331">
        <v>8.27</v>
      </c>
      <c r="Q44" s="331">
        <v>10.14</v>
      </c>
      <c r="R44" s="331">
        <v>8.7799999999999994</v>
      </c>
      <c r="S44" s="331">
        <v>9.1</v>
      </c>
      <c r="T44" s="331">
        <v>28</v>
      </c>
      <c r="U44" s="332">
        <v>4.47</v>
      </c>
      <c r="V44" s="331">
        <v>28</v>
      </c>
      <c r="W44" s="332">
        <v>4</v>
      </c>
      <c r="X44" s="331">
        <v>28</v>
      </c>
      <c r="Y44" s="332">
        <v>1</v>
      </c>
      <c r="Z44" s="331">
        <v>28</v>
      </c>
      <c r="AA44" s="332">
        <v>7.7</v>
      </c>
      <c r="AB44" s="331">
        <v>24</v>
      </c>
      <c r="AC44" s="332">
        <v>6</v>
      </c>
      <c r="AD44" s="331">
        <v>10.210000000000001</v>
      </c>
      <c r="AE44" s="331">
        <v>13.65</v>
      </c>
      <c r="AF44" s="331">
        <v>12.87</v>
      </c>
      <c r="AG44" s="331">
        <v>7.47</v>
      </c>
      <c r="AH44" s="334">
        <v>7.52</v>
      </c>
      <c r="AI44" s="334">
        <v>7.4</v>
      </c>
      <c r="AJ44" s="331">
        <v>7.48</v>
      </c>
    </row>
    <row r="45" spans="1:36">
      <c r="A45" s="261"/>
      <c r="B45" s="471" t="s">
        <v>158</v>
      </c>
      <c r="C45" s="540">
        <v>15</v>
      </c>
      <c r="D45" s="332">
        <v>7</v>
      </c>
      <c r="E45" s="331">
        <v>8</v>
      </c>
      <c r="F45" s="332">
        <v>11.75</v>
      </c>
      <c r="G45" s="331">
        <v>2.5</v>
      </c>
      <c r="H45" s="332">
        <v>12</v>
      </c>
      <c r="I45" s="331">
        <v>3.05</v>
      </c>
      <c r="J45" s="332">
        <v>15</v>
      </c>
      <c r="K45" s="331">
        <v>3.55</v>
      </c>
      <c r="L45" s="332">
        <v>12.63</v>
      </c>
      <c r="M45" s="331">
        <v>5.3</v>
      </c>
      <c r="N45" s="331">
        <v>7.5</v>
      </c>
      <c r="O45" s="331">
        <v>0.2</v>
      </c>
      <c r="P45" s="331">
        <v>8.1999999999999993</v>
      </c>
      <c r="Q45" s="331">
        <v>10.050000000000001</v>
      </c>
      <c r="R45" s="331">
        <v>8.89</v>
      </c>
      <c r="S45" s="331">
        <v>9.17</v>
      </c>
      <c r="T45" s="331">
        <v>28</v>
      </c>
      <c r="U45" s="332">
        <v>4.47</v>
      </c>
      <c r="V45" s="331">
        <v>28</v>
      </c>
      <c r="W45" s="332">
        <v>4</v>
      </c>
      <c r="X45" s="331">
        <v>28</v>
      </c>
      <c r="Y45" s="332">
        <v>1</v>
      </c>
      <c r="Z45" s="331">
        <v>28</v>
      </c>
      <c r="AA45" s="332">
        <v>6.75</v>
      </c>
      <c r="AB45" s="331">
        <v>24</v>
      </c>
      <c r="AC45" s="332">
        <v>6</v>
      </c>
      <c r="AD45" s="331">
        <v>10</v>
      </c>
      <c r="AE45" s="331">
        <v>13.59</v>
      </c>
      <c r="AF45" s="331">
        <v>12.8</v>
      </c>
      <c r="AG45" s="331">
        <v>7.51</v>
      </c>
      <c r="AH45" s="334">
        <v>7.55</v>
      </c>
      <c r="AI45" s="334">
        <v>7.4</v>
      </c>
      <c r="AJ45" s="331">
        <v>7.45</v>
      </c>
    </row>
    <row r="46" spans="1:36">
      <c r="A46" s="261"/>
      <c r="B46" s="226"/>
      <c r="C46" s="540"/>
      <c r="D46" s="332"/>
      <c r="E46" s="331"/>
      <c r="F46" s="332"/>
      <c r="G46" s="331"/>
      <c r="H46" s="332"/>
      <c r="I46" s="331"/>
      <c r="J46" s="332"/>
      <c r="K46" s="331"/>
      <c r="L46" s="332"/>
      <c r="M46" s="331"/>
      <c r="N46" s="331"/>
      <c r="O46" s="331"/>
      <c r="P46" s="331"/>
      <c r="Q46" s="331"/>
      <c r="R46" s="331"/>
      <c r="S46" s="331"/>
      <c r="T46" s="331"/>
      <c r="U46" s="332"/>
      <c r="V46" s="331"/>
      <c r="W46" s="332"/>
      <c r="X46" s="331"/>
      <c r="Y46" s="332"/>
      <c r="Z46" s="331"/>
      <c r="AA46" s="332"/>
      <c r="AB46" s="331"/>
      <c r="AC46" s="332"/>
      <c r="AD46" s="331"/>
      <c r="AE46" s="331"/>
      <c r="AF46" s="331"/>
      <c r="AG46" s="331"/>
      <c r="AH46" s="334"/>
      <c r="AI46" s="334"/>
      <c r="AJ46" s="331"/>
    </row>
    <row r="47" spans="1:36">
      <c r="A47" s="261">
        <v>2020</v>
      </c>
      <c r="B47" s="471" t="s">
        <v>147</v>
      </c>
      <c r="C47" s="540">
        <v>15</v>
      </c>
      <c r="D47" s="332">
        <v>6.5</v>
      </c>
      <c r="E47" s="331">
        <v>7.5</v>
      </c>
      <c r="F47" s="332">
        <v>11.5</v>
      </c>
      <c r="G47" s="331">
        <v>2.4</v>
      </c>
      <c r="H47" s="332">
        <v>11.3</v>
      </c>
      <c r="I47" s="331">
        <v>2.85</v>
      </c>
      <c r="J47" s="332">
        <v>15</v>
      </c>
      <c r="K47" s="331">
        <v>3.2</v>
      </c>
      <c r="L47" s="332">
        <v>12.63</v>
      </c>
      <c r="M47" s="331">
        <v>5.3</v>
      </c>
      <c r="N47" s="331">
        <v>7.5</v>
      </c>
      <c r="O47" s="331">
        <v>0.2</v>
      </c>
      <c r="P47" s="331">
        <v>8.14</v>
      </c>
      <c r="Q47" s="331">
        <v>9.9700000000000006</v>
      </c>
      <c r="R47" s="331">
        <v>9.34</v>
      </c>
      <c r="S47" s="331">
        <v>9.57</v>
      </c>
      <c r="T47" s="331">
        <v>28</v>
      </c>
      <c r="U47" s="332">
        <v>4.47</v>
      </c>
      <c r="V47" s="331">
        <v>28</v>
      </c>
      <c r="W47" s="332">
        <v>4</v>
      </c>
      <c r="X47" s="331">
        <v>28</v>
      </c>
      <c r="Y47" s="332">
        <v>1</v>
      </c>
      <c r="Z47" s="331">
        <v>28</v>
      </c>
      <c r="AA47" s="332">
        <v>7.7</v>
      </c>
      <c r="AB47" s="331">
        <v>24</v>
      </c>
      <c r="AC47" s="332">
        <v>6</v>
      </c>
      <c r="AD47" s="331">
        <v>9.68</v>
      </c>
      <c r="AE47" s="331">
        <v>13.47</v>
      </c>
      <c r="AF47" s="331">
        <v>12.53</v>
      </c>
      <c r="AG47" s="331">
        <v>7</v>
      </c>
      <c r="AH47" s="334">
        <v>7.05</v>
      </c>
      <c r="AI47" s="334">
        <v>6.95</v>
      </c>
      <c r="AJ47" s="331">
        <v>6.98</v>
      </c>
    </row>
    <row r="48" spans="1:36">
      <c r="A48" s="261"/>
      <c r="B48" s="471" t="s">
        <v>148</v>
      </c>
      <c r="C48" s="540">
        <v>15</v>
      </c>
      <c r="D48" s="332">
        <v>6.5</v>
      </c>
      <c r="E48" s="331">
        <v>7.5</v>
      </c>
      <c r="F48" s="332">
        <v>11.5</v>
      </c>
      <c r="G48" s="331">
        <v>2.2999999999999998</v>
      </c>
      <c r="H48" s="332">
        <v>11.3</v>
      </c>
      <c r="I48" s="331">
        <v>3</v>
      </c>
      <c r="J48" s="332">
        <v>15</v>
      </c>
      <c r="K48" s="331">
        <v>3.5</v>
      </c>
      <c r="L48" s="332">
        <v>12.5</v>
      </c>
      <c r="M48" s="331">
        <v>5.3</v>
      </c>
      <c r="N48" s="331">
        <v>8.25</v>
      </c>
      <c r="O48" s="331">
        <v>0.25</v>
      </c>
      <c r="P48" s="331">
        <v>8.06</v>
      </c>
      <c r="Q48" s="331">
        <v>9.83</v>
      </c>
      <c r="R48" s="331">
        <v>8.5500000000000007</v>
      </c>
      <c r="S48" s="331">
        <v>8.82</v>
      </c>
      <c r="T48" s="331">
        <v>28</v>
      </c>
      <c r="U48" s="332">
        <v>7.59</v>
      </c>
      <c r="V48" s="331">
        <v>28</v>
      </c>
      <c r="W48" s="332">
        <v>4</v>
      </c>
      <c r="X48" s="331">
        <v>28</v>
      </c>
      <c r="Y48" s="332">
        <v>1</v>
      </c>
      <c r="Z48" s="331">
        <v>28</v>
      </c>
      <c r="AA48" s="332">
        <v>7.25</v>
      </c>
      <c r="AB48" s="331">
        <v>24</v>
      </c>
      <c r="AC48" s="332">
        <v>6</v>
      </c>
      <c r="AD48" s="331">
        <v>9.51</v>
      </c>
      <c r="AE48" s="331">
        <v>13.36</v>
      </c>
      <c r="AF48" s="331">
        <v>12.54</v>
      </c>
      <c r="AG48" s="331">
        <v>6.97</v>
      </c>
      <c r="AH48" s="334">
        <v>7</v>
      </c>
      <c r="AI48" s="334">
        <v>6.9</v>
      </c>
      <c r="AJ48" s="331">
        <v>6.95</v>
      </c>
    </row>
    <row r="49" spans="1:36">
      <c r="A49" s="261"/>
      <c r="B49" s="471" t="s">
        <v>149</v>
      </c>
      <c r="C49" s="540">
        <v>15</v>
      </c>
      <c r="D49" s="332">
        <v>6.25</v>
      </c>
      <c r="E49" s="331">
        <v>7.25</v>
      </c>
      <c r="F49" s="332">
        <v>11.5</v>
      </c>
      <c r="G49" s="331">
        <v>0.3</v>
      </c>
      <c r="H49" s="332">
        <v>11.3</v>
      </c>
      <c r="I49" s="331">
        <v>0.5</v>
      </c>
      <c r="J49" s="332">
        <v>15</v>
      </c>
      <c r="K49" s="331">
        <v>0.95</v>
      </c>
      <c r="L49" s="332">
        <v>12.5</v>
      </c>
      <c r="M49" s="331">
        <v>5.3</v>
      </c>
      <c r="N49" s="331">
        <v>7.5</v>
      </c>
      <c r="O49" s="331">
        <v>0.2</v>
      </c>
      <c r="P49" s="331">
        <v>7.9</v>
      </c>
      <c r="Q49" s="331">
        <v>9.65</v>
      </c>
      <c r="R49" s="331">
        <v>8.2200000000000006</v>
      </c>
      <c r="S49" s="331">
        <v>8.44</v>
      </c>
      <c r="T49" s="331">
        <v>28</v>
      </c>
      <c r="U49" s="332">
        <v>7.37</v>
      </c>
      <c r="V49" s="331">
        <v>28</v>
      </c>
      <c r="W49" s="332">
        <v>4</v>
      </c>
      <c r="X49" s="331">
        <v>28</v>
      </c>
      <c r="Y49" s="332">
        <v>1</v>
      </c>
      <c r="Z49" s="331">
        <v>28</v>
      </c>
      <c r="AA49" s="332">
        <v>6.92</v>
      </c>
      <c r="AB49" s="331">
        <v>24</v>
      </c>
      <c r="AC49" s="332">
        <v>6</v>
      </c>
      <c r="AD49" s="331">
        <v>9.35</v>
      </c>
      <c r="AE49" s="331">
        <v>13.22</v>
      </c>
      <c r="AF49" s="331">
        <v>12.19</v>
      </c>
      <c r="AG49" s="331">
        <v>6.75</v>
      </c>
      <c r="AH49" s="334">
        <v>6.75</v>
      </c>
      <c r="AI49" s="334">
        <v>6.75</v>
      </c>
      <c r="AJ49" s="331">
        <v>6.75</v>
      </c>
    </row>
    <row r="50" spans="1:36">
      <c r="A50" s="261"/>
      <c r="B50" s="471" t="s">
        <v>150</v>
      </c>
      <c r="C50" s="540">
        <v>10</v>
      </c>
      <c r="D50" s="332">
        <v>6</v>
      </c>
      <c r="E50" s="331">
        <v>7</v>
      </c>
      <c r="F50" s="332">
        <v>11.5</v>
      </c>
      <c r="G50" s="331">
        <v>2.0499999999999998</v>
      </c>
      <c r="H50" s="332">
        <v>11.3</v>
      </c>
      <c r="I50" s="331">
        <v>2.4</v>
      </c>
      <c r="J50" s="332">
        <v>15</v>
      </c>
      <c r="K50" s="331">
        <v>3</v>
      </c>
      <c r="L50" s="332">
        <v>12.5</v>
      </c>
      <c r="M50" s="331">
        <v>5.3</v>
      </c>
      <c r="N50" s="331">
        <v>7.5</v>
      </c>
      <c r="O50" s="331">
        <v>0.2</v>
      </c>
      <c r="P50" s="331">
        <v>7.77</v>
      </c>
      <c r="Q50" s="331">
        <v>9.51</v>
      </c>
      <c r="R50" s="331">
        <v>7.83</v>
      </c>
      <c r="S50" s="331">
        <v>7.88</v>
      </c>
      <c r="T50" s="331">
        <v>28</v>
      </c>
      <c r="U50" s="332">
        <v>7.31</v>
      </c>
      <c r="V50" s="331">
        <v>28</v>
      </c>
      <c r="W50" s="332">
        <v>4</v>
      </c>
      <c r="X50" s="331">
        <v>28</v>
      </c>
      <c r="Y50" s="332">
        <v>1</v>
      </c>
      <c r="Z50" s="331">
        <v>28</v>
      </c>
      <c r="AA50" s="332">
        <v>6.5</v>
      </c>
      <c r="AB50" s="331">
        <v>24</v>
      </c>
      <c r="AC50" s="332">
        <v>6</v>
      </c>
      <c r="AD50" s="331">
        <v>9.3800000000000008</v>
      </c>
      <c r="AE50" s="331">
        <v>13.08</v>
      </c>
      <c r="AF50" s="331">
        <v>11.67</v>
      </c>
      <c r="AG50" s="331">
        <v>6.47</v>
      </c>
      <c r="AH50" s="334">
        <v>6.45</v>
      </c>
      <c r="AI50" s="334">
        <v>6.4</v>
      </c>
      <c r="AJ50" s="331">
        <v>6.4</v>
      </c>
    </row>
    <row r="51" spans="1:36">
      <c r="A51" s="261"/>
      <c r="B51" s="471" t="s">
        <v>151</v>
      </c>
      <c r="C51" s="540">
        <v>9.5</v>
      </c>
      <c r="D51" s="332">
        <v>5.5</v>
      </c>
      <c r="E51" s="331">
        <v>6.5</v>
      </c>
      <c r="F51" s="332">
        <v>11.5</v>
      </c>
      <c r="G51" s="331">
        <v>2</v>
      </c>
      <c r="H51" s="332">
        <v>11.3</v>
      </c>
      <c r="I51" s="331">
        <v>2.25</v>
      </c>
      <c r="J51" s="332">
        <v>15</v>
      </c>
      <c r="K51" s="331">
        <v>2.5</v>
      </c>
      <c r="L51" s="332">
        <v>12.5</v>
      </c>
      <c r="M51" s="331">
        <v>5.3</v>
      </c>
      <c r="N51" s="331">
        <v>7.5</v>
      </c>
      <c r="O51" s="331">
        <v>0.2</v>
      </c>
      <c r="P51" s="331">
        <v>7.57</v>
      </c>
      <c r="Q51" s="331">
        <v>9.26</v>
      </c>
      <c r="R51" s="331">
        <v>7.83</v>
      </c>
      <c r="S51" s="331">
        <v>7.96</v>
      </c>
      <c r="T51" s="331">
        <v>28</v>
      </c>
      <c r="U51" s="332">
        <v>4</v>
      </c>
      <c r="V51" s="331">
        <v>28</v>
      </c>
      <c r="W51" s="332">
        <v>4</v>
      </c>
      <c r="X51" s="331">
        <v>28</v>
      </c>
      <c r="Y51" s="332">
        <v>1</v>
      </c>
      <c r="Z51" s="331">
        <v>28</v>
      </c>
      <c r="AA51" s="332">
        <v>6.92</v>
      </c>
      <c r="AB51" s="331">
        <v>24</v>
      </c>
      <c r="AC51" s="332">
        <v>6</v>
      </c>
      <c r="AD51" s="331">
        <v>9.2799999999999994</v>
      </c>
      <c r="AE51" s="331">
        <v>12.96</v>
      </c>
      <c r="AF51" s="331">
        <v>11.68</v>
      </c>
      <c r="AG51" s="331">
        <v>5.9</v>
      </c>
      <c r="AH51" s="334">
        <v>5.85</v>
      </c>
      <c r="AI51" s="334">
        <v>5.8</v>
      </c>
      <c r="AJ51" s="331">
        <v>5.84</v>
      </c>
    </row>
    <row r="52" spans="1:36">
      <c r="A52" s="261"/>
      <c r="B52" s="471" t="s">
        <v>152</v>
      </c>
      <c r="C52" s="540">
        <v>9.5</v>
      </c>
      <c r="D52" s="332">
        <v>5.5</v>
      </c>
      <c r="E52" s="331">
        <v>6.5</v>
      </c>
      <c r="F52" s="332">
        <v>11.5</v>
      </c>
      <c r="G52" s="331">
        <v>1.8</v>
      </c>
      <c r="H52" s="332">
        <v>11.3</v>
      </c>
      <c r="I52" s="331">
        <v>1.85</v>
      </c>
      <c r="J52" s="332">
        <v>15</v>
      </c>
      <c r="K52" s="331">
        <v>2</v>
      </c>
      <c r="L52" s="332">
        <v>12.5</v>
      </c>
      <c r="M52" s="331">
        <v>5.3</v>
      </c>
      <c r="N52" s="331">
        <v>7</v>
      </c>
      <c r="O52" s="331">
        <v>0.25</v>
      </c>
      <c r="P52" s="331">
        <v>7.38</v>
      </c>
      <c r="Q52" s="331">
        <v>9</v>
      </c>
      <c r="R52" s="331">
        <v>7.2</v>
      </c>
      <c r="S52" s="331">
        <v>7.37</v>
      </c>
      <c r="T52" s="331">
        <v>28</v>
      </c>
      <c r="U52" s="332">
        <v>4</v>
      </c>
      <c r="V52" s="331">
        <v>28</v>
      </c>
      <c r="W52" s="332">
        <v>5</v>
      </c>
      <c r="X52" s="331">
        <v>28</v>
      </c>
      <c r="Y52" s="332">
        <v>1</v>
      </c>
      <c r="Z52" s="331">
        <v>28</v>
      </c>
      <c r="AA52" s="332">
        <v>3.67</v>
      </c>
      <c r="AB52" s="331">
        <v>20</v>
      </c>
      <c r="AC52" s="332">
        <v>6</v>
      </c>
      <c r="AD52" s="331">
        <v>8.7799999999999994</v>
      </c>
      <c r="AE52" s="331">
        <v>12.64</v>
      </c>
      <c r="AF52" s="331">
        <v>11.18</v>
      </c>
      <c r="AG52" s="331">
        <v>5.53</v>
      </c>
      <c r="AH52" s="334">
        <v>5.6</v>
      </c>
      <c r="AI52" s="334">
        <v>5.5</v>
      </c>
      <c r="AJ52" s="331">
        <v>5.52</v>
      </c>
    </row>
    <row r="53" spans="1:36">
      <c r="A53" s="261"/>
      <c r="B53" s="471" t="s">
        <v>153</v>
      </c>
      <c r="C53" s="540">
        <v>8.5</v>
      </c>
      <c r="D53" s="332">
        <v>4.5</v>
      </c>
      <c r="E53" s="331">
        <v>5.5</v>
      </c>
      <c r="F53" s="332">
        <v>11.5</v>
      </c>
      <c r="G53" s="331">
        <v>0.32</v>
      </c>
      <c r="H53" s="332">
        <v>11.3</v>
      </c>
      <c r="I53" s="331">
        <v>1.25</v>
      </c>
      <c r="J53" s="332">
        <v>15</v>
      </c>
      <c r="K53" s="331">
        <v>1.6</v>
      </c>
      <c r="L53" s="332">
        <v>12.5</v>
      </c>
      <c r="M53" s="331">
        <v>4.3499999999999996</v>
      </c>
      <c r="N53" s="331">
        <v>7</v>
      </c>
      <c r="O53" s="331">
        <v>0.2</v>
      </c>
      <c r="P53" s="331">
        <v>7.16</v>
      </c>
      <c r="Q53" s="331">
        <v>8.69</v>
      </c>
      <c r="R53" s="331">
        <v>5.78</v>
      </c>
      <c r="S53" s="331">
        <v>5.96</v>
      </c>
      <c r="T53" s="331">
        <v>28</v>
      </c>
      <c r="U53" s="332">
        <v>6.11</v>
      </c>
      <c r="V53" s="331">
        <v>28</v>
      </c>
      <c r="W53" s="332">
        <v>4</v>
      </c>
      <c r="X53" s="331">
        <v>28</v>
      </c>
      <c r="Y53" s="332">
        <v>1</v>
      </c>
      <c r="Z53" s="331">
        <v>28</v>
      </c>
      <c r="AA53" s="332">
        <v>4</v>
      </c>
      <c r="AB53" s="331">
        <v>20</v>
      </c>
      <c r="AC53" s="332">
        <v>6</v>
      </c>
      <c r="AD53" s="331">
        <v>7.79</v>
      </c>
      <c r="AE53" s="331">
        <v>12.29</v>
      </c>
      <c r="AF53" s="331">
        <v>9.85</v>
      </c>
      <c r="AG53" s="331"/>
      <c r="AH53" s="334">
        <v>4.55</v>
      </c>
      <c r="AI53" s="334">
        <v>4.53</v>
      </c>
      <c r="AJ53" s="331">
        <v>4.53</v>
      </c>
    </row>
    <row r="54" spans="1:36">
      <c r="A54" s="261"/>
      <c r="B54" s="471" t="s">
        <v>154</v>
      </c>
      <c r="C54" s="540">
        <v>8.5</v>
      </c>
      <c r="D54" s="332">
        <v>4.5</v>
      </c>
      <c r="E54" s="331">
        <v>5.5</v>
      </c>
      <c r="F54" s="332">
        <v>11.25</v>
      </c>
      <c r="G54" s="331">
        <v>0.32</v>
      </c>
      <c r="H54" s="332">
        <v>11.3</v>
      </c>
      <c r="I54" s="331">
        <v>1.25</v>
      </c>
      <c r="J54" s="332">
        <v>15</v>
      </c>
      <c r="K54" s="331">
        <v>2</v>
      </c>
      <c r="L54" s="332">
        <v>12.5</v>
      </c>
      <c r="M54" s="331">
        <v>4.3499999999999996</v>
      </c>
      <c r="N54" s="331">
        <v>7</v>
      </c>
      <c r="O54" s="331">
        <v>0.2</v>
      </c>
      <c r="P54" s="331">
        <v>6.74</v>
      </c>
      <c r="Q54" s="331">
        <v>8.26</v>
      </c>
      <c r="R54" s="331">
        <v>5.49</v>
      </c>
      <c r="S54" s="331">
        <v>5.66</v>
      </c>
      <c r="T54" s="331">
        <v>28</v>
      </c>
      <c r="U54" s="332">
        <v>4</v>
      </c>
      <c r="V54" s="331">
        <v>28</v>
      </c>
      <c r="W54" s="332">
        <v>4</v>
      </c>
      <c r="X54" s="331">
        <v>28</v>
      </c>
      <c r="Y54" s="332">
        <v>1</v>
      </c>
      <c r="Z54" s="331">
        <v>28</v>
      </c>
      <c r="AA54" s="332">
        <v>4</v>
      </c>
      <c r="AB54" s="331">
        <v>20</v>
      </c>
      <c r="AC54" s="332">
        <v>6</v>
      </c>
      <c r="AD54" s="331">
        <v>7.01</v>
      </c>
      <c r="AE54" s="331">
        <v>11.84</v>
      </c>
      <c r="AF54" s="331">
        <v>9.1199999999999992</v>
      </c>
      <c r="AG54" s="331"/>
      <c r="AH54" s="334">
        <v>4.53</v>
      </c>
      <c r="AI54" s="334">
        <v>4.53</v>
      </c>
      <c r="AJ54" s="331">
        <v>4.53</v>
      </c>
    </row>
    <row r="55" spans="1:36">
      <c r="A55" s="261"/>
      <c r="B55" s="471" t="s">
        <v>155</v>
      </c>
      <c r="C55" s="540">
        <v>8.5</v>
      </c>
      <c r="D55" s="332">
        <v>4.5</v>
      </c>
      <c r="E55" s="331">
        <v>5.5</v>
      </c>
      <c r="F55" s="332">
        <v>11.25</v>
      </c>
      <c r="G55" s="331">
        <v>0.15</v>
      </c>
      <c r="H55" s="332">
        <v>11.3</v>
      </c>
      <c r="I55" s="331">
        <v>0.2</v>
      </c>
      <c r="J55" s="332">
        <v>15</v>
      </c>
      <c r="K55" s="331">
        <v>0.25</v>
      </c>
      <c r="L55" s="332">
        <v>12.5</v>
      </c>
      <c r="M55" s="331">
        <v>3</v>
      </c>
      <c r="N55" s="331">
        <v>7</v>
      </c>
      <c r="O55" s="331">
        <v>0.1</v>
      </c>
      <c r="P55" s="331">
        <v>6.44</v>
      </c>
      <c r="Q55" s="331">
        <v>7.9</v>
      </c>
      <c r="R55" s="331">
        <v>5.31</v>
      </c>
      <c r="S55" s="331">
        <v>5.46</v>
      </c>
      <c r="T55" s="331">
        <v>28</v>
      </c>
      <c r="U55" s="332">
        <v>4</v>
      </c>
      <c r="V55" s="331">
        <v>28</v>
      </c>
      <c r="W55" s="332">
        <v>4</v>
      </c>
      <c r="X55" s="331">
        <v>28</v>
      </c>
      <c r="Y55" s="332">
        <v>1</v>
      </c>
      <c r="Z55" s="331">
        <v>28</v>
      </c>
      <c r="AA55" s="332">
        <v>4</v>
      </c>
      <c r="AB55" s="331">
        <v>16</v>
      </c>
      <c r="AC55" s="332">
        <v>5.72</v>
      </c>
      <c r="AD55" s="331">
        <v>6.42</v>
      </c>
      <c r="AE55" s="331">
        <v>11.21</v>
      </c>
      <c r="AF55" s="331">
        <v>8.82</v>
      </c>
      <c r="AG55" s="331"/>
      <c r="AH55" s="334">
        <v>4.55</v>
      </c>
      <c r="AI55" s="334">
        <v>4.5199999999999996</v>
      </c>
      <c r="AJ55" s="331">
        <v>4.53</v>
      </c>
    </row>
    <row r="56" spans="1:36">
      <c r="A56" s="261"/>
      <c r="B56" s="471" t="s">
        <v>156</v>
      </c>
      <c r="C56" s="540">
        <v>8.5</v>
      </c>
      <c r="D56" s="332">
        <v>4.5</v>
      </c>
      <c r="E56" s="331">
        <v>5.5</v>
      </c>
      <c r="F56" s="332">
        <v>11.25</v>
      </c>
      <c r="G56" s="331">
        <v>0.15</v>
      </c>
      <c r="H56" s="332">
        <v>11.3</v>
      </c>
      <c r="I56" s="331">
        <v>0.2</v>
      </c>
      <c r="J56" s="332">
        <v>15</v>
      </c>
      <c r="K56" s="331">
        <v>0.25</v>
      </c>
      <c r="L56" s="332">
        <v>12.5</v>
      </c>
      <c r="M56" s="331">
        <v>3</v>
      </c>
      <c r="N56" s="331">
        <v>7</v>
      </c>
      <c r="O56" s="331">
        <v>0.1</v>
      </c>
      <c r="P56" s="331">
        <v>6.23</v>
      </c>
      <c r="Q56" s="331">
        <v>7.59</v>
      </c>
      <c r="R56" s="331">
        <v>5.0999999999999996</v>
      </c>
      <c r="S56" s="331">
        <v>5.25</v>
      </c>
      <c r="T56" s="331">
        <v>28</v>
      </c>
      <c r="U56" s="332">
        <v>4</v>
      </c>
      <c r="V56" s="331">
        <v>28</v>
      </c>
      <c r="W56" s="332">
        <v>4</v>
      </c>
      <c r="X56" s="331">
        <v>28</v>
      </c>
      <c r="Y56" s="332">
        <v>1</v>
      </c>
      <c r="Z56" s="331">
        <v>28</v>
      </c>
      <c r="AA56" s="332">
        <v>4</v>
      </c>
      <c r="AB56" s="331">
        <v>16</v>
      </c>
      <c r="AC56" s="332">
        <v>5.72</v>
      </c>
      <c r="AD56" s="331">
        <v>6.1</v>
      </c>
      <c r="AE56" s="331">
        <v>10.82</v>
      </c>
      <c r="AF56" s="331">
        <v>8.73</v>
      </c>
      <c r="AG56" s="331"/>
      <c r="AH56" s="334">
        <v>4.55</v>
      </c>
      <c r="AI56" s="334">
        <v>4.5199999999999996</v>
      </c>
      <c r="AJ56" s="331">
        <v>4.53</v>
      </c>
    </row>
    <row r="57" spans="1:36">
      <c r="A57" s="261"/>
      <c r="B57" s="471" t="s">
        <v>157</v>
      </c>
      <c r="C57" s="540">
        <v>8.5</v>
      </c>
      <c r="D57" s="332">
        <v>4.5</v>
      </c>
      <c r="E57" s="331">
        <v>5.5</v>
      </c>
      <c r="F57" s="332">
        <v>11.25</v>
      </c>
      <c r="G57" s="331">
        <v>0.15</v>
      </c>
      <c r="H57" s="332">
        <v>11.3</v>
      </c>
      <c r="I57" s="331">
        <v>0.2</v>
      </c>
      <c r="J57" s="332">
        <v>15</v>
      </c>
      <c r="K57" s="331">
        <v>0.25</v>
      </c>
      <c r="L57" s="332">
        <v>12.5</v>
      </c>
      <c r="M57" s="331">
        <v>3</v>
      </c>
      <c r="N57" s="331">
        <v>7</v>
      </c>
      <c r="O57" s="331">
        <v>0.1</v>
      </c>
      <c r="P57" s="331">
        <v>6.01</v>
      </c>
      <c r="Q57" s="331">
        <v>7.37</v>
      </c>
      <c r="R57" s="331">
        <v>4.96</v>
      </c>
      <c r="S57" s="331">
        <v>5.07</v>
      </c>
      <c r="T57" s="331">
        <v>28</v>
      </c>
      <c r="U57" s="332">
        <v>4</v>
      </c>
      <c r="V57" s="331">
        <v>28</v>
      </c>
      <c r="W57" s="332">
        <v>4</v>
      </c>
      <c r="X57" s="331">
        <v>28</v>
      </c>
      <c r="Y57" s="332">
        <v>1</v>
      </c>
      <c r="Z57" s="331">
        <v>28</v>
      </c>
      <c r="AA57" s="332">
        <v>4</v>
      </c>
      <c r="AB57" s="331">
        <v>17.45</v>
      </c>
      <c r="AC57" s="332">
        <v>4.05</v>
      </c>
      <c r="AD57" s="331">
        <v>5.95</v>
      </c>
      <c r="AE57" s="331">
        <v>10.55</v>
      </c>
      <c r="AF57" s="331">
        <v>8.7100000000000009</v>
      </c>
      <c r="AG57" s="331"/>
      <c r="AH57" s="334">
        <v>4.55</v>
      </c>
      <c r="AI57" s="334">
        <v>4.53</v>
      </c>
      <c r="AJ57" s="331">
        <v>4.54</v>
      </c>
    </row>
    <row r="58" spans="1:36">
      <c r="A58" s="261"/>
      <c r="B58" s="471" t="s">
        <v>158</v>
      </c>
      <c r="C58" s="540">
        <v>8.5</v>
      </c>
      <c r="D58" s="332">
        <v>4.5</v>
      </c>
      <c r="E58" s="331">
        <v>5.5</v>
      </c>
      <c r="F58" s="332">
        <v>8.33</v>
      </c>
      <c r="G58" s="331">
        <v>0.15</v>
      </c>
      <c r="H58" s="332">
        <v>11.3</v>
      </c>
      <c r="I58" s="331">
        <v>0.2</v>
      </c>
      <c r="J58" s="332">
        <v>15</v>
      </c>
      <c r="K58" s="331">
        <v>0.25</v>
      </c>
      <c r="L58" s="332">
        <v>12.5</v>
      </c>
      <c r="M58" s="331">
        <v>3</v>
      </c>
      <c r="N58" s="331">
        <v>7</v>
      </c>
      <c r="O58" s="331">
        <v>0.1</v>
      </c>
      <c r="P58" s="331">
        <v>5.8</v>
      </c>
      <c r="Q58" s="331">
        <v>7.14</v>
      </c>
      <c r="R58" s="331">
        <v>4.93</v>
      </c>
      <c r="S58" s="331">
        <v>5.08</v>
      </c>
      <c r="T58" s="331">
        <v>28</v>
      </c>
      <c r="U58" s="332">
        <v>3.95</v>
      </c>
      <c r="V58" s="331">
        <v>28</v>
      </c>
      <c r="W58" s="332">
        <v>4</v>
      </c>
      <c r="X58" s="331">
        <v>28</v>
      </c>
      <c r="Y58" s="332">
        <v>1</v>
      </c>
      <c r="Z58" s="331">
        <v>28</v>
      </c>
      <c r="AA58" s="332">
        <v>4</v>
      </c>
      <c r="AB58" s="331">
        <v>17.420000000000002</v>
      </c>
      <c r="AC58" s="332">
        <v>2.9</v>
      </c>
      <c r="AD58" s="331">
        <v>5.74</v>
      </c>
      <c r="AE58" s="331">
        <v>10.29</v>
      </c>
      <c r="AF58" s="331">
        <v>8.3800000000000008</v>
      </c>
      <c r="AG58" s="331"/>
      <c r="AH58" s="334">
        <v>4.55</v>
      </c>
      <c r="AI58" s="334">
        <v>4.53</v>
      </c>
      <c r="AJ58" s="331">
        <v>4.55</v>
      </c>
    </row>
    <row r="59" spans="1:36">
      <c r="A59" s="261"/>
      <c r="B59" s="226"/>
      <c r="C59" s="540"/>
      <c r="D59" s="332"/>
      <c r="E59" s="331"/>
      <c r="F59" s="332"/>
      <c r="G59" s="331"/>
      <c r="H59" s="332"/>
      <c r="I59" s="331"/>
      <c r="J59" s="332"/>
      <c r="K59" s="331"/>
      <c r="L59" s="332"/>
      <c r="M59" s="331"/>
      <c r="N59" s="331"/>
      <c r="O59" s="331"/>
      <c r="P59" s="331"/>
      <c r="Q59" s="331"/>
      <c r="R59" s="331"/>
      <c r="S59" s="331"/>
      <c r="T59" s="331"/>
      <c r="U59" s="332"/>
      <c r="V59" s="331"/>
      <c r="W59" s="332"/>
      <c r="X59" s="331"/>
      <c r="Y59" s="332"/>
      <c r="Z59" s="331"/>
      <c r="AA59" s="332"/>
      <c r="AB59" s="331"/>
      <c r="AC59" s="332"/>
      <c r="AD59" s="331"/>
      <c r="AE59" s="331"/>
      <c r="AF59" s="331"/>
      <c r="AG59" s="331"/>
      <c r="AH59" s="334"/>
      <c r="AI59" s="334"/>
      <c r="AJ59" s="331"/>
    </row>
    <row r="60" spans="1:36">
      <c r="A60" s="261">
        <v>2021</v>
      </c>
      <c r="B60" s="471" t="s">
        <v>147</v>
      </c>
      <c r="C60" s="540">
        <v>8.5</v>
      </c>
      <c r="D60" s="332">
        <v>4.5</v>
      </c>
      <c r="E60" s="331">
        <v>5.5</v>
      </c>
      <c r="F60" s="332">
        <v>8.33</v>
      </c>
      <c r="G60" s="331">
        <v>0.15</v>
      </c>
      <c r="H60" s="332">
        <v>11.3</v>
      </c>
      <c r="I60" s="331">
        <v>0.2</v>
      </c>
      <c r="J60" s="332">
        <v>15</v>
      </c>
      <c r="K60" s="331">
        <v>0.25</v>
      </c>
      <c r="L60" s="332">
        <v>12.25</v>
      </c>
      <c r="M60" s="331">
        <v>3</v>
      </c>
      <c r="N60" s="331">
        <v>7</v>
      </c>
      <c r="O60" s="331">
        <v>0.1</v>
      </c>
      <c r="P60" s="331">
        <v>5.58</v>
      </c>
      <c r="Q60" s="331">
        <v>6.88</v>
      </c>
      <c r="R60" s="331">
        <v>5.19</v>
      </c>
      <c r="S60" s="331">
        <v>5.3</v>
      </c>
      <c r="T60" s="331">
        <v>28</v>
      </c>
      <c r="U60" s="332">
        <v>4</v>
      </c>
      <c r="V60" s="331">
        <v>28</v>
      </c>
      <c r="W60" s="332">
        <v>4</v>
      </c>
      <c r="X60" s="331">
        <v>28</v>
      </c>
      <c r="Y60" s="332">
        <v>1</v>
      </c>
      <c r="Z60" s="331">
        <v>28</v>
      </c>
      <c r="AA60" s="332">
        <v>2.0099999999999998</v>
      </c>
      <c r="AB60" s="331">
        <v>17.420000000000002</v>
      </c>
      <c r="AC60" s="332">
        <v>2.89</v>
      </c>
      <c r="AD60" s="331">
        <v>5.82</v>
      </c>
      <c r="AE60" s="331">
        <v>10.17</v>
      </c>
      <c r="AF60" s="331">
        <v>8.3699999999999992</v>
      </c>
      <c r="AG60" s="331"/>
      <c r="AH60" s="334">
        <v>4.55</v>
      </c>
      <c r="AI60" s="334">
        <v>4.54</v>
      </c>
      <c r="AJ60" s="331">
        <v>4.55</v>
      </c>
    </row>
    <row r="61" spans="1:36">
      <c r="A61" s="261"/>
      <c r="B61" s="471" t="s">
        <v>148</v>
      </c>
      <c r="C61" s="540">
        <v>8.5</v>
      </c>
      <c r="D61" s="332">
        <v>4.5</v>
      </c>
      <c r="E61" s="331">
        <v>5.5</v>
      </c>
      <c r="F61" s="332">
        <v>8.33</v>
      </c>
      <c r="G61" s="331">
        <v>0.15</v>
      </c>
      <c r="H61" s="332">
        <v>8.83</v>
      </c>
      <c r="I61" s="331">
        <v>0.2</v>
      </c>
      <c r="J61" s="332">
        <v>15</v>
      </c>
      <c r="K61" s="331">
        <v>0.25</v>
      </c>
      <c r="L61" s="332">
        <v>12.25</v>
      </c>
      <c r="M61" s="331">
        <v>3</v>
      </c>
      <c r="N61" s="331">
        <v>7</v>
      </c>
      <c r="O61" s="331">
        <v>0.1</v>
      </c>
      <c r="P61" s="331">
        <v>5.36</v>
      </c>
      <c r="Q61" s="331">
        <v>6.53</v>
      </c>
      <c r="R61" s="331">
        <v>4.96</v>
      </c>
      <c r="S61" s="331">
        <v>5.09</v>
      </c>
      <c r="T61" s="331">
        <v>28</v>
      </c>
      <c r="U61" s="332">
        <v>4</v>
      </c>
      <c r="V61" s="331">
        <v>28</v>
      </c>
      <c r="W61" s="332">
        <v>4</v>
      </c>
      <c r="X61" s="331">
        <v>28</v>
      </c>
      <c r="Y61" s="332">
        <v>1</v>
      </c>
      <c r="Z61" s="331">
        <v>28</v>
      </c>
      <c r="AA61" s="332">
        <v>4</v>
      </c>
      <c r="AB61" s="331">
        <v>17.420000000000002</v>
      </c>
      <c r="AC61" s="332">
        <v>2.87</v>
      </c>
      <c r="AD61" s="331">
        <v>5.72</v>
      </c>
      <c r="AE61" s="331">
        <v>10.08</v>
      </c>
      <c r="AF61" s="331">
        <v>8.26</v>
      </c>
      <c r="AG61" s="331"/>
      <c r="AH61" s="334">
        <v>4.55</v>
      </c>
      <c r="AI61" s="334">
        <v>4.54</v>
      </c>
      <c r="AJ61" s="331">
        <v>4.55</v>
      </c>
    </row>
    <row r="62" spans="1:36">
      <c r="A62" s="261"/>
      <c r="B62" s="471" t="s">
        <v>149</v>
      </c>
      <c r="C62" s="540">
        <v>8.5</v>
      </c>
      <c r="D62" s="332">
        <v>4.5</v>
      </c>
      <c r="E62" s="331">
        <v>5.5</v>
      </c>
      <c r="F62" s="332">
        <v>8</v>
      </c>
      <c r="G62" s="331">
        <v>0.15</v>
      </c>
      <c r="H62" s="332">
        <v>8.83</v>
      </c>
      <c r="I62" s="331">
        <v>0.2</v>
      </c>
      <c r="J62" s="332">
        <v>15</v>
      </c>
      <c r="K62" s="331">
        <v>0.25</v>
      </c>
      <c r="L62" s="332">
        <v>12.25</v>
      </c>
      <c r="M62" s="331">
        <v>3</v>
      </c>
      <c r="N62" s="331">
        <v>7</v>
      </c>
      <c r="O62" s="331">
        <v>0.1</v>
      </c>
      <c r="P62" s="331">
        <v>5.2</v>
      </c>
      <c r="Q62" s="331">
        <v>6.29</v>
      </c>
      <c r="R62" s="331">
        <v>4.8600000000000003</v>
      </c>
      <c r="S62" s="331">
        <v>4.99</v>
      </c>
      <c r="T62" s="331">
        <v>28</v>
      </c>
      <c r="U62" s="332">
        <v>4</v>
      </c>
      <c r="V62" s="331">
        <v>28</v>
      </c>
      <c r="W62" s="332">
        <v>4</v>
      </c>
      <c r="X62" s="331">
        <v>28</v>
      </c>
      <c r="Y62" s="332">
        <v>1</v>
      </c>
      <c r="Z62" s="331">
        <v>28</v>
      </c>
      <c r="AA62" s="332">
        <v>4</v>
      </c>
      <c r="AB62" s="331">
        <v>17.420000000000002</v>
      </c>
      <c r="AC62" s="332">
        <v>3.74</v>
      </c>
      <c r="AD62" s="331">
        <v>5.67</v>
      </c>
      <c r="AE62" s="331">
        <v>9.91</v>
      </c>
      <c r="AF62" s="331">
        <v>8.2799999999999994</v>
      </c>
      <c r="AG62" s="331"/>
      <c r="AH62" s="334">
        <v>4.6500000000000004</v>
      </c>
      <c r="AI62" s="334">
        <v>4.5999999999999996</v>
      </c>
      <c r="AJ62" s="331">
        <v>4.62</v>
      </c>
    </row>
    <row r="63" spans="1:36">
      <c r="A63" s="261"/>
      <c r="B63" s="471" t="s">
        <v>150</v>
      </c>
      <c r="C63" s="540">
        <v>8.5</v>
      </c>
      <c r="D63" s="332">
        <v>4.5</v>
      </c>
      <c r="E63" s="331">
        <v>5.5</v>
      </c>
      <c r="F63" s="332">
        <v>8</v>
      </c>
      <c r="G63" s="331">
        <v>0.15</v>
      </c>
      <c r="H63" s="332">
        <v>8.83</v>
      </c>
      <c r="I63" s="331">
        <v>0.2</v>
      </c>
      <c r="J63" s="332">
        <v>15</v>
      </c>
      <c r="K63" s="331">
        <v>0.25</v>
      </c>
      <c r="L63" s="332">
        <v>12.04</v>
      </c>
      <c r="M63" s="331">
        <v>3.45</v>
      </c>
      <c r="N63" s="331">
        <v>7</v>
      </c>
      <c r="O63" s="331">
        <v>0.1</v>
      </c>
      <c r="P63" s="331">
        <v>5.07</v>
      </c>
      <c r="Q63" s="331">
        <v>6.09</v>
      </c>
      <c r="R63" s="331">
        <v>4.7699999999999996</v>
      </c>
      <c r="S63" s="331">
        <v>4.92</v>
      </c>
      <c r="T63" s="331">
        <v>28</v>
      </c>
      <c r="U63" s="332">
        <v>3.87</v>
      </c>
      <c r="V63" s="331">
        <v>28</v>
      </c>
      <c r="W63" s="332">
        <v>3.04</v>
      </c>
      <c r="X63" s="331">
        <v>28</v>
      </c>
      <c r="Y63" s="332">
        <v>1</v>
      </c>
      <c r="Z63" s="331">
        <v>28</v>
      </c>
      <c r="AA63" s="332">
        <v>4</v>
      </c>
      <c r="AB63" s="331">
        <v>17.5</v>
      </c>
      <c r="AC63" s="332">
        <v>2.87</v>
      </c>
      <c r="AD63" s="331">
        <v>5.65</v>
      </c>
      <c r="AE63" s="331">
        <v>9.73</v>
      </c>
      <c r="AF63" s="331">
        <v>7.95</v>
      </c>
      <c r="AG63" s="331"/>
      <c r="AH63" s="334">
        <v>4.7</v>
      </c>
      <c r="AI63" s="334">
        <v>4.5999999999999996</v>
      </c>
      <c r="AJ63" s="331">
        <v>4.6399999999999997</v>
      </c>
    </row>
    <row r="64" spans="1:36">
      <c r="A64" s="261"/>
      <c r="B64" s="471" t="s">
        <v>151</v>
      </c>
      <c r="C64" s="540">
        <v>8.5</v>
      </c>
      <c r="D64" s="332">
        <v>4.5</v>
      </c>
      <c r="E64" s="331">
        <v>5.5</v>
      </c>
      <c r="F64" s="332">
        <v>8</v>
      </c>
      <c r="G64" s="331">
        <v>0.15</v>
      </c>
      <c r="H64" s="332">
        <v>8.83</v>
      </c>
      <c r="I64" s="331">
        <v>0.2</v>
      </c>
      <c r="J64" s="332">
        <v>15</v>
      </c>
      <c r="K64" s="331">
        <v>0.25</v>
      </c>
      <c r="L64" s="332">
        <v>12</v>
      </c>
      <c r="M64" s="331">
        <v>3.45</v>
      </c>
      <c r="N64" s="331">
        <v>7</v>
      </c>
      <c r="O64" s="331">
        <v>0.1</v>
      </c>
      <c r="P64" s="331">
        <v>4.97</v>
      </c>
      <c r="Q64" s="331">
        <v>5.94</v>
      </c>
      <c r="R64" s="331">
        <v>4.7699999999999996</v>
      </c>
      <c r="S64" s="331">
        <v>4.9000000000000004</v>
      </c>
      <c r="T64" s="331">
        <v>28</v>
      </c>
      <c r="U64" s="332">
        <v>1</v>
      </c>
      <c r="V64" s="331">
        <v>28</v>
      </c>
      <c r="W64" s="332">
        <v>3.04</v>
      </c>
      <c r="X64" s="331">
        <v>28</v>
      </c>
      <c r="Y64" s="332">
        <v>1</v>
      </c>
      <c r="Z64" s="331">
        <v>28</v>
      </c>
      <c r="AA64" s="332">
        <v>4</v>
      </c>
      <c r="AB64" s="331">
        <v>17.5</v>
      </c>
      <c r="AC64" s="332">
        <v>4.95</v>
      </c>
      <c r="AD64" s="331">
        <v>5.69</v>
      </c>
      <c r="AE64" s="331">
        <v>9.64</v>
      </c>
      <c r="AF64" s="331">
        <v>7.74</v>
      </c>
      <c r="AG64" s="331"/>
      <c r="AH64" s="334">
        <v>4.75</v>
      </c>
      <c r="AI64" s="334">
        <v>4.5999999999999996</v>
      </c>
      <c r="AJ64" s="331">
        <v>4.66</v>
      </c>
    </row>
    <row r="65" spans="1:36">
      <c r="A65" s="261"/>
      <c r="B65" s="471" t="s">
        <v>152</v>
      </c>
      <c r="C65" s="540">
        <v>8.5</v>
      </c>
      <c r="D65" s="332">
        <v>4.5</v>
      </c>
      <c r="E65" s="331">
        <v>5.5</v>
      </c>
      <c r="F65" s="332">
        <v>8</v>
      </c>
      <c r="G65" s="331">
        <v>0.15</v>
      </c>
      <c r="H65" s="332">
        <v>7</v>
      </c>
      <c r="I65" s="331">
        <v>0.2</v>
      </c>
      <c r="J65" s="332">
        <v>15</v>
      </c>
      <c r="K65" s="331">
        <v>0.25</v>
      </c>
      <c r="L65" s="332">
        <v>10.83</v>
      </c>
      <c r="M65" s="331">
        <v>3.45</v>
      </c>
      <c r="N65" s="331">
        <v>7</v>
      </c>
      <c r="O65" s="331">
        <v>0.1</v>
      </c>
      <c r="P65" s="331">
        <v>4.87</v>
      </c>
      <c r="Q65" s="331">
        <v>5.82</v>
      </c>
      <c r="R65" s="331">
        <v>4.9800000000000004</v>
      </c>
      <c r="S65" s="331">
        <v>5.0999999999999996</v>
      </c>
      <c r="T65" s="331">
        <v>28</v>
      </c>
      <c r="U65" s="332">
        <v>1</v>
      </c>
      <c r="V65" s="331">
        <v>28</v>
      </c>
      <c r="W65" s="332">
        <v>3.04</v>
      </c>
      <c r="X65" s="331">
        <v>28</v>
      </c>
      <c r="Y65" s="332">
        <v>1</v>
      </c>
      <c r="Z65" s="331">
        <v>28</v>
      </c>
      <c r="AA65" s="332">
        <v>4</v>
      </c>
      <c r="AB65" s="331">
        <v>17.5</v>
      </c>
      <c r="AC65" s="332">
        <v>4.7</v>
      </c>
      <c r="AD65" s="331">
        <v>5.67</v>
      </c>
      <c r="AE65" s="331">
        <v>9.5</v>
      </c>
      <c r="AF65" s="331">
        <v>7.47</v>
      </c>
      <c r="AG65" s="331"/>
      <c r="AH65" s="334">
        <v>4.95</v>
      </c>
      <c r="AI65" s="334">
        <v>4.8</v>
      </c>
      <c r="AJ65" s="331">
        <v>4.93</v>
      </c>
    </row>
    <row r="66" spans="1:36">
      <c r="A66" s="261"/>
      <c r="B66" s="471" t="s">
        <v>153</v>
      </c>
      <c r="C66" s="540">
        <v>8.5</v>
      </c>
      <c r="D66" s="332">
        <v>4.5</v>
      </c>
      <c r="E66" s="331">
        <v>5.5</v>
      </c>
      <c r="F66" s="332">
        <v>8</v>
      </c>
      <c r="G66" s="331">
        <v>0.15</v>
      </c>
      <c r="H66" s="332">
        <v>7</v>
      </c>
      <c r="I66" s="331">
        <v>0.2</v>
      </c>
      <c r="J66" s="332">
        <v>15</v>
      </c>
      <c r="K66" s="331">
        <v>0.25</v>
      </c>
      <c r="L66" s="332">
        <v>10.83</v>
      </c>
      <c r="M66" s="331">
        <v>3.45</v>
      </c>
      <c r="N66" s="331">
        <v>6</v>
      </c>
      <c r="O66" s="331">
        <v>0.1</v>
      </c>
      <c r="P66" s="331">
        <v>4.7699999999999996</v>
      </c>
      <c r="Q66" s="331">
        <v>5.67</v>
      </c>
      <c r="R66" s="331">
        <v>4.99</v>
      </c>
      <c r="S66" s="331">
        <v>5.15</v>
      </c>
      <c r="T66" s="331">
        <v>28</v>
      </c>
      <c r="U66" s="332">
        <v>1</v>
      </c>
      <c r="V66" s="331">
        <v>28</v>
      </c>
      <c r="W66" s="332">
        <v>2.84</v>
      </c>
      <c r="X66" s="331">
        <v>28</v>
      </c>
      <c r="Y66" s="332">
        <v>1.9</v>
      </c>
      <c r="Z66" s="331">
        <v>28</v>
      </c>
      <c r="AA66" s="332">
        <v>4</v>
      </c>
      <c r="AB66" s="331">
        <v>17.5</v>
      </c>
      <c r="AC66" s="332">
        <v>4</v>
      </c>
      <c r="AD66" s="331">
        <v>5.7</v>
      </c>
      <c r="AE66" s="331">
        <v>9.4499999999999993</v>
      </c>
      <c r="AF66" s="331">
        <v>8.09</v>
      </c>
      <c r="AG66" s="331"/>
      <c r="AH66" s="334">
        <v>5.2</v>
      </c>
      <c r="AI66" s="334">
        <v>5</v>
      </c>
      <c r="AJ66" s="331">
        <v>5.0999999999999996</v>
      </c>
    </row>
    <row r="67" spans="1:36">
      <c r="A67" s="261"/>
      <c r="B67" s="471" t="s">
        <v>154</v>
      </c>
      <c r="C67" s="540">
        <v>9</v>
      </c>
      <c r="D67" s="332">
        <v>5</v>
      </c>
      <c r="E67" s="331">
        <v>6</v>
      </c>
      <c r="F67" s="332">
        <v>8</v>
      </c>
      <c r="G67" s="331">
        <v>0.15</v>
      </c>
      <c r="H67" s="332">
        <v>7</v>
      </c>
      <c r="I67" s="331">
        <v>0.2</v>
      </c>
      <c r="J67" s="332">
        <v>15</v>
      </c>
      <c r="K67" s="331">
        <v>0.25</v>
      </c>
      <c r="L67" s="332">
        <v>10.83</v>
      </c>
      <c r="M67" s="331">
        <v>3.45</v>
      </c>
      <c r="N67" s="331">
        <v>6</v>
      </c>
      <c r="O67" s="331">
        <v>0.1</v>
      </c>
      <c r="P67" s="331">
        <v>4.75</v>
      </c>
      <c r="Q67" s="331">
        <v>5.62</v>
      </c>
      <c r="R67" s="331">
        <v>5.19</v>
      </c>
      <c r="S67" s="331">
        <v>5.35</v>
      </c>
      <c r="T67" s="331">
        <v>28</v>
      </c>
      <c r="U67" s="332">
        <v>1</v>
      </c>
      <c r="V67" s="331">
        <v>28</v>
      </c>
      <c r="W67" s="332">
        <v>3.04</v>
      </c>
      <c r="X67" s="331">
        <v>28</v>
      </c>
      <c r="Y67" s="332">
        <v>1</v>
      </c>
      <c r="Z67" s="331">
        <v>28</v>
      </c>
      <c r="AA67" s="332">
        <v>4</v>
      </c>
      <c r="AB67" s="331">
        <v>18</v>
      </c>
      <c r="AC67" s="332">
        <v>5.2</v>
      </c>
      <c r="AD67" s="331">
        <v>5.85</v>
      </c>
      <c r="AE67" s="331">
        <v>9.3800000000000008</v>
      </c>
      <c r="AF67" s="331">
        <v>8.0399999999999991</v>
      </c>
      <c r="AG67" s="331"/>
      <c r="AH67" s="334">
        <v>5.85</v>
      </c>
      <c r="AI67" s="334">
        <v>5.75</v>
      </c>
      <c r="AJ67" s="331">
        <v>5.79</v>
      </c>
    </row>
    <row r="68" spans="1:36">
      <c r="A68" s="261"/>
      <c r="B68" s="471" t="s">
        <v>155</v>
      </c>
      <c r="C68" s="540">
        <v>9</v>
      </c>
      <c r="D68" s="332">
        <v>5</v>
      </c>
      <c r="E68" s="331">
        <v>6</v>
      </c>
      <c r="F68" s="332">
        <v>8</v>
      </c>
      <c r="G68" s="331">
        <v>0.15</v>
      </c>
      <c r="H68" s="332">
        <v>7</v>
      </c>
      <c r="I68" s="331">
        <v>0.2</v>
      </c>
      <c r="J68" s="332">
        <v>15</v>
      </c>
      <c r="K68" s="331">
        <v>0.25</v>
      </c>
      <c r="L68" s="332">
        <v>10.83</v>
      </c>
      <c r="M68" s="331">
        <v>3.45</v>
      </c>
      <c r="N68" s="331">
        <v>6.25</v>
      </c>
      <c r="O68" s="331">
        <v>0.1</v>
      </c>
      <c r="P68" s="331">
        <v>4.75</v>
      </c>
      <c r="Q68" s="331">
        <v>5.64</v>
      </c>
      <c r="R68" s="331">
        <v>5.53</v>
      </c>
      <c r="S68" s="331">
        <v>5.69</v>
      </c>
      <c r="T68" s="331">
        <v>28</v>
      </c>
      <c r="U68" s="332">
        <v>1</v>
      </c>
      <c r="V68" s="331">
        <v>28</v>
      </c>
      <c r="W68" s="332">
        <v>3.02</v>
      </c>
      <c r="X68" s="331">
        <v>28</v>
      </c>
      <c r="Y68" s="332">
        <v>1</v>
      </c>
      <c r="Z68" s="331">
        <v>28</v>
      </c>
      <c r="AA68" s="332">
        <v>4</v>
      </c>
      <c r="AB68" s="331">
        <v>18</v>
      </c>
      <c r="AC68" s="332">
        <v>3.89</v>
      </c>
      <c r="AD68" s="331">
        <v>6.39</v>
      </c>
      <c r="AE68" s="331">
        <v>9.3699999999999992</v>
      </c>
      <c r="AF68" s="331">
        <v>8.14</v>
      </c>
      <c r="AG68" s="331"/>
      <c r="AH68" s="334">
        <v>5.95</v>
      </c>
      <c r="AI68" s="334">
        <v>5.9</v>
      </c>
      <c r="AJ68" s="331">
        <v>5.94</v>
      </c>
    </row>
    <row r="69" spans="1:36">
      <c r="A69" s="261"/>
      <c r="B69" s="471" t="s">
        <v>156</v>
      </c>
      <c r="C69" s="540">
        <v>9</v>
      </c>
      <c r="D69" s="332">
        <v>5</v>
      </c>
      <c r="E69" s="331">
        <v>6</v>
      </c>
      <c r="F69" s="332">
        <v>8</v>
      </c>
      <c r="G69" s="331">
        <v>0.08</v>
      </c>
      <c r="H69" s="332">
        <v>8</v>
      </c>
      <c r="I69" s="331">
        <v>0.1</v>
      </c>
      <c r="J69" s="332">
        <v>15</v>
      </c>
      <c r="K69" s="331">
        <v>0.15</v>
      </c>
      <c r="L69" s="332">
        <v>10.83</v>
      </c>
      <c r="M69" s="331">
        <v>0.15</v>
      </c>
      <c r="N69" s="331">
        <v>6.25</v>
      </c>
      <c r="O69" s="331">
        <v>0.05</v>
      </c>
      <c r="P69" s="331">
        <v>4.79</v>
      </c>
      <c r="Q69" s="331">
        <v>5.7</v>
      </c>
      <c r="R69" s="331">
        <v>5.96</v>
      </c>
      <c r="S69" s="331">
        <v>6.19</v>
      </c>
      <c r="T69" s="331">
        <v>28</v>
      </c>
      <c r="U69" s="332">
        <v>1</v>
      </c>
      <c r="V69" s="331">
        <v>28</v>
      </c>
      <c r="W69" s="332">
        <v>3.02</v>
      </c>
      <c r="X69" s="331">
        <v>28</v>
      </c>
      <c r="Y69" s="332">
        <v>1</v>
      </c>
      <c r="Z69" s="331">
        <v>28</v>
      </c>
      <c r="AA69" s="332">
        <v>4</v>
      </c>
      <c r="AB69" s="331">
        <v>18</v>
      </c>
      <c r="AC69" s="332">
        <v>3.15</v>
      </c>
      <c r="AD69" s="331">
        <v>7.18</v>
      </c>
      <c r="AE69" s="331">
        <v>9.49</v>
      </c>
      <c r="AF69" s="331">
        <v>8.7799999999999994</v>
      </c>
      <c r="AG69" s="331"/>
      <c r="AH69" s="334">
        <v>6</v>
      </c>
      <c r="AI69" s="334">
        <v>5.8</v>
      </c>
      <c r="AJ69" s="331">
        <v>5.93</v>
      </c>
    </row>
    <row r="70" spans="1:36">
      <c r="A70" s="261"/>
      <c r="B70" s="471" t="s">
        <v>157</v>
      </c>
      <c r="C70" s="540">
        <v>9</v>
      </c>
      <c r="D70" s="332">
        <v>5</v>
      </c>
      <c r="E70" s="331">
        <v>6</v>
      </c>
      <c r="F70" s="332">
        <v>8</v>
      </c>
      <c r="G70" s="331">
        <v>0.08</v>
      </c>
      <c r="H70" s="332">
        <v>8</v>
      </c>
      <c r="I70" s="331">
        <v>0.1</v>
      </c>
      <c r="J70" s="332">
        <v>15</v>
      </c>
      <c r="K70" s="331">
        <v>0.15</v>
      </c>
      <c r="L70" s="332">
        <v>10.83</v>
      </c>
      <c r="M70" s="331">
        <v>4</v>
      </c>
      <c r="N70" s="331">
        <v>7</v>
      </c>
      <c r="O70" s="331">
        <v>0.05</v>
      </c>
      <c r="P70" s="331">
        <v>4.82</v>
      </c>
      <c r="Q70" s="331">
        <v>5.75</v>
      </c>
      <c r="R70" s="331">
        <v>6.27</v>
      </c>
      <c r="S70" s="331">
        <v>6.52</v>
      </c>
      <c r="T70" s="331">
        <v>28</v>
      </c>
      <c r="U70" s="332">
        <v>4</v>
      </c>
      <c r="V70" s="331">
        <v>28</v>
      </c>
      <c r="W70" s="332">
        <v>3.02</v>
      </c>
      <c r="X70" s="331">
        <v>28</v>
      </c>
      <c r="Y70" s="332">
        <v>1</v>
      </c>
      <c r="Z70" s="331">
        <v>28</v>
      </c>
      <c r="AA70" s="332">
        <v>1.26</v>
      </c>
      <c r="AB70" s="331">
        <v>18</v>
      </c>
      <c r="AC70" s="332">
        <v>3.14</v>
      </c>
      <c r="AD70" s="331">
        <v>7.89</v>
      </c>
      <c r="AE70" s="331">
        <v>9.7899999999999991</v>
      </c>
      <c r="AF70" s="331">
        <v>9.18</v>
      </c>
      <c r="AG70" s="331"/>
      <c r="AH70" s="334">
        <v>5.97</v>
      </c>
      <c r="AI70" s="334">
        <v>5.85</v>
      </c>
      <c r="AJ70" s="331">
        <v>5.92</v>
      </c>
    </row>
    <row r="71" spans="1:36">
      <c r="A71" s="261"/>
      <c r="B71" s="471" t="s">
        <v>158</v>
      </c>
      <c r="C71" s="540">
        <v>9</v>
      </c>
      <c r="D71" s="332">
        <v>5</v>
      </c>
      <c r="E71" s="331">
        <v>6</v>
      </c>
      <c r="F71" s="332">
        <v>8.25</v>
      </c>
      <c r="G71" s="331">
        <v>0.08</v>
      </c>
      <c r="H71" s="332">
        <v>8</v>
      </c>
      <c r="I71" s="331">
        <v>0.01</v>
      </c>
      <c r="J71" s="332">
        <v>15</v>
      </c>
      <c r="K71" s="331">
        <v>0.15</v>
      </c>
      <c r="L71" s="332">
        <v>10.83</v>
      </c>
      <c r="M71" s="331">
        <v>0.15</v>
      </c>
      <c r="N71" s="331">
        <v>6.35</v>
      </c>
      <c r="O71" s="331">
        <v>0.05</v>
      </c>
      <c r="P71" s="331">
        <v>4.9400000000000004</v>
      </c>
      <c r="Q71" s="331">
        <v>5.94</v>
      </c>
      <c r="R71" s="331">
        <v>6.45</v>
      </c>
      <c r="S71" s="331">
        <v>6.67</v>
      </c>
      <c r="T71" s="331">
        <v>28</v>
      </c>
      <c r="U71" s="332">
        <v>4</v>
      </c>
      <c r="V71" s="331">
        <v>28</v>
      </c>
      <c r="W71" s="332">
        <v>3.02</v>
      </c>
      <c r="X71" s="331">
        <v>28</v>
      </c>
      <c r="Y71" s="332">
        <v>1</v>
      </c>
      <c r="Z71" s="331">
        <v>28</v>
      </c>
      <c r="AA71" s="332">
        <v>3.03</v>
      </c>
      <c r="AB71" s="331">
        <v>18</v>
      </c>
      <c r="AC71" s="332">
        <v>3.14</v>
      </c>
      <c r="AD71" s="331">
        <v>8.33</v>
      </c>
      <c r="AE71" s="331">
        <v>9.8699999999999992</v>
      </c>
      <c r="AF71" s="331">
        <v>9.48</v>
      </c>
      <c r="AG71" s="331"/>
      <c r="AH71" s="334">
        <v>6</v>
      </c>
      <c r="AI71" s="334">
        <v>5.88</v>
      </c>
      <c r="AJ71" s="331">
        <v>5.95</v>
      </c>
    </row>
    <row r="72" spans="1:36">
      <c r="A72" s="261"/>
      <c r="B72" s="226"/>
      <c r="C72" s="540"/>
      <c r="D72" s="332"/>
      <c r="E72" s="331"/>
      <c r="F72" s="332"/>
      <c r="G72" s="331"/>
      <c r="H72" s="331"/>
      <c r="I72" s="331"/>
      <c r="J72" s="332"/>
      <c r="K72" s="331"/>
      <c r="L72" s="332"/>
      <c r="M72" s="331"/>
      <c r="N72" s="331"/>
      <c r="O72" s="331"/>
      <c r="P72" s="331"/>
      <c r="Q72" s="331"/>
      <c r="R72" s="331"/>
      <c r="S72" s="331"/>
      <c r="T72" s="331"/>
      <c r="U72" s="332"/>
      <c r="V72" s="331"/>
      <c r="W72" s="332"/>
      <c r="X72" s="331"/>
      <c r="Y72" s="332"/>
      <c r="Z72" s="331"/>
      <c r="AA72" s="332"/>
      <c r="AB72" s="331"/>
      <c r="AC72" s="332"/>
      <c r="AD72" s="331"/>
      <c r="AE72" s="331"/>
      <c r="AF72" s="331"/>
      <c r="AG72" s="331"/>
      <c r="AH72" s="334"/>
      <c r="AI72" s="334"/>
      <c r="AJ72" s="331"/>
    </row>
    <row r="73" spans="1:36">
      <c r="A73" s="261">
        <v>2022</v>
      </c>
      <c r="B73" s="471" t="s">
        <v>147</v>
      </c>
      <c r="C73" s="540">
        <v>9.5</v>
      </c>
      <c r="D73" s="332">
        <v>5.5</v>
      </c>
      <c r="E73" s="331">
        <v>6.5</v>
      </c>
      <c r="F73" s="332">
        <v>8.25</v>
      </c>
      <c r="G73" s="331">
        <v>0.08</v>
      </c>
      <c r="H73" s="332">
        <v>8.5</v>
      </c>
      <c r="I73" s="331">
        <v>0.01</v>
      </c>
      <c r="J73" s="332">
        <v>15</v>
      </c>
      <c r="K73" s="331">
        <v>0.15</v>
      </c>
      <c r="L73" s="332">
        <v>10.83</v>
      </c>
      <c r="M73" s="331">
        <v>0.15</v>
      </c>
      <c r="N73" s="331">
        <v>6.35</v>
      </c>
      <c r="O73" s="331">
        <v>0.05</v>
      </c>
      <c r="P73" s="331">
        <v>5.01</v>
      </c>
      <c r="Q73" s="331">
        <v>6.05</v>
      </c>
      <c r="R73" s="331">
        <v>6.58</v>
      </c>
      <c r="S73" s="331">
        <v>6.79</v>
      </c>
      <c r="T73" s="331">
        <v>28</v>
      </c>
      <c r="U73" s="332">
        <v>4</v>
      </c>
      <c r="V73" s="331">
        <v>28</v>
      </c>
      <c r="W73" s="332">
        <v>3.02</v>
      </c>
      <c r="X73" s="331">
        <v>28</v>
      </c>
      <c r="Y73" s="332">
        <v>3.22</v>
      </c>
      <c r="Z73" s="331">
        <v>28</v>
      </c>
      <c r="AA73" s="332">
        <v>3.03</v>
      </c>
      <c r="AB73" s="331">
        <v>18</v>
      </c>
      <c r="AC73" s="332">
        <v>4.21</v>
      </c>
      <c r="AD73" s="331">
        <v>8.42</v>
      </c>
      <c r="AE73" s="331">
        <v>10.119999999999999</v>
      </c>
      <c r="AF73" s="331">
        <v>9.76</v>
      </c>
      <c r="AG73" s="331"/>
      <c r="AH73" s="334">
        <v>6.5</v>
      </c>
      <c r="AI73" s="334">
        <v>6.4</v>
      </c>
      <c r="AJ73" s="331">
        <v>6.48</v>
      </c>
    </row>
    <row r="74" spans="1:36">
      <c r="A74" s="261"/>
      <c r="B74" s="471" t="s">
        <v>148</v>
      </c>
      <c r="C74" s="540">
        <v>9.5</v>
      </c>
      <c r="D74" s="332">
        <v>5.5</v>
      </c>
      <c r="E74" s="331">
        <v>6.5</v>
      </c>
      <c r="F74" s="332">
        <v>9.5</v>
      </c>
      <c r="G74" s="331">
        <v>0.08</v>
      </c>
      <c r="H74" s="332">
        <v>8</v>
      </c>
      <c r="I74" s="331">
        <v>0.01</v>
      </c>
      <c r="J74" s="332">
        <v>15</v>
      </c>
      <c r="K74" s="331">
        <v>0.15</v>
      </c>
      <c r="L74" s="332">
        <v>10.83</v>
      </c>
      <c r="M74" s="331">
        <v>0.15</v>
      </c>
      <c r="N74" s="331">
        <v>6.35</v>
      </c>
      <c r="O74" s="331">
        <v>0.05</v>
      </c>
      <c r="P74" s="331">
        <v>5.07</v>
      </c>
      <c r="Q74" s="331">
        <v>6.15</v>
      </c>
      <c r="R74" s="331">
        <v>6.5</v>
      </c>
      <c r="S74" s="331">
        <v>6.75</v>
      </c>
      <c r="T74" s="331">
        <v>28</v>
      </c>
      <c r="U74" s="332">
        <v>4</v>
      </c>
      <c r="V74" s="331">
        <v>28</v>
      </c>
      <c r="W74" s="332">
        <v>3.02</v>
      </c>
      <c r="X74" s="331">
        <v>28</v>
      </c>
      <c r="Y74" s="332">
        <v>3.22</v>
      </c>
      <c r="Z74" s="331">
        <v>28</v>
      </c>
      <c r="AA74" s="332">
        <v>3.03</v>
      </c>
      <c r="AB74" s="331">
        <v>18</v>
      </c>
      <c r="AC74" s="332">
        <v>4.21</v>
      </c>
      <c r="AD74" s="331">
        <v>8.9499999999999993</v>
      </c>
      <c r="AE74" s="331">
        <v>10.130000000000001</v>
      </c>
      <c r="AF74" s="331">
        <v>10.07</v>
      </c>
      <c r="AG74" s="331"/>
      <c r="AH74" s="334">
        <v>6.5</v>
      </c>
      <c r="AI74" s="334">
        <v>6.45</v>
      </c>
      <c r="AJ74" s="331">
        <v>6.48</v>
      </c>
    </row>
    <row r="75" spans="1:36">
      <c r="A75" s="261"/>
      <c r="B75" s="471" t="s">
        <v>149</v>
      </c>
      <c r="C75" s="540">
        <v>10.5</v>
      </c>
      <c r="D75" s="332">
        <v>6.5</v>
      </c>
      <c r="E75" s="331">
        <v>7.5</v>
      </c>
      <c r="F75" s="332">
        <v>12</v>
      </c>
      <c r="G75" s="331">
        <v>0.15</v>
      </c>
      <c r="H75" s="332">
        <v>11.25</v>
      </c>
      <c r="I75" s="331">
        <v>0.2</v>
      </c>
      <c r="J75" s="332">
        <v>15</v>
      </c>
      <c r="K75" s="331">
        <v>0.25</v>
      </c>
      <c r="L75" s="332">
        <v>11.9</v>
      </c>
      <c r="M75" s="331">
        <v>4.5</v>
      </c>
      <c r="N75" s="331">
        <v>6.35</v>
      </c>
      <c r="O75" s="331">
        <v>0.1</v>
      </c>
      <c r="P75" s="331">
        <v>5.17</v>
      </c>
      <c r="Q75" s="331">
        <v>6.3</v>
      </c>
      <c r="R75" s="331">
        <v>7.68</v>
      </c>
      <c r="S75" s="331">
        <v>8.06</v>
      </c>
      <c r="T75" s="331">
        <v>28</v>
      </c>
      <c r="U75" s="332">
        <v>4</v>
      </c>
      <c r="V75" s="331">
        <v>28</v>
      </c>
      <c r="W75" s="332">
        <v>3.02</v>
      </c>
      <c r="X75" s="331">
        <v>28</v>
      </c>
      <c r="Y75" s="332">
        <v>3.22</v>
      </c>
      <c r="Z75" s="331">
        <v>28</v>
      </c>
      <c r="AA75" s="332">
        <v>4</v>
      </c>
      <c r="AB75" s="331">
        <v>18</v>
      </c>
      <c r="AC75" s="332">
        <v>5.46</v>
      </c>
      <c r="AD75" s="331">
        <v>9.4700000000000006</v>
      </c>
      <c r="AE75" s="331">
        <v>10.35</v>
      </c>
      <c r="AF75" s="331">
        <v>10.73</v>
      </c>
      <c r="AG75" s="331"/>
      <c r="AH75" s="334">
        <v>7.5</v>
      </c>
      <c r="AI75" s="334">
        <v>7.45</v>
      </c>
      <c r="AJ75" s="331">
        <v>7.49</v>
      </c>
    </row>
    <row r="76" spans="1:36">
      <c r="A76" s="261"/>
      <c r="B76" s="471" t="s">
        <v>150</v>
      </c>
      <c r="C76" s="540">
        <v>17.5</v>
      </c>
      <c r="D76" s="332">
        <v>13.5</v>
      </c>
      <c r="E76" s="331">
        <v>14.5</v>
      </c>
      <c r="F76" s="332">
        <v>20.5</v>
      </c>
      <c r="G76" s="331">
        <v>0.15</v>
      </c>
      <c r="H76" s="332">
        <v>19</v>
      </c>
      <c r="I76" s="331">
        <v>0.2</v>
      </c>
      <c r="J76" s="332">
        <v>20</v>
      </c>
      <c r="K76" s="331">
        <v>0.25</v>
      </c>
      <c r="L76" s="332">
        <v>19.5</v>
      </c>
      <c r="M76" s="331">
        <v>4.5</v>
      </c>
      <c r="N76" s="331">
        <v>6.1</v>
      </c>
      <c r="O76" s="331">
        <v>0.1</v>
      </c>
      <c r="P76" s="331">
        <v>5.52</v>
      </c>
      <c r="Q76" s="331">
        <v>6.84</v>
      </c>
      <c r="R76" s="331">
        <v>15.35</v>
      </c>
      <c r="S76" s="331">
        <v>15.63</v>
      </c>
      <c r="T76" s="331">
        <v>29.51</v>
      </c>
      <c r="U76" s="332">
        <v>4</v>
      </c>
      <c r="V76" s="331">
        <v>28</v>
      </c>
      <c r="W76" s="332">
        <v>3.02</v>
      </c>
      <c r="X76" s="331">
        <v>28.52</v>
      </c>
      <c r="Y76" s="332">
        <v>3.15</v>
      </c>
      <c r="Z76" s="331">
        <v>30</v>
      </c>
      <c r="AA76" s="332">
        <v>4.75</v>
      </c>
      <c r="AB76" s="331">
        <v>25</v>
      </c>
      <c r="AC76" s="332">
        <v>0.75</v>
      </c>
      <c r="AD76" s="331">
        <v>13.02</v>
      </c>
      <c r="AE76" s="331">
        <v>11.31</v>
      </c>
      <c r="AF76" s="331">
        <v>13.72</v>
      </c>
      <c r="AG76" s="331"/>
      <c r="AH76" s="334">
        <v>14.5</v>
      </c>
      <c r="AI76" s="334">
        <v>14.5</v>
      </c>
      <c r="AJ76" s="331">
        <v>14.5</v>
      </c>
    </row>
    <row r="77" spans="1:36">
      <c r="A77" s="261"/>
      <c r="B77" s="471" t="s">
        <v>151</v>
      </c>
      <c r="C77" s="540">
        <v>17.5</v>
      </c>
      <c r="D77" s="332">
        <v>13.5</v>
      </c>
      <c r="E77" s="331">
        <v>14.5</v>
      </c>
      <c r="F77" s="332">
        <v>25</v>
      </c>
      <c r="G77" s="331">
        <v>0.15</v>
      </c>
      <c r="H77" s="332">
        <v>24.6</v>
      </c>
      <c r="I77" s="331">
        <v>0.2</v>
      </c>
      <c r="J77" s="332">
        <v>24</v>
      </c>
      <c r="K77" s="331">
        <v>0.25</v>
      </c>
      <c r="L77" s="332">
        <v>22</v>
      </c>
      <c r="M77" s="331">
        <v>4.5</v>
      </c>
      <c r="N77" s="331">
        <v>7</v>
      </c>
      <c r="O77" s="331">
        <v>0.1</v>
      </c>
      <c r="P77" s="331">
        <v>6.99</v>
      </c>
      <c r="Q77" s="331">
        <v>8.9700000000000006</v>
      </c>
      <c r="R77" s="331">
        <v>16.98</v>
      </c>
      <c r="S77" s="331">
        <v>17.190000000000001</v>
      </c>
      <c r="T77" s="331">
        <v>32</v>
      </c>
      <c r="U77" s="332">
        <v>4</v>
      </c>
      <c r="V77" s="331">
        <v>32</v>
      </c>
      <c r="W77" s="332">
        <v>2.81</v>
      </c>
      <c r="X77" s="331">
        <v>32</v>
      </c>
      <c r="Y77" s="332">
        <v>3.23</v>
      </c>
      <c r="Z77" s="331">
        <v>32</v>
      </c>
      <c r="AA77" s="332">
        <v>4</v>
      </c>
      <c r="AB77" s="331">
        <v>30.9</v>
      </c>
      <c r="AC77" s="332">
        <v>7.88</v>
      </c>
      <c r="AD77" s="331">
        <v>20.49</v>
      </c>
      <c r="AE77" s="331">
        <v>13.46</v>
      </c>
      <c r="AF77" s="331">
        <v>20</v>
      </c>
      <c r="AG77" s="331"/>
      <c r="AH77" s="334">
        <v>14.5</v>
      </c>
      <c r="AI77" s="334">
        <v>14.5</v>
      </c>
      <c r="AJ77" s="331">
        <v>14.5</v>
      </c>
    </row>
    <row r="78" spans="1:36">
      <c r="A78" s="261"/>
      <c r="B78" s="471" t="s">
        <v>152</v>
      </c>
      <c r="C78" s="540">
        <v>17.5</v>
      </c>
      <c r="D78" s="332">
        <v>13.5</v>
      </c>
      <c r="E78" s="331">
        <v>14.5</v>
      </c>
      <c r="F78" s="332">
        <v>23.25</v>
      </c>
      <c r="G78" s="331">
        <v>0.15</v>
      </c>
      <c r="H78" s="332">
        <v>24</v>
      </c>
      <c r="I78" s="331">
        <v>0.2</v>
      </c>
      <c r="J78" s="332">
        <v>23</v>
      </c>
      <c r="K78" s="331">
        <v>0.25</v>
      </c>
      <c r="L78" s="332">
        <v>22</v>
      </c>
      <c r="M78" s="331">
        <v>4.5</v>
      </c>
      <c r="N78" s="331">
        <v>7</v>
      </c>
      <c r="O78" s="331">
        <v>0.1</v>
      </c>
      <c r="P78" s="331">
        <v>8.41</v>
      </c>
      <c r="Q78" s="331">
        <v>11.06</v>
      </c>
      <c r="R78" s="331">
        <v>17.149999999999999</v>
      </c>
      <c r="S78" s="331">
        <v>17.45</v>
      </c>
      <c r="T78" s="331">
        <v>32</v>
      </c>
      <c r="U78" s="332">
        <v>4</v>
      </c>
      <c r="V78" s="331">
        <v>32</v>
      </c>
      <c r="W78" s="332">
        <v>2.81</v>
      </c>
      <c r="X78" s="331">
        <v>32</v>
      </c>
      <c r="Y78" s="332">
        <v>1.05</v>
      </c>
      <c r="Z78" s="331">
        <v>34</v>
      </c>
      <c r="AA78" s="332">
        <v>4</v>
      </c>
      <c r="AB78" s="331">
        <v>31</v>
      </c>
      <c r="AC78" s="332">
        <v>12</v>
      </c>
      <c r="AD78" s="331">
        <v>21.94</v>
      </c>
      <c r="AE78" s="331">
        <v>15.06</v>
      </c>
      <c r="AF78" s="331">
        <v>21.5</v>
      </c>
      <c r="AG78" s="331"/>
      <c r="AH78" s="334">
        <v>14.5</v>
      </c>
      <c r="AI78" s="334">
        <v>14.5</v>
      </c>
      <c r="AJ78" s="331">
        <v>14.5</v>
      </c>
    </row>
    <row r="79" spans="1:36">
      <c r="A79" s="261"/>
      <c r="B79" s="471" t="s">
        <v>153</v>
      </c>
      <c r="C79" s="540">
        <v>18.5</v>
      </c>
      <c r="D79" s="332">
        <v>14.5</v>
      </c>
      <c r="E79" s="331">
        <v>15.5</v>
      </c>
      <c r="F79" s="332">
        <v>25.3</v>
      </c>
      <c r="G79" s="331">
        <v>0.08</v>
      </c>
      <c r="H79" s="332">
        <v>25</v>
      </c>
      <c r="I79" s="331">
        <v>0.1</v>
      </c>
      <c r="J79" s="332">
        <v>26</v>
      </c>
      <c r="K79" s="331">
        <v>0.15</v>
      </c>
      <c r="L79" s="332">
        <v>24</v>
      </c>
      <c r="M79" s="331">
        <v>4</v>
      </c>
      <c r="N79" s="331">
        <v>6</v>
      </c>
      <c r="O79" s="331">
        <v>0.05</v>
      </c>
      <c r="P79" s="331">
        <v>9.56</v>
      </c>
      <c r="Q79" s="331">
        <v>12.6</v>
      </c>
      <c r="R79" s="331">
        <v>19.11</v>
      </c>
      <c r="S79" s="331">
        <v>19.420000000000002</v>
      </c>
      <c r="T79" s="331">
        <v>34</v>
      </c>
      <c r="U79" s="332">
        <v>4</v>
      </c>
      <c r="V79" s="331">
        <v>38.53</v>
      </c>
      <c r="W79" s="332">
        <v>2.81</v>
      </c>
      <c r="X79" s="331">
        <v>36</v>
      </c>
      <c r="Y79" s="332">
        <v>1.05</v>
      </c>
      <c r="Z79" s="331">
        <v>37.729999999999997</v>
      </c>
      <c r="AA79" s="332">
        <v>3.5</v>
      </c>
      <c r="AB79" s="331">
        <v>35.950000000000003</v>
      </c>
      <c r="AC79" s="332">
        <v>12</v>
      </c>
      <c r="AD79" s="331">
        <v>23.23</v>
      </c>
      <c r="AE79" s="331">
        <v>15.94</v>
      </c>
      <c r="AF79" s="331">
        <v>22.42</v>
      </c>
      <c r="AG79" s="331"/>
      <c r="AH79" s="334">
        <v>15.5</v>
      </c>
      <c r="AI79" s="334">
        <v>15.5</v>
      </c>
      <c r="AJ79" s="331">
        <v>15.5</v>
      </c>
    </row>
    <row r="80" spans="1:36">
      <c r="A80" s="261"/>
      <c r="B80" s="471" t="s">
        <v>154</v>
      </c>
      <c r="C80" s="540">
        <v>18.5</v>
      </c>
      <c r="D80" s="332">
        <v>14.5</v>
      </c>
      <c r="E80" s="331">
        <v>15.5</v>
      </c>
      <c r="F80" s="332">
        <v>28.5</v>
      </c>
      <c r="G80" s="331">
        <v>0.08</v>
      </c>
      <c r="H80" s="332">
        <v>25</v>
      </c>
      <c r="I80" s="331">
        <v>0.1</v>
      </c>
      <c r="J80" s="332">
        <v>28</v>
      </c>
      <c r="K80" s="331">
        <v>0.15</v>
      </c>
      <c r="L80" s="332">
        <v>24</v>
      </c>
      <c r="M80" s="331">
        <v>4</v>
      </c>
      <c r="N80" s="331">
        <v>6</v>
      </c>
      <c r="O80" s="331">
        <v>0.05</v>
      </c>
      <c r="P80" s="331">
        <v>10.49</v>
      </c>
      <c r="Q80" s="331">
        <v>13.9</v>
      </c>
      <c r="R80" s="331">
        <v>21.29</v>
      </c>
      <c r="S80" s="331">
        <v>21.62</v>
      </c>
      <c r="T80" s="331">
        <v>34</v>
      </c>
      <c r="U80" s="332">
        <v>4</v>
      </c>
      <c r="V80" s="331">
        <v>37.340000000000003</v>
      </c>
      <c r="W80" s="332">
        <v>2.81</v>
      </c>
      <c r="X80" s="331">
        <v>37.340000000000003</v>
      </c>
      <c r="Y80" s="332">
        <v>1.05</v>
      </c>
      <c r="Z80" s="331">
        <v>37.89</v>
      </c>
      <c r="AA80" s="332">
        <v>3.5</v>
      </c>
      <c r="AB80" s="331">
        <v>36.01</v>
      </c>
      <c r="AC80" s="332">
        <v>8</v>
      </c>
      <c r="AD80" s="331">
        <v>25.26</v>
      </c>
      <c r="AE80" s="331">
        <v>16.86</v>
      </c>
      <c r="AF80" s="331">
        <v>24.18</v>
      </c>
      <c r="AG80" s="331"/>
      <c r="AH80" s="334">
        <v>15.5</v>
      </c>
      <c r="AI80" s="334">
        <v>15.5</v>
      </c>
      <c r="AJ80" s="331">
        <v>15.5</v>
      </c>
    </row>
    <row r="81" spans="1:36">
      <c r="A81" s="261"/>
      <c r="B81" s="471" t="s">
        <v>155</v>
      </c>
      <c r="C81" s="540">
        <v>18.5</v>
      </c>
      <c r="D81" s="332">
        <v>14.5</v>
      </c>
      <c r="E81" s="331">
        <v>15.5</v>
      </c>
      <c r="F81" s="332">
        <v>30</v>
      </c>
      <c r="G81" s="331">
        <v>2</v>
      </c>
      <c r="H81" s="332">
        <v>28</v>
      </c>
      <c r="I81" s="331">
        <v>3</v>
      </c>
      <c r="J81" s="332">
        <v>28</v>
      </c>
      <c r="K81" s="331">
        <v>3.5</v>
      </c>
      <c r="L81" s="332">
        <v>25</v>
      </c>
      <c r="M81" s="331">
        <v>4.5</v>
      </c>
      <c r="N81" s="331">
        <v>7</v>
      </c>
      <c r="O81" s="331">
        <v>0.25</v>
      </c>
      <c r="P81" s="331">
        <v>11.63</v>
      </c>
      <c r="Q81" s="331">
        <v>15.41</v>
      </c>
      <c r="R81" s="331">
        <v>22.06</v>
      </c>
      <c r="S81" s="331">
        <v>22.55</v>
      </c>
      <c r="T81" s="331">
        <v>34.89</v>
      </c>
      <c r="U81" s="332">
        <v>4</v>
      </c>
      <c r="V81" s="331">
        <v>37.340000000000003</v>
      </c>
      <c r="W81" s="332">
        <v>2.81</v>
      </c>
      <c r="X81" s="331">
        <v>37.340000000000003</v>
      </c>
      <c r="Y81" s="332">
        <v>1.05</v>
      </c>
      <c r="Z81" s="331">
        <v>39.01</v>
      </c>
      <c r="AA81" s="332">
        <v>3.5</v>
      </c>
      <c r="AB81" s="331">
        <v>37.340000000000003</v>
      </c>
      <c r="AC81" s="332">
        <v>8</v>
      </c>
      <c r="AD81" s="331">
        <v>26.16</v>
      </c>
      <c r="AE81" s="331">
        <v>17.579999999999998</v>
      </c>
      <c r="AF81" s="331">
        <v>24.93</v>
      </c>
      <c r="AG81" s="331"/>
      <c r="AH81" s="334">
        <v>15.5</v>
      </c>
      <c r="AI81" s="334">
        <v>15.5</v>
      </c>
      <c r="AJ81" s="331">
        <v>15.5</v>
      </c>
    </row>
    <row r="82" spans="1:36">
      <c r="A82" s="261"/>
      <c r="B82" s="471" t="s">
        <v>156</v>
      </c>
      <c r="C82" s="540">
        <v>18.5</v>
      </c>
      <c r="D82" s="332">
        <v>14.5</v>
      </c>
      <c r="E82" s="331">
        <v>15.5</v>
      </c>
      <c r="F82" s="332">
        <v>30</v>
      </c>
      <c r="G82" s="331">
        <v>2.75</v>
      </c>
      <c r="H82" s="332">
        <v>30</v>
      </c>
      <c r="I82" s="331">
        <v>3</v>
      </c>
      <c r="J82" s="332">
        <v>29</v>
      </c>
      <c r="K82" s="331">
        <v>3.5</v>
      </c>
      <c r="L82" s="332">
        <v>25.25</v>
      </c>
      <c r="M82" s="331">
        <v>4.5</v>
      </c>
      <c r="N82" s="331">
        <v>7</v>
      </c>
      <c r="O82" s="331">
        <v>0.25</v>
      </c>
      <c r="P82" s="331">
        <v>12.6</v>
      </c>
      <c r="Q82" s="331">
        <v>16.66</v>
      </c>
      <c r="R82" s="331">
        <v>23.22</v>
      </c>
      <c r="S82" s="331">
        <v>23.61</v>
      </c>
      <c r="T82" s="331">
        <v>37.51</v>
      </c>
      <c r="U82" s="332">
        <v>5.26</v>
      </c>
      <c r="V82" s="331">
        <v>37.51</v>
      </c>
      <c r="W82" s="332">
        <v>2.81</v>
      </c>
      <c r="X82" s="331">
        <v>37.51</v>
      </c>
      <c r="Y82" s="332">
        <v>1.05</v>
      </c>
      <c r="Z82" s="331">
        <v>39.35</v>
      </c>
      <c r="AA82" s="332">
        <v>3.5</v>
      </c>
      <c r="AB82" s="331">
        <v>37.340000000000003</v>
      </c>
      <c r="AC82" s="332">
        <v>8</v>
      </c>
      <c r="AD82" s="331">
        <v>28.1</v>
      </c>
      <c r="AE82" s="331">
        <v>17.940000000000001</v>
      </c>
      <c r="AF82" s="331">
        <v>25.83</v>
      </c>
      <c r="AG82" s="331"/>
      <c r="AH82" s="334">
        <v>15.5</v>
      </c>
      <c r="AI82" s="334">
        <v>15.5</v>
      </c>
      <c r="AJ82" s="331">
        <v>15.5</v>
      </c>
    </row>
    <row r="83" spans="1:36">
      <c r="A83" s="261"/>
      <c r="B83" s="471" t="s">
        <v>157</v>
      </c>
      <c r="C83" s="540">
        <v>29.06</v>
      </c>
      <c r="D83" s="332">
        <v>14.5</v>
      </c>
      <c r="E83" s="331">
        <v>15.5</v>
      </c>
      <c r="F83" s="332">
        <v>30</v>
      </c>
      <c r="G83" s="331">
        <v>2.75</v>
      </c>
      <c r="H83" s="332">
        <v>28.5</v>
      </c>
      <c r="I83" s="331">
        <v>3</v>
      </c>
      <c r="J83" s="332">
        <v>30</v>
      </c>
      <c r="K83" s="331">
        <v>3.5</v>
      </c>
      <c r="L83" s="332">
        <v>28</v>
      </c>
      <c r="M83" s="331">
        <v>4.5</v>
      </c>
      <c r="N83" s="331">
        <v>6</v>
      </c>
      <c r="O83" s="331">
        <v>0.25</v>
      </c>
      <c r="P83" s="331">
        <v>13.37</v>
      </c>
      <c r="Q83" s="331">
        <v>17.59</v>
      </c>
      <c r="R83" s="331">
        <v>23.63</v>
      </c>
      <c r="S83" s="331">
        <v>24.05</v>
      </c>
      <c r="T83" s="331">
        <v>39.130000000000003</v>
      </c>
      <c r="U83" s="332">
        <v>5.66</v>
      </c>
      <c r="V83" s="331">
        <v>38.1</v>
      </c>
      <c r="W83" s="332">
        <v>2.81</v>
      </c>
      <c r="X83" s="331">
        <v>37.67</v>
      </c>
      <c r="Y83" s="332">
        <v>1.05</v>
      </c>
      <c r="Z83" s="331">
        <v>39.35</v>
      </c>
      <c r="AA83" s="332">
        <v>4</v>
      </c>
      <c r="AB83" s="331">
        <v>36.549999999999997</v>
      </c>
      <c r="AC83" s="332">
        <v>8</v>
      </c>
      <c r="AD83" s="331">
        <v>28.25</v>
      </c>
      <c r="AE83" s="331">
        <v>18.420000000000002</v>
      </c>
      <c r="AF83" s="331">
        <v>26.04</v>
      </c>
      <c r="AG83" s="331"/>
      <c r="AH83" s="334">
        <v>15.5</v>
      </c>
      <c r="AI83" s="334">
        <v>15.5</v>
      </c>
      <c r="AJ83" s="331">
        <v>15.5</v>
      </c>
    </row>
    <row r="84" spans="1:36">
      <c r="A84" s="261"/>
      <c r="B84" s="471" t="s">
        <v>158</v>
      </c>
      <c r="C84" s="540">
        <v>30.22</v>
      </c>
      <c r="D84" s="332">
        <v>14.5</v>
      </c>
      <c r="E84" s="331">
        <v>15.5</v>
      </c>
      <c r="F84" s="332">
        <v>30</v>
      </c>
      <c r="G84" s="331">
        <v>4</v>
      </c>
      <c r="H84" s="332">
        <v>28.5</v>
      </c>
      <c r="I84" s="331">
        <v>4.25</v>
      </c>
      <c r="J84" s="332">
        <v>30</v>
      </c>
      <c r="K84" s="331">
        <v>4.5</v>
      </c>
      <c r="L84" s="332">
        <v>26.5</v>
      </c>
      <c r="M84" s="331">
        <v>4.5</v>
      </c>
      <c r="N84" s="331">
        <v>6</v>
      </c>
      <c r="O84" s="331">
        <v>0.25</v>
      </c>
      <c r="P84" s="331">
        <v>14.06</v>
      </c>
      <c r="Q84" s="331">
        <v>18.489999999999998</v>
      </c>
      <c r="R84" s="331">
        <v>23.07</v>
      </c>
      <c r="S84" s="331">
        <v>23.73</v>
      </c>
      <c r="T84" s="331">
        <v>42.48</v>
      </c>
      <c r="U84" s="332">
        <v>5.66</v>
      </c>
      <c r="V84" s="331">
        <v>39</v>
      </c>
      <c r="W84" s="332">
        <v>2.81</v>
      </c>
      <c r="X84" s="331">
        <v>36.68</v>
      </c>
      <c r="Y84" s="332">
        <v>1.05</v>
      </c>
      <c r="Z84" s="331">
        <v>39.409999999999997</v>
      </c>
      <c r="AA84" s="332">
        <v>6</v>
      </c>
      <c r="AB84" s="331">
        <v>35.56</v>
      </c>
      <c r="AC84" s="332">
        <v>8</v>
      </c>
      <c r="AD84" s="331">
        <v>28.19</v>
      </c>
      <c r="AE84" s="331">
        <v>18.7</v>
      </c>
      <c r="AF84" s="331">
        <v>26.2</v>
      </c>
      <c r="AG84" s="331"/>
      <c r="AH84" s="334">
        <v>15.5</v>
      </c>
      <c r="AI84" s="334">
        <v>15.5</v>
      </c>
      <c r="AJ84" s="331">
        <v>15.5</v>
      </c>
    </row>
    <row r="85" spans="1:36">
      <c r="A85" s="261"/>
      <c r="B85" s="226"/>
      <c r="C85" s="540"/>
      <c r="D85" s="332"/>
      <c r="E85" s="331"/>
      <c r="F85" s="332"/>
      <c r="G85" s="331"/>
      <c r="H85" s="332"/>
      <c r="I85" s="331"/>
      <c r="J85" s="332"/>
      <c r="K85" s="331"/>
      <c r="L85" s="332"/>
      <c r="M85" s="331"/>
      <c r="N85" s="331"/>
      <c r="O85" s="331"/>
      <c r="P85" s="331"/>
      <c r="Q85" s="331"/>
      <c r="R85" s="331"/>
      <c r="S85" s="331"/>
      <c r="T85" s="331"/>
      <c r="U85" s="332"/>
      <c r="V85" s="331"/>
      <c r="W85" s="332"/>
      <c r="X85" s="331"/>
      <c r="Y85" s="332"/>
      <c r="Z85" s="331"/>
      <c r="AA85" s="332"/>
      <c r="AB85" s="331"/>
      <c r="AC85" s="332"/>
      <c r="AD85" s="331"/>
      <c r="AE85" s="331"/>
      <c r="AF85" s="331"/>
      <c r="AG85" s="331"/>
      <c r="AH85" s="334"/>
      <c r="AI85" s="334"/>
      <c r="AJ85" s="331"/>
    </row>
    <row r="86" spans="1:36">
      <c r="A86" s="261">
        <v>2023</v>
      </c>
      <c r="B86" s="471" t="s">
        <v>147</v>
      </c>
      <c r="C86" s="540">
        <v>26.5</v>
      </c>
      <c r="D86" s="332">
        <v>14.5</v>
      </c>
      <c r="E86" s="331">
        <v>15.5</v>
      </c>
      <c r="F86" s="332">
        <v>30</v>
      </c>
      <c r="G86" s="331">
        <v>2.75</v>
      </c>
      <c r="H86" s="332">
        <v>28.5</v>
      </c>
      <c r="I86" s="331">
        <v>3</v>
      </c>
      <c r="J86" s="332">
        <v>30</v>
      </c>
      <c r="K86" s="331">
        <v>3.5</v>
      </c>
      <c r="L86" s="332">
        <v>24</v>
      </c>
      <c r="M86" s="331">
        <v>4.5</v>
      </c>
      <c r="N86" s="331">
        <v>6</v>
      </c>
      <c r="O86" s="331">
        <v>0.25</v>
      </c>
      <c r="P86" s="331">
        <v>14.63</v>
      </c>
      <c r="Q86" s="331">
        <v>19.149999999999999</v>
      </c>
      <c r="R86" s="331">
        <v>22.24</v>
      </c>
      <c r="S86" s="331">
        <v>22.78</v>
      </c>
      <c r="T86" s="331">
        <v>36.19</v>
      </c>
      <c r="U86" s="332">
        <v>5.66</v>
      </c>
      <c r="V86" s="331">
        <v>39</v>
      </c>
      <c r="W86" s="332">
        <v>2.81</v>
      </c>
      <c r="X86" s="331">
        <v>39.5</v>
      </c>
      <c r="Y86" s="332">
        <v>1.05</v>
      </c>
      <c r="Z86" s="331">
        <v>38.97</v>
      </c>
      <c r="AA86" s="332">
        <v>3.5</v>
      </c>
      <c r="AB86" s="331">
        <v>34.42</v>
      </c>
      <c r="AC86" s="332">
        <v>8</v>
      </c>
      <c r="AD86" s="331">
        <v>26.73</v>
      </c>
      <c r="AE86" s="331">
        <v>18.66</v>
      </c>
      <c r="AF86" s="331">
        <v>25.82</v>
      </c>
      <c r="AG86" s="331"/>
      <c r="AH86" s="334">
        <v>15.5</v>
      </c>
      <c r="AI86" s="334">
        <v>15.5</v>
      </c>
      <c r="AJ86" s="331">
        <v>15.26</v>
      </c>
    </row>
    <row r="87" spans="1:36">
      <c r="A87" s="261"/>
      <c r="B87" s="471" t="s">
        <v>148</v>
      </c>
      <c r="C87" s="540">
        <v>26</v>
      </c>
      <c r="D87" s="332">
        <v>14.5</v>
      </c>
      <c r="E87" s="331">
        <v>15.5</v>
      </c>
      <c r="F87" s="332">
        <v>30</v>
      </c>
      <c r="G87" s="331">
        <v>2.75</v>
      </c>
      <c r="H87" s="332">
        <v>28.5</v>
      </c>
      <c r="I87" s="331">
        <v>0.5</v>
      </c>
      <c r="J87" s="332">
        <v>30</v>
      </c>
      <c r="K87" s="331">
        <v>3.5</v>
      </c>
      <c r="L87" s="332">
        <v>23</v>
      </c>
      <c r="M87" s="331">
        <v>4.5</v>
      </c>
      <c r="N87" s="331">
        <v>6</v>
      </c>
      <c r="O87" s="331">
        <v>0.25</v>
      </c>
      <c r="P87" s="331">
        <v>14.74</v>
      </c>
      <c r="Q87" s="331">
        <v>19.23</v>
      </c>
      <c r="R87" s="331">
        <v>21.56</v>
      </c>
      <c r="S87" s="331">
        <v>22.06</v>
      </c>
      <c r="T87" s="331">
        <v>45.03</v>
      </c>
      <c r="U87" s="332">
        <v>5.66</v>
      </c>
      <c r="V87" s="331">
        <v>39</v>
      </c>
      <c r="W87" s="332">
        <v>2.81</v>
      </c>
      <c r="X87" s="331">
        <v>39.5</v>
      </c>
      <c r="Y87" s="332">
        <v>1.05</v>
      </c>
      <c r="Z87" s="331">
        <v>38.97</v>
      </c>
      <c r="AA87" s="332">
        <v>3.5</v>
      </c>
      <c r="AB87" s="331">
        <v>33.700000000000003</v>
      </c>
      <c r="AC87" s="332">
        <v>8</v>
      </c>
      <c r="AD87" s="331">
        <v>24.71</v>
      </c>
      <c r="AE87" s="331">
        <v>18.5</v>
      </c>
      <c r="AF87" s="331">
        <v>25.31</v>
      </c>
      <c r="AG87" s="331"/>
      <c r="AH87" s="334">
        <v>15.5</v>
      </c>
      <c r="AI87" s="334">
        <v>15.5</v>
      </c>
      <c r="AJ87" s="331">
        <v>15.27</v>
      </c>
    </row>
    <row r="88" spans="1:36">
      <c r="A88" s="261"/>
      <c r="B88" s="471" t="s">
        <v>149</v>
      </c>
      <c r="C88" s="540">
        <v>25</v>
      </c>
      <c r="D88" s="332">
        <v>15.5</v>
      </c>
      <c r="E88" s="331">
        <v>16.5</v>
      </c>
      <c r="F88" s="332">
        <v>30</v>
      </c>
      <c r="G88" s="331">
        <v>2.75</v>
      </c>
      <c r="H88" s="332">
        <v>28.5</v>
      </c>
      <c r="I88" s="331">
        <v>0.5</v>
      </c>
      <c r="J88" s="332">
        <v>30</v>
      </c>
      <c r="K88" s="331">
        <v>3.5</v>
      </c>
      <c r="L88" s="332">
        <v>23</v>
      </c>
      <c r="M88" s="331">
        <v>4.5</v>
      </c>
      <c r="N88" s="331">
        <v>12</v>
      </c>
      <c r="O88" s="331">
        <v>0.25</v>
      </c>
      <c r="P88" s="331">
        <v>15.06</v>
      </c>
      <c r="Q88" s="331">
        <v>19.8</v>
      </c>
      <c r="R88" s="331">
        <v>20.48</v>
      </c>
      <c r="S88" s="331">
        <v>21.07</v>
      </c>
      <c r="T88" s="331">
        <v>36</v>
      </c>
      <c r="U88" s="332">
        <v>5.66</v>
      </c>
      <c r="V88" s="331">
        <v>37.32</v>
      </c>
      <c r="W88" s="332">
        <v>2.81</v>
      </c>
      <c r="X88" s="331">
        <v>36.17</v>
      </c>
      <c r="Y88" s="332">
        <v>1.05</v>
      </c>
      <c r="Z88" s="331">
        <v>38.47</v>
      </c>
      <c r="AA88" s="332">
        <v>4</v>
      </c>
      <c r="AB88" s="331">
        <v>33.64</v>
      </c>
      <c r="AC88" s="332">
        <v>8</v>
      </c>
      <c r="AD88" s="331">
        <v>22.42</v>
      </c>
      <c r="AE88" s="331">
        <v>18.29</v>
      </c>
      <c r="AF88" s="331">
        <v>23.7</v>
      </c>
      <c r="AG88" s="331"/>
      <c r="AH88" s="334">
        <v>16.5</v>
      </c>
      <c r="AI88" s="334">
        <v>16.25</v>
      </c>
      <c r="AJ88" s="331">
        <v>16.489999999999998</v>
      </c>
    </row>
    <row r="89" spans="1:36">
      <c r="A89" s="225"/>
      <c r="B89" s="471" t="s">
        <v>150</v>
      </c>
      <c r="C89" s="540">
        <v>24.5</v>
      </c>
      <c r="D89" s="332">
        <v>15.5</v>
      </c>
      <c r="E89" s="331">
        <v>16.5</v>
      </c>
      <c r="F89" s="332">
        <v>26</v>
      </c>
      <c r="G89" s="331">
        <v>2.75</v>
      </c>
      <c r="H89" s="332">
        <v>28.5</v>
      </c>
      <c r="I89" s="331">
        <v>0.5</v>
      </c>
      <c r="J89" s="332">
        <v>30</v>
      </c>
      <c r="K89" s="331">
        <v>2.8</v>
      </c>
      <c r="L89" s="332">
        <v>22</v>
      </c>
      <c r="M89" s="331">
        <v>5</v>
      </c>
      <c r="N89" s="331">
        <v>12</v>
      </c>
      <c r="O89" s="331">
        <v>0.25</v>
      </c>
      <c r="P89" s="331">
        <v>15.12</v>
      </c>
      <c r="Q89" s="331">
        <v>19.72</v>
      </c>
      <c r="R89" s="331">
        <v>19.190000000000001</v>
      </c>
      <c r="S89" s="331">
        <v>19.7</v>
      </c>
      <c r="T89" s="331">
        <v>36</v>
      </c>
      <c r="U89" s="332">
        <v>5.66</v>
      </c>
      <c r="V89" s="331">
        <v>37.32</v>
      </c>
      <c r="W89" s="332">
        <v>2.81</v>
      </c>
      <c r="X89" s="331">
        <v>37.28</v>
      </c>
      <c r="Y89" s="332">
        <v>1.05</v>
      </c>
      <c r="Z89" s="331">
        <v>38.47</v>
      </c>
      <c r="AA89" s="332">
        <v>3.5</v>
      </c>
      <c r="AB89" s="331">
        <v>35.549999999999997</v>
      </c>
      <c r="AC89" s="332">
        <v>8</v>
      </c>
      <c r="AD89" s="331">
        <v>21.8</v>
      </c>
      <c r="AE89" s="331">
        <v>17.87</v>
      </c>
      <c r="AF89" s="331">
        <v>23.09</v>
      </c>
      <c r="AG89" s="331"/>
      <c r="AH89" s="334">
        <v>16.5</v>
      </c>
      <c r="AI89" s="334">
        <v>16.5</v>
      </c>
      <c r="AJ89" s="331">
        <v>16.5</v>
      </c>
    </row>
    <row r="90" spans="1:36">
      <c r="A90" s="225"/>
      <c r="B90" s="471" t="s">
        <v>151</v>
      </c>
      <c r="C90" s="540">
        <v>23.5</v>
      </c>
      <c r="D90" s="332">
        <v>15.5</v>
      </c>
      <c r="E90" s="331">
        <v>16.5</v>
      </c>
      <c r="F90" s="332">
        <v>23.5</v>
      </c>
      <c r="G90" s="331">
        <v>2.75</v>
      </c>
      <c r="H90" s="332">
        <v>26</v>
      </c>
      <c r="I90" s="331">
        <v>0.5</v>
      </c>
      <c r="J90" s="332">
        <v>30</v>
      </c>
      <c r="K90" s="331">
        <v>2.8</v>
      </c>
      <c r="L90" s="332">
        <v>22</v>
      </c>
      <c r="M90" s="331">
        <v>5</v>
      </c>
      <c r="N90" s="331">
        <v>12</v>
      </c>
      <c r="O90" s="331">
        <v>0.25</v>
      </c>
      <c r="P90" s="331">
        <v>15.23</v>
      </c>
      <c r="Q90" s="331">
        <v>19.84</v>
      </c>
      <c r="R90" s="331">
        <v>18.850000000000001</v>
      </c>
      <c r="S90" s="331">
        <v>19.190000000000001</v>
      </c>
      <c r="T90" s="331">
        <v>36</v>
      </c>
      <c r="U90" s="332">
        <v>2</v>
      </c>
      <c r="V90" s="331">
        <v>37.32</v>
      </c>
      <c r="W90" s="332">
        <v>2</v>
      </c>
      <c r="X90" s="331">
        <v>36</v>
      </c>
      <c r="Y90" s="332">
        <v>2</v>
      </c>
      <c r="Z90" s="331">
        <v>38.47</v>
      </c>
      <c r="AA90" s="332">
        <v>2</v>
      </c>
      <c r="AB90" s="331">
        <v>33</v>
      </c>
      <c r="AC90" s="332">
        <v>8</v>
      </c>
      <c r="AD90" s="331">
        <v>20.81</v>
      </c>
      <c r="AE90" s="331">
        <v>17.75</v>
      </c>
      <c r="AF90" s="331">
        <v>22.39</v>
      </c>
      <c r="AG90" s="331"/>
      <c r="AH90" s="334">
        <v>16.5</v>
      </c>
      <c r="AI90" s="334">
        <v>16.5</v>
      </c>
      <c r="AJ90" s="331">
        <v>16.5</v>
      </c>
    </row>
    <row r="91" spans="1:36">
      <c r="A91" s="225"/>
      <c r="B91" s="471" t="s">
        <v>152</v>
      </c>
      <c r="C91" s="540">
        <v>22</v>
      </c>
      <c r="D91" s="332">
        <v>13</v>
      </c>
      <c r="E91" s="331">
        <v>14</v>
      </c>
      <c r="F91" s="332">
        <v>21.55</v>
      </c>
      <c r="G91" s="331">
        <v>2.75</v>
      </c>
      <c r="H91" s="332">
        <v>24.5</v>
      </c>
      <c r="I91" s="331">
        <v>0.5</v>
      </c>
      <c r="J91" s="332">
        <v>24.8</v>
      </c>
      <c r="K91" s="331">
        <v>1</v>
      </c>
      <c r="L91" s="332">
        <v>22</v>
      </c>
      <c r="M91" s="331">
        <v>2</v>
      </c>
      <c r="N91" s="331">
        <v>12</v>
      </c>
      <c r="O91" s="331">
        <v>0.25</v>
      </c>
      <c r="P91" s="331">
        <v>15.09</v>
      </c>
      <c r="Q91" s="331">
        <v>19.7</v>
      </c>
      <c r="R91" s="331">
        <v>14.98</v>
      </c>
      <c r="S91" s="331">
        <v>15.49</v>
      </c>
      <c r="T91" s="331">
        <v>36</v>
      </c>
      <c r="U91" s="332">
        <v>2</v>
      </c>
      <c r="V91" s="331">
        <v>37</v>
      </c>
      <c r="W91" s="332">
        <v>2</v>
      </c>
      <c r="X91" s="331">
        <v>36</v>
      </c>
      <c r="Y91" s="332">
        <v>2</v>
      </c>
      <c r="Z91" s="331">
        <v>38.1</v>
      </c>
      <c r="AA91" s="332">
        <v>2</v>
      </c>
      <c r="AB91" s="331">
        <v>32</v>
      </c>
      <c r="AC91" s="332">
        <v>8</v>
      </c>
      <c r="AD91" s="331">
        <v>20.04</v>
      </c>
      <c r="AE91" s="331">
        <v>17.510000000000002</v>
      </c>
      <c r="AF91" s="331">
        <v>21.51</v>
      </c>
      <c r="AG91" s="331"/>
      <c r="AH91" s="334">
        <v>14</v>
      </c>
      <c r="AI91" s="334">
        <v>13.25</v>
      </c>
      <c r="AJ91" s="331">
        <v>13.85</v>
      </c>
    </row>
    <row r="92" spans="1:36">
      <c r="A92" s="225"/>
      <c r="B92" s="471" t="s">
        <v>153</v>
      </c>
      <c r="C92" s="540">
        <v>22</v>
      </c>
      <c r="D92" s="332">
        <v>11</v>
      </c>
      <c r="E92" s="331">
        <v>12</v>
      </c>
      <c r="F92" s="332">
        <v>21.55</v>
      </c>
      <c r="G92" s="331">
        <v>2.75</v>
      </c>
      <c r="H92" s="332">
        <v>24.5</v>
      </c>
      <c r="I92" s="331">
        <v>0.5</v>
      </c>
      <c r="J92" s="332">
        <v>24.8</v>
      </c>
      <c r="K92" s="331">
        <v>1</v>
      </c>
      <c r="L92" s="332">
        <v>22</v>
      </c>
      <c r="M92" s="331">
        <v>2</v>
      </c>
      <c r="N92" s="331">
        <v>12</v>
      </c>
      <c r="O92" s="331">
        <v>0.25</v>
      </c>
      <c r="P92" s="331">
        <v>14.76</v>
      </c>
      <c r="Q92" s="331">
        <v>19.02</v>
      </c>
      <c r="R92" s="331">
        <v>12.45</v>
      </c>
      <c r="S92" s="331">
        <v>12.76</v>
      </c>
      <c r="T92" s="331">
        <v>36</v>
      </c>
      <c r="U92" s="332">
        <v>2</v>
      </c>
      <c r="V92" s="331">
        <v>37</v>
      </c>
      <c r="W92" s="332">
        <v>2</v>
      </c>
      <c r="X92" s="331">
        <v>36</v>
      </c>
      <c r="Y92" s="332">
        <v>2</v>
      </c>
      <c r="Z92" s="331">
        <v>38.1</v>
      </c>
      <c r="AA92" s="332">
        <v>2</v>
      </c>
      <c r="AB92" s="331">
        <v>32</v>
      </c>
      <c r="AC92" s="332">
        <v>8</v>
      </c>
      <c r="AD92" s="331">
        <v>18.2</v>
      </c>
      <c r="AE92" s="331">
        <v>16.899999999999999</v>
      </c>
      <c r="AF92" s="331">
        <v>19.3</v>
      </c>
      <c r="AG92" s="331"/>
      <c r="AH92" s="334">
        <v>11.5</v>
      </c>
      <c r="AI92" s="334">
        <v>11.4</v>
      </c>
      <c r="AJ92" s="331">
        <v>11.5</v>
      </c>
    </row>
    <row r="93" spans="1:36">
      <c r="A93" s="225"/>
      <c r="B93" s="471" t="s">
        <v>154</v>
      </c>
      <c r="C93" s="540">
        <v>18</v>
      </c>
      <c r="D93" s="332">
        <v>11</v>
      </c>
      <c r="E93" s="331">
        <v>12</v>
      </c>
      <c r="F93" s="332">
        <v>19.75</v>
      </c>
      <c r="G93" s="331">
        <v>2.75</v>
      </c>
      <c r="H93" s="332">
        <v>24.5</v>
      </c>
      <c r="I93" s="331">
        <v>1</v>
      </c>
      <c r="J93" s="332">
        <v>24.8</v>
      </c>
      <c r="K93" s="331">
        <v>1</v>
      </c>
      <c r="L93" s="332">
        <v>14.65</v>
      </c>
      <c r="M93" s="331">
        <v>2</v>
      </c>
      <c r="N93" s="331">
        <v>12</v>
      </c>
      <c r="O93" s="331">
        <v>0.25</v>
      </c>
      <c r="P93" s="331">
        <v>14.15</v>
      </c>
      <c r="Q93" s="331">
        <v>18.260000000000002</v>
      </c>
      <c r="R93" s="331">
        <v>11.46</v>
      </c>
      <c r="S93" s="331">
        <v>11.81</v>
      </c>
      <c r="T93" s="331">
        <v>32.729999999999997</v>
      </c>
      <c r="U93" s="332">
        <v>5.66</v>
      </c>
      <c r="V93" s="331">
        <v>37</v>
      </c>
      <c r="W93" s="332">
        <v>3.5</v>
      </c>
      <c r="X93" s="331">
        <v>33.5</v>
      </c>
      <c r="Y93" s="332">
        <v>3.5</v>
      </c>
      <c r="Z93" s="331">
        <v>38.1</v>
      </c>
      <c r="AA93" s="332">
        <v>2.5</v>
      </c>
      <c r="AB93" s="331">
        <v>31</v>
      </c>
      <c r="AC93" s="332">
        <v>8</v>
      </c>
      <c r="AD93" s="331">
        <v>16.11</v>
      </c>
      <c r="AE93" s="331">
        <v>16.2</v>
      </c>
      <c r="AF93" s="331">
        <v>17.89</v>
      </c>
      <c r="AG93" s="331"/>
      <c r="AH93" s="334">
        <v>11.5</v>
      </c>
      <c r="AI93" s="334">
        <v>11.5</v>
      </c>
      <c r="AJ93" s="331">
        <v>11.5</v>
      </c>
    </row>
    <row r="94" spans="1:36">
      <c r="A94" s="225"/>
      <c r="B94" s="471" t="s">
        <v>155</v>
      </c>
      <c r="C94" s="540">
        <v>15.5</v>
      </c>
      <c r="D94" s="332">
        <v>11</v>
      </c>
      <c r="E94" s="331">
        <v>12</v>
      </c>
      <c r="F94" s="332">
        <v>16.989999999999998</v>
      </c>
      <c r="G94" s="331">
        <v>2.75</v>
      </c>
      <c r="H94" s="332">
        <v>21</v>
      </c>
      <c r="I94" s="331">
        <v>1</v>
      </c>
      <c r="J94" s="332">
        <v>24.8</v>
      </c>
      <c r="K94" s="331">
        <v>1</v>
      </c>
      <c r="L94" s="332">
        <v>14.65</v>
      </c>
      <c r="M94" s="331">
        <v>2</v>
      </c>
      <c r="N94" s="331">
        <v>12</v>
      </c>
      <c r="O94" s="331">
        <v>0.25</v>
      </c>
      <c r="P94" s="331">
        <v>13.39</v>
      </c>
      <c r="Q94" s="331">
        <v>17.239999999999998</v>
      </c>
      <c r="R94" s="331">
        <v>11.47</v>
      </c>
      <c r="S94" s="331">
        <v>11.82</v>
      </c>
      <c r="T94" s="331">
        <v>32.729999999999997</v>
      </c>
      <c r="U94" s="332">
        <v>5.66</v>
      </c>
      <c r="V94" s="331">
        <v>37</v>
      </c>
      <c r="W94" s="332">
        <v>3.5</v>
      </c>
      <c r="X94" s="331">
        <v>33.17</v>
      </c>
      <c r="Y94" s="332">
        <v>3.5</v>
      </c>
      <c r="Z94" s="331">
        <v>38.1</v>
      </c>
      <c r="AA94" s="332">
        <v>3.5</v>
      </c>
      <c r="AB94" s="331">
        <v>31</v>
      </c>
      <c r="AC94" s="332">
        <v>8</v>
      </c>
      <c r="AD94" s="331">
        <v>14.96</v>
      </c>
      <c r="AE94" s="331">
        <v>15.62</v>
      </c>
      <c r="AF94" s="331">
        <v>16.57</v>
      </c>
      <c r="AG94" s="331"/>
      <c r="AH94" s="334">
        <v>12</v>
      </c>
      <c r="AI94" s="334">
        <v>11.25</v>
      </c>
      <c r="AJ94" s="331">
        <v>11.66</v>
      </c>
    </row>
    <row r="95" spans="1:36">
      <c r="A95" s="225"/>
      <c r="B95" s="471" t="s">
        <v>156</v>
      </c>
      <c r="C95" s="540">
        <v>14.5</v>
      </c>
      <c r="D95" s="332">
        <v>10</v>
      </c>
      <c r="E95" s="331">
        <v>11</v>
      </c>
      <c r="F95" s="332">
        <v>14</v>
      </c>
      <c r="G95" s="331">
        <v>2.5</v>
      </c>
      <c r="H95" s="332">
        <v>20</v>
      </c>
      <c r="I95" s="331">
        <v>1</v>
      </c>
      <c r="J95" s="332">
        <v>24.8</v>
      </c>
      <c r="K95" s="331">
        <v>1</v>
      </c>
      <c r="L95" s="332">
        <v>13</v>
      </c>
      <c r="M95" s="331">
        <v>2</v>
      </c>
      <c r="N95" s="331">
        <v>13</v>
      </c>
      <c r="O95" s="331">
        <v>0.25</v>
      </c>
      <c r="P95" s="331">
        <v>12.75</v>
      </c>
      <c r="Q95" s="331">
        <v>16.34</v>
      </c>
      <c r="R95" s="331">
        <v>11.51</v>
      </c>
      <c r="S95" s="331">
        <v>11.78</v>
      </c>
      <c r="T95" s="331">
        <v>32.04</v>
      </c>
      <c r="U95" s="332">
        <v>6.93</v>
      </c>
      <c r="V95" s="331">
        <v>35.68</v>
      </c>
      <c r="W95" s="332">
        <v>1</v>
      </c>
      <c r="X95" s="331">
        <v>32.54</v>
      </c>
      <c r="Y95" s="332">
        <v>3.5</v>
      </c>
      <c r="Z95" s="331">
        <v>38.1</v>
      </c>
      <c r="AA95" s="332">
        <v>1</v>
      </c>
      <c r="AB95" s="331">
        <v>27.5</v>
      </c>
      <c r="AC95" s="332">
        <v>7.5</v>
      </c>
      <c r="AD95" s="331">
        <v>13.94</v>
      </c>
      <c r="AE95" s="331">
        <v>15.18</v>
      </c>
      <c r="AF95" s="331">
        <v>15.98</v>
      </c>
      <c r="AG95" s="331"/>
      <c r="AH95" s="334">
        <v>10.5</v>
      </c>
      <c r="AI95" s="334">
        <v>10</v>
      </c>
      <c r="AJ95" s="331">
        <v>10.29</v>
      </c>
    </row>
    <row r="96" spans="1:36">
      <c r="A96" s="225"/>
      <c r="B96" s="471" t="s">
        <v>157</v>
      </c>
      <c r="C96" s="540">
        <v>14.5</v>
      </c>
      <c r="D96" s="332">
        <v>9</v>
      </c>
      <c r="E96" s="331">
        <v>10</v>
      </c>
      <c r="F96" s="332">
        <v>16.989999999999998</v>
      </c>
      <c r="G96" s="331">
        <v>2.5</v>
      </c>
      <c r="H96" s="332">
        <v>18.809999999999999</v>
      </c>
      <c r="I96" s="331">
        <v>1</v>
      </c>
      <c r="J96" s="332">
        <v>22</v>
      </c>
      <c r="K96" s="331">
        <v>1</v>
      </c>
      <c r="L96" s="332">
        <v>14.65</v>
      </c>
      <c r="M96" s="331">
        <v>2</v>
      </c>
      <c r="N96" s="331">
        <v>13</v>
      </c>
      <c r="O96" s="331">
        <v>0.25</v>
      </c>
      <c r="P96" s="331">
        <v>12.11</v>
      </c>
      <c r="Q96" s="331">
        <v>15.54</v>
      </c>
      <c r="R96" s="331">
        <v>11.54</v>
      </c>
      <c r="S96" s="331">
        <v>11.82</v>
      </c>
      <c r="T96" s="331">
        <v>27.64</v>
      </c>
      <c r="U96" s="332">
        <v>6.93</v>
      </c>
      <c r="V96" s="331">
        <v>34.97</v>
      </c>
      <c r="W96" s="332">
        <v>1</v>
      </c>
      <c r="X96" s="331">
        <v>32.54</v>
      </c>
      <c r="Y96" s="332">
        <v>3.5</v>
      </c>
      <c r="Z96" s="331">
        <v>36</v>
      </c>
      <c r="AA96" s="332">
        <v>1</v>
      </c>
      <c r="AB96" s="331">
        <v>27.5</v>
      </c>
      <c r="AC96" s="332">
        <v>7.5</v>
      </c>
      <c r="AD96" s="331">
        <v>13.13</v>
      </c>
      <c r="AE96" s="331">
        <v>14.66</v>
      </c>
      <c r="AF96" s="331">
        <v>15.17</v>
      </c>
      <c r="AG96" s="331"/>
      <c r="AH96" s="334">
        <v>9.1</v>
      </c>
      <c r="AI96" s="334">
        <v>9.1</v>
      </c>
      <c r="AJ96" s="331">
        <v>9.1</v>
      </c>
    </row>
    <row r="97" spans="1:37">
      <c r="A97" s="290"/>
      <c r="B97" s="472" t="s">
        <v>158</v>
      </c>
      <c r="C97" s="541">
        <v>14.5</v>
      </c>
      <c r="D97" s="336">
        <v>9</v>
      </c>
      <c r="E97" s="335">
        <v>10</v>
      </c>
      <c r="F97" s="336">
        <v>16.989999999999998</v>
      </c>
      <c r="G97" s="335">
        <v>2.5</v>
      </c>
      <c r="H97" s="336">
        <v>18.809999999999999</v>
      </c>
      <c r="I97" s="335">
        <v>1</v>
      </c>
      <c r="J97" s="336">
        <v>22</v>
      </c>
      <c r="K97" s="335">
        <v>1</v>
      </c>
      <c r="L97" s="336">
        <v>14.65</v>
      </c>
      <c r="M97" s="335">
        <v>2</v>
      </c>
      <c r="N97" s="335">
        <v>13</v>
      </c>
      <c r="O97" s="335">
        <v>0.25</v>
      </c>
      <c r="P97" s="335">
        <v>11.64</v>
      </c>
      <c r="Q97" s="335">
        <v>14.88</v>
      </c>
      <c r="R97" s="335">
        <v>10.55</v>
      </c>
      <c r="S97" s="335">
        <v>10.8</v>
      </c>
      <c r="T97" s="335">
        <v>28</v>
      </c>
      <c r="U97" s="336">
        <v>5.66</v>
      </c>
      <c r="V97" s="335">
        <v>34.97</v>
      </c>
      <c r="W97" s="336">
        <v>1</v>
      </c>
      <c r="X97" s="335">
        <v>32.54</v>
      </c>
      <c r="Y97" s="336">
        <v>3.5</v>
      </c>
      <c r="Z97" s="335">
        <v>36</v>
      </c>
      <c r="AA97" s="336">
        <v>1</v>
      </c>
      <c r="AB97" s="335">
        <v>26.5</v>
      </c>
      <c r="AC97" s="336">
        <v>7.5</v>
      </c>
      <c r="AD97" s="335">
        <v>12.39</v>
      </c>
      <c r="AE97" s="335">
        <v>14.21</v>
      </c>
      <c r="AF97" s="335">
        <v>14.38</v>
      </c>
      <c r="AG97" s="335"/>
      <c r="AH97" s="337">
        <v>9.4</v>
      </c>
      <c r="AI97" s="337">
        <v>9.0500000000000007</v>
      </c>
      <c r="AJ97" s="335">
        <v>9.24</v>
      </c>
    </row>
    <row r="98" spans="1:37">
      <c r="A98" s="1024" t="s">
        <v>165</v>
      </c>
      <c r="B98" s="999" t="s">
        <v>381</v>
      </c>
      <c r="C98" s="1025"/>
      <c r="D98" s="1025"/>
      <c r="E98" s="1025"/>
      <c r="F98" s="1025"/>
      <c r="G98" s="1025"/>
      <c r="H98" s="1025"/>
      <c r="I98" s="1025"/>
      <c r="J98" s="1025"/>
      <c r="K98" s="1025"/>
      <c r="L98" s="1025"/>
      <c r="M98" s="1025"/>
      <c r="N98" s="1025"/>
      <c r="O98" s="1025"/>
      <c r="P98" s="1026"/>
      <c r="Q98" s="1026"/>
      <c r="R98" s="1026"/>
      <c r="S98" s="1026"/>
      <c r="T98" s="996"/>
      <c r="U98" s="996"/>
      <c r="V98" s="996"/>
      <c r="W98" s="996"/>
      <c r="X98" s="996"/>
      <c r="Y98" s="996"/>
      <c r="Z98" s="996"/>
      <c r="AA98" s="996"/>
      <c r="AB98" s="996"/>
      <c r="AC98" s="996"/>
      <c r="AD98" s="996"/>
      <c r="AE98" s="996"/>
      <c r="AF98" s="996"/>
      <c r="AG98" s="1027"/>
      <c r="AH98" s="1487" t="s">
        <v>1153</v>
      </c>
      <c r="AI98" s="1488"/>
      <c r="AJ98" s="1488"/>
      <c r="AK98" s="1488"/>
    </row>
    <row r="99" spans="1:37" ht="50.25" customHeight="1">
      <c r="A99" s="1034" t="s">
        <v>170</v>
      </c>
      <c r="B99" s="1387" t="s">
        <v>1159</v>
      </c>
      <c r="C99" s="1387"/>
      <c r="D99" s="1387"/>
      <c r="E99" s="1387"/>
      <c r="F99" s="1387"/>
      <c r="G99" s="1387"/>
      <c r="H99" s="1387"/>
      <c r="I99" s="1387"/>
      <c r="J99" s="1387"/>
      <c r="K99" s="1387"/>
      <c r="L99" s="1387"/>
      <c r="M99" s="1387"/>
      <c r="N99" s="1387"/>
      <c r="O99" s="1387"/>
      <c r="P99" s="1387"/>
      <c r="Q99" s="1387"/>
      <c r="R99" s="1387"/>
      <c r="S99" s="1387"/>
      <c r="T99" s="1387"/>
      <c r="U99" s="1387"/>
      <c r="V99" s="1387"/>
      <c r="W99" s="1387"/>
      <c r="X99" s="1387"/>
      <c r="Y99" s="1387"/>
      <c r="Z99" s="1387"/>
      <c r="AA99" s="1387"/>
      <c r="AB99" s="1387"/>
      <c r="AC99" s="1387"/>
      <c r="AD99" s="1387"/>
      <c r="AE99" s="1387"/>
      <c r="AF99" s="1387"/>
      <c r="AG99" s="1027"/>
      <c r="AH99" s="1027"/>
      <c r="AI99" s="1027"/>
      <c r="AJ99" s="1025"/>
      <c r="AK99" s="996"/>
    </row>
    <row r="100" spans="1:37">
      <c r="A100" s="1028" t="s">
        <v>171</v>
      </c>
      <c r="B100" s="999" t="s">
        <v>382</v>
      </c>
      <c r="C100" s="1025"/>
      <c r="D100" s="1025"/>
      <c r="E100" s="1025"/>
      <c r="F100" s="1025"/>
      <c r="G100" s="1025"/>
      <c r="H100" s="1025"/>
      <c r="I100" s="1025"/>
      <c r="J100" s="1025"/>
      <c r="K100" s="1025"/>
      <c r="L100" s="1025"/>
      <c r="M100" s="1025"/>
      <c r="N100" s="1025"/>
      <c r="O100" s="1025"/>
      <c r="P100" s="1026"/>
      <c r="Q100" s="1026"/>
      <c r="R100" s="1026"/>
      <c r="S100" s="1026"/>
      <c r="T100" s="996"/>
      <c r="U100" s="996"/>
      <c r="V100" s="996"/>
      <c r="W100" s="996"/>
      <c r="X100" s="996"/>
      <c r="Y100" s="996"/>
      <c r="Z100" s="996"/>
      <c r="AA100" s="996"/>
      <c r="AB100" s="996"/>
      <c r="AC100" s="996"/>
      <c r="AD100" s="996"/>
      <c r="AE100" s="996"/>
      <c r="AF100" s="996"/>
      <c r="AG100" s="1027"/>
      <c r="AH100" s="1027"/>
      <c r="AI100" s="1027"/>
      <c r="AJ100" s="1025"/>
      <c r="AK100" s="996"/>
    </row>
    <row r="101" spans="1:37">
      <c r="A101" s="1028" t="s">
        <v>172</v>
      </c>
      <c r="B101" s="999" t="s">
        <v>383</v>
      </c>
      <c r="C101" s="1029"/>
      <c r="D101" s="1029"/>
      <c r="E101" s="1029"/>
      <c r="F101" s="1029"/>
      <c r="G101" s="1029"/>
      <c r="H101" s="1029"/>
      <c r="I101" s="1029"/>
      <c r="J101" s="1029"/>
      <c r="K101" s="1029"/>
      <c r="L101" s="1029"/>
      <c r="M101" s="1029"/>
      <c r="N101" s="1029"/>
      <c r="O101" s="1029"/>
      <c r="P101" s="1030"/>
      <c r="Q101" s="1030"/>
      <c r="R101" s="1030"/>
      <c r="S101" s="1030"/>
      <c r="T101" s="999"/>
      <c r="U101" s="999"/>
      <c r="V101" s="999"/>
      <c r="W101" s="999"/>
      <c r="X101" s="999"/>
      <c r="Y101" s="999"/>
      <c r="Z101" s="999"/>
      <c r="AA101" s="999"/>
      <c r="AB101" s="999"/>
      <c r="AC101" s="999"/>
      <c r="AD101" s="999"/>
      <c r="AE101" s="999"/>
      <c r="AF101" s="999"/>
      <c r="AG101" s="1031"/>
      <c r="AH101" s="1031"/>
      <c r="AI101" s="1031"/>
      <c r="AJ101" s="1029"/>
      <c r="AK101" s="996"/>
    </row>
    <row r="102" spans="1:37">
      <c r="A102" s="1028" t="s">
        <v>274</v>
      </c>
      <c r="B102" s="999" t="s">
        <v>384</v>
      </c>
      <c r="C102" s="1029"/>
      <c r="D102" s="1029"/>
      <c r="E102" s="1029"/>
      <c r="F102" s="1029"/>
      <c r="G102" s="1029"/>
      <c r="H102" s="1029"/>
      <c r="I102" s="1029"/>
      <c r="J102" s="1029"/>
      <c r="K102" s="1029"/>
      <c r="L102" s="1029"/>
      <c r="M102" s="1029"/>
      <c r="N102" s="1029"/>
      <c r="O102" s="1029"/>
      <c r="P102" s="1030"/>
      <c r="Q102" s="1030"/>
      <c r="R102" s="1030"/>
      <c r="S102" s="1030"/>
      <c r="T102" s="999"/>
      <c r="U102" s="999"/>
      <c r="V102" s="999"/>
      <c r="W102" s="999"/>
      <c r="X102" s="999"/>
      <c r="Y102" s="999"/>
      <c r="Z102" s="999"/>
      <c r="AA102" s="999"/>
      <c r="AB102" s="999"/>
      <c r="AC102" s="999"/>
      <c r="AD102" s="999"/>
      <c r="AE102" s="999"/>
      <c r="AF102" s="999"/>
      <c r="AG102" s="1031"/>
      <c r="AH102" s="1031"/>
      <c r="AI102" s="1031"/>
      <c r="AJ102" s="1029"/>
      <c r="AK102" s="996"/>
    </row>
    <row r="103" spans="1:37">
      <c r="A103" s="1028" t="s">
        <v>227</v>
      </c>
      <c r="B103" s="999" t="s">
        <v>385</v>
      </c>
      <c r="C103" s="1029"/>
      <c r="D103" s="1029"/>
      <c r="E103" s="1029"/>
      <c r="F103" s="1029"/>
      <c r="G103" s="1029"/>
      <c r="H103" s="1029"/>
      <c r="I103" s="1029"/>
      <c r="J103" s="1029"/>
      <c r="K103" s="1029"/>
      <c r="L103" s="1029"/>
      <c r="M103" s="1029"/>
      <c r="N103" s="1029"/>
      <c r="O103" s="1029"/>
      <c r="P103" s="1030"/>
      <c r="Q103" s="1030"/>
      <c r="R103" s="1030"/>
      <c r="S103" s="1030"/>
      <c r="T103" s="999"/>
      <c r="U103" s="999"/>
      <c r="V103" s="999"/>
      <c r="W103" s="999"/>
      <c r="X103" s="999"/>
      <c r="Y103" s="999"/>
      <c r="Z103" s="999"/>
      <c r="AA103" s="999"/>
      <c r="AB103" s="999"/>
      <c r="AC103" s="999"/>
      <c r="AD103" s="999"/>
      <c r="AE103" s="999"/>
      <c r="AF103" s="999"/>
      <c r="AG103" s="1031"/>
      <c r="AH103" s="1031"/>
      <c r="AI103" s="1031"/>
      <c r="AJ103" s="1029"/>
      <c r="AK103" s="996"/>
    </row>
    <row r="104" spans="1:37">
      <c r="A104" s="1028" t="s">
        <v>228</v>
      </c>
      <c r="B104" s="999" t="s">
        <v>386</v>
      </c>
      <c r="C104" s="1029"/>
      <c r="D104" s="1029"/>
      <c r="E104" s="1029"/>
      <c r="F104" s="1029"/>
      <c r="G104" s="1029"/>
      <c r="H104" s="1029"/>
      <c r="I104" s="1029"/>
      <c r="J104" s="1029"/>
      <c r="K104" s="1029"/>
      <c r="L104" s="1029"/>
      <c r="M104" s="1029"/>
      <c r="N104" s="1029"/>
      <c r="O104" s="1029"/>
      <c r="P104" s="1030"/>
      <c r="Q104" s="1030"/>
      <c r="R104" s="1030"/>
      <c r="S104" s="1030"/>
      <c r="T104" s="999"/>
      <c r="U104" s="999"/>
      <c r="V104" s="999"/>
      <c r="W104" s="999"/>
      <c r="X104" s="999"/>
      <c r="Y104" s="999"/>
      <c r="Z104" s="999"/>
      <c r="AA104" s="999"/>
      <c r="AB104" s="999"/>
      <c r="AC104" s="999"/>
      <c r="AD104" s="999"/>
      <c r="AE104" s="999"/>
      <c r="AF104" s="999"/>
      <c r="AG104" s="1031"/>
      <c r="AH104" s="1031"/>
      <c r="AI104" s="1031"/>
      <c r="AJ104" s="1029"/>
      <c r="AK104" s="996"/>
    </row>
    <row r="105" spans="1:37" ht="15.75" customHeight="1">
      <c r="A105" s="1028" t="s">
        <v>294</v>
      </c>
      <c r="B105" s="1383" t="s">
        <v>387</v>
      </c>
      <c r="C105" s="1383"/>
      <c r="D105" s="1383"/>
      <c r="E105" s="1383"/>
      <c r="F105" s="1383"/>
      <c r="G105" s="1383"/>
      <c r="H105" s="1383"/>
      <c r="I105" s="1383"/>
      <c r="J105" s="1383"/>
      <c r="K105" s="1383"/>
      <c r="L105" s="1383"/>
      <c r="M105" s="1383"/>
      <c r="N105" s="1383"/>
      <c r="O105" s="1383"/>
      <c r="P105" s="1383"/>
      <c r="Q105" s="1383"/>
      <c r="R105" s="1383"/>
      <c r="S105" s="1383"/>
      <c r="T105" s="1383"/>
      <c r="U105" s="1383"/>
      <c r="V105" s="1383"/>
      <c r="W105" s="1383"/>
      <c r="X105" s="1383"/>
      <c r="Y105" s="1383"/>
      <c r="Z105" s="1383"/>
      <c r="AA105" s="1383"/>
      <c r="AB105" s="1383"/>
      <c r="AC105" s="1383"/>
      <c r="AD105" s="1383"/>
      <c r="AE105" s="1383"/>
      <c r="AF105" s="1383"/>
      <c r="AG105" s="1383"/>
      <c r="AH105" s="1383"/>
      <c r="AI105" s="1383"/>
      <c r="AJ105" s="1383"/>
      <c r="AK105" s="996"/>
    </row>
    <row r="106" spans="1:37">
      <c r="A106" s="1028" t="s">
        <v>388</v>
      </c>
      <c r="B106" s="999" t="s">
        <v>389</v>
      </c>
      <c r="C106" s="1025"/>
      <c r="D106" s="1025"/>
      <c r="E106" s="1025"/>
      <c r="F106" s="1025"/>
      <c r="G106" s="1025"/>
      <c r="H106" s="1025"/>
      <c r="I106" s="1025"/>
      <c r="J106" s="1025"/>
      <c r="K106" s="1025"/>
      <c r="L106" s="1025"/>
      <c r="M106" s="1025"/>
      <c r="N106" s="1025"/>
      <c r="O106" s="1025"/>
      <c r="P106" s="1026"/>
      <c r="Q106" s="1026"/>
      <c r="R106" s="1026"/>
      <c r="S106" s="1026"/>
      <c r="T106" s="996"/>
      <c r="U106" s="996"/>
      <c r="V106" s="996"/>
      <c r="W106" s="996"/>
      <c r="X106" s="996"/>
      <c r="Y106" s="996"/>
      <c r="Z106" s="996"/>
      <c r="AA106" s="996"/>
      <c r="AB106" s="996"/>
      <c r="AC106" s="996"/>
      <c r="AD106" s="996"/>
      <c r="AE106" s="996"/>
      <c r="AF106" s="996"/>
      <c r="AG106" s="1027"/>
      <c r="AH106" s="1027"/>
      <c r="AI106" s="1027"/>
      <c r="AJ106" s="1025"/>
      <c r="AK106" s="996"/>
    </row>
    <row r="107" spans="1:37">
      <c r="A107" s="1028" t="s">
        <v>390</v>
      </c>
      <c r="B107" s="999" t="s">
        <v>391</v>
      </c>
      <c r="C107" s="1025"/>
      <c r="D107" s="1025"/>
      <c r="E107" s="1025"/>
      <c r="F107" s="1025"/>
      <c r="G107" s="1025"/>
      <c r="H107" s="1025"/>
      <c r="I107" s="1025"/>
      <c r="J107" s="1025"/>
      <c r="K107" s="1025"/>
      <c r="L107" s="1025"/>
      <c r="M107" s="1025"/>
      <c r="N107" s="1025"/>
      <c r="O107" s="1025"/>
      <c r="P107" s="1026"/>
      <c r="Q107" s="1026"/>
      <c r="R107" s="1026"/>
      <c r="S107" s="1026"/>
      <c r="T107" s="996"/>
      <c r="U107" s="996"/>
      <c r="V107" s="996"/>
      <c r="W107" s="996"/>
      <c r="X107" s="996"/>
      <c r="Y107" s="996"/>
      <c r="Z107" s="996"/>
      <c r="AA107" s="996"/>
      <c r="AB107" s="996"/>
      <c r="AC107" s="996"/>
      <c r="AD107" s="996"/>
      <c r="AE107" s="996"/>
      <c r="AF107" s="996"/>
      <c r="AG107" s="1027"/>
      <c r="AH107" s="1027"/>
      <c r="AI107" s="1027"/>
      <c r="AJ107" s="1025"/>
      <c r="AK107" s="996"/>
    </row>
    <row r="108" spans="1:37">
      <c r="A108" s="1028" t="s">
        <v>392</v>
      </c>
      <c r="B108" s="999" t="s">
        <v>393</v>
      </c>
      <c r="C108" s="1025"/>
      <c r="D108" s="1025"/>
      <c r="E108" s="1025"/>
      <c r="F108" s="1025"/>
      <c r="G108" s="1025"/>
      <c r="H108" s="1025"/>
      <c r="I108" s="1025"/>
      <c r="J108" s="1025"/>
      <c r="K108" s="1025"/>
      <c r="L108" s="1025"/>
      <c r="M108" s="1025"/>
      <c r="N108" s="1025"/>
      <c r="O108" s="1025"/>
      <c r="P108" s="1026"/>
      <c r="Q108" s="1026"/>
      <c r="R108" s="1026"/>
      <c r="S108" s="1026"/>
      <c r="T108" s="996"/>
      <c r="U108" s="996"/>
      <c r="V108" s="996"/>
      <c r="W108" s="996"/>
      <c r="X108" s="996"/>
      <c r="Y108" s="996"/>
      <c r="Z108" s="996"/>
      <c r="AA108" s="996"/>
      <c r="AB108" s="996"/>
      <c r="AC108" s="996"/>
      <c r="AD108" s="996"/>
      <c r="AE108" s="996"/>
      <c r="AF108" s="996"/>
      <c r="AG108" s="1027"/>
      <c r="AH108" s="1027"/>
      <c r="AI108" s="1027"/>
      <c r="AJ108" s="1025"/>
      <c r="AK108" s="996"/>
    </row>
    <row r="109" spans="1:37">
      <c r="A109" s="1032"/>
      <c r="B109" s="1033" t="s">
        <v>955</v>
      </c>
      <c r="C109" s="1025"/>
      <c r="D109" s="1025"/>
      <c r="E109" s="1025"/>
      <c r="F109" s="1025"/>
      <c r="G109" s="1025"/>
      <c r="H109" s="1025"/>
      <c r="I109" s="1025"/>
      <c r="J109" s="1025"/>
      <c r="K109" s="1025"/>
      <c r="L109" s="1025"/>
      <c r="M109" s="1025"/>
      <c r="N109" s="1025"/>
      <c r="O109" s="1025"/>
      <c r="P109" s="1026"/>
      <c r="Q109" s="1026"/>
      <c r="R109" s="1026"/>
      <c r="S109" s="1026"/>
      <c r="T109" s="996"/>
      <c r="U109" s="996"/>
      <c r="V109" s="996"/>
      <c r="W109" s="996"/>
      <c r="X109" s="996"/>
      <c r="Y109" s="996"/>
      <c r="Z109" s="996"/>
      <c r="AA109" s="996"/>
      <c r="AB109" s="996"/>
      <c r="AC109" s="996"/>
      <c r="AD109" s="996"/>
      <c r="AE109" s="996"/>
      <c r="AF109" s="996"/>
      <c r="AG109" s="1027"/>
      <c r="AH109" s="1027"/>
      <c r="AI109" s="1027"/>
      <c r="AJ109" s="1025"/>
      <c r="AK109" s="996"/>
    </row>
    <row r="110" spans="1:37">
      <c r="A110" s="225"/>
      <c r="B110" s="261"/>
      <c r="C110" s="321"/>
      <c r="D110" s="321"/>
      <c r="E110" s="321"/>
      <c r="F110" s="321"/>
      <c r="G110" s="321"/>
      <c r="H110" s="321"/>
      <c r="I110" s="321"/>
      <c r="J110" s="321"/>
      <c r="K110" s="321"/>
      <c r="L110" s="321"/>
      <c r="M110" s="321"/>
      <c r="N110" s="321"/>
      <c r="O110" s="321"/>
      <c r="P110" s="329"/>
      <c r="Q110" s="329"/>
      <c r="R110" s="329"/>
      <c r="S110" s="329"/>
      <c r="T110" s="225"/>
      <c r="U110" s="225"/>
      <c r="V110" s="225"/>
      <c r="W110" s="225"/>
      <c r="X110" s="225"/>
      <c r="Y110" s="225"/>
      <c r="Z110" s="225"/>
      <c r="AA110" s="225"/>
      <c r="AB110" s="225"/>
      <c r="AC110" s="225"/>
      <c r="AD110" s="225"/>
      <c r="AE110" s="225"/>
      <c r="AF110" s="225"/>
      <c r="AG110" s="322"/>
      <c r="AH110" s="322"/>
      <c r="AI110" s="322"/>
      <c r="AJ110" s="321"/>
    </row>
    <row r="111" spans="1:37">
      <c r="A111" s="225"/>
      <c r="B111" s="28"/>
      <c r="C111" s="556"/>
      <c r="D111" s="556"/>
      <c r="E111" s="556"/>
      <c r="F111" s="556"/>
      <c r="G111" s="556"/>
      <c r="H111" s="556"/>
      <c r="I111" s="556"/>
      <c r="J111" s="556"/>
      <c r="K111" s="556"/>
      <c r="L111" s="556"/>
      <c r="M111" s="556"/>
      <c r="N111" s="556"/>
      <c r="O111" s="556"/>
      <c r="P111" s="557"/>
      <c r="Q111" s="557"/>
      <c r="R111" s="557"/>
      <c r="S111" s="557"/>
      <c r="T111" s="28"/>
      <c r="U111" s="28"/>
      <c r="V111" s="28"/>
      <c r="W111" s="28"/>
      <c r="X111" s="28"/>
      <c r="Y111" s="28"/>
      <c r="Z111" s="225"/>
      <c r="AA111" s="225"/>
      <c r="AB111" s="225"/>
      <c r="AC111" s="225"/>
      <c r="AD111" s="225"/>
      <c r="AE111" s="225"/>
      <c r="AF111" s="225"/>
      <c r="AG111" s="322"/>
      <c r="AH111" s="322"/>
      <c r="AI111" s="322"/>
      <c r="AJ111" s="321"/>
    </row>
    <row r="112" spans="1:37">
      <c r="A112" s="225"/>
      <c r="B112" s="1489"/>
      <c r="C112" s="1489"/>
      <c r="D112" s="1489"/>
      <c r="E112" s="1489"/>
      <c r="F112" s="1489"/>
      <c r="G112" s="1489"/>
      <c r="H112" s="1489"/>
      <c r="I112" s="1489"/>
      <c r="J112" s="1489"/>
      <c r="K112" s="1489"/>
      <c r="L112" s="1489"/>
      <c r="M112" s="1489"/>
      <c r="N112" s="1489"/>
      <c r="O112" s="1489"/>
      <c r="P112" s="1489"/>
      <c r="Q112" s="1489"/>
      <c r="R112" s="1489"/>
      <c r="S112" s="1489"/>
      <c r="T112" s="1489"/>
      <c r="U112" s="1489"/>
      <c r="V112" s="1489"/>
      <c r="W112" s="1489"/>
      <c r="X112" s="1489"/>
      <c r="Y112" s="1489"/>
      <c r="Z112" s="225"/>
      <c r="AA112" s="225"/>
      <c r="AB112" s="225"/>
      <c r="AC112" s="225"/>
      <c r="AD112" s="225"/>
      <c r="AE112" s="225"/>
      <c r="AF112" s="225"/>
      <c r="AG112" s="322"/>
      <c r="AH112" s="322"/>
      <c r="AI112" s="322"/>
      <c r="AJ112" s="321"/>
    </row>
    <row r="113" spans="1:36">
      <c r="A113" s="225"/>
      <c r="B113" s="28"/>
      <c r="C113" s="556"/>
      <c r="D113" s="556"/>
      <c r="E113" s="556"/>
      <c r="F113" s="556"/>
      <c r="G113" s="556"/>
      <c r="H113" s="556"/>
      <c r="I113" s="556"/>
      <c r="J113" s="556"/>
      <c r="K113" s="556"/>
      <c r="L113" s="556"/>
      <c r="M113" s="556"/>
      <c r="N113" s="556"/>
      <c r="O113" s="556"/>
      <c r="P113" s="557"/>
      <c r="Q113" s="557"/>
      <c r="R113" s="557"/>
      <c r="S113" s="557"/>
      <c r="T113" s="28"/>
      <c r="U113" s="28"/>
      <c r="V113" s="28"/>
      <c r="W113" s="28"/>
      <c r="X113" s="28"/>
      <c r="Y113" s="28"/>
      <c r="Z113" s="225"/>
      <c r="AA113" s="225"/>
      <c r="AB113" s="225"/>
      <c r="AC113" s="225"/>
      <c r="AD113" s="225"/>
      <c r="AE113" s="225"/>
      <c r="AF113" s="225"/>
      <c r="AG113" s="322"/>
      <c r="AH113" s="322"/>
      <c r="AI113" s="322"/>
      <c r="AJ113" s="321"/>
    </row>
    <row r="114" spans="1:36">
      <c r="A114" s="225"/>
      <c r="B114" s="28"/>
      <c r="C114" s="556"/>
      <c r="D114" s="556"/>
      <c r="E114" s="556"/>
      <c r="F114" s="556"/>
      <c r="G114" s="556"/>
      <c r="H114" s="556"/>
      <c r="I114" s="556"/>
      <c r="J114" s="556"/>
      <c r="K114" s="556"/>
      <c r="L114" s="556"/>
      <c r="M114" s="556"/>
      <c r="N114" s="556"/>
      <c r="O114" s="556"/>
      <c r="P114" s="557"/>
      <c r="Q114" s="557"/>
      <c r="R114" s="557"/>
      <c r="S114" s="557"/>
      <c r="T114" s="28"/>
      <c r="U114" s="28"/>
      <c r="V114" s="28"/>
      <c r="W114" s="28"/>
      <c r="X114" s="28"/>
      <c r="Y114" s="28"/>
      <c r="Z114" s="225"/>
      <c r="AA114" s="225"/>
      <c r="AB114" s="225"/>
      <c r="AC114" s="225"/>
      <c r="AD114" s="225"/>
      <c r="AE114" s="225"/>
      <c r="AF114" s="225"/>
      <c r="AG114" s="322"/>
      <c r="AH114" s="322"/>
      <c r="AI114" s="322"/>
      <c r="AJ114" s="321"/>
    </row>
    <row r="115" spans="1:36">
      <c r="A115" s="225"/>
      <c r="B115" s="28"/>
      <c r="C115" s="556"/>
      <c r="D115" s="556"/>
      <c r="E115" s="556"/>
      <c r="F115" s="556"/>
      <c r="G115" s="556"/>
      <c r="H115" s="556"/>
      <c r="I115" s="556"/>
      <c r="J115" s="556"/>
      <c r="K115" s="556"/>
      <c r="L115" s="556"/>
      <c r="M115" s="556"/>
      <c r="N115" s="556"/>
      <c r="O115" s="556"/>
      <c r="P115" s="557"/>
      <c r="Q115" s="557"/>
      <c r="R115" s="557"/>
      <c r="S115" s="557"/>
      <c r="T115" s="28"/>
      <c r="U115" s="28"/>
      <c r="V115" s="28"/>
      <c r="W115" s="28"/>
      <c r="X115" s="28"/>
      <c r="Y115" s="28"/>
      <c r="Z115" s="329"/>
      <c r="AA115" s="329"/>
      <c r="AB115" s="329"/>
      <c r="AC115" s="329"/>
      <c r="AD115" s="329"/>
      <c r="AE115" s="329"/>
      <c r="AF115" s="329"/>
      <c r="AG115" s="338"/>
      <c r="AH115" s="338"/>
      <c r="AI115" s="338"/>
      <c r="AJ115" s="329"/>
    </row>
    <row r="116" spans="1:36">
      <c r="A116" s="225"/>
      <c r="B116" s="28"/>
      <c r="C116" s="556"/>
      <c r="D116" s="556"/>
      <c r="E116" s="556"/>
      <c r="F116" s="556"/>
      <c r="G116" s="556"/>
      <c r="H116" s="556"/>
      <c r="I116" s="556"/>
      <c r="J116" s="556"/>
      <c r="K116" s="556"/>
      <c r="L116" s="556"/>
      <c r="M116" s="556"/>
      <c r="N116" s="556"/>
      <c r="O116" s="556"/>
      <c r="P116" s="557"/>
      <c r="Q116" s="557"/>
      <c r="R116" s="557"/>
      <c r="S116" s="557"/>
      <c r="T116" s="28"/>
      <c r="U116" s="28"/>
      <c r="V116" s="28"/>
      <c r="W116" s="28"/>
      <c r="X116" s="28"/>
      <c r="Y116" s="28"/>
      <c r="Z116" s="329"/>
      <c r="AA116" s="329"/>
      <c r="AB116" s="329"/>
      <c r="AC116" s="329"/>
      <c r="AD116" s="329"/>
      <c r="AE116" s="329"/>
      <c r="AF116" s="329"/>
      <c r="AG116" s="338"/>
      <c r="AH116" s="338"/>
      <c r="AI116" s="338"/>
      <c r="AJ116" s="329"/>
    </row>
    <row r="117" spans="1:36">
      <c r="A117" s="225"/>
      <c r="B117" s="28"/>
      <c r="C117" s="556"/>
      <c r="D117" s="556"/>
      <c r="E117" s="556"/>
      <c r="F117" s="556"/>
      <c r="G117" s="556"/>
      <c r="H117" s="556"/>
      <c r="I117" s="556"/>
      <c r="J117" s="556"/>
      <c r="K117" s="556"/>
      <c r="L117" s="556"/>
      <c r="M117" s="556"/>
      <c r="N117" s="556"/>
      <c r="O117" s="556"/>
      <c r="P117" s="557"/>
      <c r="Q117" s="557"/>
      <c r="R117" s="557"/>
      <c r="S117" s="557"/>
      <c r="T117" s="28"/>
      <c r="U117" s="28"/>
      <c r="V117" s="28"/>
      <c r="W117" s="28"/>
      <c r="X117" s="28"/>
      <c r="Y117" s="28"/>
      <c r="Z117" s="329"/>
      <c r="AA117" s="329"/>
      <c r="AB117" s="329"/>
      <c r="AC117" s="329"/>
      <c r="AD117" s="329"/>
      <c r="AE117" s="329"/>
      <c r="AF117" s="329"/>
      <c r="AG117" s="338"/>
      <c r="AH117" s="338"/>
      <c r="AI117" s="338"/>
      <c r="AJ117" s="329"/>
    </row>
    <row r="118" spans="1:36">
      <c r="A118" s="225"/>
      <c r="B118" s="28"/>
      <c r="C118" s="556"/>
      <c r="D118" s="556"/>
      <c r="E118" s="556"/>
      <c r="F118" s="556"/>
      <c r="G118" s="556"/>
      <c r="H118" s="556"/>
      <c r="I118" s="556"/>
      <c r="J118" s="556"/>
      <c r="K118" s="556"/>
      <c r="L118" s="556"/>
      <c r="M118" s="556"/>
      <c r="N118" s="556"/>
      <c r="O118" s="556"/>
      <c r="P118" s="557"/>
      <c r="Q118" s="557"/>
      <c r="R118" s="557"/>
      <c r="S118" s="557"/>
      <c r="T118" s="28"/>
      <c r="U118" s="28"/>
      <c r="V118" s="28"/>
      <c r="W118" s="28"/>
      <c r="X118" s="28"/>
      <c r="Y118" s="28"/>
      <c r="Z118" s="329"/>
      <c r="AA118" s="329"/>
      <c r="AB118" s="329"/>
      <c r="AC118" s="329"/>
      <c r="AD118" s="329"/>
      <c r="AE118" s="329"/>
      <c r="AF118" s="329"/>
      <c r="AG118" s="338"/>
      <c r="AH118" s="338"/>
      <c r="AI118" s="338"/>
      <c r="AJ118" s="329"/>
    </row>
    <row r="119" spans="1:36">
      <c r="A119" s="225"/>
      <c r="B119" s="28"/>
      <c r="C119" s="556"/>
      <c r="D119" s="556"/>
      <c r="E119" s="556"/>
      <c r="F119" s="556"/>
      <c r="G119" s="556"/>
      <c r="H119" s="556"/>
      <c r="I119" s="556"/>
      <c r="J119" s="556"/>
      <c r="K119" s="556"/>
      <c r="L119" s="556"/>
      <c r="M119" s="556"/>
      <c r="N119" s="556"/>
      <c r="O119" s="556"/>
      <c r="P119" s="557"/>
      <c r="Q119" s="557"/>
      <c r="R119" s="557"/>
      <c r="S119" s="557"/>
      <c r="T119" s="28"/>
      <c r="U119" s="28"/>
      <c r="V119" s="28"/>
      <c r="W119" s="28"/>
      <c r="X119" s="28"/>
      <c r="Y119" s="28"/>
      <c r="Z119" s="329"/>
      <c r="AA119" s="329"/>
      <c r="AB119" s="329"/>
      <c r="AC119" s="329"/>
      <c r="AD119" s="329"/>
      <c r="AE119" s="329"/>
      <c r="AF119" s="329"/>
      <c r="AG119" s="338"/>
      <c r="AH119" s="338"/>
      <c r="AI119" s="338"/>
      <c r="AJ119" s="329"/>
    </row>
    <row r="120" spans="1:36">
      <c r="A120" s="225"/>
      <c r="B120" s="28"/>
      <c r="C120" s="556"/>
      <c r="D120" s="556"/>
      <c r="E120" s="556"/>
      <c r="F120" s="556"/>
      <c r="G120" s="556"/>
      <c r="H120" s="556"/>
      <c r="I120" s="556"/>
      <c r="J120" s="556"/>
      <c r="K120" s="556"/>
      <c r="L120" s="556"/>
      <c r="M120" s="556"/>
      <c r="N120" s="556"/>
      <c r="O120" s="556"/>
      <c r="P120" s="557"/>
      <c r="Q120" s="557"/>
      <c r="R120" s="557"/>
      <c r="S120" s="557"/>
      <c r="T120" s="28"/>
      <c r="U120" s="28"/>
      <c r="V120" s="28"/>
      <c r="W120" s="28"/>
      <c r="X120" s="28"/>
      <c r="Y120" s="28"/>
      <c r="Z120" s="329"/>
      <c r="AA120" s="329"/>
      <c r="AB120" s="329"/>
      <c r="AC120" s="329"/>
      <c r="AD120" s="329"/>
      <c r="AE120" s="329"/>
      <c r="AF120" s="329"/>
      <c r="AG120" s="338"/>
      <c r="AH120" s="338"/>
      <c r="AI120" s="338"/>
      <c r="AJ120" s="329"/>
    </row>
    <row r="121" spans="1:36">
      <c r="A121" s="225"/>
      <c r="B121" s="28"/>
      <c r="C121" s="556"/>
      <c r="D121" s="556"/>
      <c r="E121" s="556"/>
      <c r="F121" s="556"/>
      <c r="G121" s="556"/>
      <c r="H121" s="556"/>
      <c r="I121" s="556"/>
      <c r="J121" s="556"/>
      <c r="K121" s="556"/>
      <c r="L121" s="556"/>
      <c r="M121" s="556"/>
      <c r="N121" s="556"/>
      <c r="O121" s="556"/>
      <c r="P121" s="557"/>
      <c r="Q121" s="557"/>
      <c r="R121" s="557"/>
      <c r="S121" s="557"/>
      <c r="T121" s="28"/>
      <c r="U121" s="28"/>
      <c r="V121" s="28"/>
      <c r="W121" s="28"/>
      <c r="X121" s="28"/>
      <c r="Y121" s="28"/>
      <c r="Z121" s="329"/>
      <c r="AA121" s="329"/>
      <c r="AB121" s="329"/>
      <c r="AC121" s="329"/>
      <c r="AD121" s="329"/>
      <c r="AE121" s="329"/>
      <c r="AF121" s="329"/>
      <c r="AG121" s="338"/>
      <c r="AH121" s="338"/>
      <c r="AI121" s="338"/>
      <c r="AJ121" s="329"/>
    </row>
    <row r="122" spans="1:36">
      <c r="A122" s="225"/>
      <c r="B122" s="225"/>
      <c r="C122" s="329"/>
      <c r="D122" s="329"/>
      <c r="E122" s="329"/>
      <c r="F122" s="329"/>
      <c r="G122" s="329"/>
      <c r="H122" s="329"/>
      <c r="I122" s="329"/>
      <c r="J122" s="329"/>
      <c r="K122" s="329"/>
      <c r="L122" s="329"/>
      <c r="M122" s="329"/>
      <c r="N122" s="329"/>
      <c r="O122" s="329"/>
      <c r="P122" s="329"/>
      <c r="Q122" s="329"/>
      <c r="R122" s="329"/>
      <c r="S122" s="329"/>
      <c r="T122" s="329"/>
      <c r="U122" s="329"/>
      <c r="V122" s="329"/>
      <c r="W122" s="329"/>
      <c r="X122" s="329"/>
      <c r="Y122" s="329"/>
      <c r="Z122" s="329"/>
      <c r="AA122" s="329"/>
      <c r="AB122" s="329"/>
      <c r="AC122" s="329"/>
      <c r="AD122" s="329"/>
      <c r="AE122" s="329"/>
      <c r="AF122" s="329"/>
      <c r="AG122" s="338"/>
      <c r="AH122" s="338"/>
      <c r="AI122" s="338"/>
      <c r="AJ122" s="329"/>
    </row>
    <row r="123" spans="1:36">
      <c r="A123" s="225"/>
      <c r="B123" s="225"/>
      <c r="C123" s="329"/>
      <c r="D123" s="329"/>
      <c r="E123" s="329"/>
      <c r="F123" s="329"/>
      <c r="G123" s="329"/>
      <c r="H123" s="329"/>
      <c r="I123" s="329"/>
      <c r="J123" s="329"/>
      <c r="K123" s="329"/>
      <c r="L123" s="329"/>
      <c r="M123" s="329"/>
      <c r="N123" s="329"/>
      <c r="O123" s="329"/>
      <c r="P123" s="329"/>
      <c r="Q123" s="329"/>
      <c r="R123" s="329"/>
      <c r="S123" s="329"/>
      <c r="T123" s="329"/>
      <c r="U123" s="329"/>
      <c r="V123" s="329"/>
      <c r="W123" s="329"/>
      <c r="X123" s="329"/>
      <c r="Y123" s="329"/>
      <c r="Z123" s="329"/>
      <c r="AA123" s="329"/>
      <c r="AB123" s="329"/>
      <c r="AC123" s="329"/>
      <c r="AD123" s="329"/>
      <c r="AE123" s="329"/>
      <c r="AF123" s="329"/>
      <c r="AG123" s="338"/>
      <c r="AH123" s="338"/>
      <c r="AI123" s="338"/>
      <c r="AJ123" s="329"/>
    </row>
    <row r="124" spans="1:36">
      <c r="A124" s="225"/>
      <c r="B124" s="225"/>
      <c r="C124" s="329"/>
      <c r="D124" s="329"/>
      <c r="E124" s="329"/>
      <c r="F124" s="329"/>
      <c r="G124" s="329"/>
      <c r="H124" s="329"/>
      <c r="I124" s="329"/>
      <c r="J124" s="329"/>
      <c r="K124" s="329"/>
      <c r="L124" s="329"/>
      <c r="M124" s="329"/>
      <c r="N124" s="329"/>
      <c r="O124" s="329"/>
      <c r="P124" s="329"/>
      <c r="Q124" s="329"/>
      <c r="R124" s="329"/>
      <c r="S124" s="329"/>
      <c r="T124" s="329"/>
      <c r="U124" s="329"/>
      <c r="V124" s="329"/>
      <c r="W124" s="329"/>
      <c r="X124" s="329"/>
      <c r="Y124" s="329"/>
      <c r="Z124" s="329"/>
      <c r="AA124" s="329"/>
      <c r="AB124" s="329"/>
      <c r="AC124" s="329"/>
      <c r="AD124" s="329"/>
      <c r="AE124" s="329"/>
      <c r="AF124" s="329"/>
      <c r="AG124" s="338"/>
      <c r="AH124" s="338"/>
      <c r="AI124" s="338"/>
      <c r="AJ124" s="329"/>
    </row>
    <row r="125" spans="1:36">
      <c r="A125" s="225"/>
      <c r="B125" s="225"/>
      <c r="C125" s="329"/>
      <c r="D125" s="329"/>
      <c r="E125" s="329"/>
      <c r="F125" s="329"/>
      <c r="G125" s="329"/>
      <c r="H125" s="329"/>
      <c r="I125" s="329"/>
      <c r="J125" s="329"/>
      <c r="K125" s="329"/>
      <c r="L125" s="329"/>
      <c r="M125" s="329"/>
      <c r="N125" s="329"/>
      <c r="O125" s="329"/>
      <c r="P125" s="329"/>
      <c r="Q125" s="329"/>
      <c r="R125" s="329"/>
      <c r="S125" s="329"/>
      <c r="T125" s="329"/>
      <c r="U125" s="329"/>
      <c r="V125" s="329"/>
      <c r="W125" s="329"/>
      <c r="X125" s="329"/>
      <c r="Y125" s="329"/>
      <c r="Z125" s="329"/>
      <c r="AA125" s="329"/>
      <c r="AB125" s="329"/>
      <c r="AC125" s="329"/>
      <c r="AD125" s="329"/>
      <c r="AE125" s="329"/>
      <c r="AF125" s="329"/>
      <c r="AG125" s="338"/>
      <c r="AH125" s="338"/>
      <c r="AI125" s="338"/>
      <c r="AJ125" s="329"/>
    </row>
    <row r="126" spans="1:36">
      <c r="A126" s="225"/>
      <c r="B126" s="225"/>
      <c r="C126" s="329"/>
      <c r="D126" s="329"/>
      <c r="E126" s="329"/>
      <c r="F126" s="329"/>
      <c r="G126" s="329"/>
      <c r="H126" s="329"/>
      <c r="I126" s="329"/>
      <c r="J126" s="329"/>
      <c r="K126" s="329"/>
      <c r="L126" s="329"/>
      <c r="M126" s="329"/>
      <c r="N126" s="329"/>
      <c r="O126" s="329"/>
      <c r="P126" s="329"/>
      <c r="Q126" s="329"/>
      <c r="R126" s="329"/>
      <c r="S126" s="329"/>
      <c r="T126" s="329"/>
      <c r="U126" s="329"/>
      <c r="V126" s="329"/>
      <c r="W126" s="329"/>
      <c r="X126" s="329"/>
      <c r="Y126" s="329"/>
      <c r="Z126" s="329"/>
      <c r="AA126" s="329"/>
      <c r="AB126" s="329"/>
      <c r="AC126" s="329"/>
      <c r="AD126" s="329"/>
      <c r="AE126" s="329"/>
      <c r="AF126" s="329"/>
      <c r="AG126" s="338"/>
      <c r="AH126" s="338"/>
      <c r="AI126" s="338"/>
      <c r="AJ126" s="329"/>
    </row>
    <row r="127" spans="1:36">
      <c r="A127" s="225"/>
      <c r="B127" s="225"/>
      <c r="C127" s="329"/>
      <c r="D127" s="329"/>
      <c r="E127" s="329"/>
      <c r="F127" s="329"/>
      <c r="G127" s="329"/>
      <c r="H127" s="329"/>
      <c r="I127" s="329"/>
      <c r="J127" s="329"/>
      <c r="K127" s="329"/>
      <c r="L127" s="329"/>
      <c r="M127" s="329"/>
      <c r="N127" s="329"/>
      <c r="O127" s="329"/>
      <c r="P127" s="329"/>
      <c r="Q127" s="329"/>
      <c r="R127" s="329"/>
      <c r="S127" s="329"/>
      <c r="T127" s="329"/>
      <c r="U127" s="329"/>
      <c r="V127" s="329"/>
      <c r="W127" s="329"/>
      <c r="X127" s="329"/>
      <c r="Y127" s="329"/>
      <c r="Z127" s="329"/>
      <c r="AA127" s="329"/>
      <c r="AB127" s="329"/>
      <c r="AC127" s="329"/>
      <c r="AD127" s="329"/>
      <c r="AE127" s="329"/>
      <c r="AF127" s="329"/>
      <c r="AG127" s="338"/>
      <c r="AH127" s="338"/>
      <c r="AI127" s="338"/>
      <c r="AJ127" s="329"/>
    </row>
    <row r="128" spans="1:36">
      <c r="A128" s="225"/>
      <c r="B128" s="225"/>
      <c r="C128" s="329"/>
      <c r="D128" s="329"/>
      <c r="E128" s="329"/>
      <c r="F128" s="329"/>
      <c r="G128" s="329"/>
      <c r="H128" s="329"/>
      <c r="I128" s="329"/>
      <c r="J128" s="329"/>
      <c r="K128" s="329"/>
      <c r="L128" s="329"/>
      <c r="M128" s="329"/>
      <c r="N128" s="329"/>
      <c r="O128" s="329"/>
      <c r="P128" s="329"/>
      <c r="Q128" s="329"/>
      <c r="R128" s="329"/>
      <c r="S128" s="329"/>
      <c r="T128" s="329"/>
      <c r="U128" s="329"/>
      <c r="V128" s="329"/>
      <c r="W128" s="329"/>
      <c r="X128" s="329"/>
      <c r="Y128" s="329"/>
      <c r="Z128" s="329"/>
      <c r="AA128" s="329"/>
      <c r="AB128" s="329"/>
      <c r="AC128" s="329"/>
      <c r="AD128" s="329"/>
      <c r="AE128" s="329"/>
      <c r="AF128" s="329"/>
      <c r="AG128" s="338"/>
      <c r="AH128" s="338"/>
      <c r="AI128" s="338"/>
      <c r="AJ128" s="329"/>
    </row>
    <row r="129" spans="1:36">
      <c r="A129" s="225"/>
      <c r="B129" s="225"/>
      <c r="C129" s="329"/>
      <c r="D129" s="329"/>
      <c r="E129" s="329"/>
      <c r="F129" s="329"/>
      <c r="G129" s="329"/>
      <c r="H129" s="329"/>
      <c r="I129" s="329"/>
      <c r="J129" s="329"/>
      <c r="K129" s="329"/>
      <c r="L129" s="329"/>
      <c r="M129" s="329"/>
      <c r="N129" s="329"/>
      <c r="O129" s="329"/>
      <c r="P129" s="329"/>
      <c r="Q129" s="329"/>
      <c r="R129" s="329"/>
      <c r="S129" s="329"/>
      <c r="T129" s="329"/>
      <c r="U129" s="329"/>
      <c r="V129" s="329"/>
      <c r="W129" s="329"/>
      <c r="X129" s="329"/>
      <c r="Y129" s="329"/>
      <c r="Z129" s="329"/>
      <c r="AA129" s="329"/>
      <c r="AB129" s="329"/>
      <c r="AC129" s="329"/>
      <c r="AD129" s="329"/>
      <c r="AE129" s="329"/>
      <c r="AF129" s="329"/>
      <c r="AG129" s="338"/>
      <c r="AH129" s="338"/>
      <c r="AI129" s="338"/>
      <c r="AJ129" s="329"/>
    </row>
    <row r="130" spans="1:36">
      <c r="A130" s="225"/>
      <c r="B130" s="225"/>
      <c r="C130" s="329"/>
      <c r="D130" s="329"/>
      <c r="E130" s="329"/>
      <c r="F130" s="329"/>
      <c r="G130" s="329"/>
      <c r="H130" s="329"/>
      <c r="I130" s="329"/>
      <c r="J130" s="329"/>
      <c r="K130" s="329"/>
      <c r="L130" s="329"/>
      <c r="M130" s="329"/>
      <c r="N130" s="329"/>
      <c r="O130" s="329"/>
      <c r="P130" s="329"/>
      <c r="Q130" s="329"/>
      <c r="R130" s="329"/>
      <c r="S130" s="329"/>
      <c r="T130" s="329"/>
      <c r="U130" s="329"/>
      <c r="V130" s="329"/>
      <c r="W130" s="329"/>
      <c r="X130" s="329"/>
      <c r="Y130" s="329"/>
      <c r="Z130" s="329"/>
      <c r="AA130" s="329"/>
      <c r="AB130" s="329"/>
      <c r="AC130" s="329"/>
      <c r="AD130" s="329"/>
      <c r="AE130" s="329"/>
      <c r="AF130" s="329"/>
      <c r="AG130" s="338"/>
      <c r="AH130" s="338"/>
      <c r="AI130" s="338"/>
      <c r="AJ130" s="329"/>
    </row>
    <row r="131" spans="1:36">
      <c r="A131" s="225"/>
      <c r="B131" s="225"/>
      <c r="C131" s="329"/>
      <c r="D131" s="329"/>
      <c r="E131" s="329"/>
      <c r="F131" s="329"/>
      <c r="G131" s="329"/>
      <c r="H131" s="329"/>
      <c r="I131" s="329"/>
      <c r="J131" s="329"/>
      <c r="K131" s="329"/>
      <c r="L131" s="329"/>
      <c r="M131" s="329"/>
      <c r="N131" s="329"/>
      <c r="O131" s="329"/>
      <c r="P131" s="329"/>
      <c r="Q131" s="329"/>
      <c r="R131" s="329"/>
      <c r="S131" s="329"/>
      <c r="T131" s="329"/>
      <c r="U131" s="329"/>
      <c r="V131" s="329"/>
      <c r="W131" s="329"/>
      <c r="X131" s="329"/>
      <c r="Y131" s="329"/>
      <c r="Z131" s="329"/>
      <c r="AA131" s="329"/>
      <c r="AB131" s="329"/>
      <c r="AC131" s="329"/>
      <c r="AD131" s="329"/>
      <c r="AE131" s="329"/>
      <c r="AF131" s="329"/>
      <c r="AG131" s="338"/>
      <c r="AH131" s="338"/>
      <c r="AI131" s="338"/>
      <c r="AJ131" s="329"/>
    </row>
    <row r="132" spans="1:36">
      <c r="A132" s="225"/>
      <c r="B132" s="225"/>
      <c r="C132" s="329"/>
      <c r="D132" s="329"/>
      <c r="E132" s="329"/>
      <c r="F132" s="329"/>
      <c r="G132" s="329"/>
      <c r="H132" s="329"/>
      <c r="I132" s="329"/>
      <c r="J132" s="329"/>
      <c r="K132" s="329"/>
      <c r="L132" s="329"/>
      <c r="M132" s="329"/>
      <c r="N132" s="329"/>
      <c r="O132" s="329"/>
      <c r="P132" s="329"/>
      <c r="Q132" s="329"/>
      <c r="R132" s="329"/>
      <c r="S132" s="329"/>
      <c r="T132" s="329"/>
      <c r="U132" s="329"/>
      <c r="V132" s="329"/>
      <c r="W132" s="329"/>
      <c r="X132" s="329"/>
      <c r="Y132" s="329"/>
      <c r="Z132" s="329"/>
      <c r="AA132" s="329"/>
      <c r="AB132" s="329"/>
      <c r="AC132" s="329"/>
      <c r="AD132" s="329"/>
      <c r="AE132" s="329"/>
      <c r="AF132" s="329"/>
      <c r="AG132" s="338"/>
      <c r="AH132" s="338"/>
      <c r="AI132" s="338"/>
      <c r="AJ132" s="329"/>
    </row>
    <row r="133" spans="1:36">
      <c r="A133" s="225"/>
      <c r="B133" s="225"/>
      <c r="C133" s="329"/>
      <c r="D133" s="329"/>
      <c r="E133" s="329"/>
      <c r="F133" s="329"/>
      <c r="G133" s="329"/>
      <c r="H133" s="329"/>
      <c r="I133" s="329"/>
      <c r="J133" s="329"/>
      <c r="K133" s="329"/>
      <c r="L133" s="329"/>
      <c r="M133" s="329"/>
      <c r="N133" s="329"/>
      <c r="O133" s="329"/>
      <c r="P133" s="329"/>
      <c r="Q133" s="329"/>
      <c r="R133" s="329"/>
      <c r="S133" s="329"/>
      <c r="T133" s="329"/>
      <c r="U133" s="329"/>
      <c r="V133" s="329"/>
      <c r="W133" s="329"/>
      <c r="X133" s="329"/>
      <c r="Y133" s="329"/>
      <c r="Z133" s="329"/>
      <c r="AA133" s="329"/>
      <c r="AB133" s="329"/>
      <c r="AC133" s="329"/>
      <c r="AD133" s="329"/>
      <c r="AE133" s="329"/>
      <c r="AF133" s="329"/>
      <c r="AG133" s="338"/>
      <c r="AH133" s="338"/>
      <c r="AI133" s="338"/>
      <c r="AJ133" s="329"/>
    </row>
    <row r="134" spans="1:36">
      <c r="A134" s="225"/>
      <c r="B134" s="225"/>
      <c r="C134" s="329"/>
      <c r="D134" s="329"/>
      <c r="E134" s="329"/>
      <c r="F134" s="329"/>
      <c r="G134" s="329"/>
      <c r="H134" s="329"/>
      <c r="I134" s="329"/>
      <c r="J134" s="329"/>
      <c r="K134" s="329"/>
      <c r="L134" s="329"/>
      <c r="M134" s="329"/>
      <c r="N134" s="329"/>
      <c r="O134" s="329"/>
      <c r="P134" s="329"/>
      <c r="Q134" s="329"/>
      <c r="R134" s="329"/>
      <c r="S134" s="329"/>
      <c r="T134" s="329"/>
      <c r="U134" s="329"/>
      <c r="V134" s="329"/>
      <c r="W134" s="329"/>
      <c r="X134" s="329"/>
      <c r="Y134" s="329"/>
      <c r="Z134" s="329"/>
      <c r="AA134" s="329"/>
      <c r="AB134" s="329"/>
      <c r="AC134" s="329"/>
      <c r="AD134" s="329"/>
      <c r="AE134" s="329"/>
      <c r="AF134" s="329"/>
      <c r="AG134" s="338"/>
      <c r="AH134" s="338"/>
      <c r="AI134" s="338"/>
      <c r="AJ134" s="329"/>
    </row>
    <row r="135" spans="1:36">
      <c r="A135" s="225"/>
      <c r="B135" s="225"/>
      <c r="C135" s="329"/>
      <c r="D135" s="329"/>
      <c r="E135" s="329"/>
      <c r="F135" s="329"/>
      <c r="G135" s="329"/>
      <c r="H135" s="329"/>
      <c r="I135" s="329"/>
      <c r="J135" s="329"/>
      <c r="K135" s="329"/>
      <c r="L135" s="329"/>
      <c r="M135" s="329"/>
      <c r="N135" s="329"/>
      <c r="O135" s="329"/>
      <c r="P135" s="329"/>
      <c r="Q135" s="329"/>
      <c r="R135" s="329"/>
      <c r="S135" s="329"/>
      <c r="T135" s="329"/>
      <c r="U135" s="329"/>
      <c r="V135" s="329"/>
      <c r="W135" s="329"/>
      <c r="X135" s="329"/>
      <c r="Y135" s="329"/>
      <c r="Z135" s="329"/>
      <c r="AA135" s="329"/>
      <c r="AB135" s="329"/>
      <c r="AC135" s="329"/>
      <c r="AD135" s="329"/>
      <c r="AE135" s="329"/>
      <c r="AF135" s="329"/>
      <c r="AG135" s="338"/>
      <c r="AH135" s="338"/>
      <c r="AI135" s="338"/>
      <c r="AJ135" s="329"/>
    </row>
    <row r="136" spans="1:36">
      <c r="A136" s="225"/>
      <c r="B136" s="225"/>
      <c r="C136" s="329"/>
      <c r="D136" s="329"/>
      <c r="E136" s="329"/>
      <c r="F136" s="329"/>
      <c r="G136" s="329"/>
      <c r="H136" s="329"/>
      <c r="I136" s="329"/>
      <c r="J136" s="329"/>
      <c r="K136" s="329"/>
      <c r="L136" s="329"/>
      <c r="M136" s="329"/>
      <c r="N136" s="329"/>
      <c r="O136" s="329"/>
      <c r="P136" s="329"/>
      <c r="Q136" s="329"/>
      <c r="R136" s="329"/>
      <c r="S136" s="329"/>
      <c r="T136" s="329"/>
      <c r="U136" s="329"/>
      <c r="V136" s="329"/>
      <c r="W136" s="329"/>
      <c r="X136" s="329"/>
      <c r="Y136" s="329"/>
      <c r="Z136" s="329"/>
      <c r="AA136" s="329"/>
      <c r="AB136" s="329"/>
      <c r="AC136" s="329"/>
      <c r="AD136" s="329"/>
      <c r="AE136" s="329"/>
      <c r="AF136" s="329"/>
      <c r="AG136" s="338"/>
      <c r="AH136" s="338"/>
      <c r="AI136" s="338"/>
      <c r="AJ136" s="329"/>
    </row>
    <row r="137" spans="1:36">
      <c r="A137" s="225"/>
      <c r="B137" s="225"/>
      <c r="C137" s="329"/>
      <c r="D137" s="329"/>
      <c r="E137" s="329"/>
      <c r="F137" s="329"/>
      <c r="G137" s="329"/>
      <c r="H137" s="329"/>
      <c r="I137" s="329"/>
      <c r="J137" s="329"/>
      <c r="K137" s="329"/>
      <c r="L137" s="329"/>
      <c r="M137" s="329"/>
      <c r="N137" s="329"/>
      <c r="O137" s="329"/>
      <c r="P137" s="329"/>
      <c r="Q137" s="329"/>
      <c r="R137" s="329"/>
      <c r="S137" s="329"/>
      <c r="T137" s="329"/>
      <c r="U137" s="329"/>
      <c r="V137" s="329"/>
      <c r="W137" s="329"/>
      <c r="X137" s="329"/>
      <c r="Y137" s="329"/>
      <c r="Z137" s="329"/>
      <c r="AA137" s="329"/>
      <c r="AB137" s="329"/>
      <c r="AC137" s="329"/>
      <c r="AD137" s="329"/>
      <c r="AE137" s="329"/>
      <c r="AF137" s="329"/>
      <c r="AG137" s="338"/>
      <c r="AH137" s="338"/>
      <c r="AI137" s="338"/>
      <c r="AJ137" s="329"/>
    </row>
    <row r="138" spans="1:36">
      <c r="A138" s="225"/>
      <c r="B138" s="225"/>
      <c r="C138" s="321"/>
      <c r="D138" s="321"/>
      <c r="E138" s="321"/>
      <c r="F138" s="321"/>
      <c r="G138" s="321"/>
      <c r="H138" s="321"/>
      <c r="I138" s="321"/>
      <c r="J138" s="321"/>
      <c r="K138" s="321"/>
      <c r="L138" s="321"/>
      <c r="M138" s="321"/>
      <c r="N138" s="321"/>
      <c r="O138" s="321"/>
      <c r="P138" s="329"/>
      <c r="Q138" s="329"/>
      <c r="R138" s="329"/>
      <c r="S138" s="329"/>
      <c r="T138" s="225"/>
      <c r="U138" s="225"/>
      <c r="V138" s="225"/>
      <c r="W138" s="225"/>
      <c r="X138" s="225"/>
      <c r="Y138" s="225"/>
      <c r="Z138" s="225"/>
      <c r="AA138" s="225"/>
      <c r="AB138" s="225"/>
      <c r="AC138" s="225"/>
      <c r="AD138" s="225"/>
      <c r="AE138" s="225"/>
      <c r="AF138" s="225"/>
      <c r="AG138" s="322"/>
      <c r="AH138" s="322"/>
      <c r="AI138" s="322"/>
      <c r="AJ138" s="321"/>
    </row>
    <row r="139" spans="1:36">
      <c r="A139" s="225"/>
      <c r="B139" s="225"/>
      <c r="C139" s="329"/>
      <c r="D139" s="329"/>
      <c r="E139" s="329"/>
      <c r="F139" s="329"/>
      <c r="G139" s="329"/>
      <c r="H139" s="329"/>
      <c r="I139" s="329"/>
      <c r="J139" s="329"/>
      <c r="K139" s="329"/>
      <c r="L139" s="329"/>
      <c r="M139" s="329"/>
      <c r="N139" s="329"/>
      <c r="O139" s="329"/>
      <c r="P139" s="329"/>
      <c r="Q139" s="329"/>
      <c r="R139" s="329"/>
      <c r="S139" s="329"/>
      <c r="T139" s="339"/>
      <c r="U139" s="339"/>
      <c r="V139" s="339"/>
      <c r="W139" s="339"/>
      <c r="X139" s="339"/>
      <c r="Y139" s="339"/>
      <c r="Z139" s="339"/>
      <c r="AA139" s="339"/>
      <c r="AB139" s="339"/>
      <c r="AC139" s="339"/>
      <c r="AD139" s="339"/>
      <c r="AE139" s="339"/>
      <c r="AF139" s="339"/>
      <c r="AG139" s="338"/>
      <c r="AH139" s="338"/>
      <c r="AI139" s="338"/>
      <c r="AJ139" s="329"/>
    </row>
    <row r="140" spans="1:36">
      <c r="A140" s="225"/>
      <c r="B140" s="225"/>
      <c r="C140" s="329"/>
      <c r="D140" s="329"/>
      <c r="E140" s="329"/>
      <c r="F140" s="329"/>
      <c r="G140" s="329"/>
      <c r="H140" s="329"/>
      <c r="I140" s="329"/>
      <c r="J140" s="329"/>
      <c r="K140" s="329"/>
      <c r="L140" s="329"/>
      <c r="M140" s="329"/>
      <c r="N140" s="329"/>
      <c r="O140" s="329"/>
      <c r="P140" s="329"/>
      <c r="Q140" s="329"/>
      <c r="R140" s="329"/>
      <c r="S140" s="329"/>
      <c r="T140" s="339"/>
      <c r="U140" s="339"/>
      <c r="V140" s="339"/>
      <c r="W140" s="339"/>
      <c r="X140" s="339"/>
      <c r="Y140" s="339"/>
      <c r="Z140" s="339"/>
      <c r="AA140" s="339"/>
      <c r="AB140" s="339"/>
      <c r="AC140" s="339"/>
      <c r="AD140" s="339"/>
      <c r="AE140" s="339"/>
      <c r="AF140" s="339"/>
      <c r="AG140" s="338"/>
      <c r="AH140" s="338"/>
      <c r="AI140" s="338"/>
      <c r="AJ140" s="329"/>
    </row>
    <row r="141" spans="1:36">
      <c r="A141" s="225"/>
      <c r="B141" s="225"/>
      <c r="C141" s="329"/>
      <c r="D141" s="329"/>
      <c r="E141" s="329"/>
      <c r="F141" s="329"/>
      <c r="G141" s="329"/>
      <c r="H141" s="329"/>
      <c r="I141" s="329"/>
      <c r="J141" s="329"/>
      <c r="K141" s="329"/>
      <c r="L141" s="329"/>
      <c r="M141" s="329"/>
      <c r="N141" s="329"/>
      <c r="O141" s="329"/>
      <c r="P141" s="329"/>
      <c r="Q141" s="329"/>
      <c r="R141" s="329"/>
      <c r="S141" s="329"/>
      <c r="T141" s="339"/>
      <c r="U141" s="339"/>
      <c r="V141" s="339"/>
      <c r="W141" s="339"/>
      <c r="X141" s="339"/>
      <c r="Y141" s="339"/>
      <c r="Z141" s="339"/>
      <c r="AA141" s="339"/>
      <c r="AB141" s="339"/>
      <c r="AC141" s="339"/>
      <c r="AD141" s="339"/>
      <c r="AE141" s="339"/>
      <c r="AF141" s="339"/>
      <c r="AG141" s="338"/>
      <c r="AH141" s="338"/>
      <c r="AI141" s="338"/>
      <c r="AJ141" s="329"/>
    </row>
    <row r="142" spans="1:36">
      <c r="A142" s="225"/>
      <c r="B142" s="225"/>
      <c r="C142" s="329"/>
      <c r="D142" s="329"/>
      <c r="E142" s="329"/>
      <c r="F142" s="329"/>
      <c r="G142" s="329"/>
      <c r="H142" s="329"/>
      <c r="I142" s="329"/>
      <c r="J142" s="329"/>
      <c r="K142" s="329"/>
      <c r="L142" s="329"/>
      <c r="M142" s="329"/>
      <c r="N142" s="329"/>
      <c r="O142" s="329"/>
      <c r="P142" s="329"/>
      <c r="Q142" s="329"/>
      <c r="R142" s="329"/>
      <c r="S142" s="329"/>
      <c r="T142" s="339"/>
      <c r="U142" s="339"/>
      <c r="V142" s="339"/>
      <c r="W142" s="339"/>
      <c r="X142" s="339"/>
      <c r="Y142" s="339"/>
      <c r="Z142" s="339"/>
      <c r="AA142" s="339"/>
      <c r="AB142" s="339"/>
      <c r="AC142" s="339"/>
      <c r="AD142" s="339"/>
      <c r="AE142" s="339"/>
      <c r="AF142" s="339"/>
      <c r="AG142" s="338"/>
      <c r="AH142" s="338"/>
      <c r="AI142" s="338"/>
      <c r="AJ142" s="329"/>
    </row>
    <row r="143" spans="1:36">
      <c r="A143" s="225"/>
      <c r="B143" s="225"/>
      <c r="C143" s="321"/>
      <c r="D143" s="321"/>
      <c r="E143" s="321"/>
      <c r="F143" s="321"/>
      <c r="G143" s="321"/>
      <c r="H143" s="321"/>
      <c r="I143" s="321"/>
      <c r="J143" s="321"/>
      <c r="K143" s="321"/>
      <c r="L143" s="321"/>
      <c r="M143" s="321"/>
      <c r="N143" s="321"/>
      <c r="O143" s="321"/>
      <c r="P143" s="329"/>
      <c r="Q143" s="329"/>
      <c r="R143" s="329"/>
      <c r="S143" s="329"/>
      <c r="T143" s="225"/>
      <c r="U143" s="225"/>
      <c r="V143" s="225"/>
      <c r="W143" s="225"/>
      <c r="X143" s="225"/>
      <c r="Y143" s="225"/>
      <c r="Z143" s="225"/>
      <c r="AA143" s="225"/>
      <c r="AB143" s="225"/>
      <c r="AC143" s="225"/>
      <c r="AD143" s="225"/>
      <c r="AE143" s="225"/>
      <c r="AF143" s="225"/>
      <c r="AG143" s="322"/>
      <c r="AH143" s="322"/>
      <c r="AI143" s="322"/>
      <c r="AJ143" s="321"/>
    </row>
    <row r="144" spans="1:36">
      <c r="A144" s="225"/>
      <c r="B144" s="225"/>
      <c r="C144" s="329"/>
      <c r="D144" s="329"/>
      <c r="E144" s="329"/>
      <c r="F144" s="329"/>
      <c r="G144" s="329"/>
      <c r="H144" s="329"/>
      <c r="I144" s="329"/>
      <c r="J144" s="329"/>
      <c r="K144" s="329"/>
      <c r="L144" s="329"/>
      <c r="M144" s="329"/>
      <c r="N144" s="329"/>
      <c r="O144" s="329"/>
      <c r="P144" s="329"/>
      <c r="Q144" s="329"/>
      <c r="R144" s="329"/>
      <c r="S144" s="329"/>
      <c r="T144" s="339"/>
      <c r="U144" s="339"/>
      <c r="V144" s="339"/>
      <c r="W144" s="339"/>
      <c r="X144" s="339"/>
      <c r="Y144" s="339"/>
      <c r="Z144" s="339"/>
      <c r="AA144" s="339"/>
      <c r="AB144" s="339"/>
      <c r="AC144" s="339"/>
      <c r="AD144" s="339"/>
      <c r="AE144" s="339"/>
      <c r="AF144" s="339"/>
      <c r="AG144" s="338"/>
      <c r="AH144" s="338"/>
      <c r="AI144" s="338"/>
      <c r="AJ144" s="329"/>
    </row>
    <row r="145" spans="1:36">
      <c r="A145" s="225"/>
      <c r="B145" s="225"/>
      <c r="C145" s="329"/>
      <c r="D145" s="329"/>
      <c r="E145" s="329"/>
      <c r="F145" s="329"/>
      <c r="G145" s="329"/>
      <c r="H145" s="329"/>
      <c r="I145" s="329"/>
      <c r="J145" s="329"/>
      <c r="K145" s="329"/>
      <c r="L145" s="329"/>
      <c r="M145" s="329"/>
      <c r="N145" s="329"/>
      <c r="O145" s="329"/>
      <c r="P145" s="329"/>
      <c r="Q145" s="329"/>
      <c r="R145" s="329"/>
      <c r="S145" s="329"/>
      <c r="T145" s="339"/>
      <c r="U145" s="339"/>
      <c r="V145" s="339"/>
      <c r="W145" s="339"/>
      <c r="X145" s="339"/>
      <c r="Y145" s="339"/>
      <c r="Z145" s="339"/>
      <c r="AA145" s="339"/>
      <c r="AB145" s="339"/>
      <c r="AC145" s="339"/>
      <c r="AD145" s="339"/>
      <c r="AE145" s="339"/>
      <c r="AF145" s="339"/>
      <c r="AG145" s="338"/>
      <c r="AH145" s="338"/>
      <c r="AI145" s="338"/>
      <c r="AJ145" s="329"/>
    </row>
    <row r="146" spans="1:36">
      <c r="A146" s="225"/>
      <c r="B146" s="225"/>
      <c r="C146" s="329"/>
      <c r="D146" s="329"/>
      <c r="E146" s="329"/>
      <c r="F146" s="329"/>
      <c r="G146" s="329"/>
      <c r="H146" s="329"/>
      <c r="I146" s="329"/>
      <c r="J146" s="329"/>
      <c r="K146" s="329"/>
      <c r="L146" s="329"/>
      <c r="M146" s="329"/>
      <c r="N146" s="329"/>
      <c r="O146" s="329"/>
      <c r="P146" s="329"/>
      <c r="Q146" s="329"/>
      <c r="R146" s="329"/>
      <c r="S146" s="329"/>
      <c r="T146" s="339"/>
      <c r="U146" s="339"/>
      <c r="V146" s="339"/>
      <c r="W146" s="339"/>
      <c r="X146" s="339"/>
      <c r="Y146" s="339"/>
      <c r="Z146" s="339"/>
      <c r="AA146" s="339"/>
      <c r="AB146" s="339"/>
      <c r="AC146" s="339"/>
      <c r="AD146" s="339"/>
      <c r="AE146" s="339"/>
      <c r="AF146" s="339"/>
      <c r="AG146" s="338"/>
      <c r="AH146" s="338"/>
      <c r="AI146" s="338"/>
      <c r="AJ146" s="329"/>
    </row>
    <row r="147" spans="1:36">
      <c r="A147" s="225"/>
      <c r="B147" s="225"/>
      <c r="C147" s="329"/>
      <c r="D147" s="329"/>
      <c r="E147" s="329"/>
      <c r="F147" s="329"/>
      <c r="G147" s="329"/>
      <c r="H147" s="329"/>
      <c r="I147" s="329"/>
      <c r="J147" s="329"/>
      <c r="K147" s="329"/>
      <c r="L147" s="329"/>
      <c r="M147" s="329"/>
      <c r="N147" s="329"/>
      <c r="O147" s="329"/>
      <c r="P147" s="329"/>
      <c r="Q147" s="329"/>
      <c r="R147" s="329"/>
      <c r="S147" s="329"/>
      <c r="T147" s="339"/>
      <c r="U147" s="339"/>
      <c r="V147" s="339"/>
      <c r="W147" s="339"/>
      <c r="X147" s="339"/>
      <c r="Y147" s="339"/>
      <c r="Z147" s="339"/>
      <c r="AA147" s="339"/>
      <c r="AB147" s="339"/>
      <c r="AC147" s="339"/>
      <c r="AD147" s="339"/>
      <c r="AE147" s="339"/>
      <c r="AF147" s="339"/>
      <c r="AG147" s="338"/>
      <c r="AH147" s="338"/>
      <c r="AI147" s="338"/>
      <c r="AJ147" s="329"/>
    </row>
    <row r="148" spans="1:36">
      <c r="A148" s="225"/>
      <c r="B148" s="225"/>
      <c r="C148" s="329"/>
      <c r="D148" s="329"/>
      <c r="E148" s="329"/>
      <c r="F148" s="329"/>
      <c r="G148" s="329"/>
      <c r="H148" s="329"/>
      <c r="I148" s="329"/>
      <c r="J148" s="329"/>
      <c r="K148" s="329"/>
      <c r="L148" s="329"/>
      <c r="M148" s="329"/>
      <c r="N148" s="329"/>
      <c r="O148" s="329"/>
      <c r="P148" s="329"/>
      <c r="Q148" s="329"/>
      <c r="R148" s="329"/>
      <c r="S148" s="329"/>
      <c r="T148" s="339"/>
      <c r="U148" s="339"/>
      <c r="V148" s="339"/>
      <c r="W148" s="339"/>
      <c r="X148" s="339"/>
      <c r="Y148" s="339"/>
      <c r="Z148" s="339"/>
      <c r="AA148" s="339"/>
      <c r="AB148" s="339"/>
      <c r="AC148" s="339"/>
      <c r="AD148" s="339"/>
      <c r="AE148" s="339"/>
      <c r="AF148" s="339"/>
      <c r="AG148" s="338"/>
      <c r="AH148" s="338"/>
      <c r="AI148" s="338"/>
      <c r="AJ148" s="329"/>
    </row>
    <row r="149" spans="1:36">
      <c r="A149" s="225"/>
      <c r="B149" s="225"/>
      <c r="C149" s="329"/>
      <c r="D149" s="329"/>
      <c r="E149" s="329"/>
      <c r="F149" s="329"/>
      <c r="G149" s="329"/>
      <c r="H149" s="329"/>
      <c r="I149" s="329"/>
      <c r="J149" s="329"/>
      <c r="K149" s="329"/>
      <c r="L149" s="329"/>
      <c r="M149" s="329"/>
      <c r="N149" s="329"/>
      <c r="O149" s="329"/>
      <c r="P149" s="329"/>
      <c r="Q149" s="329"/>
      <c r="R149" s="329"/>
      <c r="S149" s="329"/>
      <c r="T149" s="339"/>
      <c r="U149" s="339"/>
      <c r="V149" s="339"/>
      <c r="W149" s="339"/>
      <c r="X149" s="339"/>
      <c r="Y149" s="339"/>
      <c r="Z149" s="339"/>
      <c r="AA149" s="339"/>
      <c r="AB149" s="339"/>
      <c r="AC149" s="339"/>
      <c r="AD149" s="339"/>
      <c r="AE149" s="339"/>
      <c r="AF149" s="339"/>
      <c r="AG149" s="338"/>
      <c r="AH149" s="338"/>
      <c r="AI149" s="338"/>
      <c r="AJ149" s="329"/>
    </row>
    <row r="150" spans="1:36">
      <c r="A150" s="225"/>
      <c r="B150" s="225"/>
      <c r="C150" s="329"/>
      <c r="D150" s="329"/>
      <c r="E150" s="329"/>
      <c r="F150" s="329"/>
      <c r="G150" s="329"/>
      <c r="H150" s="329"/>
      <c r="I150" s="329"/>
      <c r="J150" s="329"/>
      <c r="K150" s="329"/>
      <c r="L150" s="329"/>
      <c r="M150" s="329"/>
      <c r="N150" s="329"/>
      <c r="O150" s="329"/>
      <c r="P150" s="329"/>
      <c r="Q150" s="329"/>
      <c r="R150" s="329"/>
      <c r="S150" s="329"/>
      <c r="T150" s="339"/>
      <c r="U150" s="339"/>
      <c r="V150" s="339"/>
      <c r="W150" s="339"/>
      <c r="X150" s="339"/>
      <c r="Y150" s="339"/>
      <c r="Z150" s="339"/>
      <c r="AA150" s="339"/>
      <c r="AB150" s="339"/>
      <c r="AC150" s="339"/>
      <c r="AD150" s="339"/>
      <c r="AE150" s="339"/>
      <c r="AF150" s="339"/>
      <c r="AG150" s="338"/>
      <c r="AH150" s="338"/>
      <c r="AI150" s="338"/>
      <c r="AJ150" s="329"/>
    </row>
    <row r="151" spans="1:36">
      <c r="A151" s="225"/>
      <c r="B151" s="225"/>
      <c r="C151" s="329"/>
      <c r="D151" s="329"/>
      <c r="E151" s="329"/>
      <c r="F151" s="329"/>
      <c r="G151" s="329"/>
      <c r="H151" s="329"/>
      <c r="I151" s="329"/>
      <c r="J151" s="329"/>
      <c r="K151" s="329"/>
      <c r="L151" s="329"/>
      <c r="M151" s="329"/>
      <c r="N151" s="329"/>
      <c r="O151" s="329"/>
      <c r="P151" s="329"/>
      <c r="Q151" s="329"/>
      <c r="R151" s="329"/>
      <c r="S151" s="329"/>
      <c r="T151" s="339"/>
      <c r="U151" s="339"/>
      <c r="V151" s="339"/>
      <c r="W151" s="339"/>
      <c r="X151" s="339"/>
      <c r="Y151" s="339"/>
      <c r="Z151" s="339"/>
      <c r="AA151" s="339"/>
      <c r="AB151" s="339"/>
      <c r="AC151" s="339"/>
      <c r="AD151" s="339"/>
      <c r="AE151" s="339"/>
      <c r="AF151" s="339"/>
      <c r="AG151" s="338"/>
      <c r="AH151" s="338"/>
      <c r="AI151" s="338"/>
      <c r="AJ151" s="329"/>
    </row>
    <row r="152" spans="1:36">
      <c r="A152" s="225"/>
      <c r="B152" s="225"/>
      <c r="C152" s="329"/>
      <c r="D152" s="329"/>
      <c r="E152" s="329"/>
      <c r="F152" s="329"/>
      <c r="G152" s="329"/>
      <c r="H152" s="329"/>
      <c r="I152" s="329"/>
      <c r="J152" s="329"/>
      <c r="K152" s="329"/>
      <c r="L152" s="329"/>
      <c r="M152" s="329"/>
      <c r="N152" s="329"/>
      <c r="O152" s="329"/>
      <c r="P152" s="329"/>
      <c r="Q152" s="329"/>
      <c r="R152" s="329"/>
      <c r="S152" s="329"/>
      <c r="T152" s="339"/>
      <c r="U152" s="339"/>
      <c r="V152" s="339"/>
      <c r="W152" s="339"/>
      <c r="X152" s="339"/>
      <c r="Y152" s="339"/>
      <c r="Z152" s="339"/>
      <c r="AA152" s="339"/>
      <c r="AB152" s="339"/>
      <c r="AC152" s="339"/>
      <c r="AD152" s="339"/>
      <c r="AE152" s="339"/>
      <c r="AF152" s="339"/>
      <c r="AG152" s="338"/>
      <c r="AH152" s="338"/>
      <c r="AI152" s="338"/>
      <c r="AJ152" s="329"/>
    </row>
    <row r="153" spans="1:36">
      <c r="A153" s="225"/>
      <c r="B153" s="225"/>
      <c r="C153" s="329"/>
      <c r="D153" s="329"/>
      <c r="E153" s="329"/>
      <c r="F153" s="329"/>
      <c r="G153" s="329"/>
      <c r="H153" s="329"/>
      <c r="I153" s="329"/>
      <c r="J153" s="329"/>
      <c r="K153" s="329"/>
      <c r="L153" s="329"/>
      <c r="M153" s="329"/>
      <c r="N153" s="329"/>
      <c r="O153" s="329"/>
      <c r="P153" s="329"/>
      <c r="Q153" s="329"/>
      <c r="R153" s="329"/>
      <c r="S153" s="329"/>
      <c r="T153" s="339"/>
      <c r="U153" s="339"/>
      <c r="V153" s="339"/>
      <c r="W153" s="339"/>
      <c r="X153" s="339"/>
      <c r="Y153" s="339"/>
      <c r="Z153" s="339"/>
      <c r="AA153" s="339"/>
      <c r="AB153" s="339"/>
      <c r="AC153" s="339"/>
      <c r="AD153" s="339"/>
      <c r="AE153" s="339"/>
      <c r="AF153" s="339"/>
      <c r="AG153" s="338"/>
      <c r="AH153" s="338"/>
      <c r="AI153" s="338"/>
      <c r="AJ153" s="329"/>
    </row>
    <row r="154" spans="1:36">
      <c r="A154" s="225"/>
      <c r="B154" s="225"/>
      <c r="C154" s="329"/>
      <c r="D154" s="329"/>
      <c r="E154" s="329"/>
      <c r="F154" s="329"/>
      <c r="G154" s="329"/>
      <c r="H154" s="329"/>
      <c r="I154" s="329"/>
      <c r="J154" s="329"/>
      <c r="K154" s="329"/>
      <c r="L154" s="329"/>
      <c r="M154" s="329"/>
      <c r="N154" s="329"/>
      <c r="O154" s="329"/>
      <c r="P154" s="329"/>
      <c r="Q154" s="329"/>
      <c r="R154" s="329"/>
      <c r="S154" s="329"/>
      <c r="T154" s="339"/>
      <c r="U154" s="339"/>
      <c r="V154" s="339"/>
      <c r="W154" s="339"/>
      <c r="X154" s="339"/>
      <c r="Y154" s="339"/>
      <c r="Z154" s="339"/>
      <c r="AA154" s="339"/>
      <c r="AB154" s="339"/>
      <c r="AC154" s="339"/>
      <c r="AD154" s="339"/>
      <c r="AE154" s="339"/>
      <c r="AF154" s="339"/>
      <c r="AG154" s="338"/>
      <c r="AH154" s="338"/>
      <c r="AI154" s="338"/>
      <c r="AJ154" s="329"/>
    </row>
    <row r="155" spans="1:36">
      <c r="A155" s="225"/>
      <c r="B155" s="225"/>
      <c r="C155" s="329"/>
      <c r="D155" s="329"/>
      <c r="E155" s="329"/>
      <c r="F155" s="329"/>
      <c r="G155" s="329"/>
      <c r="H155" s="329"/>
      <c r="I155" s="329"/>
      <c r="J155" s="329"/>
      <c r="K155" s="329"/>
      <c r="L155" s="329"/>
      <c r="M155" s="329"/>
      <c r="N155" s="329"/>
      <c r="O155" s="329"/>
      <c r="P155" s="329"/>
      <c r="Q155" s="329"/>
      <c r="R155" s="329"/>
      <c r="S155" s="329"/>
      <c r="T155" s="339"/>
      <c r="U155" s="339"/>
      <c r="V155" s="339"/>
      <c r="W155" s="339"/>
      <c r="X155" s="339"/>
      <c r="Y155" s="339"/>
      <c r="Z155" s="339"/>
      <c r="AA155" s="339"/>
      <c r="AB155" s="339"/>
      <c r="AC155" s="339"/>
      <c r="AD155" s="339"/>
      <c r="AE155" s="339"/>
      <c r="AF155" s="339"/>
      <c r="AG155" s="338"/>
      <c r="AH155" s="338"/>
      <c r="AI155" s="338"/>
      <c r="AJ155" s="329"/>
    </row>
    <row r="156" spans="1:36">
      <c r="A156" s="225"/>
      <c r="B156" s="225"/>
      <c r="C156" s="321"/>
      <c r="D156" s="321"/>
      <c r="E156" s="321"/>
      <c r="F156" s="321"/>
      <c r="G156" s="321"/>
      <c r="H156" s="321"/>
      <c r="I156" s="321"/>
      <c r="J156" s="321"/>
      <c r="K156" s="321"/>
      <c r="L156" s="321"/>
      <c r="M156" s="321"/>
      <c r="N156" s="321"/>
      <c r="O156" s="321"/>
      <c r="P156" s="329"/>
      <c r="Q156" s="329"/>
      <c r="R156" s="329"/>
      <c r="S156" s="329"/>
      <c r="T156" s="225"/>
      <c r="U156" s="225"/>
      <c r="V156" s="225"/>
      <c r="W156" s="225"/>
      <c r="X156" s="225"/>
      <c r="Y156" s="225"/>
      <c r="Z156" s="225"/>
      <c r="AA156" s="225"/>
      <c r="AB156" s="225"/>
      <c r="AC156" s="225"/>
      <c r="AD156" s="225"/>
      <c r="AE156" s="225"/>
      <c r="AF156" s="225"/>
      <c r="AG156" s="322"/>
      <c r="AH156" s="322"/>
      <c r="AI156" s="322"/>
      <c r="AJ156" s="321"/>
    </row>
    <row r="157" spans="1:36">
      <c r="A157" s="225"/>
      <c r="B157" s="225"/>
      <c r="C157" s="329"/>
      <c r="D157" s="329"/>
      <c r="E157" s="329"/>
      <c r="F157" s="329"/>
      <c r="G157" s="329"/>
      <c r="H157" s="329"/>
      <c r="I157" s="329"/>
      <c r="J157" s="329"/>
      <c r="K157" s="329"/>
      <c r="L157" s="329"/>
      <c r="M157" s="329"/>
      <c r="N157" s="329"/>
      <c r="O157" s="329"/>
      <c r="P157" s="329"/>
      <c r="Q157" s="329"/>
      <c r="R157" s="329"/>
      <c r="S157" s="329"/>
      <c r="T157" s="339"/>
      <c r="U157" s="339"/>
      <c r="V157" s="339"/>
      <c r="W157" s="339"/>
      <c r="X157" s="339"/>
      <c r="Y157" s="339"/>
      <c r="Z157" s="339"/>
      <c r="AA157" s="339"/>
      <c r="AB157" s="339"/>
      <c r="AC157" s="339"/>
      <c r="AD157" s="339"/>
      <c r="AE157" s="339"/>
      <c r="AF157" s="339"/>
      <c r="AG157" s="338"/>
      <c r="AH157" s="338"/>
      <c r="AI157" s="338"/>
      <c r="AJ157" s="329"/>
    </row>
    <row r="158" spans="1:36">
      <c r="A158" s="225"/>
      <c r="B158" s="225"/>
      <c r="C158" s="329"/>
      <c r="D158" s="329"/>
      <c r="E158" s="329"/>
      <c r="F158" s="329"/>
      <c r="G158" s="329"/>
      <c r="H158" s="329"/>
      <c r="I158" s="329"/>
      <c r="J158" s="329"/>
      <c r="K158" s="329"/>
      <c r="L158" s="329"/>
      <c r="M158" s="329"/>
      <c r="N158" s="329"/>
      <c r="O158" s="329"/>
      <c r="P158" s="329"/>
      <c r="Q158" s="329"/>
      <c r="R158" s="329"/>
      <c r="S158" s="329"/>
      <c r="T158" s="339"/>
      <c r="U158" s="339"/>
      <c r="V158" s="339"/>
      <c r="W158" s="339"/>
      <c r="X158" s="339"/>
      <c r="Y158" s="339"/>
      <c r="Z158" s="339"/>
      <c r="AA158" s="339"/>
      <c r="AB158" s="339"/>
      <c r="AC158" s="339"/>
      <c r="AD158" s="339"/>
      <c r="AE158" s="339"/>
      <c r="AF158" s="339"/>
      <c r="AG158" s="338"/>
      <c r="AH158" s="338"/>
      <c r="AI158" s="338"/>
      <c r="AJ158" s="329"/>
    </row>
    <row r="159" spans="1:36">
      <c r="A159" s="225"/>
      <c r="B159" s="225"/>
      <c r="C159" s="329"/>
      <c r="D159" s="329"/>
      <c r="E159" s="329"/>
      <c r="F159" s="329"/>
      <c r="G159" s="329"/>
      <c r="H159" s="329"/>
      <c r="I159" s="329"/>
      <c r="J159" s="329"/>
      <c r="K159" s="329"/>
      <c r="L159" s="329"/>
      <c r="M159" s="329"/>
      <c r="N159" s="329"/>
      <c r="O159" s="329"/>
      <c r="P159" s="329"/>
      <c r="Q159" s="329"/>
      <c r="R159" s="329"/>
      <c r="S159" s="329"/>
      <c r="T159" s="339"/>
      <c r="U159" s="339"/>
      <c r="V159" s="339"/>
      <c r="W159" s="339"/>
      <c r="X159" s="339"/>
      <c r="Y159" s="339"/>
      <c r="Z159" s="339"/>
      <c r="AA159" s="339"/>
      <c r="AB159" s="339"/>
      <c r="AC159" s="339"/>
      <c r="AD159" s="339"/>
      <c r="AE159" s="339"/>
      <c r="AF159" s="339"/>
      <c r="AG159" s="338"/>
      <c r="AH159" s="338"/>
      <c r="AI159" s="338"/>
      <c r="AJ159" s="329"/>
    </row>
    <row r="160" spans="1:36">
      <c r="A160" s="225"/>
      <c r="B160" s="225"/>
      <c r="C160" s="329"/>
      <c r="D160" s="329"/>
      <c r="E160" s="329"/>
      <c r="F160" s="329"/>
      <c r="G160" s="329"/>
      <c r="H160" s="329"/>
      <c r="I160" s="329"/>
      <c r="J160" s="329"/>
      <c r="K160" s="329"/>
      <c r="L160" s="329"/>
      <c r="M160" s="329"/>
      <c r="N160" s="329"/>
      <c r="O160" s="329"/>
      <c r="P160" s="329"/>
      <c r="Q160" s="329"/>
      <c r="R160" s="329"/>
      <c r="S160" s="329"/>
      <c r="T160" s="339"/>
      <c r="U160" s="339"/>
      <c r="V160" s="339"/>
      <c r="W160" s="339"/>
      <c r="X160" s="339"/>
      <c r="Y160" s="339"/>
      <c r="Z160" s="339"/>
      <c r="AA160" s="339"/>
      <c r="AB160" s="339"/>
      <c r="AC160" s="339"/>
      <c r="AD160" s="339"/>
      <c r="AE160" s="339"/>
      <c r="AF160" s="339"/>
      <c r="AG160" s="338"/>
      <c r="AH160" s="338"/>
      <c r="AI160" s="338"/>
      <c r="AJ160" s="329"/>
    </row>
    <row r="161" spans="3:36">
      <c r="C161" s="308"/>
      <c r="D161" s="308"/>
      <c r="E161" s="308"/>
      <c r="F161" s="308"/>
      <c r="G161" s="308"/>
      <c r="H161" s="308"/>
      <c r="I161" s="308"/>
      <c r="J161" s="308"/>
      <c r="K161" s="308"/>
      <c r="L161" s="308"/>
      <c r="M161" s="308"/>
      <c r="N161" s="308"/>
      <c r="O161" s="308"/>
      <c r="T161" s="340"/>
      <c r="U161" s="340"/>
      <c r="V161" s="340"/>
      <c r="W161" s="340"/>
      <c r="X161" s="340"/>
      <c r="Y161" s="340"/>
      <c r="Z161" s="340"/>
      <c r="AA161" s="340"/>
      <c r="AB161" s="340"/>
      <c r="AC161" s="340"/>
      <c r="AD161" s="340"/>
      <c r="AE161" s="340"/>
      <c r="AF161" s="340"/>
      <c r="AG161" s="341"/>
      <c r="AH161" s="341"/>
      <c r="AI161" s="341"/>
      <c r="AJ161" s="308"/>
    </row>
    <row r="162" spans="3:36">
      <c r="C162" s="308"/>
      <c r="D162" s="308"/>
      <c r="E162" s="308"/>
      <c r="F162" s="308"/>
      <c r="G162" s="308"/>
      <c r="H162" s="308"/>
      <c r="I162" s="308"/>
      <c r="J162" s="308"/>
      <c r="K162" s="308"/>
      <c r="L162" s="308"/>
      <c r="M162" s="308"/>
      <c r="N162" s="308"/>
      <c r="O162" s="308"/>
      <c r="T162" s="340"/>
      <c r="U162" s="340"/>
      <c r="V162" s="340"/>
      <c r="W162" s="340"/>
      <c r="X162" s="340"/>
      <c r="Y162" s="340"/>
      <c r="Z162" s="340"/>
      <c r="AA162" s="340"/>
      <c r="AB162" s="340"/>
      <c r="AC162" s="340"/>
      <c r="AD162" s="340"/>
      <c r="AE162" s="340"/>
      <c r="AF162" s="340"/>
      <c r="AG162" s="341"/>
      <c r="AH162" s="341"/>
      <c r="AI162" s="341"/>
      <c r="AJ162" s="308"/>
    </row>
    <row r="163" spans="3:36">
      <c r="C163" s="308"/>
      <c r="D163" s="308"/>
      <c r="E163" s="308"/>
      <c r="F163" s="308"/>
      <c r="G163" s="308"/>
      <c r="H163" s="308"/>
      <c r="I163" s="308"/>
      <c r="J163" s="308"/>
      <c r="K163" s="308"/>
      <c r="L163" s="308"/>
      <c r="M163" s="308"/>
      <c r="N163" s="308"/>
      <c r="O163" s="308"/>
      <c r="T163" s="340"/>
      <c r="U163" s="340"/>
      <c r="V163" s="340"/>
      <c r="W163" s="340"/>
      <c r="X163" s="340"/>
      <c r="Y163" s="340"/>
      <c r="Z163" s="340"/>
      <c r="AA163" s="340"/>
      <c r="AB163" s="340"/>
      <c r="AC163" s="340"/>
      <c r="AD163" s="340"/>
      <c r="AE163" s="340"/>
      <c r="AF163" s="340"/>
      <c r="AG163" s="341"/>
      <c r="AH163" s="341"/>
      <c r="AI163" s="341"/>
      <c r="AJ163" s="308"/>
    </row>
    <row r="164" spans="3:36">
      <c r="C164" s="308"/>
      <c r="D164" s="308"/>
      <c r="E164" s="308"/>
      <c r="F164" s="308"/>
      <c r="G164" s="308"/>
      <c r="H164" s="308"/>
      <c r="I164" s="308"/>
      <c r="J164" s="308"/>
      <c r="K164" s="308"/>
      <c r="L164" s="308"/>
      <c r="M164" s="308"/>
      <c r="N164" s="308"/>
      <c r="O164" s="308"/>
      <c r="T164" s="340"/>
      <c r="U164" s="340"/>
      <c r="V164" s="340"/>
      <c r="W164" s="340"/>
      <c r="X164" s="340"/>
      <c r="Y164" s="340"/>
      <c r="Z164" s="340"/>
      <c r="AA164" s="340"/>
      <c r="AB164" s="340"/>
      <c r="AC164" s="340"/>
      <c r="AD164" s="340"/>
      <c r="AE164" s="340"/>
      <c r="AF164" s="340"/>
      <c r="AG164" s="341"/>
      <c r="AH164" s="341"/>
      <c r="AI164" s="341"/>
      <c r="AJ164" s="308"/>
    </row>
    <row r="165" spans="3:36">
      <c r="C165" s="308"/>
      <c r="D165" s="308"/>
      <c r="E165" s="308"/>
      <c r="F165" s="308"/>
      <c r="G165" s="308"/>
      <c r="H165" s="308"/>
      <c r="I165" s="308"/>
      <c r="J165" s="308"/>
      <c r="K165" s="308"/>
      <c r="L165" s="308"/>
      <c r="M165" s="308"/>
      <c r="N165" s="308"/>
      <c r="O165" s="308"/>
      <c r="T165" s="340"/>
      <c r="U165" s="340"/>
      <c r="V165" s="340"/>
      <c r="W165" s="340"/>
      <c r="X165" s="340"/>
      <c r="Y165" s="340"/>
      <c r="Z165" s="340"/>
      <c r="AA165" s="340"/>
      <c r="AB165" s="340"/>
      <c r="AC165" s="340"/>
      <c r="AD165" s="340"/>
      <c r="AE165" s="340"/>
      <c r="AF165" s="340"/>
      <c r="AG165" s="341"/>
      <c r="AH165" s="341"/>
      <c r="AI165" s="341"/>
      <c r="AJ165" s="308"/>
    </row>
    <row r="166" spans="3:36">
      <c r="C166" s="308"/>
      <c r="D166" s="308"/>
      <c r="E166" s="308"/>
      <c r="F166" s="308"/>
      <c r="G166" s="308"/>
      <c r="H166" s="308"/>
      <c r="I166" s="308"/>
      <c r="J166" s="308"/>
      <c r="K166" s="308"/>
      <c r="L166" s="308"/>
      <c r="M166" s="308"/>
      <c r="N166" s="308"/>
      <c r="O166" s="308"/>
      <c r="T166" s="340"/>
      <c r="U166" s="340"/>
      <c r="V166" s="340"/>
      <c r="W166" s="340"/>
      <c r="X166" s="340"/>
      <c r="Y166" s="340"/>
      <c r="Z166" s="340"/>
      <c r="AA166" s="340"/>
      <c r="AB166" s="340"/>
      <c r="AC166" s="340"/>
      <c r="AD166" s="340"/>
      <c r="AE166" s="340"/>
      <c r="AF166" s="340"/>
      <c r="AG166" s="341"/>
      <c r="AH166" s="341"/>
      <c r="AI166" s="341"/>
      <c r="AJ166" s="308"/>
    </row>
  </sheetData>
  <mergeCells count="41">
    <mergeCell ref="AI1:AJ1"/>
    <mergeCell ref="C6:E7"/>
    <mergeCell ref="F6:S7"/>
    <mergeCell ref="T6:AJ6"/>
    <mergeCell ref="T7:AC7"/>
    <mergeCell ref="AD7:AD12"/>
    <mergeCell ref="AE7:AE12"/>
    <mergeCell ref="AF7:AF12"/>
    <mergeCell ref="AG7:AG12"/>
    <mergeCell ref="C8:C10"/>
    <mergeCell ref="E8:E10"/>
    <mergeCell ref="F8:M9"/>
    <mergeCell ref="N8:O8"/>
    <mergeCell ref="AB8:AC11"/>
    <mergeCell ref="V10:W11"/>
    <mergeCell ref="X10:Y11"/>
    <mergeCell ref="A3:AJ3"/>
    <mergeCell ref="A8:B8"/>
    <mergeCell ref="Q8:Q12"/>
    <mergeCell ref="R8:R12"/>
    <mergeCell ref="S8:S12"/>
    <mergeCell ref="T8:Y9"/>
    <mergeCell ref="Z8:AA11"/>
    <mergeCell ref="D8:D10"/>
    <mergeCell ref="AH8:AJ10"/>
    <mergeCell ref="A9:B9"/>
    <mergeCell ref="AH98:AK98"/>
    <mergeCell ref="B112:Y112"/>
    <mergeCell ref="AH11:AH12"/>
    <mergeCell ref="AI11:AI12"/>
    <mergeCell ref="AJ11:AJ12"/>
    <mergeCell ref="B105:AJ105"/>
    <mergeCell ref="N9:O11"/>
    <mergeCell ref="A10:B10"/>
    <mergeCell ref="F10:G11"/>
    <mergeCell ref="H10:I11"/>
    <mergeCell ref="J10:K11"/>
    <mergeCell ref="L10:M11"/>
    <mergeCell ref="T10:U11"/>
    <mergeCell ref="P8:P12"/>
    <mergeCell ref="B99:AF99"/>
  </mergeCells>
  <hyperlinks>
    <hyperlink ref="AH2" location="Contents!A1" display="cs;slf;fj;jpw;F jpUk;Gtjw;F"/>
    <hyperlink ref="AH2:AI2" location="உள்ளடக்கம்!A1" display="cs;slf;fj;jpw;F jpUk;Gtjw;F"/>
  </hyperlinks>
  <printOptions horizontalCentered="1" verticalCentered="1"/>
  <pageMargins left="0.25" right="0.25" top="1" bottom="1" header="0.5" footer="0.5"/>
  <pageSetup scale="37" orientation="landscape" r:id="rId1"/>
  <headerFooter alignWithMargins="0">
    <oddHeader>&amp;L&amp;"Calibri"&amp;10&amp;KA80000 [Confidential]&amp;1#_x000D_&amp;C&amp;G</oddHeader>
  </headerFooter>
  <colBreaks count="1" manualBreakCount="1">
    <brk id="36" max="1048575" man="1"/>
  </col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7"/>
  <sheetViews>
    <sheetView zoomScaleNormal="100" zoomScaleSheetLayoutView="75" workbookViewId="0">
      <selection activeCell="L2" sqref="L2:M2"/>
    </sheetView>
  </sheetViews>
  <sheetFormatPr defaultColWidth="10.6640625" defaultRowHeight="15.75"/>
  <cols>
    <col min="1" max="1" width="67" style="342" customWidth="1"/>
    <col min="2" max="2" width="16.33203125" style="342" customWidth="1"/>
    <col min="3" max="3" width="15.5" style="342" customWidth="1"/>
    <col min="4" max="4" width="16.33203125" style="342" customWidth="1"/>
    <col min="5" max="5" width="13.33203125" style="342" customWidth="1"/>
    <col min="6" max="6" width="16.83203125" style="342" customWidth="1"/>
    <col min="7" max="7" width="14.1640625" style="342" customWidth="1"/>
    <col min="8" max="8" width="16.33203125" style="342" customWidth="1"/>
    <col min="9" max="9" width="13.83203125" style="342" bestFit="1" customWidth="1"/>
    <col min="10" max="10" width="17.1640625" style="342" customWidth="1"/>
    <col min="11" max="11" width="16.5" style="342" customWidth="1"/>
    <col min="12" max="12" width="17.1640625" style="342" customWidth="1"/>
    <col min="13" max="13" width="16.5" style="342" customWidth="1"/>
    <col min="14" max="17" width="10.6640625" style="342"/>
    <col min="18" max="18" width="11.1640625" style="342" bestFit="1" customWidth="1"/>
    <col min="19" max="16384" width="10.6640625" style="342"/>
  </cols>
  <sheetData>
    <row r="1" spans="1:18" ht="16.5">
      <c r="A1" s="146" t="s">
        <v>189</v>
      </c>
      <c r="C1" s="343"/>
      <c r="E1" s="343"/>
      <c r="F1" s="343"/>
      <c r="G1" s="343"/>
      <c r="L1" s="1461" t="s">
        <v>394</v>
      </c>
      <c r="M1" s="1461"/>
    </row>
    <row r="2" spans="1:18">
      <c r="L2" s="1772" t="s">
        <v>1200</v>
      </c>
      <c r="M2" s="1772"/>
    </row>
    <row r="3" spans="1:18" ht="15" customHeight="1">
      <c r="A3" s="1517" t="s">
        <v>395</v>
      </c>
      <c r="B3" s="1517"/>
      <c r="C3" s="1517"/>
      <c r="D3" s="1517"/>
      <c r="E3" s="1517"/>
      <c r="F3" s="1517"/>
      <c r="G3" s="1517"/>
      <c r="H3" s="1517"/>
      <c r="I3" s="1517"/>
      <c r="J3" s="1517"/>
      <c r="K3" s="1517"/>
      <c r="L3" s="1517"/>
      <c r="M3" s="1517"/>
    </row>
    <row r="4" spans="1:18" ht="16.5" customHeight="1">
      <c r="A4" s="1517"/>
      <c r="B4" s="1517"/>
      <c r="C4" s="1517"/>
      <c r="D4" s="1517"/>
      <c r="E4" s="1517"/>
      <c r="F4" s="1517"/>
      <c r="G4" s="1517"/>
      <c r="H4" s="1517"/>
      <c r="I4" s="1517"/>
      <c r="J4" s="1517"/>
      <c r="K4" s="1517"/>
      <c r="L4" s="1517"/>
      <c r="M4" s="1517"/>
    </row>
    <row r="5" spans="1:18">
      <c r="B5" s="344"/>
      <c r="C5" s="344"/>
      <c r="D5" s="344"/>
      <c r="E5" s="344"/>
      <c r="F5" s="344"/>
      <c r="G5" s="344"/>
      <c r="H5" s="344"/>
      <c r="I5" s="344"/>
      <c r="J5" s="344"/>
      <c r="K5" s="344"/>
      <c r="L5" s="344"/>
      <c r="M5" s="344"/>
      <c r="N5" s="344"/>
      <c r="O5" s="344"/>
      <c r="P5" s="344"/>
    </row>
    <row r="6" spans="1:18" s="562" customFormat="1" ht="15">
      <c r="A6" s="558"/>
      <c r="B6" s="1518">
        <v>2018</v>
      </c>
      <c r="C6" s="1519"/>
      <c r="D6" s="1518">
        <v>2019</v>
      </c>
      <c r="E6" s="1519"/>
      <c r="F6" s="1518">
        <v>2020</v>
      </c>
      <c r="G6" s="1519"/>
      <c r="H6" s="1518">
        <v>2021</v>
      </c>
      <c r="I6" s="1519"/>
      <c r="J6" s="1518">
        <v>2022</v>
      </c>
      <c r="K6" s="1519"/>
      <c r="L6" s="1518">
        <v>2023</v>
      </c>
      <c r="M6" s="1519"/>
      <c r="N6" s="561"/>
      <c r="O6" s="561"/>
      <c r="P6" s="561"/>
    </row>
    <row r="7" spans="1:18" s="562" customFormat="1" ht="15">
      <c r="A7" s="559" t="s">
        <v>396</v>
      </c>
      <c r="B7" s="1520"/>
      <c r="C7" s="1521"/>
      <c r="D7" s="1520"/>
      <c r="E7" s="1521"/>
      <c r="F7" s="1520"/>
      <c r="G7" s="1521"/>
      <c r="H7" s="1520"/>
      <c r="I7" s="1521"/>
      <c r="J7" s="1520"/>
      <c r="K7" s="1521"/>
      <c r="L7" s="1520"/>
      <c r="M7" s="1521"/>
      <c r="N7" s="561"/>
      <c r="O7" s="561"/>
      <c r="P7" s="561"/>
    </row>
    <row r="8" spans="1:18" s="562" customFormat="1" ht="31.5" customHeight="1">
      <c r="A8" s="560"/>
      <c r="B8" s="1513" t="s">
        <v>397</v>
      </c>
      <c r="C8" s="1515" t="s">
        <v>956</v>
      </c>
      <c r="D8" s="1513" t="s">
        <v>397</v>
      </c>
      <c r="E8" s="1515" t="s">
        <v>956</v>
      </c>
      <c r="F8" s="1513" t="s">
        <v>397</v>
      </c>
      <c r="G8" s="1515" t="s">
        <v>956</v>
      </c>
      <c r="H8" s="1513" t="s">
        <v>397</v>
      </c>
      <c r="I8" s="1515" t="s">
        <v>956</v>
      </c>
      <c r="J8" s="1513" t="s">
        <v>397</v>
      </c>
      <c r="K8" s="1515" t="s">
        <v>956</v>
      </c>
      <c r="L8" s="1513" t="s">
        <v>397</v>
      </c>
      <c r="M8" s="1515" t="s">
        <v>956</v>
      </c>
    </row>
    <row r="9" spans="1:18" s="562" customFormat="1" ht="15">
      <c r="A9" s="560"/>
      <c r="B9" s="1514"/>
      <c r="C9" s="1516"/>
      <c r="D9" s="1514"/>
      <c r="E9" s="1516"/>
      <c r="F9" s="1514"/>
      <c r="G9" s="1516"/>
      <c r="H9" s="1514"/>
      <c r="I9" s="1516"/>
      <c r="J9" s="1514"/>
      <c r="K9" s="1516"/>
      <c r="L9" s="1514"/>
      <c r="M9" s="1516"/>
    </row>
    <row r="10" spans="1:18" ht="13.9" customHeight="1">
      <c r="A10" s="347"/>
      <c r="B10" s="348"/>
      <c r="C10" s="349"/>
      <c r="D10" s="350"/>
      <c r="E10" s="351"/>
      <c r="F10" s="350"/>
      <c r="G10" s="352"/>
      <c r="H10" s="350"/>
      <c r="I10" s="352"/>
      <c r="J10" s="350"/>
      <c r="K10" s="352"/>
      <c r="L10" s="350"/>
      <c r="M10" s="352"/>
    </row>
    <row r="11" spans="1:18" ht="18" customHeight="1">
      <c r="A11" s="346" t="s">
        <v>398</v>
      </c>
      <c r="B11" s="1064">
        <v>13654</v>
      </c>
      <c r="C11" s="353">
        <v>0.3</v>
      </c>
      <c r="D11" s="1064">
        <v>10963</v>
      </c>
      <c r="E11" s="353">
        <v>0.2</v>
      </c>
      <c r="F11" s="1064">
        <v>5597</v>
      </c>
      <c r="G11" s="354">
        <v>0.1</v>
      </c>
      <c r="H11" s="1064">
        <v>7342</v>
      </c>
      <c r="I11" s="354">
        <v>0.1</v>
      </c>
      <c r="J11" s="1064">
        <v>7532</v>
      </c>
      <c r="K11" s="354">
        <v>0.13064202437552611</v>
      </c>
      <c r="L11" s="1064">
        <v>5553</v>
      </c>
      <c r="M11" s="354">
        <v>9.6679924682630258E-2</v>
      </c>
      <c r="N11" s="355"/>
      <c r="O11" s="344"/>
      <c r="P11" s="344"/>
      <c r="R11" s="356"/>
    </row>
    <row r="12" spans="1:18" ht="21" customHeight="1">
      <c r="A12" s="346" t="s">
        <v>399</v>
      </c>
      <c r="B12" s="1064">
        <v>8618</v>
      </c>
      <c r="C12" s="353">
        <v>0.2</v>
      </c>
      <c r="D12" s="1064">
        <v>2286</v>
      </c>
      <c r="E12" s="357">
        <v>0.05</v>
      </c>
      <c r="F12" s="1064">
        <v>2410</v>
      </c>
      <c r="G12" s="358">
        <v>0.05</v>
      </c>
      <c r="H12" s="1064">
        <v>2370</v>
      </c>
      <c r="I12" s="358">
        <v>0.04</v>
      </c>
      <c r="J12" s="1064">
        <v>866</v>
      </c>
      <c r="K12" s="358">
        <v>1.5020710715507913E-2</v>
      </c>
      <c r="L12" s="1064">
        <v>6633</v>
      </c>
      <c r="M12" s="354">
        <v>0.1154831515252812</v>
      </c>
      <c r="N12" s="355"/>
      <c r="O12" s="345"/>
      <c r="P12" s="344"/>
      <c r="R12" s="356"/>
    </row>
    <row r="13" spans="1:18" ht="27" customHeight="1">
      <c r="A13" s="359" t="s">
        <v>400</v>
      </c>
      <c r="B13" s="1064">
        <v>107103</v>
      </c>
      <c r="C13" s="353">
        <v>2.2999999999999998</v>
      </c>
      <c r="D13" s="1064">
        <v>106650</v>
      </c>
      <c r="E13" s="353">
        <v>2.2000000000000002</v>
      </c>
      <c r="F13" s="1064">
        <v>137012</v>
      </c>
      <c r="G13" s="354">
        <v>2.7</v>
      </c>
      <c r="H13" s="1064">
        <v>163344</v>
      </c>
      <c r="I13" s="354">
        <v>2.8</v>
      </c>
      <c r="J13" s="1064">
        <v>146346</v>
      </c>
      <c r="K13" s="354">
        <v>2.5383613514684997</v>
      </c>
      <c r="L13" s="1064">
        <v>144532</v>
      </c>
      <c r="M13" s="354">
        <v>2.516359242612987</v>
      </c>
      <c r="N13" s="355"/>
      <c r="P13" s="344"/>
      <c r="R13" s="356"/>
    </row>
    <row r="14" spans="1:18" ht="25.5">
      <c r="A14" s="360" t="s">
        <v>401</v>
      </c>
      <c r="B14" s="1064">
        <v>421699</v>
      </c>
      <c r="C14" s="353">
        <v>9.1</v>
      </c>
      <c r="D14" s="1064">
        <v>372976</v>
      </c>
      <c r="E14" s="353">
        <v>7.8</v>
      </c>
      <c r="F14" s="1064">
        <v>309216</v>
      </c>
      <c r="G14" s="354">
        <v>6</v>
      </c>
      <c r="H14" s="1064">
        <v>345373</v>
      </c>
      <c r="I14" s="354">
        <v>5.9</v>
      </c>
      <c r="J14" s="1064">
        <v>450501</v>
      </c>
      <c r="K14" s="354">
        <v>7.8139090046732447</v>
      </c>
      <c r="L14" s="1064">
        <v>505316</v>
      </c>
      <c r="M14" s="354">
        <v>8.7977512733527803</v>
      </c>
      <c r="N14" s="355"/>
      <c r="P14" s="344"/>
      <c r="R14" s="356"/>
    </row>
    <row r="15" spans="1:18" ht="16.149999999999999" customHeight="1">
      <c r="A15" s="346" t="s">
        <v>402</v>
      </c>
      <c r="B15" s="1064">
        <v>22922</v>
      </c>
      <c r="C15" s="353">
        <v>0.5</v>
      </c>
      <c r="D15" s="1064">
        <v>21994</v>
      </c>
      <c r="E15" s="353">
        <v>0.5</v>
      </c>
      <c r="F15" s="1064">
        <v>25678</v>
      </c>
      <c r="G15" s="354">
        <v>0.5</v>
      </c>
      <c r="H15" s="1064">
        <v>48935</v>
      </c>
      <c r="I15" s="354">
        <v>0.8</v>
      </c>
      <c r="J15" s="1064">
        <v>78300</v>
      </c>
      <c r="K15" s="354">
        <v>1.3581081397508887</v>
      </c>
      <c r="L15" s="1064">
        <v>77906</v>
      </c>
      <c r="M15" s="354">
        <v>1.3563742503736704</v>
      </c>
      <c r="N15" s="355"/>
      <c r="P15" s="344"/>
      <c r="R15" s="356"/>
    </row>
    <row r="16" spans="1:18" ht="21.75" customHeight="1">
      <c r="A16" s="346" t="s">
        <v>403</v>
      </c>
      <c r="B16" s="1064">
        <v>146895</v>
      </c>
      <c r="C16" s="353">
        <v>3.2</v>
      </c>
      <c r="D16" s="1064">
        <v>140952</v>
      </c>
      <c r="E16" s="353">
        <v>2.9</v>
      </c>
      <c r="F16" s="1064">
        <v>129807</v>
      </c>
      <c r="G16" s="354">
        <v>2.5</v>
      </c>
      <c r="H16" s="1064">
        <v>149765</v>
      </c>
      <c r="I16" s="354">
        <v>2.5</v>
      </c>
      <c r="J16" s="1064">
        <v>187972</v>
      </c>
      <c r="K16" s="354">
        <v>3.2603614718423248</v>
      </c>
      <c r="L16" s="1064">
        <v>190924</v>
      </c>
      <c r="M16" s="354">
        <v>3.3240622978761931</v>
      </c>
      <c r="N16" s="355"/>
      <c r="P16" s="344"/>
      <c r="R16" s="356"/>
    </row>
    <row r="17" spans="1:18" ht="20.25" customHeight="1">
      <c r="A17" s="346" t="s">
        <v>404</v>
      </c>
      <c r="B17" s="1064">
        <v>1405673</v>
      </c>
      <c r="C17" s="353">
        <v>30.2</v>
      </c>
      <c r="D17" s="1064">
        <v>1497987</v>
      </c>
      <c r="E17" s="353">
        <v>31.3</v>
      </c>
      <c r="F17" s="1064">
        <v>1555058</v>
      </c>
      <c r="G17" s="354">
        <v>30.4</v>
      </c>
      <c r="H17" s="1064">
        <v>1652649</v>
      </c>
      <c r="I17" s="354">
        <v>28</v>
      </c>
      <c r="J17" s="1064">
        <v>1462378</v>
      </c>
      <c r="K17" s="354">
        <v>25.364846298756387</v>
      </c>
      <c r="L17" s="1064">
        <v>1363650</v>
      </c>
      <c r="M17" s="354">
        <v>23.741685448130514</v>
      </c>
      <c r="N17" s="355"/>
      <c r="P17" s="344"/>
      <c r="R17" s="356"/>
    </row>
    <row r="18" spans="1:18" ht="21" customHeight="1">
      <c r="A18" s="346" t="s">
        <v>405</v>
      </c>
      <c r="B18" s="1064">
        <v>783843</v>
      </c>
      <c r="C18" s="353">
        <v>16.899999999999999</v>
      </c>
      <c r="D18" s="1064">
        <v>760367</v>
      </c>
      <c r="E18" s="353">
        <v>15.9</v>
      </c>
      <c r="F18" s="1064">
        <v>985425</v>
      </c>
      <c r="G18" s="354">
        <v>19.2</v>
      </c>
      <c r="H18" s="1064">
        <v>1097779</v>
      </c>
      <c r="I18" s="354">
        <v>18.600000000000001</v>
      </c>
      <c r="J18" s="1064">
        <v>953892</v>
      </c>
      <c r="K18" s="354">
        <v>16.54519143861117</v>
      </c>
      <c r="L18" s="1064">
        <v>862314</v>
      </c>
      <c r="M18" s="354">
        <v>15.013227547771949</v>
      </c>
      <c r="N18" s="355"/>
      <c r="P18" s="344"/>
      <c r="R18" s="356"/>
    </row>
    <row r="19" spans="1:18" ht="18.75" customHeight="1">
      <c r="A19" s="346" t="s">
        <v>406</v>
      </c>
      <c r="B19" s="1064">
        <v>66160</v>
      </c>
      <c r="C19" s="353">
        <v>1.4</v>
      </c>
      <c r="D19" s="1064">
        <v>58155</v>
      </c>
      <c r="E19" s="353">
        <v>1.2</v>
      </c>
      <c r="F19" s="1064">
        <v>69699</v>
      </c>
      <c r="G19" s="354">
        <v>1.4</v>
      </c>
      <c r="H19" s="1064">
        <v>102916</v>
      </c>
      <c r="I19" s="354">
        <v>1.7</v>
      </c>
      <c r="J19" s="1064">
        <v>94070</v>
      </c>
      <c r="K19" s="354">
        <v>1.6316377101707036</v>
      </c>
      <c r="L19" s="1064">
        <v>97143</v>
      </c>
      <c r="M19" s="354">
        <v>1.6912980233107782</v>
      </c>
      <c r="N19" s="355"/>
      <c r="P19" s="344"/>
      <c r="R19" s="356"/>
    </row>
    <row r="20" spans="1:18" ht="20.25" customHeight="1">
      <c r="A20" s="346" t="s">
        <v>407</v>
      </c>
      <c r="B20" s="1064">
        <v>222033</v>
      </c>
      <c r="C20" s="353">
        <v>4.8</v>
      </c>
      <c r="D20" s="1064">
        <v>229484</v>
      </c>
      <c r="E20" s="353">
        <v>4.8</v>
      </c>
      <c r="F20" s="1064">
        <v>229566</v>
      </c>
      <c r="G20" s="354">
        <v>4.5</v>
      </c>
      <c r="H20" s="1064">
        <v>227468</v>
      </c>
      <c r="I20" s="354">
        <v>3.9</v>
      </c>
      <c r="J20" s="1064">
        <v>191486</v>
      </c>
      <c r="K20" s="354">
        <v>3.3213115612814641</v>
      </c>
      <c r="L20" s="1064">
        <v>176207</v>
      </c>
      <c r="M20" s="354">
        <v>3.0678335113546247</v>
      </c>
      <c r="N20" s="355"/>
      <c r="P20" s="344"/>
      <c r="R20" s="356"/>
    </row>
    <row r="21" spans="1:18" ht="21.75" customHeight="1">
      <c r="A21" s="346" t="s">
        <v>408</v>
      </c>
      <c r="B21" s="1064">
        <v>79744</v>
      </c>
      <c r="C21" s="353">
        <v>1.7</v>
      </c>
      <c r="D21" s="1064">
        <v>73816</v>
      </c>
      <c r="E21" s="353">
        <v>1.5</v>
      </c>
      <c r="F21" s="1064">
        <v>75740</v>
      </c>
      <c r="G21" s="354">
        <v>1.5</v>
      </c>
      <c r="H21" s="1064">
        <v>84281</v>
      </c>
      <c r="I21" s="354">
        <v>1.4</v>
      </c>
      <c r="J21" s="1064">
        <v>78663</v>
      </c>
      <c r="K21" s="354">
        <v>1.3644043499006915</v>
      </c>
      <c r="L21" s="1064">
        <v>74559</v>
      </c>
      <c r="M21" s="354">
        <v>1.2981016575566773</v>
      </c>
      <c r="N21" s="355"/>
      <c r="P21" s="344"/>
      <c r="R21" s="356"/>
    </row>
    <row r="22" spans="1:18" ht="21" customHeight="1">
      <c r="A22" s="346" t="s">
        <v>409</v>
      </c>
      <c r="B22" s="1064">
        <v>494918</v>
      </c>
      <c r="C22" s="353">
        <v>10.6</v>
      </c>
      <c r="D22" s="1064">
        <v>582427</v>
      </c>
      <c r="E22" s="353">
        <v>12.2</v>
      </c>
      <c r="F22" s="1064">
        <v>616788</v>
      </c>
      <c r="G22" s="354">
        <v>12</v>
      </c>
      <c r="H22" s="1064">
        <v>842869</v>
      </c>
      <c r="I22" s="354">
        <v>14.3</v>
      </c>
      <c r="J22" s="1064">
        <v>837392</v>
      </c>
      <c r="K22" s="354">
        <v>14.524506913949885</v>
      </c>
      <c r="L22" s="1064">
        <v>751537</v>
      </c>
      <c r="M22" s="354">
        <v>13.084556195967926</v>
      </c>
      <c r="N22" s="355"/>
      <c r="P22" s="344"/>
      <c r="R22" s="356"/>
    </row>
    <row r="23" spans="1:18" ht="30.75" customHeight="1">
      <c r="A23" s="359" t="s">
        <v>410</v>
      </c>
      <c r="B23" s="1064">
        <v>253582</v>
      </c>
      <c r="C23" s="353">
        <v>5.5</v>
      </c>
      <c r="D23" s="1064">
        <v>293838</v>
      </c>
      <c r="E23" s="353">
        <v>6.1</v>
      </c>
      <c r="F23" s="1064">
        <v>332650</v>
      </c>
      <c r="G23" s="354">
        <v>6.5</v>
      </c>
      <c r="H23" s="1064">
        <v>392973</v>
      </c>
      <c r="I23" s="354">
        <v>6.7</v>
      </c>
      <c r="J23" s="1064">
        <v>498261</v>
      </c>
      <c r="K23" s="354">
        <v>8.6423029351266614</v>
      </c>
      <c r="L23" s="1064">
        <v>653421</v>
      </c>
      <c r="M23" s="354">
        <v>11.376317858103539</v>
      </c>
      <c r="N23" s="355"/>
      <c r="P23" s="344"/>
      <c r="R23" s="356"/>
    </row>
    <row r="24" spans="1:18" s="362" customFormat="1" ht="27.75" customHeight="1">
      <c r="A24" s="361" t="s">
        <v>411</v>
      </c>
      <c r="B24" s="1064">
        <v>621796</v>
      </c>
      <c r="C24" s="353">
        <v>13.4</v>
      </c>
      <c r="D24" s="1064">
        <v>628755</v>
      </c>
      <c r="E24" s="353">
        <v>13.2</v>
      </c>
      <c r="F24" s="1064">
        <v>648794</v>
      </c>
      <c r="G24" s="354">
        <v>12.7</v>
      </c>
      <c r="H24" s="1064">
        <v>781588</v>
      </c>
      <c r="I24" s="354">
        <v>13.2</v>
      </c>
      <c r="J24" s="1064">
        <v>777713</v>
      </c>
      <c r="K24" s="354">
        <v>13.489378744445501</v>
      </c>
      <c r="L24" s="1064">
        <v>834000</v>
      </c>
      <c r="M24" s="354">
        <v>14.52026961738045</v>
      </c>
      <c r="N24" s="355"/>
      <c r="P24" s="344"/>
      <c r="R24" s="356"/>
    </row>
    <row r="25" spans="1:18" ht="20.25" customHeight="1">
      <c r="A25" s="363" t="s">
        <v>169</v>
      </c>
      <c r="B25" s="1065">
        <v>4648640</v>
      </c>
      <c r="C25" s="364">
        <v>100</v>
      </c>
      <c r="D25" s="1065">
        <v>4780650</v>
      </c>
      <c r="E25" s="364">
        <v>100</v>
      </c>
      <c r="F25" s="1065">
        <v>5123439</v>
      </c>
      <c r="G25" s="365">
        <v>100</v>
      </c>
      <c r="H25" s="1065">
        <v>5899652</v>
      </c>
      <c r="I25" s="365">
        <v>100</v>
      </c>
      <c r="J25" s="1065">
        <v>5765373</v>
      </c>
      <c r="K25" s="365">
        <v>99.99998265506845</v>
      </c>
      <c r="L25" s="1065">
        <v>5743695</v>
      </c>
      <c r="M25" s="365">
        <v>100</v>
      </c>
      <c r="N25" s="355"/>
      <c r="P25" s="344"/>
      <c r="R25" s="356"/>
    </row>
    <row r="26" spans="1:18" s="362" customFormat="1" ht="21.75" customHeight="1">
      <c r="A26" s="366" t="s">
        <v>412</v>
      </c>
      <c r="B26" s="1509">
        <v>14.4</v>
      </c>
      <c r="C26" s="1510"/>
      <c r="D26" s="1509">
        <v>13.59</v>
      </c>
      <c r="E26" s="1510"/>
      <c r="F26" s="1511">
        <v>10.29</v>
      </c>
      <c r="G26" s="1512"/>
      <c r="H26" s="1509">
        <v>9.8731688529995321</v>
      </c>
      <c r="I26" s="1510"/>
      <c r="J26" s="1509">
        <v>18.7</v>
      </c>
      <c r="K26" s="1510"/>
      <c r="L26" s="1509">
        <v>14.2075232058805</v>
      </c>
      <c r="M26" s="1510"/>
    </row>
    <row r="27" spans="1:18" ht="16.5">
      <c r="A27" s="1035" t="s">
        <v>413</v>
      </c>
      <c r="B27" s="368"/>
      <c r="C27" s="368"/>
      <c r="D27" s="368"/>
      <c r="E27" s="368"/>
      <c r="F27" s="368"/>
      <c r="G27" s="369"/>
      <c r="H27" s="368"/>
      <c r="I27" s="368"/>
      <c r="J27" s="368"/>
      <c r="K27" s="369"/>
      <c r="L27" s="368"/>
      <c r="M27" s="1037" t="s">
        <v>1153</v>
      </c>
    </row>
    <row r="28" spans="1:18">
      <c r="A28" s="1035" t="s">
        <v>414</v>
      </c>
      <c r="B28" s="368"/>
      <c r="C28" s="368"/>
      <c r="D28" s="368"/>
      <c r="E28" s="368"/>
      <c r="F28" s="368"/>
      <c r="G28" s="368"/>
      <c r="H28" s="368"/>
      <c r="I28" s="368"/>
      <c r="J28" s="368"/>
      <c r="K28" s="368"/>
      <c r="L28" s="368"/>
      <c r="M28" s="368"/>
    </row>
    <row r="29" spans="1:18">
      <c r="A29" s="1035" t="s">
        <v>415</v>
      </c>
      <c r="B29" s="368"/>
      <c r="C29" s="368"/>
      <c r="D29" s="368"/>
      <c r="E29" s="368"/>
      <c r="F29" s="368"/>
      <c r="G29" s="368"/>
      <c r="H29" s="368"/>
      <c r="I29" s="368"/>
      <c r="J29" s="368"/>
      <c r="K29" s="368"/>
      <c r="L29" s="368"/>
      <c r="M29" s="368"/>
    </row>
    <row r="30" spans="1:18">
      <c r="A30" s="1035" t="s">
        <v>416</v>
      </c>
      <c r="B30" s="368"/>
      <c r="C30" s="368"/>
      <c r="D30" s="368"/>
      <c r="E30" s="368"/>
      <c r="F30" s="368"/>
      <c r="G30" s="368"/>
      <c r="H30" s="368"/>
      <c r="I30" s="368"/>
      <c r="J30" s="368"/>
      <c r="K30" s="368"/>
      <c r="L30" s="368"/>
      <c r="M30" s="368"/>
    </row>
    <row r="31" spans="1:18">
      <c r="A31" s="1036" t="s">
        <v>957</v>
      </c>
      <c r="B31" s="368"/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</row>
    <row r="32" spans="1:18">
      <c r="A32" s="1036" t="s">
        <v>958</v>
      </c>
      <c r="B32" s="368"/>
      <c r="C32" s="368"/>
      <c r="D32" s="368"/>
      <c r="E32" s="368"/>
      <c r="F32" s="368"/>
      <c r="G32" s="368"/>
      <c r="H32" s="368"/>
      <c r="I32" s="368"/>
      <c r="J32" s="368"/>
      <c r="K32" s="368"/>
      <c r="L32" s="368"/>
      <c r="M32" s="368"/>
    </row>
    <row r="33" spans="1:13">
      <c r="A33" s="368"/>
      <c r="B33" s="368"/>
      <c r="C33" s="368"/>
      <c r="D33" s="368"/>
      <c r="E33" s="368"/>
      <c r="F33" s="368"/>
      <c r="G33" s="368"/>
      <c r="H33" s="368"/>
      <c r="I33" s="368"/>
      <c r="J33" s="368"/>
      <c r="K33" s="368"/>
      <c r="L33" s="368"/>
      <c r="M33" s="368"/>
    </row>
    <row r="34" spans="1:13">
      <c r="A34" s="368"/>
      <c r="B34" s="368"/>
      <c r="C34" s="368"/>
      <c r="D34" s="368"/>
      <c r="E34" s="368"/>
      <c r="F34" s="368"/>
      <c r="G34" s="368"/>
      <c r="H34" s="368"/>
      <c r="I34" s="368"/>
      <c r="J34" s="368"/>
      <c r="K34" s="368"/>
      <c r="L34" s="368"/>
      <c r="M34" s="368"/>
    </row>
    <row r="35" spans="1:13">
      <c r="A35" s="368"/>
      <c r="B35" s="368"/>
      <c r="C35" s="368"/>
      <c r="D35" s="368"/>
      <c r="E35" s="368"/>
      <c r="F35" s="368"/>
      <c r="G35" s="368"/>
      <c r="H35" s="368"/>
      <c r="I35" s="368"/>
      <c r="J35" s="368"/>
      <c r="K35" s="368"/>
      <c r="L35" s="368"/>
      <c r="M35" s="368"/>
    </row>
    <row r="36" spans="1:13">
      <c r="A36" s="368"/>
      <c r="B36" s="368"/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68"/>
    </row>
    <row r="37" spans="1:13">
      <c r="A37" s="368"/>
      <c r="B37" s="368"/>
      <c r="C37" s="368"/>
      <c r="D37" s="368"/>
      <c r="E37" s="368"/>
      <c r="F37" s="368"/>
      <c r="G37" s="368"/>
      <c r="H37" s="368"/>
      <c r="I37" s="368"/>
      <c r="J37" s="368"/>
      <c r="K37" s="368"/>
      <c r="L37" s="368"/>
      <c r="M37" s="368"/>
    </row>
    <row r="38" spans="1:13">
      <c r="A38" s="368"/>
      <c r="B38" s="368"/>
      <c r="C38" s="368"/>
      <c r="D38" s="368"/>
      <c r="E38" s="368"/>
      <c r="F38" s="368"/>
      <c r="G38" s="368"/>
      <c r="H38" s="368"/>
      <c r="I38" s="368"/>
      <c r="J38" s="368"/>
      <c r="K38" s="368"/>
      <c r="L38" s="368"/>
      <c r="M38" s="368"/>
    </row>
    <row r="39" spans="1:13">
      <c r="A39" s="368"/>
      <c r="B39" s="368"/>
      <c r="C39" s="368"/>
      <c r="D39" s="368"/>
      <c r="E39" s="368"/>
      <c r="F39" s="368"/>
      <c r="G39" s="368"/>
      <c r="H39" s="368"/>
      <c r="I39" s="368"/>
      <c r="J39" s="368"/>
      <c r="K39" s="368"/>
      <c r="L39" s="368"/>
      <c r="M39" s="368"/>
    </row>
    <row r="40" spans="1:13">
      <c r="A40" s="368"/>
      <c r="B40" s="368"/>
      <c r="C40" s="368"/>
      <c r="D40" s="368"/>
      <c r="E40" s="368"/>
      <c r="F40" s="368"/>
      <c r="G40" s="368"/>
      <c r="H40" s="368"/>
      <c r="I40" s="368"/>
      <c r="J40" s="368"/>
      <c r="K40" s="368"/>
      <c r="L40" s="368"/>
      <c r="M40" s="368"/>
    </row>
    <row r="41" spans="1:13">
      <c r="A41" s="368"/>
      <c r="B41" s="368"/>
      <c r="C41" s="368"/>
      <c r="D41" s="368"/>
      <c r="E41" s="368"/>
      <c r="F41" s="368"/>
      <c r="G41" s="368"/>
      <c r="H41" s="368"/>
      <c r="I41" s="368"/>
      <c r="J41" s="368"/>
      <c r="K41" s="368"/>
      <c r="L41" s="368"/>
      <c r="M41" s="368"/>
    </row>
    <row r="42" spans="1:13">
      <c r="A42" s="368"/>
      <c r="B42" s="368"/>
      <c r="C42" s="368"/>
      <c r="D42" s="368"/>
      <c r="E42" s="368"/>
      <c r="F42" s="368"/>
      <c r="G42" s="368"/>
      <c r="H42" s="368"/>
      <c r="I42" s="368"/>
      <c r="J42" s="368"/>
      <c r="K42" s="368"/>
      <c r="L42" s="368"/>
      <c r="M42" s="368"/>
    </row>
    <row r="43" spans="1:13">
      <c r="A43" s="368"/>
      <c r="B43" s="368"/>
      <c r="C43" s="368"/>
      <c r="D43" s="368"/>
      <c r="E43" s="368"/>
      <c r="F43" s="368"/>
      <c r="G43" s="368"/>
      <c r="H43" s="368"/>
      <c r="I43" s="368"/>
      <c r="J43" s="368"/>
      <c r="K43" s="368"/>
      <c r="L43" s="368"/>
      <c r="M43" s="368"/>
    </row>
    <row r="44" spans="1:13">
      <c r="A44" s="368"/>
      <c r="B44" s="368"/>
      <c r="C44" s="368"/>
      <c r="D44" s="368"/>
      <c r="E44" s="368"/>
      <c r="F44" s="368"/>
      <c r="G44" s="368"/>
      <c r="H44" s="368"/>
      <c r="I44" s="368"/>
      <c r="J44" s="368"/>
      <c r="K44" s="368"/>
      <c r="L44" s="368"/>
      <c r="M44" s="368"/>
    </row>
    <row r="45" spans="1:13">
      <c r="A45" s="368"/>
      <c r="B45" s="368"/>
      <c r="C45" s="368"/>
      <c r="D45" s="368"/>
      <c r="E45" s="368"/>
      <c r="F45" s="368"/>
      <c r="G45" s="368"/>
      <c r="H45" s="368"/>
      <c r="I45" s="368"/>
      <c r="J45" s="368"/>
      <c r="K45" s="368"/>
      <c r="L45" s="368"/>
      <c r="M45" s="368"/>
    </row>
    <row r="46" spans="1:13">
      <c r="A46" s="368"/>
      <c r="B46" s="368"/>
      <c r="C46" s="368"/>
      <c r="D46" s="368"/>
      <c r="E46" s="368"/>
      <c r="F46" s="368"/>
      <c r="G46" s="368"/>
      <c r="H46" s="368"/>
      <c r="I46" s="368"/>
      <c r="J46" s="368"/>
      <c r="K46" s="368"/>
      <c r="L46" s="368"/>
      <c r="M46" s="368"/>
    </row>
    <row r="47" spans="1:13">
      <c r="A47" s="368"/>
      <c r="B47" s="368"/>
      <c r="C47" s="368"/>
      <c r="D47" s="368"/>
      <c r="E47" s="368"/>
      <c r="F47" s="368"/>
      <c r="G47" s="368"/>
      <c r="H47" s="368"/>
      <c r="I47" s="368"/>
      <c r="J47" s="368"/>
      <c r="K47" s="368"/>
      <c r="L47" s="368"/>
      <c r="M47" s="368"/>
    </row>
  </sheetData>
  <mergeCells count="27">
    <mergeCell ref="G8:G9"/>
    <mergeCell ref="L1:M1"/>
    <mergeCell ref="A3:M4"/>
    <mergeCell ref="B6:C7"/>
    <mergeCell ref="D6:E7"/>
    <mergeCell ref="F6:G7"/>
    <mergeCell ref="H6:I7"/>
    <mergeCell ref="J6:K7"/>
    <mergeCell ref="L6:M7"/>
    <mergeCell ref="B8:B9"/>
    <mergeCell ref="C8:C9"/>
    <mergeCell ref="D8:D9"/>
    <mergeCell ref="E8:E9"/>
    <mergeCell ref="F8:F9"/>
    <mergeCell ref="L2:M2"/>
    <mergeCell ref="L26:M26"/>
    <mergeCell ref="H8:H9"/>
    <mergeCell ref="I8:I9"/>
    <mergeCell ref="J8:J9"/>
    <mergeCell ref="K8:K9"/>
    <mergeCell ref="L8:L9"/>
    <mergeCell ref="M8:M9"/>
    <mergeCell ref="B26:C26"/>
    <mergeCell ref="D26:E26"/>
    <mergeCell ref="F26:G26"/>
    <mergeCell ref="H26:I26"/>
    <mergeCell ref="J26:K26"/>
  </mergeCells>
  <hyperlinks>
    <hyperlink ref="L2" location="Contents!A1" display="cs;slf;fj;jpw;F jpUk;Gtjw;F"/>
    <hyperlink ref="L2:M2" location="உள்ளடக்கம்!A1" display="cs;slf;fj;jpw;F jpUk;Gtjw;F"/>
  </hyperlinks>
  <printOptions horizontalCentered="1" verticalCentered="1"/>
  <pageMargins left="0.75" right="0.75" top="1" bottom="1" header="0.5" footer="0.5"/>
  <pageSetup paperSize="9" scale="68" orientation="landscape" r:id="rId1"/>
  <headerFooter alignWithMargins="0">
    <oddHeader>&amp;L&amp;"Calibri"&amp;10&amp;KA80000 [Confidential]&amp;1#_x000D_&amp;C&amp;G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288"/>
  <sheetViews>
    <sheetView topLeftCell="I1" zoomScaleNormal="100" workbookViewId="0">
      <selection activeCell="N2" sqref="N2"/>
    </sheetView>
  </sheetViews>
  <sheetFormatPr defaultColWidth="9.33203125" defaultRowHeight="15.75"/>
  <cols>
    <col min="1" max="1" width="88.83203125" style="401" customWidth="1"/>
    <col min="2" max="2" width="19.83203125" style="401" customWidth="1"/>
    <col min="3" max="3" width="16.1640625" style="401" customWidth="1"/>
    <col min="4" max="4" width="19.83203125" style="401" customWidth="1"/>
    <col min="5" max="5" width="14.1640625" style="401" customWidth="1"/>
    <col min="6" max="6" width="19.83203125" style="401" customWidth="1"/>
    <col min="7" max="7" width="14.1640625" style="401" customWidth="1"/>
    <col min="8" max="8" width="19.83203125" style="401" customWidth="1"/>
    <col min="9" max="9" width="14.1640625" style="401" customWidth="1"/>
    <col min="10" max="10" width="19.83203125" style="401" customWidth="1"/>
    <col min="11" max="11" width="14.1640625" style="401" customWidth="1"/>
    <col min="12" max="12" width="19.83203125" style="401" customWidth="1"/>
    <col min="13" max="13" width="14.1640625" style="401" customWidth="1"/>
    <col min="14" max="14" width="13.83203125" style="403" customWidth="1"/>
    <col min="15" max="15" width="9.33203125" style="342"/>
    <col min="16" max="16" width="12.33203125" style="342" bestFit="1" customWidth="1"/>
    <col min="17" max="17" width="15.1640625" style="342" bestFit="1" customWidth="1"/>
    <col min="18" max="18" width="8.5" style="342" bestFit="1" customWidth="1"/>
    <col min="19" max="16384" width="9.33203125" style="342"/>
  </cols>
  <sheetData>
    <row r="1" spans="1:74" ht="16.5">
      <c r="A1" s="372" t="s">
        <v>189</v>
      </c>
      <c r="B1" s="373"/>
      <c r="C1" s="373"/>
      <c r="D1" s="373"/>
      <c r="E1" s="373"/>
      <c r="F1" s="373"/>
      <c r="G1" s="373"/>
      <c r="H1" s="373"/>
      <c r="I1" s="373"/>
      <c r="J1" s="373"/>
      <c r="K1" s="373"/>
      <c r="L1" s="373"/>
      <c r="M1" s="1038" t="s">
        <v>417</v>
      </c>
      <c r="O1" s="373"/>
      <c r="P1" s="373"/>
      <c r="Q1" s="374"/>
      <c r="R1" s="374"/>
      <c r="S1" s="373"/>
      <c r="T1" s="373"/>
      <c r="U1" s="373"/>
      <c r="V1" s="373"/>
      <c r="W1" s="373"/>
      <c r="X1" s="373"/>
      <c r="Y1" s="373"/>
      <c r="Z1" s="373"/>
      <c r="AA1" s="373"/>
      <c r="AB1" s="373"/>
      <c r="AC1" s="373"/>
      <c r="AD1" s="373"/>
      <c r="AE1" s="373"/>
      <c r="AF1" s="373"/>
      <c r="AG1" s="373"/>
      <c r="AH1" s="373"/>
      <c r="AI1" s="373"/>
      <c r="AJ1" s="1530"/>
      <c r="AK1" s="1530"/>
      <c r="AL1" s="1530"/>
      <c r="AM1" s="373"/>
      <c r="AN1" s="373"/>
      <c r="AO1" s="373"/>
      <c r="AP1" s="373"/>
      <c r="AQ1" s="373"/>
      <c r="AR1" s="373"/>
      <c r="AS1" s="373"/>
      <c r="AT1" s="373"/>
      <c r="AU1" s="373"/>
      <c r="AV1" s="373"/>
      <c r="AW1" s="373"/>
      <c r="AX1" s="373"/>
      <c r="AY1" s="373"/>
      <c r="AZ1" s="373"/>
      <c r="BA1" s="373"/>
      <c r="BB1" s="373"/>
      <c r="BC1" s="373"/>
      <c r="BD1" s="373"/>
      <c r="BE1" s="373"/>
      <c r="BF1" s="373"/>
      <c r="BG1" s="373"/>
      <c r="BH1" s="373"/>
      <c r="BI1" s="373"/>
      <c r="BJ1" s="373"/>
      <c r="BK1" s="373"/>
      <c r="BL1" s="373"/>
      <c r="BM1" s="373"/>
      <c r="BN1" s="373"/>
      <c r="BO1" s="373"/>
      <c r="BP1" s="373"/>
      <c r="BQ1" s="373"/>
      <c r="BR1" s="373"/>
      <c r="BS1" s="373"/>
      <c r="BT1" s="373"/>
      <c r="BU1" s="373"/>
      <c r="BV1" s="373"/>
    </row>
    <row r="2" spans="1:74" ht="16.5">
      <c r="A2" s="370"/>
      <c r="B2" s="373"/>
      <c r="C2" s="373"/>
      <c r="D2" s="373"/>
      <c r="E2" s="373"/>
      <c r="F2" s="373"/>
      <c r="G2" s="373"/>
      <c r="H2" s="373"/>
      <c r="I2" s="373"/>
      <c r="J2" s="373"/>
      <c r="K2" s="373"/>
      <c r="L2" s="1773"/>
      <c r="M2" s="1773" t="s">
        <v>1200</v>
      </c>
      <c r="N2" s="1773"/>
      <c r="O2" s="373"/>
      <c r="P2" s="373"/>
      <c r="Q2" s="375"/>
      <c r="R2" s="375"/>
      <c r="S2" s="373"/>
      <c r="T2" s="373"/>
      <c r="U2" s="373"/>
      <c r="V2" s="373"/>
      <c r="W2" s="373"/>
      <c r="X2" s="373"/>
      <c r="Y2" s="373"/>
      <c r="Z2" s="373"/>
      <c r="AA2" s="373"/>
      <c r="AB2" s="373"/>
      <c r="AC2" s="373"/>
      <c r="AD2" s="373"/>
      <c r="AE2" s="373"/>
      <c r="AF2" s="373"/>
      <c r="AG2" s="373"/>
      <c r="AH2" s="373"/>
      <c r="AI2" s="373"/>
      <c r="AJ2" s="376"/>
      <c r="AK2" s="376"/>
      <c r="AL2" s="376"/>
      <c r="AM2" s="373"/>
      <c r="AN2" s="373"/>
      <c r="AO2" s="373"/>
      <c r="AP2" s="373"/>
      <c r="AQ2" s="373"/>
      <c r="AR2" s="373"/>
      <c r="AS2" s="373"/>
      <c r="AT2" s="373"/>
      <c r="AU2" s="373"/>
      <c r="AV2" s="373"/>
      <c r="AW2" s="373"/>
      <c r="AX2" s="373"/>
      <c r="AY2" s="373"/>
      <c r="AZ2" s="373"/>
      <c r="BA2" s="373"/>
      <c r="BB2" s="373"/>
      <c r="BC2" s="373"/>
      <c r="BD2" s="373"/>
      <c r="BE2" s="373"/>
      <c r="BF2" s="373"/>
      <c r="BG2" s="373"/>
      <c r="BH2" s="373"/>
      <c r="BI2" s="373"/>
      <c r="BJ2" s="373"/>
      <c r="BK2" s="373"/>
      <c r="BL2" s="373"/>
      <c r="BM2" s="373"/>
      <c r="BN2" s="373"/>
      <c r="BO2" s="373"/>
      <c r="BP2" s="373"/>
      <c r="BQ2" s="373"/>
      <c r="BR2" s="373"/>
      <c r="BS2" s="373"/>
      <c r="BT2" s="373"/>
      <c r="BU2" s="373"/>
      <c r="BV2" s="373"/>
    </row>
    <row r="3" spans="1:74" ht="16.5">
      <c r="A3" s="1531" t="s">
        <v>418</v>
      </c>
      <c r="B3" s="1531"/>
      <c r="C3" s="1531"/>
      <c r="D3" s="1531"/>
      <c r="E3" s="1531"/>
      <c r="F3" s="1531"/>
      <c r="G3" s="1531"/>
      <c r="H3" s="1531"/>
      <c r="I3" s="1531"/>
      <c r="J3" s="1531"/>
      <c r="K3" s="1531"/>
      <c r="L3" s="1531"/>
      <c r="M3" s="1531"/>
      <c r="N3" s="1531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  <c r="AE3" s="377"/>
      <c r="AF3" s="377"/>
      <c r="AG3" s="377"/>
      <c r="AH3" s="377"/>
      <c r="AI3" s="377"/>
      <c r="AJ3" s="377"/>
      <c r="AK3" s="377"/>
      <c r="AL3" s="377"/>
      <c r="AM3" s="373"/>
      <c r="AN3" s="373"/>
      <c r="AO3" s="373"/>
      <c r="AP3" s="373"/>
      <c r="AQ3" s="373"/>
      <c r="AR3" s="373"/>
      <c r="AS3" s="373"/>
      <c r="AT3" s="373"/>
      <c r="AU3" s="373"/>
      <c r="AV3" s="373"/>
      <c r="AW3" s="373"/>
      <c r="AX3" s="373"/>
      <c r="AY3" s="373"/>
      <c r="AZ3" s="373"/>
      <c r="BA3" s="373"/>
      <c r="BB3" s="373"/>
      <c r="BC3" s="373"/>
      <c r="BD3" s="373"/>
      <c r="BE3" s="373"/>
      <c r="BF3" s="373"/>
      <c r="BG3" s="373"/>
      <c r="BH3" s="373"/>
      <c r="BI3" s="373"/>
      <c r="BJ3" s="373"/>
      <c r="BK3" s="373"/>
      <c r="BL3" s="373"/>
      <c r="BM3" s="373"/>
      <c r="BN3" s="373"/>
      <c r="BO3" s="373"/>
      <c r="BP3" s="373"/>
      <c r="BQ3" s="373"/>
      <c r="BR3" s="373"/>
      <c r="BS3" s="373"/>
      <c r="BT3" s="373"/>
      <c r="BU3" s="373"/>
      <c r="BV3" s="373"/>
    </row>
    <row r="4" spans="1:74" ht="16.5">
      <c r="A4" s="378"/>
      <c r="B4" s="371"/>
      <c r="C4" s="371"/>
      <c r="D4" s="371"/>
      <c r="E4" s="371"/>
      <c r="F4" s="371"/>
      <c r="G4" s="371"/>
      <c r="H4" s="371"/>
      <c r="I4" s="371"/>
      <c r="J4" s="378"/>
      <c r="K4" s="378"/>
      <c r="L4" s="378"/>
      <c r="M4" s="378"/>
      <c r="N4" s="379"/>
    </row>
    <row r="5" spans="1:74" s="370" customFormat="1" ht="16.5" customHeight="1">
      <c r="A5" s="1532" t="s">
        <v>396</v>
      </c>
      <c r="B5" s="1535" t="s">
        <v>419</v>
      </c>
      <c r="C5" s="1536" t="s">
        <v>420</v>
      </c>
      <c r="D5" s="1535" t="s">
        <v>421</v>
      </c>
      <c r="E5" s="1536" t="s">
        <v>420</v>
      </c>
      <c r="F5" s="1535" t="s">
        <v>422</v>
      </c>
      <c r="G5" s="1536" t="s">
        <v>420</v>
      </c>
      <c r="H5" s="1535" t="s">
        <v>423</v>
      </c>
      <c r="I5" s="1536" t="s">
        <v>420</v>
      </c>
      <c r="J5" s="1537" t="s">
        <v>424</v>
      </c>
      <c r="K5" s="1538" t="s">
        <v>420</v>
      </c>
      <c r="L5" s="1539" t="s">
        <v>425</v>
      </c>
      <c r="M5" s="1540"/>
      <c r="N5" s="1541"/>
    </row>
    <row r="6" spans="1:74" s="370" customFormat="1" ht="12.75" customHeight="1">
      <c r="A6" s="1533"/>
      <c r="B6" s="1525" t="s">
        <v>426</v>
      </c>
      <c r="C6" s="1525" t="s">
        <v>959</v>
      </c>
      <c r="D6" s="1525" t="s">
        <v>426</v>
      </c>
      <c r="E6" s="1525" t="s">
        <v>959</v>
      </c>
      <c r="F6" s="1525" t="s">
        <v>426</v>
      </c>
      <c r="G6" s="1525" t="s">
        <v>959</v>
      </c>
      <c r="H6" s="1525" t="s">
        <v>426</v>
      </c>
      <c r="I6" s="1525" t="s">
        <v>959</v>
      </c>
      <c r="J6" s="1525" t="s">
        <v>426</v>
      </c>
      <c r="K6" s="1525" t="s">
        <v>959</v>
      </c>
      <c r="L6" s="1525" t="s">
        <v>426</v>
      </c>
      <c r="M6" s="1525" t="s">
        <v>959</v>
      </c>
      <c r="N6" s="1527" t="s">
        <v>960</v>
      </c>
    </row>
    <row r="7" spans="1:74" s="370" customFormat="1" ht="36.75" customHeight="1">
      <c r="A7" s="1534"/>
      <c r="B7" s="1526"/>
      <c r="C7" s="1526"/>
      <c r="D7" s="1526"/>
      <c r="E7" s="1526"/>
      <c r="F7" s="1526"/>
      <c r="G7" s="1526"/>
      <c r="H7" s="1526"/>
      <c r="I7" s="1526"/>
      <c r="J7" s="1526"/>
      <c r="K7" s="1526"/>
      <c r="L7" s="1526"/>
      <c r="M7" s="1526"/>
      <c r="N7" s="1528"/>
    </row>
    <row r="8" spans="1:74">
      <c r="A8" s="380" t="s">
        <v>427</v>
      </c>
      <c r="B8" s="1084">
        <v>469959</v>
      </c>
      <c r="C8" s="1067">
        <v>8.1999999999999993</v>
      </c>
      <c r="D8" s="1066">
        <v>471132</v>
      </c>
      <c r="E8" s="1067">
        <v>7.8</v>
      </c>
      <c r="F8" s="1066">
        <v>489698</v>
      </c>
      <c r="G8" s="1067">
        <v>7.7</v>
      </c>
      <c r="H8" s="1066">
        <v>551682</v>
      </c>
      <c r="I8" s="1067">
        <v>7.7</v>
      </c>
      <c r="J8" s="1068">
        <v>643635</v>
      </c>
      <c r="K8" s="1067">
        <v>8.5</v>
      </c>
      <c r="L8" s="1068">
        <v>649209</v>
      </c>
      <c r="M8" s="1069">
        <v>8.6999999999999993</v>
      </c>
      <c r="N8" s="1067">
        <v>0.86601878393810161</v>
      </c>
      <c r="O8" s="368"/>
      <c r="P8" s="381"/>
      <c r="Q8" s="382"/>
    </row>
    <row r="9" spans="1:74">
      <c r="A9" s="383" t="s">
        <v>428</v>
      </c>
      <c r="B9" s="1070"/>
      <c r="C9" s="1071"/>
      <c r="D9" s="1070"/>
      <c r="E9" s="1071"/>
      <c r="F9" s="1070"/>
      <c r="G9" s="1071"/>
      <c r="H9" s="1070"/>
      <c r="I9" s="1071"/>
      <c r="J9" s="1072"/>
      <c r="K9" s="1071"/>
      <c r="L9" s="1072"/>
      <c r="M9" s="1071"/>
      <c r="N9" s="1073"/>
      <c r="O9" s="368"/>
      <c r="P9" s="381"/>
      <c r="Q9" s="382"/>
    </row>
    <row r="10" spans="1:74">
      <c r="A10" s="384" t="s">
        <v>429</v>
      </c>
      <c r="B10" s="1074">
        <v>99980</v>
      </c>
      <c r="C10" s="1075">
        <v>1.7</v>
      </c>
      <c r="D10" s="1074">
        <v>95828</v>
      </c>
      <c r="E10" s="1075">
        <v>1.6</v>
      </c>
      <c r="F10" s="1074">
        <v>102009</v>
      </c>
      <c r="G10" s="1075">
        <v>1.6</v>
      </c>
      <c r="H10" s="1074">
        <v>101224</v>
      </c>
      <c r="I10" s="1075">
        <v>1.4</v>
      </c>
      <c r="J10" s="1076">
        <v>125563</v>
      </c>
      <c r="K10" s="1075">
        <v>1.7</v>
      </c>
      <c r="L10" s="1076">
        <v>129482</v>
      </c>
      <c r="M10" s="1075">
        <v>1.7</v>
      </c>
      <c r="N10" s="1077">
        <v>3.1211423747441525</v>
      </c>
      <c r="O10" s="368"/>
      <c r="P10" s="381"/>
      <c r="Q10" s="382"/>
    </row>
    <row r="11" spans="1:74">
      <c r="A11" s="384" t="s">
        <v>430</v>
      </c>
      <c r="B11" s="1074">
        <v>34391</v>
      </c>
      <c r="C11" s="1075">
        <v>0.6</v>
      </c>
      <c r="D11" s="1074">
        <v>25899</v>
      </c>
      <c r="E11" s="1075">
        <v>0.4</v>
      </c>
      <c r="F11" s="1074">
        <v>30812</v>
      </c>
      <c r="G11" s="1075">
        <v>0.5</v>
      </c>
      <c r="H11" s="1074">
        <v>41418</v>
      </c>
      <c r="I11" s="1075">
        <v>0.6</v>
      </c>
      <c r="J11" s="1076">
        <v>59730</v>
      </c>
      <c r="K11" s="1075">
        <v>0.8</v>
      </c>
      <c r="L11" s="1076">
        <v>51182</v>
      </c>
      <c r="M11" s="1075">
        <v>0.7</v>
      </c>
      <c r="N11" s="1077">
        <v>-14.311066465762599</v>
      </c>
      <c r="O11" s="368"/>
      <c r="P11" s="381"/>
      <c r="Q11" s="382"/>
    </row>
    <row r="12" spans="1:74">
      <c r="A12" s="384" t="s">
        <v>431</v>
      </c>
      <c r="B12" s="1074">
        <v>24520</v>
      </c>
      <c r="C12" s="1075">
        <v>0.4</v>
      </c>
      <c r="D12" s="1074">
        <v>24717</v>
      </c>
      <c r="E12" s="1075">
        <v>0.4</v>
      </c>
      <c r="F12" s="1074">
        <v>27849</v>
      </c>
      <c r="G12" s="1075">
        <v>0.4</v>
      </c>
      <c r="H12" s="1074">
        <v>33743</v>
      </c>
      <c r="I12" s="1075">
        <v>0.5</v>
      </c>
      <c r="J12" s="1076">
        <v>29260</v>
      </c>
      <c r="K12" s="1075">
        <v>0.4</v>
      </c>
      <c r="L12" s="1076">
        <v>28795</v>
      </c>
      <c r="M12" s="1075">
        <v>0.4</v>
      </c>
      <c r="N12" s="1077">
        <v>-1.5892002734107999</v>
      </c>
      <c r="O12" s="368"/>
      <c r="P12" s="381"/>
      <c r="Q12" s="382"/>
    </row>
    <row r="13" spans="1:74">
      <c r="A13" s="384" t="s">
        <v>432</v>
      </c>
      <c r="B13" s="1074">
        <v>35735</v>
      </c>
      <c r="C13" s="1075">
        <v>0.6</v>
      </c>
      <c r="D13" s="1074">
        <v>38015</v>
      </c>
      <c r="E13" s="1075">
        <v>0.6</v>
      </c>
      <c r="F13" s="1074">
        <v>38554</v>
      </c>
      <c r="G13" s="1075">
        <v>0.6</v>
      </c>
      <c r="H13" s="1074">
        <v>44446</v>
      </c>
      <c r="I13" s="1075">
        <v>0.6</v>
      </c>
      <c r="J13" s="1076">
        <v>34452</v>
      </c>
      <c r="K13" s="1075">
        <v>0.5</v>
      </c>
      <c r="L13" s="1076">
        <v>41054</v>
      </c>
      <c r="M13" s="1075">
        <v>0.5</v>
      </c>
      <c r="N13" s="1077">
        <v>19.162893300824337</v>
      </c>
      <c r="O13" s="368"/>
      <c r="P13" s="381"/>
      <c r="Q13" s="382"/>
    </row>
    <row r="14" spans="1:74">
      <c r="A14" s="384" t="s">
        <v>433</v>
      </c>
      <c r="B14" s="1074">
        <v>37869</v>
      </c>
      <c r="C14" s="1075">
        <v>0.7</v>
      </c>
      <c r="D14" s="1074">
        <v>30822</v>
      </c>
      <c r="E14" s="1075">
        <v>0.5</v>
      </c>
      <c r="F14" s="1074">
        <v>29193</v>
      </c>
      <c r="G14" s="1075">
        <v>0.5</v>
      </c>
      <c r="H14" s="1074">
        <v>30889</v>
      </c>
      <c r="I14" s="1075">
        <v>0.4</v>
      </c>
      <c r="J14" s="1076">
        <v>35383</v>
      </c>
      <c r="K14" s="1075">
        <v>0.5</v>
      </c>
      <c r="L14" s="1076">
        <v>33009</v>
      </c>
      <c r="M14" s="1075">
        <v>0.4</v>
      </c>
      <c r="N14" s="1077">
        <v>-6.7094367351553013</v>
      </c>
      <c r="O14" s="368"/>
      <c r="P14" s="381"/>
      <c r="Q14" s="382"/>
    </row>
    <row r="15" spans="1:74">
      <c r="A15" s="384" t="s">
        <v>434</v>
      </c>
      <c r="B15" s="1074">
        <v>24518</v>
      </c>
      <c r="C15" s="1075">
        <v>0.4</v>
      </c>
      <c r="D15" s="1074">
        <v>26176</v>
      </c>
      <c r="E15" s="1075">
        <v>0.4</v>
      </c>
      <c r="F15" s="1074">
        <v>26248</v>
      </c>
      <c r="G15" s="1075">
        <v>0.4</v>
      </c>
      <c r="H15" s="1074">
        <v>27702</v>
      </c>
      <c r="I15" s="1075">
        <v>0.4</v>
      </c>
      <c r="J15" s="1076">
        <v>40875</v>
      </c>
      <c r="K15" s="1075">
        <v>0.5</v>
      </c>
      <c r="L15" s="1076">
        <v>42623</v>
      </c>
      <c r="M15" s="1075">
        <v>0.6</v>
      </c>
      <c r="N15" s="1077">
        <v>4.2764525993883789</v>
      </c>
      <c r="O15" s="368"/>
      <c r="P15" s="381"/>
      <c r="Q15" s="382"/>
    </row>
    <row r="16" spans="1:74">
      <c r="A16" s="384" t="s">
        <v>435</v>
      </c>
      <c r="B16" s="1074">
        <v>20132</v>
      </c>
      <c r="C16" s="1075">
        <v>0.4</v>
      </c>
      <c r="D16" s="1074">
        <v>21532</v>
      </c>
      <c r="E16" s="1075">
        <v>0.4</v>
      </c>
      <c r="F16" s="1074">
        <v>20531</v>
      </c>
      <c r="G16" s="1075">
        <v>0.3</v>
      </c>
      <c r="H16" s="1074">
        <v>24020</v>
      </c>
      <c r="I16" s="1075">
        <v>0.3</v>
      </c>
      <c r="J16" s="1076">
        <v>28275</v>
      </c>
      <c r="K16" s="1075">
        <v>0.4</v>
      </c>
      <c r="L16" s="1076">
        <v>31337</v>
      </c>
      <c r="M16" s="1075">
        <v>0.4</v>
      </c>
      <c r="N16" s="1077">
        <v>10.829354553492484</v>
      </c>
      <c r="O16" s="368"/>
      <c r="P16" s="381"/>
      <c r="Q16" s="382"/>
    </row>
    <row r="17" spans="1:17">
      <c r="A17" s="385"/>
      <c r="B17" s="1074"/>
      <c r="C17" s="1075"/>
      <c r="D17" s="1074"/>
      <c r="E17" s="1075"/>
      <c r="F17" s="1074"/>
      <c r="G17" s="1075"/>
      <c r="H17" s="1074"/>
      <c r="I17" s="1075"/>
      <c r="J17" s="1076"/>
      <c r="K17" s="1075"/>
      <c r="L17" s="1076"/>
      <c r="M17" s="1075"/>
      <c r="N17" s="1077"/>
      <c r="O17" s="368"/>
      <c r="P17" s="381"/>
      <c r="Q17" s="382"/>
    </row>
    <row r="18" spans="1:17">
      <c r="A18" s="386" t="s">
        <v>436</v>
      </c>
      <c r="B18" s="1078">
        <v>2354355</v>
      </c>
      <c r="C18" s="1071">
        <v>41.1</v>
      </c>
      <c r="D18" s="1078">
        <v>2427025</v>
      </c>
      <c r="E18" s="1071">
        <v>40.4</v>
      </c>
      <c r="F18" s="1078">
        <v>2540105</v>
      </c>
      <c r="G18" s="1071">
        <v>39.799999999999997</v>
      </c>
      <c r="H18" s="1078">
        <v>2860878</v>
      </c>
      <c r="I18" s="1071">
        <v>39.700000000000003</v>
      </c>
      <c r="J18" s="1079">
        <v>3116863</v>
      </c>
      <c r="K18" s="1071">
        <v>41</v>
      </c>
      <c r="L18" s="1079">
        <v>2943447</v>
      </c>
      <c r="M18" s="1071">
        <v>39.4</v>
      </c>
      <c r="N18" s="1073">
        <v>-5.5637992430209477</v>
      </c>
      <c r="O18" s="368"/>
      <c r="P18" s="381"/>
      <c r="Q18" s="382"/>
    </row>
    <row r="19" spans="1:17">
      <c r="A19" s="383" t="s">
        <v>428</v>
      </c>
      <c r="B19" s="1078"/>
      <c r="C19" s="1071"/>
      <c r="D19" s="1078"/>
      <c r="E19" s="1071"/>
      <c r="F19" s="1078"/>
      <c r="G19" s="1071"/>
      <c r="H19" s="1078"/>
      <c r="I19" s="1071"/>
      <c r="J19" s="1079"/>
      <c r="K19" s="1071"/>
      <c r="L19" s="1079"/>
      <c r="M19" s="1071"/>
      <c r="N19" s="1073"/>
      <c r="O19" s="368"/>
      <c r="P19" s="381"/>
      <c r="Q19" s="382"/>
    </row>
    <row r="20" spans="1:17">
      <c r="A20" s="387" t="s">
        <v>437</v>
      </c>
      <c r="B20" s="1074">
        <v>1133752</v>
      </c>
      <c r="C20" s="1075">
        <v>19.8</v>
      </c>
      <c r="D20" s="1074">
        <v>1197629</v>
      </c>
      <c r="E20" s="1075">
        <v>19.899999999999999</v>
      </c>
      <c r="F20" s="1074">
        <v>1348558</v>
      </c>
      <c r="G20" s="1075">
        <v>21.1</v>
      </c>
      <c r="H20" s="1074">
        <v>1525082</v>
      </c>
      <c r="I20" s="1075">
        <v>21.2</v>
      </c>
      <c r="J20" s="1076">
        <v>1486849</v>
      </c>
      <c r="K20" s="1075">
        <v>19.600000000000001</v>
      </c>
      <c r="L20" s="1076">
        <v>1422551</v>
      </c>
      <c r="M20" s="1075">
        <v>19</v>
      </c>
      <c r="N20" s="1077">
        <v>-4.3244472034483667</v>
      </c>
      <c r="O20" s="368"/>
      <c r="P20" s="381"/>
      <c r="Q20" s="382"/>
    </row>
    <row r="21" spans="1:17">
      <c r="A21" s="388" t="s">
        <v>438</v>
      </c>
      <c r="B21" s="1074"/>
      <c r="C21" s="1075"/>
      <c r="D21" s="1074"/>
      <c r="E21" s="1075"/>
      <c r="F21" s="1074"/>
      <c r="G21" s="1075"/>
      <c r="H21" s="1074"/>
      <c r="I21" s="1075"/>
      <c r="J21" s="1076"/>
      <c r="K21" s="1075"/>
      <c r="L21" s="1076"/>
      <c r="M21" s="1075"/>
      <c r="N21" s="1077"/>
      <c r="O21" s="368"/>
      <c r="P21" s="381"/>
      <c r="Q21" s="382"/>
    </row>
    <row r="22" spans="1:17">
      <c r="A22" s="387" t="s">
        <v>439</v>
      </c>
      <c r="B22" s="1074">
        <v>534851</v>
      </c>
      <c r="C22" s="1075">
        <v>9.3000000000000007</v>
      </c>
      <c r="D22" s="1074">
        <v>563625</v>
      </c>
      <c r="E22" s="1075">
        <v>9.4</v>
      </c>
      <c r="F22" s="1074">
        <v>633359</v>
      </c>
      <c r="G22" s="1075">
        <v>9.9</v>
      </c>
      <c r="H22" s="1074">
        <v>749509</v>
      </c>
      <c r="I22" s="1075">
        <v>10.4</v>
      </c>
      <c r="J22" s="1076">
        <v>651387</v>
      </c>
      <c r="K22" s="1075">
        <v>8.6</v>
      </c>
      <c r="L22" s="1076">
        <v>602993</v>
      </c>
      <c r="M22" s="1075">
        <v>8.1</v>
      </c>
      <c r="N22" s="1077">
        <v>-7.4293776203700714</v>
      </c>
      <c r="O22" s="368"/>
      <c r="P22" s="381"/>
      <c r="Q22" s="382"/>
    </row>
    <row r="23" spans="1:17">
      <c r="A23" s="389" t="s">
        <v>440</v>
      </c>
      <c r="B23" s="1074">
        <v>78774</v>
      </c>
      <c r="C23" s="1075">
        <v>1.4</v>
      </c>
      <c r="D23" s="1074">
        <v>85956</v>
      </c>
      <c r="E23" s="1075">
        <v>1.4</v>
      </c>
      <c r="F23" s="1074">
        <v>91726</v>
      </c>
      <c r="G23" s="1075">
        <v>1.4</v>
      </c>
      <c r="H23" s="1074">
        <v>99552</v>
      </c>
      <c r="I23" s="1075">
        <v>1.4</v>
      </c>
      <c r="J23" s="1076">
        <v>91592</v>
      </c>
      <c r="K23" s="1075">
        <v>1.2</v>
      </c>
      <c r="L23" s="1076">
        <v>98858</v>
      </c>
      <c r="M23" s="1075">
        <v>1.3</v>
      </c>
      <c r="N23" s="1077">
        <v>7.9330072495414443</v>
      </c>
      <c r="O23" s="368"/>
      <c r="P23" s="381"/>
      <c r="Q23" s="382"/>
    </row>
    <row r="24" spans="1:17">
      <c r="A24" s="389" t="s">
        <v>441</v>
      </c>
      <c r="B24" s="1074">
        <v>124644</v>
      </c>
      <c r="C24" s="1075">
        <v>2.2000000000000002</v>
      </c>
      <c r="D24" s="1074">
        <v>130800</v>
      </c>
      <c r="E24" s="1075">
        <v>2.2000000000000002</v>
      </c>
      <c r="F24" s="1074">
        <v>148321</v>
      </c>
      <c r="G24" s="1075">
        <v>2.2999999999999998</v>
      </c>
      <c r="H24" s="1074">
        <v>174692</v>
      </c>
      <c r="I24" s="1075">
        <v>2.4</v>
      </c>
      <c r="J24" s="1076">
        <v>218326</v>
      </c>
      <c r="K24" s="1075">
        <v>2.9</v>
      </c>
      <c r="L24" s="1076">
        <v>205967</v>
      </c>
      <c r="M24" s="1075">
        <v>2.8</v>
      </c>
      <c r="N24" s="1077">
        <v>-5.6608008207909277</v>
      </c>
      <c r="O24" s="368"/>
      <c r="P24" s="381"/>
      <c r="Q24" s="382"/>
    </row>
    <row r="25" spans="1:17">
      <c r="A25" s="387" t="s">
        <v>442</v>
      </c>
      <c r="B25" s="1074">
        <v>201556</v>
      </c>
      <c r="C25" s="1075">
        <v>3.5</v>
      </c>
      <c r="D25" s="1074">
        <v>214632</v>
      </c>
      <c r="E25" s="1075">
        <v>3.6</v>
      </c>
      <c r="F25" s="1074">
        <v>235127</v>
      </c>
      <c r="G25" s="1075">
        <v>3.7</v>
      </c>
      <c r="H25" s="1074">
        <v>273076</v>
      </c>
      <c r="I25" s="1075">
        <v>3.8</v>
      </c>
      <c r="J25" s="1076">
        <v>315971</v>
      </c>
      <c r="K25" s="1075">
        <v>4.2</v>
      </c>
      <c r="L25" s="1076">
        <v>277775</v>
      </c>
      <c r="M25" s="1075">
        <v>3.7</v>
      </c>
      <c r="N25" s="1077">
        <v>-12.088451155327546</v>
      </c>
      <c r="O25" s="368"/>
      <c r="P25" s="381"/>
      <c r="Q25" s="382"/>
    </row>
    <row r="26" spans="1:17">
      <c r="A26" s="387" t="s">
        <v>443</v>
      </c>
      <c r="B26" s="1074">
        <v>19988</v>
      </c>
      <c r="C26" s="1075">
        <v>0.3</v>
      </c>
      <c r="D26" s="1074">
        <v>21462</v>
      </c>
      <c r="E26" s="1075">
        <v>0.4</v>
      </c>
      <c r="F26" s="1074">
        <v>19244</v>
      </c>
      <c r="G26" s="1075">
        <v>0.3</v>
      </c>
      <c r="H26" s="1074">
        <v>23597</v>
      </c>
      <c r="I26" s="1075">
        <v>0.3</v>
      </c>
      <c r="J26" s="1076">
        <v>19176</v>
      </c>
      <c r="K26" s="1075">
        <v>0.3</v>
      </c>
      <c r="L26" s="1076">
        <v>28427</v>
      </c>
      <c r="M26" s="1075">
        <v>0.4</v>
      </c>
      <c r="N26" s="1077">
        <v>48.242594910304547</v>
      </c>
      <c r="O26" s="368"/>
      <c r="P26" s="381"/>
      <c r="Q26" s="382"/>
    </row>
    <row r="27" spans="1:17">
      <c r="A27" s="387" t="s">
        <v>444</v>
      </c>
      <c r="B27" s="1074">
        <v>20490</v>
      </c>
      <c r="C27" s="1075">
        <v>0.4</v>
      </c>
      <c r="D27" s="1074">
        <v>21446</v>
      </c>
      <c r="E27" s="1075">
        <v>0.4</v>
      </c>
      <c r="F27" s="1074">
        <v>19341</v>
      </c>
      <c r="G27" s="1075">
        <v>0.3</v>
      </c>
      <c r="H27" s="1074">
        <v>19674</v>
      </c>
      <c r="I27" s="1075">
        <v>0.3</v>
      </c>
      <c r="J27" s="1076">
        <v>20156</v>
      </c>
      <c r="K27" s="1075">
        <v>0.3</v>
      </c>
      <c r="L27" s="1076">
        <v>27025</v>
      </c>
      <c r="M27" s="1075">
        <v>0.4</v>
      </c>
      <c r="N27" s="1077">
        <v>34.079182377455844</v>
      </c>
      <c r="O27" s="368"/>
      <c r="P27" s="381"/>
      <c r="Q27" s="382"/>
    </row>
    <row r="28" spans="1:17" ht="26.25">
      <c r="A28" s="390" t="s">
        <v>445</v>
      </c>
      <c r="B28" s="1074">
        <v>121853</v>
      </c>
      <c r="C28" s="1075">
        <v>2.1</v>
      </c>
      <c r="D28" s="1074">
        <v>119807</v>
      </c>
      <c r="E28" s="1075">
        <v>2</v>
      </c>
      <c r="F28" s="1074">
        <v>115946</v>
      </c>
      <c r="G28" s="1075">
        <v>1.8</v>
      </c>
      <c r="H28" s="1074">
        <v>141194</v>
      </c>
      <c r="I28" s="1075">
        <v>2</v>
      </c>
      <c r="J28" s="1076">
        <v>174696</v>
      </c>
      <c r="K28" s="1075">
        <v>2.2999999999999998</v>
      </c>
      <c r="L28" s="1076">
        <v>177728</v>
      </c>
      <c r="M28" s="1075">
        <v>2.4</v>
      </c>
      <c r="N28" s="1077">
        <v>1.7355863900718964</v>
      </c>
      <c r="O28" s="368"/>
      <c r="P28" s="381"/>
      <c r="Q28" s="382"/>
    </row>
    <row r="29" spans="1:17">
      <c r="A29" s="387" t="s">
        <v>446</v>
      </c>
      <c r="B29" s="1074">
        <v>30905</v>
      </c>
      <c r="C29" s="1075">
        <v>0.5</v>
      </c>
      <c r="D29" s="1074">
        <v>32137</v>
      </c>
      <c r="E29" s="1075">
        <v>0.5</v>
      </c>
      <c r="F29" s="1074">
        <v>15127</v>
      </c>
      <c r="G29" s="1075">
        <v>0.2</v>
      </c>
      <c r="H29" s="1074">
        <v>11344</v>
      </c>
      <c r="I29" s="1075">
        <v>0.2</v>
      </c>
      <c r="J29" s="1076">
        <v>17119</v>
      </c>
      <c r="K29" s="1075">
        <v>0.2</v>
      </c>
      <c r="L29" s="1076">
        <v>34814</v>
      </c>
      <c r="M29" s="1075">
        <v>0.5</v>
      </c>
      <c r="N29" s="1077">
        <v>103.36468251650213</v>
      </c>
      <c r="O29" s="368"/>
      <c r="P29" s="381"/>
      <c r="Q29" s="382"/>
    </row>
    <row r="30" spans="1:17">
      <c r="A30" s="387" t="s">
        <v>447</v>
      </c>
      <c r="B30" s="1074">
        <v>36599</v>
      </c>
      <c r="C30" s="1075">
        <v>0.6</v>
      </c>
      <c r="D30" s="1074">
        <v>42639</v>
      </c>
      <c r="E30" s="1075">
        <v>0.7</v>
      </c>
      <c r="F30" s="1074">
        <v>49507</v>
      </c>
      <c r="G30" s="1075">
        <v>0.8</v>
      </c>
      <c r="H30" s="1074">
        <v>59619</v>
      </c>
      <c r="I30" s="1075">
        <v>0.8</v>
      </c>
      <c r="J30" s="1076">
        <v>54347</v>
      </c>
      <c r="K30" s="1075">
        <v>0.7</v>
      </c>
      <c r="L30" s="1076">
        <v>50235</v>
      </c>
      <c r="M30" s="1075">
        <v>0.7</v>
      </c>
      <c r="N30" s="1077">
        <v>-7.5661950061640937</v>
      </c>
      <c r="O30" s="368"/>
      <c r="P30" s="381"/>
      <c r="Q30" s="382"/>
    </row>
    <row r="31" spans="1:17">
      <c r="A31" s="390" t="s">
        <v>448</v>
      </c>
      <c r="B31" s="1074">
        <v>202720</v>
      </c>
      <c r="C31" s="1075">
        <v>3.5</v>
      </c>
      <c r="D31" s="1074">
        <v>192281</v>
      </c>
      <c r="E31" s="1075">
        <v>3.2</v>
      </c>
      <c r="F31" s="1074">
        <v>132890</v>
      </c>
      <c r="G31" s="1075">
        <v>2.1</v>
      </c>
      <c r="H31" s="1074">
        <v>152754</v>
      </c>
      <c r="I31" s="1075">
        <v>2.1</v>
      </c>
      <c r="J31" s="1076">
        <v>143256</v>
      </c>
      <c r="K31" s="1075">
        <v>1.9</v>
      </c>
      <c r="L31" s="1076">
        <v>157422</v>
      </c>
      <c r="M31" s="1075">
        <v>2.1</v>
      </c>
      <c r="N31" s="1077">
        <v>9.8885910537778532</v>
      </c>
      <c r="O31" s="368"/>
      <c r="P31" s="381"/>
      <c r="Q31" s="382"/>
    </row>
    <row r="32" spans="1:17">
      <c r="A32" s="387" t="s">
        <v>449</v>
      </c>
      <c r="B32" s="1074">
        <v>21300</v>
      </c>
      <c r="C32" s="1075">
        <v>0.4</v>
      </c>
      <c r="D32" s="1074">
        <v>25168</v>
      </c>
      <c r="E32" s="1075">
        <v>0.4</v>
      </c>
      <c r="F32" s="1074">
        <v>25672</v>
      </c>
      <c r="G32" s="1075">
        <v>0.4</v>
      </c>
      <c r="H32" s="1074">
        <v>24619</v>
      </c>
      <c r="I32" s="1075">
        <v>0.3</v>
      </c>
      <c r="J32" s="1076">
        <v>90369</v>
      </c>
      <c r="K32" s="1075">
        <v>1.2</v>
      </c>
      <c r="L32" s="1076">
        <v>80432</v>
      </c>
      <c r="M32" s="1075">
        <v>1.1000000000000001</v>
      </c>
      <c r="N32" s="1077">
        <v>-10.996027398776128</v>
      </c>
      <c r="O32" s="368"/>
      <c r="P32" s="381"/>
      <c r="Q32" s="382"/>
    </row>
    <row r="33" spans="1:17">
      <c r="A33" s="385"/>
      <c r="B33" s="1074"/>
      <c r="C33" s="1075"/>
      <c r="D33" s="1074"/>
      <c r="E33" s="1075"/>
      <c r="F33" s="1074"/>
      <c r="G33" s="1075"/>
      <c r="H33" s="1074"/>
      <c r="I33" s="1075"/>
      <c r="J33" s="1076"/>
      <c r="K33" s="1075"/>
      <c r="L33" s="1076"/>
      <c r="M33" s="1075"/>
      <c r="N33" s="1077"/>
      <c r="O33" s="368"/>
      <c r="P33" s="381"/>
      <c r="Q33" s="382"/>
    </row>
    <row r="34" spans="1:17">
      <c r="A34" s="386" t="s">
        <v>450</v>
      </c>
      <c r="B34" s="1078">
        <v>1641377</v>
      </c>
      <c r="C34" s="1071">
        <v>28.6</v>
      </c>
      <c r="D34" s="1078">
        <v>1692781</v>
      </c>
      <c r="E34" s="1071">
        <v>28.2</v>
      </c>
      <c r="F34" s="1078">
        <v>1716712</v>
      </c>
      <c r="G34" s="1071">
        <v>26.9</v>
      </c>
      <c r="H34" s="1078">
        <v>1996478</v>
      </c>
      <c r="I34" s="1071">
        <v>27.7</v>
      </c>
      <c r="J34" s="1079">
        <v>2028191</v>
      </c>
      <c r="K34" s="1071">
        <v>26.7</v>
      </c>
      <c r="L34" s="1079">
        <v>2071353</v>
      </c>
      <c r="M34" s="1071">
        <v>27.7</v>
      </c>
      <c r="N34" s="1073">
        <v>2.1281033196577641</v>
      </c>
      <c r="O34" s="368"/>
      <c r="P34" s="381"/>
      <c r="Q34" s="382"/>
    </row>
    <row r="35" spans="1:17">
      <c r="A35" s="383" t="s">
        <v>428</v>
      </c>
      <c r="B35" s="1078"/>
      <c r="C35" s="1071"/>
      <c r="D35" s="1078"/>
      <c r="E35" s="1071"/>
      <c r="F35" s="1078"/>
      <c r="G35" s="1071"/>
      <c r="H35" s="1078"/>
      <c r="I35" s="1071"/>
      <c r="J35" s="1079"/>
      <c r="K35" s="1071"/>
      <c r="L35" s="1079"/>
      <c r="M35" s="1071"/>
      <c r="N35" s="1073"/>
      <c r="O35" s="368"/>
      <c r="P35" s="381"/>
      <c r="Q35" s="382"/>
    </row>
    <row r="36" spans="1:17">
      <c r="A36" s="387" t="s">
        <v>451</v>
      </c>
      <c r="B36" s="1074">
        <v>486686</v>
      </c>
      <c r="C36" s="1075">
        <v>8.5</v>
      </c>
      <c r="D36" s="1074">
        <v>502401</v>
      </c>
      <c r="E36" s="1075">
        <v>8.4</v>
      </c>
      <c r="F36" s="1074">
        <v>501803</v>
      </c>
      <c r="G36" s="1075">
        <v>7.9</v>
      </c>
      <c r="H36" s="1074">
        <v>570250</v>
      </c>
      <c r="I36" s="1075">
        <v>7.9</v>
      </c>
      <c r="J36" s="1076">
        <v>554950</v>
      </c>
      <c r="K36" s="1075">
        <v>7.3</v>
      </c>
      <c r="L36" s="1076">
        <v>600843</v>
      </c>
      <c r="M36" s="1075">
        <v>8</v>
      </c>
      <c r="N36" s="1077">
        <v>8.2697540318947649</v>
      </c>
      <c r="O36" s="368"/>
      <c r="P36" s="381"/>
      <c r="Q36" s="382"/>
    </row>
    <row r="37" spans="1:17">
      <c r="A37" s="387" t="s">
        <v>452</v>
      </c>
      <c r="B37" s="1074">
        <v>198323</v>
      </c>
      <c r="C37" s="1075">
        <v>3.5</v>
      </c>
      <c r="D37" s="1074">
        <v>235059</v>
      </c>
      <c r="E37" s="1075">
        <v>3.9</v>
      </c>
      <c r="F37" s="1074">
        <v>261734</v>
      </c>
      <c r="G37" s="1075">
        <v>4.0999999999999996</v>
      </c>
      <c r="H37" s="1074">
        <v>288197</v>
      </c>
      <c r="I37" s="1075">
        <v>4</v>
      </c>
      <c r="J37" s="1076">
        <v>384687</v>
      </c>
      <c r="K37" s="1075">
        <v>5.0999999999999996</v>
      </c>
      <c r="L37" s="1076">
        <v>347134</v>
      </c>
      <c r="M37" s="1075">
        <v>4.5999999999999996</v>
      </c>
      <c r="N37" s="1077">
        <v>-9.7619623226155294</v>
      </c>
      <c r="O37" s="368"/>
      <c r="P37" s="381"/>
      <c r="Q37" s="382"/>
    </row>
    <row r="38" spans="1:17">
      <c r="A38" s="387" t="s">
        <v>453</v>
      </c>
      <c r="B38" s="1074">
        <v>396279</v>
      </c>
      <c r="C38" s="1075">
        <v>6.9</v>
      </c>
      <c r="D38" s="1074">
        <v>370614</v>
      </c>
      <c r="E38" s="1075">
        <v>6.2</v>
      </c>
      <c r="F38" s="1074">
        <v>350141</v>
      </c>
      <c r="G38" s="1075">
        <v>5.5</v>
      </c>
      <c r="H38" s="1074">
        <v>437183</v>
      </c>
      <c r="I38" s="1075">
        <v>6.1</v>
      </c>
      <c r="J38" s="1076">
        <v>354377</v>
      </c>
      <c r="K38" s="1075">
        <v>4.7</v>
      </c>
      <c r="L38" s="1076">
        <v>334783</v>
      </c>
      <c r="M38" s="1075">
        <v>4.5</v>
      </c>
      <c r="N38" s="1077">
        <v>-5.5291398708155439</v>
      </c>
      <c r="O38" s="368"/>
      <c r="P38" s="381"/>
      <c r="Q38" s="382"/>
    </row>
    <row r="39" spans="1:17">
      <c r="A39" s="387" t="s">
        <v>454</v>
      </c>
      <c r="B39" s="1074">
        <v>88752</v>
      </c>
      <c r="C39" s="1075">
        <v>1.5</v>
      </c>
      <c r="D39" s="1074">
        <v>89438</v>
      </c>
      <c r="E39" s="1075">
        <v>1.5</v>
      </c>
      <c r="F39" s="1074">
        <v>71981</v>
      </c>
      <c r="G39" s="1075">
        <v>1.1000000000000001</v>
      </c>
      <c r="H39" s="1074">
        <v>80711</v>
      </c>
      <c r="I39" s="1075">
        <v>1.1000000000000001</v>
      </c>
      <c r="J39" s="1076">
        <v>66676</v>
      </c>
      <c r="K39" s="1075">
        <v>0.9</v>
      </c>
      <c r="L39" s="1076">
        <v>57940</v>
      </c>
      <c r="M39" s="1075">
        <v>0.8</v>
      </c>
      <c r="N39" s="1077">
        <v>-13.102165696802448</v>
      </c>
      <c r="O39" s="368"/>
      <c r="P39" s="381"/>
      <c r="Q39" s="382"/>
    </row>
    <row r="40" spans="1:17">
      <c r="A40" s="387" t="s">
        <v>455</v>
      </c>
      <c r="B40" s="1074">
        <v>58950</v>
      </c>
      <c r="C40" s="1075">
        <v>1</v>
      </c>
      <c r="D40" s="1074">
        <v>61837</v>
      </c>
      <c r="E40" s="1075">
        <v>1</v>
      </c>
      <c r="F40" s="1074">
        <v>63254</v>
      </c>
      <c r="G40" s="1075">
        <v>1</v>
      </c>
      <c r="H40" s="1074">
        <v>96593</v>
      </c>
      <c r="I40" s="1075">
        <v>1.3</v>
      </c>
      <c r="J40" s="1076">
        <v>71906</v>
      </c>
      <c r="K40" s="1075">
        <v>0.9</v>
      </c>
      <c r="L40" s="1076">
        <v>130262</v>
      </c>
      <c r="M40" s="1075">
        <v>1.7</v>
      </c>
      <c r="N40" s="1077">
        <v>81.155953606096858</v>
      </c>
      <c r="O40" s="368"/>
      <c r="P40" s="381"/>
      <c r="Q40" s="382"/>
    </row>
    <row r="41" spans="1:17">
      <c r="A41" s="387" t="s">
        <v>456</v>
      </c>
      <c r="B41" s="1074">
        <v>26243</v>
      </c>
      <c r="C41" s="1075">
        <v>0.5</v>
      </c>
      <c r="D41" s="1074">
        <v>26194</v>
      </c>
      <c r="E41" s="1075">
        <v>0.4</v>
      </c>
      <c r="F41" s="1074">
        <v>24684</v>
      </c>
      <c r="G41" s="1075">
        <v>0.4</v>
      </c>
      <c r="H41" s="1074">
        <v>31528</v>
      </c>
      <c r="I41" s="1075">
        <v>0.4</v>
      </c>
      <c r="J41" s="1076">
        <v>27484</v>
      </c>
      <c r="K41" s="1075">
        <v>0.4</v>
      </c>
      <c r="L41" s="1076">
        <v>30453</v>
      </c>
      <c r="M41" s="1075">
        <v>0.4</v>
      </c>
      <c r="N41" s="1077">
        <v>10.802648813855335</v>
      </c>
      <c r="O41" s="368"/>
      <c r="P41" s="381"/>
      <c r="Q41" s="382"/>
    </row>
    <row r="42" spans="1:17">
      <c r="A42" s="387" t="s">
        <v>457</v>
      </c>
      <c r="B42" s="1074">
        <v>12124</v>
      </c>
      <c r="C42" s="1075">
        <v>0.2</v>
      </c>
      <c r="D42" s="1074">
        <v>13034</v>
      </c>
      <c r="E42" s="1075">
        <v>0.2</v>
      </c>
      <c r="F42" s="1074">
        <v>16365</v>
      </c>
      <c r="G42" s="1075">
        <v>0.3</v>
      </c>
      <c r="H42" s="1074">
        <v>30474</v>
      </c>
      <c r="I42" s="1075">
        <v>0.4</v>
      </c>
      <c r="J42" s="1076">
        <v>37727</v>
      </c>
      <c r="K42" s="1075">
        <v>0.5</v>
      </c>
      <c r="L42" s="1076">
        <v>31947</v>
      </c>
      <c r="M42" s="1075">
        <v>0.4</v>
      </c>
      <c r="N42" s="1077">
        <v>-15.320592678983221</v>
      </c>
      <c r="O42" s="368"/>
      <c r="P42" s="381"/>
      <c r="Q42" s="382"/>
    </row>
    <row r="43" spans="1:17">
      <c r="A43" s="387" t="s">
        <v>458</v>
      </c>
      <c r="B43" s="1074">
        <v>39320</v>
      </c>
      <c r="C43" s="1075">
        <v>0.7</v>
      </c>
      <c r="D43" s="1074">
        <v>44729</v>
      </c>
      <c r="E43" s="1075">
        <v>0.7</v>
      </c>
      <c r="F43" s="1074">
        <v>50720</v>
      </c>
      <c r="G43" s="1075">
        <v>0.8</v>
      </c>
      <c r="H43" s="1074">
        <v>60887</v>
      </c>
      <c r="I43" s="1075">
        <v>0.8</v>
      </c>
      <c r="J43" s="1076">
        <v>139812</v>
      </c>
      <c r="K43" s="1075">
        <v>1.8</v>
      </c>
      <c r="L43" s="1076">
        <v>116769</v>
      </c>
      <c r="M43" s="1075">
        <v>1.6</v>
      </c>
      <c r="N43" s="1077">
        <v>-16.481417904042573</v>
      </c>
      <c r="O43" s="368"/>
      <c r="P43" s="381"/>
      <c r="Q43" s="382"/>
    </row>
    <row r="44" spans="1:17">
      <c r="A44" s="387" t="s">
        <v>459</v>
      </c>
      <c r="B44" s="1074">
        <v>25384</v>
      </c>
      <c r="C44" s="1075">
        <v>0.4</v>
      </c>
      <c r="D44" s="1074">
        <v>27219</v>
      </c>
      <c r="E44" s="1075">
        <v>0.5</v>
      </c>
      <c r="F44" s="1074">
        <v>21600</v>
      </c>
      <c r="G44" s="1075">
        <v>0.3</v>
      </c>
      <c r="H44" s="1074">
        <v>30251</v>
      </c>
      <c r="I44" s="1075">
        <v>0.4</v>
      </c>
      <c r="J44" s="1076">
        <v>30826</v>
      </c>
      <c r="K44" s="1075">
        <v>0.4</v>
      </c>
      <c r="L44" s="1076">
        <v>39732</v>
      </c>
      <c r="M44" s="1075">
        <v>0.5</v>
      </c>
      <c r="N44" s="1077">
        <v>28.891195743852592</v>
      </c>
      <c r="O44" s="368"/>
      <c r="P44" s="381"/>
      <c r="Q44" s="382"/>
    </row>
    <row r="45" spans="1:17">
      <c r="A45" s="385"/>
      <c r="B45" s="1074"/>
      <c r="C45" s="1075"/>
      <c r="D45" s="1074"/>
      <c r="E45" s="1075"/>
      <c r="F45" s="1074"/>
      <c r="G45" s="1075"/>
      <c r="H45" s="1074"/>
      <c r="I45" s="1075"/>
      <c r="J45" s="1076"/>
      <c r="K45" s="1075"/>
      <c r="L45" s="1076"/>
      <c r="M45" s="1075"/>
      <c r="N45" s="1077"/>
      <c r="O45" s="368"/>
      <c r="P45" s="381"/>
      <c r="Q45" s="382"/>
    </row>
    <row r="46" spans="1:17">
      <c r="A46" s="386" t="s">
        <v>460</v>
      </c>
      <c r="B46" s="1078">
        <v>1267443</v>
      </c>
      <c r="C46" s="1071">
        <v>22.1</v>
      </c>
      <c r="D46" s="1078">
        <v>1418468</v>
      </c>
      <c r="E46" s="1071">
        <v>23.6</v>
      </c>
      <c r="F46" s="1078">
        <v>1632088</v>
      </c>
      <c r="G46" s="1071">
        <v>25.6</v>
      </c>
      <c r="H46" s="1078">
        <v>1799776</v>
      </c>
      <c r="I46" s="1071">
        <v>25</v>
      </c>
      <c r="J46" s="1079">
        <v>1813121</v>
      </c>
      <c r="K46" s="1071">
        <v>23.9</v>
      </c>
      <c r="L46" s="1079">
        <v>1809420</v>
      </c>
      <c r="M46" s="1071">
        <v>24.2</v>
      </c>
      <c r="N46" s="1073">
        <v>-0.20412316662815114</v>
      </c>
      <c r="O46" s="368"/>
      <c r="P46" s="381"/>
      <c r="Q46" s="382"/>
    </row>
    <row r="47" spans="1:17">
      <c r="A47" s="383" t="s">
        <v>428</v>
      </c>
      <c r="B47" s="1078"/>
      <c r="C47" s="1071"/>
      <c r="D47" s="1078"/>
      <c r="E47" s="1071"/>
      <c r="F47" s="1078"/>
      <c r="G47" s="1071"/>
      <c r="H47" s="1078"/>
      <c r="I47" s="1071"/>
      <c r="J47" s="1079"/>
      <c r="K47" s="1071"/>
      <c r="L47" s="1079"/>
      <c r="M47" s="1071"/>
      <c r="N47" s="1073"/>
      <c r="O47" s="368"/>
      <c r="P47" s="381"/>
    </row>
    <row r="48" spans="1:17">
      <c r="A48" s="387" t="s">
        <v>461</v>
      </c>
      <c r="B48" s="1074">
        <v>228438</v>
      </c>
      <c r="C48" s="1075">
        <v>4</v>
      </c>
      <c r="D48" s="1074">
        <v>239104</v>
      </c>
      <c r="E48" s="1075">
        <v>4</v>
      </c>
      <c r="F48" s="1074">
        <v>330839</v>
      </c>
      <c r="G48" s="1075">
        <v>5.2</v>
      </c>
      <c r="H48" s="1074">
        <v>374974</v>
      </c>
      <c r="I48" s="1075">
        <v>5.2</v>
      </c>
      <c r="J48" s="1076">
        <v>360494</v>
      </c>
      <c r="K48" s="1075">
        <v>4.7</v>
      </c>
      <c r="L48" s="1076">
        <v>319937</v>
      </c>
      <c r="M48" s="1075">
        <v>4.3</v>
      </c>
      <c r="N48" s="1077">
        <v>-11.250395290906368</v>
      </c>
      <c r="O48" s="368"/>
      <c r="P48" s="381"/>
    </row>
    <row r="49" spans="1:16">
      <c r="A49" s="387" t="s">
        <v>462</v>
      </c>
      <c r="B49" s="1074">
        <v>171732</v>
      </c>
      <c r="C49" s="1075">
        <v>3</v>
      </c>
      <c r="D49" s="1074">
        <v>210954</v>
      </c>
      <c r="E49" s="1075">
        <v>3.5</v>
      </c>
      <c r="F49" s="1074">
        <v>248714</v>
      </c>
      <c r="G49" s="1075">
        <v>3.9</v>
      </c>
      <c r="H49" s="1074">
        <v>302401</v>
      </c>
      <c r="I49" s="1075">
        <v>4.2</v>
      </c>
      <c r="J49" s="1076">
        <v>410972</v>
      </c>
      <c r="K49" s="1075">
        <v>5.4</v>
      </c>
      <c r="L49" s="1076">
        <v>546689</v>
      </c>
      <c r="M49" s="1075">
        <v>7.3</v>
      </c>
      <c r="N49" s="1077">
        <v>33.023417653757434</v>
      </c>
      <c r="O49" s="368"/>
      <c r="P49" s="381"/>
    </row>
    <row r="50" spans="1:16">
      <c r="A50" s="387" t="s">
        <v>463</v>
      </c>
      <c r="B50" s="1074">
        <v>106586</v>
      </c>
      <c r="C50" s="1075">
        <v>1.9</v>
      </c>
      <c r="D50" s="1074">
        <v>131028</v>
      </c>
      <c r="E50" s="1075">
        <v>2.2000000000000002</v>
      </c>
      <c r="F50" s="1074">
        <v>127767</v>
      </c>
      <c r="G50" s="1075">
        <v>2</v>
      </c>
      <c r="H50" s="1074">
        <v>144755</v>
      </c>
      <c r="I50" s="1075">
        <v>2</v>
      </c>
      <c r="J50" s="1076">
        <v>150073</v>
      </c>
      <c r="K50" s="1075">
        <v>2</v>
      </c>
      <c r="L50" s="1076">
        <v>156102</v>
      </c>
      <c r="M50" s="1075">
        <v>2.1</v>
      </c>
      <c r="N50" s="1077">
        <v>4.0173782092714871</v>
      </c>
      <c r="O50" s="368"/>
      <c r="P50" s="381"/>
    </row>
    <row r="51" spans="1:16">
      <c r="A51" s="387" t="s">
        <v>464</v>
      </c>
      <c r="B51" s="1074">
        <v>4531</v>
      </c>
      <c r="C51" s="1075">
        <v>0.1</v>
      </c>
      <c r="D51" s="1074">
        <v>8544</v>
      </c>
      <c r="E51" s="1075">
        <v>0.1</v>
      </c>
      <c r="F51" s="1074">
        <v>10371</v>
      </c>
      <c r="G51" s="1075">
        <v>0.2</v>
      </c>
      <c r="H51" s="1074">
        <v>13089</v>
      </c>
      <c r="I51" s="1075">
        <v>0.2</v>
      </c>
      <c r="J51" s="1076">
        <v>20203</v>
      </c>
      <c r="K51" s="1075">
        <v>0.3</v>
      </c>
      <c r="L51" s="1076">
        <v>24990</v>
      </c>
      <c r="M51" s="1075">
        <v>0.3</v>
      </c>
      <c r="N51" s="1077">
        <v>23.694500816710391</v>
      </c>
      <c r="O51" s="368"/>
      <c r="P51" s="381"/>
    </row>
    <row r="52" spans="1:16">
      <c r="A52" s="387" t="s">
        <v>465</v>
      </c>
      <c r="B52" s="1074">
        <v>2860</v>
      </c>
      <c r="C52" s="1075">
        <v>0</v>
      </c>
      <c r="D52" s="1074">
        <v>3444</v>
      </c>
      <c r="E52" s="1075">
        <v>0.1</v>
      </c>
      <c r="F52" s="1074">
        <v>2061</v>
      </c>
      <c r="G52" s="1075">
        <v>0.03</v>
      </c>
      <c r="H52" s="1074">
        <v>1952</v>
      </c>
      <c r="I52" s="1075">
        <v>0</v>
      </c>
      <c r="J52" s="1076">
        <v>3764</v>
      </c>
      <c r="K52" s="1075">
        <v>0</v>
      </c>
      <c r="L52" s="1076">
        <v>1152</v>
      </c>
      <c r="M52" s="1075">
        <v>0</v>
      </c>
      <c r="N52" s="1077">
        <v>-69.394261424017003</v>
      </c>
      <c r="O52" s="368"/>
      <c r="P52" s="381"/>
    </row>
    <row r="53" spans="1:16">
      <c r="A53" s="387" t="s">
        <v>321</v>
      </c>
      <c r="B53" s="1074">
        <v>709396</v>
      </c>
      <c r="C53" s="1075">
        <v>12.4</v>
      </c>
      <c r="D53" s="1074">
        <v>773807</v>
      </c>
      <c r="E53" s="1075">
        <v>12.9</v>
      </c>
      <c r="F53" s="1074">
        <v>854829</v>
      </c>
      <c r="G53" s="1075">
        <v>13.4</v>
      </c>
      <c r="H53" s="1074">
        <v>889739</v>
      </c>
      <c r="I53" s="1075">
        <v>12.3</v>
      </c>
      <c r="J53" s="1076">
        <v>816600</v>
      </c>
      <c r="K53" s="1075">
        <v>10.7</v>
      </c>
      <c r="L53" s="1076">
        <v>720050</v>
      </c>
      <c r="M53" s="1075">
        <v>9.6</v>
      </c>
      <c r="N53" s="1077">
        <v>-11.823414156257654</v>
      </c>
      <c r="O53" s="368"/>
      <c r="P53" s="381"/>
    </row>
    <row r="54" spans="1:16">
      <c r="A54" s="385"/>
      <c r="B54" s="1074"/>
      <c r="C54" s="1075"/>
      <c r="D54" s="1074"/>
      <c r="E54" s="1075"/>
      <c r="F54" s="1074"/>
      <c r="G54" s="1075"/>
      <c r="H54" s="1074"/>
      <c r="I54" s="1075"/>
      <c r="J54" s="1076"/>
      <c r="K54" s="1075"/>
      <c r="L54" s="1076"/>
      <c r="M54" s="1075"/>
      <c r="N54" s="1077"/>
      <c r="O54" s="368"/>
      <c r="P54" s="381"/>
    </row>
    <row r="55" spans="1:16">
      <c r="A55" s="386" t="s">
        <v>466</v>
      </c>
      <c r="B55" s="1078">
        <v>5733134</v>
      </c>
      <c r="C55" s="1071">
        <v>100</v>
      </c>
      <c r="D55" s="1078">
        <v>6009406</v>
      </c>
      <c r="E55" s="1071">
        <v>100</v>
      </c>
      <c r="F55" s="1078">
        <v>6378604</v>
      </c>
      <c r="G55" s="1071">
        <v>100</v>
      </c>
      <c r="H55" s="1078">
        <v>7208813</v>
      </c>
      <c r="I55" s="1071">
        <v>100</v>
      </c>
      <c r="J55" s="1079">
        <v>7601810</v>
      </c>
      <c r="K55" s="1071">
        <v>100</v>
      </c>
      <c r="L55" s="1079">
        <v>7473429</v>
      </c>
      <c r="M55" s="1071">
        <v>100</v>
      </c>
      <c r="N55" s="1073">
        <v>-1.6888214780427295</v>
      </c>
      <c r="O55" s="368"/>
      <c r="P55" s="381"/>
    </row>
    <row r="56" spans="1:16" ht="21.75" customHeight="1">
      <c r="A56" s="391"/>
      <c r="B56" s="1080"/>
      <c r="C56" s="1080"/>
      <c r="D56" s="1080"/>
      <c r="E56" s="1080"/>
      <c r="F56" s="1080"/>
      <c r="G56" s="1080"/>
      <c r="H56" s="1080"/>
      <c r="I56" s="1080"/>
      <c r="J56" s="1081"/>
      <c r="K56" s="1082"/>
      <c r="L56" s="1081"/>
      <c r="M56" s="1082"/>
      <c r="N56" s="1083"/>
      <c r="O56" s="368"/>
      <c r="P56" s="381"/>
    </row>
    <row r="57" spans="1:16" ht="31.5" customHeight="1">
      <c r="A57" s="1529" t="s">
        <v>1160</v>
      </c>
      <c r="B57" s="1529"/>
      <c r="C57" s="1529"/>
      <c r="D57" s="1529"/>
      <c r="E57" s="1529"/>
      <c r="F57" s="1529"/>
      <c r="G57" s="1529"/>
      <c r="H57" s="1529"/>
      <c r="I57" s="1529"/>
      <c r="J57" s="1529"/>
      <c r="K57" s="1529"/>
      <c r="L57" s="1039"/>
      <c r="M57" s="1039"/>
      <c r="N57" s="1040" t="s">
        <v>1153</v>
      </c>
      <c r="O57" s="368"/>
    </row>
    <row r="58" spans="1:16" ht="17.25" customHeight="1">
      <c r="A58" s="1523" t="s">
        <v>467</v>
      </c>
      <c r="B58" s="1523"/>
      <c r="C58" s="1523"/>
      <c r="D58" s="1523"/>
      <c r="E58" s="1523"/>
      <c r="F58" s="1523"/>
      <c r="G58" s="1523"/>
      <c r="H58" s="1523"/>
      <c r="I58" s="1523"/>
      <c r="J58" s="1041"/>
      <c r="K58" s="1041"/>
      <c r="L58" s="1041"/>
      <c r="M58" s="1041"/>
      <c r="N58" s="1042"/>
      <c r="O58" s="368"/>
    </row>
    <row r="59" spans="1:16">
      <c r="A59" s="1522" t="s">
        <v>468</v>
      </c>
      <c r="B59" s="1522"/>
      <c r="C59" s="1522"/>
      <c r="D59" s="1522"/>
      <c r="E59" s="1522"/>
      <c r="F59" s="1522"/>
      <c r="G59" s="1522"/>
      <c r="H59" s="1522"/>
      <c r="I59" s="1522"/>
      <c r="J59" s="1522"/>
      <c r="K59" s="1522"/>
      <c r="L59" s="1522"/>
      <c r="M59" s="1522"/>
      <c r="N59" s="1522"/>
      <c r="O59" s="368"/>
    </row>
    <row r="60" spans="1:16">
      <c r="A60" s="1522" t="s">
        <v>469</v>
      </c>
      <c r="B60" s="1522"/>
      <c r="C60" s="1522"/>
      <c r="D60" s="1522"/>
      <c r="E60" s="1522"/>
      <c r="F60" s="1522"/>
      <c r="G60" s="1522"/>
      <c r="H60" s="1522"/>
      <c r="I60" s="1522"/>
      <c r="J60" s="1522"/>
      <c r="K60" s="1522"/>
      <c r="L60" s="1522"/>
      <c r="M60" s="1522"/>
      <c r="N60" s="1522"/>
      <c r="O60" s="368"/>
    </row>
    <row r="61" spans="1:16">
      <c r="A61" s="1523" t="s">
        <v>470</v>
      </c>
      <c r="B61" s="1523"/>
      <c r="C61" s="1523"/>
      <c r="D61" s="1523"/>
      <c r="E61" s="1523"/>
      <c r="F61" s="1523"/>
      <c r="G61" s="1523"/>
      <c r="H61" s="1523"/>
      <c r="I61" s="1523"/>
      <c r="J61" s="1043"/>
      <c r="K61" s="1043"/>
      <c r="L61" s="1043"/>
      <c r="M61" s="1043"/>
      <c r="N61" s="1044"/>
      <c r="O61" s="368"/>
    </row>
    <row r="62" spans="1:16">
      <c r="A62" s="1045" t="s">
        <v>471</v>
      </c>
      <c r="B62" s="1045"/>
      <c r="C62" s="1045"/>
      <c r="D62" s="1045"/>
      <c r="E62" s="1045"/>
      <c r="F62" s="1045"/>
      <c r="G62" s="1045"/>
      <c r="H62" s="1045"/>
      <c r="I62" s="1045"/>
      <c r="J62" s="1043"/>
      <c r="K62" s="1043"/>
      <c r="L62" s="1043"/>
      <c r="M62" s="1043"/>
      <c r="N62" s="1044"/>
      <c r="O62" s="368"/>
    </row>
    <row r="63" spans="1:16" ht="48" customHeight="1">
      <c r="A63" s="1524"/>
      <c r="B63" s="1524"/>
      <c r="C63" s="1524"/>
      <c r="D63" s="1524"/>
      <c r="E63" s="1524"/>
      <c r="F63" s="1524"/>
      <c r="G63" s="1524"/>
      <c r="H63" s="1524"/>
      <c r="I63" s="1524"/>
      <c r="J63" s="1524"/>
      <c r="K63" s="1524"/>
      <c r="L63" s="1524"/>
      <c r="M63" s="1524"/>
      <c r="N63" s="1524"/>
      <c r="O63" s="1524"/>
    </row>
    <row r="64" spans="1:16" ht="52.5">
      <c r="A64" s="383" t="s">
        <v>472</v>
      </c>
      <c r="B64" s="397"/>
      <c r="C64" s="397"/>
      <c r="D64" s="397"/>
      <c r="E64" s="397"/>
      <c r="F64" s="397"/>
      <c r="G64" s="397"/>
      <c r="H64" s="397"/>
      <c r="I64" s="397"/>
      <c r="J64" s="397"/>
      <c r="K64" s="397"/>
      <c r="L64" s="397"/>
      <c r="M64" s="397"/>
      <c r="N64" s="396"/>
      <c r="O64" s="368"/>
    </row>
    <row r="65" spans="1:15" ht="16.5">
      <c r="A65" s="385"/>
      <c r="B65" s="397"/>
      <c r="C65" s="397"/>
      <c r="D65" s="397"/>
      <c r="E65" s="397"/>
      <c r="F65" s="397"/>
      <c r="G65" s="397"/>
      <c r="H65" s="397"/>
      <c r="I65" s="397"/>
      <c r="J65" s="397"/>
      <c r="K65" s="397"/>
      <c r="L65" s="397"/>
      <c r="M65" s="397"/>
      <c r="N65" s="396"/>
      <c r="O65" s="368"/>
    </row>
    <row r="66" spans="1:15" ht="16.5">
      <c r="A66" s="392"/>
      <c r="B66" s="397"/>
      <c r="C66" s="397"/>
      <c r="D66" s="397"/>
      <c r="E66" s="397"/>
      <c r="F66" s="397"/>
      <c r="G66" s="397"/>
      <c r="H66" s="397"/>
      <c r="I66" s="397"/>
      <c r="J66" s="397"/>
      <c r="K66" s="397"/>
      <c r="L66" s="397"/>
      <c r="M66" s="397"/>
      <c r="N66" s="396"/>
      <c r="O66" s="368"/>
    </row>
    <row r="67" spans="1:15" ht="16.5">
      <c r="A67" s="392"/>
      <c r="B67" s="393"/>
      <c r="C67" s="397"/>
      <c r="D67" s="393"/>
      <c r="E67" s="397"/>
      <c r="F67" s="393"/>
      <c r="G67" s="397"/>
      <c r="H67" s="393"/>
      <c r="I67" s="397"/>
      <c r="J67" s="397"/>
      <c r="K67" s="397"/>
      <c r="L67" s="397"/>
      <c r="M67" s="397"/>
      <c r="N67" s="396"/>
      <c r="O67" s="368"/>
    </row>
    <row r="68" spans="1:15" ht="16.5">
      <c r="A68" s="392"/>
      <c r="B68" s="397"/>
      <c r="C68" s="397"/>
      <c r="D68" s="397"/>
      <c r="E68" s="397"/>
      <c r="F68" s="397"/>
      <c r="G68" s="397"/>
      <c r="H68" s="397"/>
      <c r="I68" s="397"/>
      <c r="J68" s="397"/>
      <c r="K68" s="397"/>
      <c r="L68" s="397"/>
      <c r="M68" s="397"/>
      <c r="N68" s="396"/>
      <c r="O68" s="368"/>
    </row>
    <row r="69" spans="1:15" ht="16.5">
      <c r="A69" s="392"/>
      <c r="B69" s="393"/>
      <c r="C69" s="397"/>
      <c r="D69" s="393"/>
      <c r="E69" s="397"/>
      <c r="F69" s="393"/>
      <c r="G69" s="397"/>
      <c r="H69" s="393"/>
      <c r="I69" s="397"/>
      <c r="J69" s="397"/>
      <c r="K69" s="397"/>
      <c r="L69" s="397"/>
      <c r="M69" s="397"/>
      <c r="N69" s="396"/>
      <c r="O69" s="368"/>
    </row>
    <row r="70" spans="1:15" ht="16.5">
      <c r="A70" s="385"/>
      <c r="B70" s="397"/>
      <c r="C70" s="397"/>
      <c r="D70" s="397"/>
      <c r="E70" s="397"/>
      <c r="F70" s="397"/>
      <c r="G70" s="397"/>
      <c r="H70" s="397"/>
      <c r="I70" s="397"/>
      <c r="J70" s="397"/>
      <c r="K70" s="397"/>
      <c r="L70" s="397"/>
      <c r="M70" s="397"/>
      <c r="N70" s="396"/>
      <c r="O70" s="368"/>
    </row>
    <row r="71" spans="1:15" ht="16.5">
      <c r="A71" s="392"/>
      <c r="B71" s="393"/>
      <c r="C71" s="397"/>
      <c r="D71" s="393"/>
      <c r="E71" s="397"/>
      <c r="F71" s="393"/>
      <c r="G71" s="397"/>
      <c r="H71" s="393"/>
      <c r="I71" s="397"/>
      <c r="J71" s="397"/>
      <c r="K71" s="397"/>
      <c r="L71" s="397"/>
      <c r="M71" s="397"/>
      <c r="N71" s="396"/>
      <c r="O71" s="368"/>
    </row>
    <row r="72" spans="1:15">
      <c r="A72" s="398"/>
      <c r="B72" s="398"/>
      <c r="C72" s="398"/>
      <c r="D72" s="398"/>
      <c r="E72" s="398"/>
      <c r="F72" s="398"/>
      <c r="G72" s="398"/>
      <c r="H72" s="398"/>
      <c r="I72" s="398"/>
      <c r="J72" s="398"/>
      <c r="K72" s="398"/>
      <c r="L72" s="398"/>
      <c r="M72" s="398"/>
      <c r="N72" s="399"/>
      <c r="O72" s="368"/>
    </row>
    <row r="73" spans="1:15" ht="16.5">
      <c r="A73" s="385"/>
      <c r="B73" s="398"/>
      <c r="C73" s="398"/>
      <c r="D73" s="398"/>
      <c r="E73" s="398"/>
      <c r="F73" s="398"/>
      <c r="G73" s="398"/>
      <c r="H73" s="398"/>
      <c r="I73" s="398"/>
      <c r="J73" s="395"/>
      <c r="K73" s="394"/>
      <c r="L73" s="395"/>
      <c r="M73" s="394"/>
      <c r="N73" s="399"/>
      <c r="O73" s="368"/>
    </row>
    <row r="74" spans="1:15">
      <c r="A74" s="385"/>
      <c r="B74" s="398"/>
      <c r="C74" s="398"/>
      <c r="D74" s="398"/>
      <c r="E74" s="398"/>
      <c r="F74" s="398"/>
      <c r="G74" s="398"/>
      <c r="H74" s="398"/>
      <c r="I74" s="398"/>
      <c r="J74" s="398"/>
      <c r="K74" s="398"/>
      <c r="L74" s="398"/>
      <c r="M74" s="398"/>
      <c r="N74" s="399"/>
      <c r="O74" s="368"/>
    </row>
    <row r="75" spans="1:15">
      <c r="A75" s="385"/>
      <c r="B75" s="398"/>
      <c r="C75" s="398"/>
      <c r="D75" s="398"/>
      <c r="E75" s="398"/>
      <c r="F75" s="398"/>
      <c r="G75" s="398"/>
      <c r="H75" s="398"/>
      <c r="I75" s="398"/>
      <c r="J75" s="398"/>
      <c r="K75" s="398"/>
      <c r="L75" s="398"/>
      <c r="M75" s="398"/>
      <c r="N75" s="399"/>
      <c r="O75" s="368"/>
    </row>
    <row r="76" spans="1:15">
      <c r="A76" s="385"/>
      <c r="B76" s="398"/>
      <c r="C76" s="398"/>
      <c r="D76" s="398"/>
      <c r="E76" s="398"/>
      <c r="F76" s="398"/>
      <c r="G76" s="398"/>
      <c r="H76" s="398"/>
      <c r="I76" s="398"/>
      <c r="J76" s="398"/>
      <c r="K76" s="398"/>
      <c r="L76" s="398"/>
      <c r="M76" s="398"/>
      <c r="N76" s="399"/>
      <c r="O76" s="368"/>
    </row>
    <row r="77" spans="1:15">
      <c r="A77" s="385"/>
      <c r="B77" s="398"/>
      <c r="C77" s="398"/>
      <c r="D77" s="398"/>
      <c r="E77" s="398"/>
      <c r="F77" s="398"/>
      <c r="G77" s="398"/>
      <c r="H77" s="398"/>
      <c r="I77" s="398"/>
      <c r="J77" s="398"/>
      <c r="K77" s="398"/>
      <c r="L77" s="398"/>
      <c r="M77" s="398"/>
      <c r="N77" s="399"/>
      <c r="O77" s="368"/>
    </row>
    <row r="78" spans="1:15" s="401" customFormat="1">
      <c r="A78" s="398"/>
      <c r="B78" s="398"/>
      <c r="C78" s="400"/>
      <c r="D78" s="398"/>
      <c r="E78" s="400"/>
      <c r="F78" s="398"/>
      <c r="G78" s="400"/>
      <c r="H78" s="398"/>
      <c r="I78" s="400"/>
      <c r="J78" s="398"/>
      <c r="K78" s="398"/>
      <c r="L78" s="398"/>
      <c r="M78" s="398"/>
      <c r="N78" s="399"/>
      <c r="O78" s="398"/>
    </row>
    <row r="79" spans="1:15">
      <c r="A79" s="398"/>
      <c r="B79" s="398"/>
      <c r="C79" s="398"/>
      <c r="D79" s="398"/>
      <c r="E79" s="398"/>
      <c r="F79" s="398"/>
      <c r="G79" s="398"/>
      <c r="H79" s="398"/>
      <c r="I79" s="398"/>
      <c r="J79" s="398"/>
      <c r="K79" s="398"/>
      <c r="L79" s="398"/>
      <c r="M79" s="398"/>
      <c r="N79" s="399"/>
      <c r="O79" s="368"/>
    </row>
    <row r="80" spans="1:15">
      <c r="A80" s="398"/>
      <c r="B80" s="398"/>
      <c r="C80" s="398"/>
      <c r="D80" s="398"/>
      <c r="E80" s="398"/>
      <c r="F80" s="398"/>
      <c r="G80" s="398"/>
      <c r="H80" s="398"/>
      <c r="I80" s="398"/>
      <c r="J80" s="398"/>
      <c r="K80" s="398"/>
      <c r="L80" s="398"/>
      <c r="M80" s="398"/>
      <c r="N80" s="399"/>
      <c r="O80" s="368"/>
    </row>
    <row r="81" spans="1:15">
      <c r="A81" s="398"/>
      <c r="B81" s="398"/>
      <c r="C81" s="398"/>
      <c r="D81" s="398"/>
      <c r="E81" s="398"/>
      <c r="F81" s="398"/>
      <c r="G81" s="398"/>
      <c r="H81" s="398"/>
      <c r="I81" s="398"/>
      <c r="J81" s="398"/>
      <c r="K81" s="398"/>
      <c r="L81" s="398"/>
      <c r="M81" s="398"/>
      <c r="N81" s="399"/>
      <c r="O81" s="368"/>
    </row>
    <row r="82" spans="1:15">
      <c r="A82" s="398"/>
      <c r="B82" s="398"/>
      <c r="C82" s="398"/>
      <c r="D82" s="398"/>
      <c r="E82" s="398"/>
      <c r="F82" s="398"/>
      <c r="G82" s="398"/>
      <c r="H82" s="398"/>
      <c r="I82" s="398"/>
      <c r="J82" s="398"/>
      <c r="K82" s="398"/>
      <c r="L82" s="398"/>
      <c r="M82" s="398"/>
      <c r="N82" s="399"/>
      <c r="O82" s="368"/>
    </row>
    <row r="83" spans="1:15">
      <c r="A83" s="398"/>
      <c r="B83" s="398"/>
      <c r="C83" s="398"/>
      <c r="D83" s="398"/>
      <c r="E83" s="398"/>
      <c r="F83" s="398"/>
      <c r="G83" s="398"/>
      <c r="H83" s="398"/>
      <c r="I83" s="398"/>
      <c r="J83" s="398"/>
      <c r="K83" s="398"/>
      <c r="L83" s="398"/>
      <c r="M83" s="398"/>
      <c r="N83" s="399"/>
      <c r="O83" s="368"/>
    </row>
    <row r="84" spans="1:15">
      <c r="A84" s="398"/>
      <c r="B84" s="398"/>
      <c r="C84" s="398"/>
      <c r="D84" s="398"/>
      <c r="E84" s="398"/>
      <c r="F84" s="398"/>
      <c r="G84" s="398"/>
      <c r="H84" s="398"/>
      <c r="I84" s="398"/>
      <c r="J84" s="398"/>
      <c r="K84" s="398"/>
      <c r="L84" s="398"/>
      <c r="M84" s="398"/>
      <c r="N84" s="399"/>
      <c r="O84" s="368"/>
    </row>
    <row r="85" spans="1:15">
      <c r="A85" s="398"/>
      <c r="B85" s="398"/>
      <c r="C85" s="398"/>
      <c r="D85" s="398"/>
      <c r="E85" s="398"/>
      <c r="F85" s="398"/>
      <c r="G85" s="398"/>
      <c r="H85" s="398"/>
      <c r="I85" s="398"/>
      <c r="J85" s="398"/>
      <c r="K85" s="398"/>
      <c r="L85" s="398"/>
      <c r="M85" s="398"/>
      <c r="N85" s="399"/>
      <c r="O85" s="368"/>
    </row>
    <row r="86" spans="1:15">
      <c r="A86" s="398"/>
      <c r="B86" s="398"/>
      <c r="C86" s="398"/>
      <c r="D86" s="398"/>
      <c r="E86" s="398"/>
      <c r="F86" s="398"/>
      <c r="G86" s="398"/>
      <c r="H86" s="398"/>
      <c r="I86" s="398"/>
      <c r="J86" s="398"/>
      <c r="K86" s="398"/>
      <c r="L86" s="398"/>
      <c r="M86" s="398"/>
      <c r="N86" s="399"/>
      <c r="O86" s="368"/>
    </row>
    <row r="87" spans="1:15">
      <c r="A87" s="398"/>
      <c r="B87" s="398"/>
      <c r="C87" s="398"/>
      <c r="D87" s="398"/>
      <c r="E87" s="398"/>
      <c r="F87" s="398"/>
      <c r="G87" s="398"/>
      <c r="H87" s="398"/>
      <c r="I87" s="398"/>
      <c r="J87" s="398"/>
      <c r="K87" s="398"/>
      <c r="L87" s="398"/>
      <c r="M87" s="398"/>
      <c r="N87" s="399"/>
      <c r="O87" s="368"/>
    </row>
    <row r="88" spans="1:15">
      <c r="A88" s="398"/>
      <c r="B88" s="398"/>
      <c r="C88" s="398"/>
      <c r="D88" s="398"/>
      <c r="E88" s="398"/>
      <c r="F88" s="398"/>
      <c r="G88" s="398"/>
      <c r="H88" s="398"/>
      <c r="I88" s="398"/>
      <c r="J88" s="398"/>
      <c r="K88" s="398"/>
      <c r="L88" s="398"/>
      <c r="M88" s="398"/>
      <c r="N88" s="399"/>
      <c r="O88" s="368"/>
    </row>
    <row r="89" spans="1:15">
      <c r="A89" s="398"/>
      <c r="B89" s="398"/>
      <c r="C89" s="398"/>
      <c r="D89" s="398"/>
      <c r="E89" s="398"/>
      <c r="F89" s="398"/>
      <c r="G89" s="398"/>
      <c r="H89" s="398"/>
      <c r="I89" s="398"/>
      <c r="J89" s="398"/>
      <c r="K89" s="398"/>
      <c r="L89" s="398"/>
      <c r="M89" s="398"/>
      <c r="N89" s="399"/>
      <c r="O89" s="368"/>
    </row>
    <row r="90" spans="1:15">
      <c r="A90" s="398"/>
      <c r="B90" s="398"/>
      <c r="C90" s="398"/>
      <c r="D90" s="398"/>
      <c r="E90" s="398"/>
      <c r="F90" s="398"/>
      <c r="G90" s="398"/>
      <c r="H90" s="398"/>
      <c r="I90" s="398"/>
      <c r="J90" s="398"/>
      <c r="K90" s="398"/>
      <c r="L90" s="398"/>
      <c r="M90" s="398"/>
      <c r="N90" s="399"/>
      <c r="O90" s="368"/>
    </row>
    <row r="91" spans="1:15">
      <c r="A91" s="398"/>
      <c r="B91" s="398"/>
      <c r="C91" s="398"/>
      <c r="D91" s="398"/>
      <c r="E91" s="398"/>
      <c r="F91" s="398"/>
      <c r="G91" s="398"/>
      <c r="H91" s="398"/>
      <c r="I91" s="398"/>
      <c r="J91" s="398"/>
      <c r="K91" s="398"/>
      <c r="L91" s="398"/>
      <c r="M91" s="398"/>
      <c r="N91" s="399"/>
      <c r="O91" s="368"/>
    </row>
    <row r="92" spans="1:15">
      <c r="A92" s="398"/>
      <c r="B92" s="398"/>
      <c r="C92" s="398"/>
      <c r="D92" s="398"/>
      <c r="E92" s="398"/>
      <c r="F92" s="398"/>
      <c r="G92" s="398"/>
      <c r="H92" s="398"/>
      <c r="I92" s="398"/>
      <c r="J92" s="398"/>
      <c r="K92" s="398"/>
      <c r="L92" s="398"/>
      <c r="M92" s="398"/>
      <c r="N92" s="399"/>
      <c r="O92" s="368"/>
    </row>
    <row r="93" spans="1:15">
      <c r="A93" s="398"/>
      <c r="B93" s="398"/>
      <c r="C93" s="398"/>
      <c r="D93" s="398"/>
      <c r="E93" s="398"/>
      <c r="F93" s="398"/>
      <c r="G93" s="398"/>
      <c r="H93" s="398"/>
      <c r="I93" s="398"/>
      <c r="J93" s="398"/>
      <c r="K93" s="398"/>
      <c r="L93" s="398"/>
      <c r="M93" s="398"/>
      <c r="N93" s="399"/>
      <c r="O93" s="368"/>
    </row>
    <row r="94" spans="1:15">
      <c r="A94" s="398"/>
      <c r="B94" s="398"/>
      <c r="C94" s="398"/>
      <c r="D94" s="398"/>
      <c r="E94" s="398"/>
      <c r="F94" s="398"/>
      <c r="G94" s="398"/>
      <c r="H94" s="398"/>
      <c r="I94" s="398"/>
      <c r="J94" s="398"/>
      <c r="K94" s="398"/>
      <c r="L94" s="398"/>
      <c r="M94" s="398"/>
      <c r="N94" s="399"/>
      <c r="O94" s="368"/>
    </row>
    <row r="95" spans="1:15">
      <c r="A95" s="398"/>
      <c r="B95" s="398"/>
      <c r="C95" s="398"/>
      <c r="D95" s="398"/>
      <c r="E95" s="398"/>
      <c r="F95" s="398"/>
      <c r="G95" s="398"/>
      <c r="H95" s="398"/>
      <c r="I95" s="398"/>
      <c r="J95" s="398"/>
      <c r="K95" s="398"/>
      <c r="L95" s="398"/>
      <c r="M95" s="398"/>
      <c r="N95" s="399"/>
      <c r="O95" s="368"/>
    </row>
    <row r="96" spans="1:15">
      <c r="A96" s="398"/>
      <c r="B96" s="398"/>
      <c r="C96" s="398"/>
      <c r="D96" s="398"/>
      <c r="E96" s="398"/>
      <c r="F96" s="398"/>
      <c r="G96" s="398"/>
      <c r="H96" s="398"/>
      <c r="I96" s="398"/>
      <c r="J96" s="398"/>
      <c r="K96" s="398"/>
      <c r="L96" s="398"/>
      <c r="M96" s="398"/>
      <c r="N96" s="399"/>
      <c r="O96" s="368"/>
    </row>
    <row r="97" spans="1:15">
      <c r="A97" s="398"/>
      <c r="B97" s="398"/>
      <c r="C97" s="398"/>
      <c r="D97" s="398"/>
      <c r="E97" s="398"/>
      <c r="F97" s="398"/>
      <c r="G97" s="398"/>
      <c r="H97" s="398"/>
      <c r="I97" s="398"/>
      <c r="J97" s="398"/>
      <c r="K97" s="398"/>
      <c r="L97" s="398"/>
      <c r="M97" s="398"/>
      <c r="N97" s="399"/>
      <c r="O97" s="368"/>
    </row>
    <row r="98" spans="1:15">
      <c r="A98" s="398"/>
      <c r="B98" s="398"/>
      <c r="C98" s="398"/>
      <c r="D98" s="398"/>
      <c r="E98" s="398"/>
      <c r="F98" s="398"/>
      <c r="G98" s="398"/>
      <c r="H98" s="398"/>
      <c r="I98" s="398"/>
      <c r="J98" s="398"/>
      <c r="K98" s="398"/>
      <c r="L98" s="398"/>
      <c r="M98" s="398"/>
      <c r="N98" s="399"/>
      <c r="O98" s="368"/>
    </row>
    <row r="99" spans="1:15">
      <c r="A99" s="398"/>
      <c r="B99" s="398"/>
      <c r="C99" s="398"/>
      <c r="D99" s="398"/>
      <c r="E99" s="398"/>
      <c r="F99" s="398"/>
      <c r="G99" s="398"/>
      <c r="H99" s="398"/>
      <c r="I99" s="398"/>
      <c r="J99" s="398"/>
      <c r="K99" s="398"/>
      <c r="L99" s="398"/>
      <c r="M99" s="398"/>
      <c r="N99" s="399"/>
      <c r="O99" s="368"/>
    </row>
    <row r="100" spans="1:15">
      <c r="A100" s="398"/>
      <c r="B100" s="398"/>
      <c r="C100" s="398"/>
      <c r="D100" s="398"/>
      <c r="E100" s="398"/>
      <c r="F100" s="398"/>
      <c r="G100" s="398"/>
      <c r="H100" s="398"/>
      <c r="I100" s="398"/>
      <c r="J100" s="398"/>
      <c r="K100" s="398"/>
      <c r="L100" s="398"/>
      <c r="M100" s="398"/>
      <c r="N100" s="399"/>
      <c r="O100" s="368"/>
    </row>
    <row r="101" spans="1:15">
      <c r="A101" s="398"/>
      <c r="B101" s="398"/>
      <c r="C101" s="398"/>
      <c r="D101" s="398"/>
      <c r="E101" s="398"/>
      <c r="F101" s="398"/>
      <c r="G101" s="398"/>
      <c r="H101" s="398"/>
      <c r="I101" s="398"/>
      <c r="J101" s="398"/>
      <c r="K101" s="398"/>
      <c r="L101" s="398"/>
      <c r="M101" s="398"/>
      <c r="N101" s="399"/>
      <c r="O101" s="368"/>
    </row>
    <row r="102" spans="1:15">
      <c r="A102" s="398"/>
      <c r="B102" s="398"/>
      <c r="C102" s="398"/>
      <c r="D102" s="398"/>
      <c r="E102" s="398"/>
      <c r="F102" s="398"/>
      <c r="G102" s="398"/>
      <c r="H102" s="398"/>
      <c r="I102" s="398"/>
      <c r="J102" s="398"/>
      <c r="K102" s="398"/>
      <c r="L102" s="398"/>
      <c r="M102" s="398"/>
      <c r="N102" s="399"/>
      <c r="O102" s="368"/>
    </row>
    <row r="103" spans="1:15">
      <c r="A103" s="398"/>
      <c r="B103" s="398"/>
      <c r="C103" s="398"/>
      <c r="D103" s="398"/>
      <c r="E103" s="398"/>
      <c r="F103" s="398"/>
      <c r="G103" s="398"/>
      <c r="H103" s="398"/>
      <c r="I103" s="398"/>
      <c r="J103" s="398"/>
      <c r="K103" s="398"/>
      <c r="L103" s="398"/>
      <c r="M103" s="398"/>
      <c r="N103" s="399"/>
      <c r="O103" s="368"/>
    </row>
    <row r="104" spans="1:15">
      <c r="A104" s="398"/>
      <c r="B104" s="398"/>
      <c r="C104" s="398"/>
      <c r="D104" s="398"/>
      <c r="E104" s="398"/>
      <c r="F104" s="398"/>
      <c r="G104" s="398"/>
      <c r="H104" s="398"/>
      <c r="I104" s="398"/>
      <c r="J104" s="398"/>
      <c r="K104" s="398"/>
      <c r="L104" s="398"/>
      <c r="M104" s="398"/>
      <c r="N104" s="399"/>
      <c r="O104" s="368"/>
    </row>
    <row r="105" spans="1:15">
      <c r="A105" s="398"/>
      <c r="B105" s="398"/>
      <c r="C105" s="398"/>
      <c r="D105" s="398"/>
      <c r="E105" s="398"/>
      <c r="F105" s="398"/>
      <c r="G105" s="398"/>
      <c r="H105" s="398"/>
      <c r="I105" s="398"/>
      <c r="J105" s="398"/>
      <c r="K105" s="398"/>
      <c r="L105" s="398"/>
      <c r="M105" s="398"/>
      <c r="N105" s="399"/>
      <c r="O105" s="368"/>
    </row>
    <row r="106" spans="1:15">
      <c r="A106" s="398"/>
      <c r="B106" s="398"/>
      <c r="C106" s="398"/>
      <c r="D106" s="398"/>
      <c r="E106" s="398"/>
      <c r="F106" s="398"/>
      <c r="G106" s="398"/>
      <c r="H106" s="398"/>
      <c r="I106" s="398"/>
      <c r="J106" s="398"/>
      <c r="K106" s="398"/>
      <c r="L106" s="398"/>
      <c r="M106" s="398"/>
      <c r="N106" s="399"/>
      <c r="O106" s="368"/>
    </row>
    <row r="107" spans="1:15">
      <c r="A107" s="398"/>
      <c r="B107" s="398"/>
      <c r="C107" s="398"/>
      <c r="D107" s="398"/>
      <c r="E107" s="398"/>
      <c r="F107" s="398"/>
      <c r="G107" s="398"/>
      <c r="H107" s="398"/>
      <c r="I107" s="398"/>
      <c r="J107" s="398"/>
      <c r="K107" s="398"/>
      <c r="L107" s="398"/>
      <c r="M107" s="398"/>
      <c r="N107" s="399"/>
      <c r="O107" s="368"/>
    </row>
    <row r="108" spans="1:15">
      <c r="A108" s="398"/>
      <c r="B108" s="398"/>
      <c r="C108" s="398"/>
      <c r="D108" s="398"/>
      <c r="E108" s="398"/>
      <c r="F108" s="398"/>
      <c r="G108" s="398"/>
      <c r="H108" s="398"/>
      <c r="I108" s="398"/>
      <c r="J108" s="398"/>
      <c r="K108" s="398"/>
      <c r="L108" s="398"/>
      <c r="M108" s="398"/>
      <c r="N108" s="399"/>
      <c r="O108" s="368"/>
    </row>
    <row r="109" spans="1:15">
      <c r="A109" s="398"/>
      <c r="B109" s="398"/>
      <c r="C109" s="398"/>
      <c r="D109" s="398"/>
      <c r="E109" s="398"/>
      <c r="F109" s="398"/>
      <c r="G109" s="398"/>
      <c r="H109" s="398"/>
      <c r="I109" s="398"/>
      <c r="J109" s="398"/>
      <c r="K109" s="398"/>
      <c r="L109" s="398"/>
      <c r="M109" s="398"/>
      <c r="N109" s="399"/>
      <c r="O109" s="368"/>
    </row>
    <row r="110" spans="1:15">
      <c r="A110" s="398"/>
      <c r="B110" s="398"/>
      <c r="C110" s="398"/>
      <c r="D110" s="398"/>
      <c r="E110" s="398"/>
      <c r="F110" s="398"/>
      <c r="G110" s="398"/>
      <c r="H110" s="398"/>
      <c r="I110" s="398"/>
      <c r="J110" s="398"/>
      <c r="K110" s="398"/>
      <c r="L110" s="398"/>
      <c r="M110" s="398"/>
      <c r="N110" s="399"/>
      <c r="O110" s="368"/>
    </row>
    <row r="115" spans="2:14" s="401" customFormat="1">
      <c r="B115" s="402"/>
      <c r="C115" s="402"/>
      <c r="D115" s="402"/>
      <c r="E115" s="402"/>
      <c r="F115" s="402"/>
      <c r="G115" s="402"/>
      <c r="H115" s="402"/>
      <c r="I115" s="402"/>
      <c r="N115" s="403"/>
    </row>
    <row r="116" spans="2:14" s="401" customFormat="1">
      <c r="B116" s="402"/>
      <c r="C116" s="402"/>
      <c r="D116" s="402"/>
      <c r="E116" s="402"/>
      <c r="F116" s="402"/>
      <c r="G116" s="402"/>
      <c r="H116" s="402"/>
      <c r="I116" s="402"/>
      <c r="N116" s="403"/>
    </row>
    <row r="117" spans="2:14" s="401" customFormat="1">
      <c r="B117" s="402"/>
      <c r="C117" s="402"/>
      <c r="D117" s="402"/>
      <c r="E117" s="402"/>
      <c r="F117" s="402"/>
      <c r="G117" s="402"/>
      <c r="H117" s="402"/>
      <c r="I117" s="402"/>
      <c r="N117" s="403"/>
    </row>
    <row r="118" spans="2:14" s="401" customFormat="1">
      <c r="B118" s="402"/>
      <c r="C118" s="402"/>
      <c r="D118" s="402"/>
      <c r="E118" s="402"/>
      <c r="F118" s="402"/>
      <c r="G118" s="402"/>
      <c r="H118" s="402"/>
      <c r="I118" s="402"/>
      <c r="N118" s="403"/>
    </row>
    <row r="119" spans="2:14" s="401" customFormat="1">
      <c r="B119" s="402"/>
      <c r="C119" s="402"/>
      <c r="D119" s="402"/>
      <c r="E119" s="402"/>
      <c r="F119" s="402"/>
      <c r="G119" s="402"/>
      <c r="H119" s="402"/>
      <c r="I119" s="402"/>
      <c r="N119" s="403"/>
    </row>
    <row r="120" spans="2:14" s="401" customFormat="1">
      <c r="B120" s="402"/>
      <c r="C120" s="402"/>
      <c r="D120" s="402"/>
      <c r="E120" s="402"/>
      <c r="F120" s="402"/>
      <c r="G120" s="402"/>
      <c r="H120" s="402"/>
      <c r="I120" s="402"/>
      <c r="N120" s="403"/>
    </row>
    <row r="121" spans="2:14" s="401" customFormat="1">
      <c r="B121" s="402"/>
      <c r="C121" s="402"/>
      <c r="D121" s="402"/>
      <c r="E121" s="402"/>
      <c r="F121" s="402"/>
      <c r="G121" s="402"/>
      <c r="H121" s="402"/>
      <c r="I121" s="402"/>
      <c r="N121" s="403"/>
    </row>
    <row r="122" spans="2:14" s="401" customFormat="1">
      <c r="B122" s="402"/>
      <c r="C122" s="402"/>
      <c r="D122" s="402"/>
      <c r="E122" s="402"/>
      <c r="F122" s="402"/>
      <c r="G122" s="402"/>
      <c r="H122" s="402"/>
      <c r="I122" s="402"/>
      <c r="N122" s="403"/>
    </row>
    <row r="123" spans="2:14" s="401" customFormat="1">
      <c r="B123" s="402"/>
      <c r="C123" s="402"/>
      <c r="D123" s="402"/>
      <c r="E123" s="402"/>
      <c r="F123" s="402"/>
      <c r="G123" s="402"/>
      <c r="H123" s="402"/>
      <c r="I123" s="402"/>
      <c r="N123" s="403"/>
    </row>
    <row r="124" spans="2:14" s="401" customFormat="1">
      <c r="B124" s="402"/>
      <c r="C124" s="402"/>
      <c r="D124" s="402"/>
      <c r="E124" s="402"/>
      <c r="F124" s="402"/>
      <c r="G124" s="402"/>
      <c r="H124" s="402"/>
      <c r="I124" s="402"/>
      <c r="N124" s="403"/>
    </row>
    <row r="125" spans="2:14" s="401" customFormat="1">
      <c r="B125" s="402"/>
      <c r="C125" s="402"/>
      <c r="D125" s="402"/>
      <c r="E125" s="402"/>
      <c r="F125" s="402"/>
      <c r="G125" s="402"/>
      <c r="H125" s="402"/>
      <c r="I125" s="402"/>
      <c r="N125" s="403"/>
    </row>
    <row r="126" spans="2:14" s="401" customFormat="1">
      <c r="B126" s="402"/>
      <c r="C126" s="402"/>
      <c r="D126" s="402"/>
      <c r="E126" s="402"/>
      <c r="F126" s="402"/>
      <c r="G126" s="402"/>
      <c r="H126" s="402"/>
      <c r="I126" s="402"/>
      <c r="N126" s="403"/>
    </row>
    <row r="127" spans="2:14" s="401" customFormat="1">
      <c r="B127" s="402"/>
      <c r="C127" s="402"/>
      <c r="D127" s="402"/>
      <c r="E127" s="402"/>
      <c r="F127" s="402"/>
      <c r="G127" s="402"/>
      <c r="H127" s="402"/>
      <c r="I127" s="402"/>
      <c r="N127" s="403"/>
    </row>
    <row r="128" spans="2:14" s="401" customFormat="1">
      <c r="B128" s="402"/>
      <c r="C128" s="402"/>
      <c r="D128" s="402"/>
      <c r="E128" s="402"/>
      <c r="F128" s="402"/>
      <c r="G128" s="402"/>
      <c r="H128" s="402"/>
      <c r="I128" s="402"/>
      <c r="N128" s="403"/>
    </row>
    <row r="129" spans="2:14" s="401" customFormat="1">
      <c r="B129" s="402"/>
      <c r="C129" s="402"/>
      <c r="D129" s="402"/>
      <c r="E129" s="402"/>
      <c r="F129" s="402"/>
      <c r="G129" s="402"/>
      <c r="H129" s="402"/>
      <c r="I129" s="402"/>
      <c r="N129" s="403"/>
    </row>
    <row r="130" spans="2:14" s="401" customFormat="1">
      <c r="B130" s="402"/>
      <c r="C130" s="402"/>
      <c r="D130" s="402"/>
      <c r="E130" s="402"/>
      <c r="F130" s="402"/>
      <c r="G130" s="402"/>
      <c r="H130" s="402"/>
      <c r="I130" s="402"/>
      <c r="N130" s="403"/>
    </row>
    <row r="131" spans="2:14" s="401" customFormat="1">
      <c r="B131" s="402"/>
      <c r="C131" s="402"/>
      <c r="D131" s="402"/>
      <c r="E131" s="402"/>
      <c r="F131" s="402"/>
      <c r="G131" s="402"/>
      <c r="H131" s="402"/>
      <c r="I131" s="402"/>
      <c r="N131" s="403"/>
    </row>
    <row r="132" spans="2:14" s="401" customFormat="1">
      <c r="B132" s="402"/>
      <c r="C132" s="402"/>
      <c r="D132" s="402"/>
      <c r="E132" s="402"/>
      <c r="F132" s="402"/>
      <c r="G132" s="402"/>
      <c r="H132" s="402"/>
      <c r="I132" s="402"/>
      <c r="N132" s="403"/>
    </row>
    <row r="133" spans="2:14" s="401" customFormat="1">
      <c r="B133" s="402"/>
      <c r="C133" s="402"/>
      <c r="D133" s="402"/>
      <c r="E133" s="402"/>
      <c r="F133" s="402"/>
      <c r="G133" s="402"/>
      <c r="H133" s="402"/>
      <c r="I133" s="402"/>
      <c r="N133" s="403"/>
    </row>
    <row r="134" spans="2:14" s="401" customFormat="1">
      <c r="B134" s="402"/>
      <c r="C134" s="402"/>
      <c r="D134" s="402"/>
      <c r="E134" s="402"/>
      <c r="F134" s="402"/>
      <c r="G134" s="402"/>
      <c r="H134" s="402"/>
      <c r="I134" s="402"/>
      <c r="N134" s="403"/>
    </row>
    <row r="135" spans="2:14" s="401" customFormat="1">
      <c r="B135" s="402"/>
      <c r="C135" s="402"/>
      <c r="D135" s="402"/>
      <c r="E135" s="402"/>
      <c r="F135" s="402"/>
      <c r="G135" s="402"/>
      <c r="H135" s="402"/>
      <c r="I135" s="402"/>
      <c r="N135" s="403"/>
    </row>
    <row r="136" spans="2:14" s="401" customFormat="1">
      <c r="B136" s="402"/>
      <c r="C136" s="402"/>
      <c r="D136" s="402"/>
      <c r="E136" s="402"/>
      <c r="F136" s="402"/>
      <c r="G136" s="402"/>
      <c r="H136" s="402"/>
      <c r="I136" s="402"/>
      <c r="N136" s="403"/>
    </row>
    <row r="137" spans="2:14" s="401" customFormat="1">
      <c r="B137" s="402"/>
      <c r="C137" s="402"/>
      <c r="D137" s="402"/>
      <c r="E137" s="402"/>
      <c r="F137" s="402"/>
      <c r="G137" s="402"/>
      <c r="H137" s="402"/>
      <c r="I137" s="402"/>
      <c r="N137" s="403"/>
    </row>
    <row r="138" spans="2:14" s="401" customFormat="1">
      <c r="B138" s="402"/>
      <c r="C138" s="402"/>
      <c r="D138" s="402"/>
      <c r="E138" s="402"/>
      <c r="F138" s="402"/>
      <c r="G138" s="402"/>
      <c r="H138" s="402"/>
      <c r="I138" s="402"/>
      <c r="N138" s="403"/>
    </row>
    <row r="139" spans="2:14" s="401" customFormat="1">
      <c r="B139" s="402"/>
      <c r="C139" s="402"/>
      <c r="D139" s="402"/>
      <c r="E139" s="402"/>
      <c r="F139" s="402"/>
      <c r="G139" s="402"/>
      <c r="H139" s="402"/>
      <c r="I139" s="402"/>
      <c r="N139" s="403"/>
    </row>
    <row r="140" spans="2:14" s="401" customFormat="1">
      <c r="B140" s="402"/>
      <c r="C140" s="402"/>
      <c r="D140" s="402"/>
      <c r="E140" s="402"/>
      <c r="F140" s="402"/>
      <c r="G140" s="402"/>
      <c r="H140" s="402"/>
      <c r="I140" s="402"/>
      <c r="N140" s="403"/>
    </row>
    <row r="141" spans="2:14" s="401" customFormat="1">
      <c r="B141" s="402"/>
      <c r="C141" s="402"/>
      <c r="D141" s="402"/>
      <c r="E141" s="402"/>
      <c r="F141" s="402"/>
      <c r="G141" s="402"/>
      <c r="H141" s="402"/>
      <c r="I141" s="402"/>
      <c r="N141" s="403"/>
    </row>
    <row r="142" spans="2:14" s="401" customFormat="1">
      <c r="B142" s="402"/>
      <c r="C142" s="402"/>
      <c r="D142" s="402"/>
      <c r="E142" s="402"/>
      <c r="F142" s="402"/>
      <c r="G142" s="402"/>
      <c r="H142" s="402"/>
      <c r="I142" s="402"/>
      <c r="N142" s="403"/>
    </row>
    <row r="143" spans="2:14" s="401" customFormat="1">
      <c r="B143" s="402"/>
      <c r="C143" s="402"/>
      <c r="D143" s="402"/>
      <c r="E143" s="402"/>
      <c r="F143" s="402"/>
      <c r="G143" s="402"/>
      <c r="H143" s="402"/>
      <c r="I143" s="402"/>
      <c r="N143" s="403"/>
    </row>
    <row r="144" spans="2:14" s="401" customFormat="1">
      <c r="B144" s="402"/>
      <c r="C144" s="402"/>
      <c r="D144" s="402"/>
      <c r="E144" s="402"/>
      <c r="F144" s="402"/>
      <c r="G144" s="402"/>
      <c r="H144" s="402"/>
      <c r="I144" s="402"/>
      <c r="N144" s="403"/>
    </row>
    <row r="145" spans="2:14" s="401" customFormat="1">
      <c r="B145" s="402"/>
      <c r="C145" s="402"/>
      <c r="D145" s="402"/>
      <c r="E145" s="402"/>
      <c r="F145" s="402"/>
      <c r="G145" s="402"/>
      <c r="H145" s="402"/>
      <c r="I145" s="402"/>
      <c r="N145" s="403"/>
    </row>
    <row r="146" spans="2:14" s="401" customFormat="1">
      <c r="B146" s="402"/>
      <c r="C146" s="402"/>
      <c r="D146" s="402"/>
      <c r="E146" s="402"/>
      <c r="F146" s="402"/>
      <c r="G146" s="402"/>
      <c r="H146" s="402"/>
      <c r="I146" s="402"/>
      <c r="N146" s="403"/>
    </row>
    <row r="147" spans="2:14" s="401" customFormat="1">
      <c r="B147" s="402"/>
      <c r="C147" s="402"/>
      <c r="D147" s="402"/>
      <c r="E147" s="402"/>
      <c r="F147" s="402"/>
      <c r="G147" s="402"/>
      <c r="H147" s="402"/>
      <c r="I147" s="402"/>
      <c r="N147" s="403"/>
    </row>
    <row r="148" spans="2:14" s="401" customFormat="1">
      <c r="B148" s="402"/>
      <c r="C148" s="402"/>
      <c r="D148" s="402"/>
      <c r="E148" s="402"/>
      <c r="F148" s="402"/>
      <c r="G148" s="402"/>
      <c r="H148" s="402"/>
      <c r="I148" s="402"/>
      <c r="N148" s="403"/>
    </row>
    <row r="149" spans="2:14" s="401" customFormat="1">
      <c r="B149" s="402"/>
      <c r="C149" s="402"/>
      <c r="D149" s="402"/>
      <c r="E149" s="402"/>
      <c r="F149" s="402"/>
      <c r="G149" s="402"/>
      <c r="H149" s="402"/>
      <c r="I149" s="402"/>
      <c r="N149" s="403"/>
    </row>
    <row r="150" spans="2:14" s="401" customFormat="1">
      <c r="B150" s="402"/>
      <c r="C150" s="402"/>
      <c r="D150" s="402"/>
      <c r="E150" s="402"/>
      <c r="F150" s="402"/>
      <c r="G150" s="402"/>
      <c r="H150" s="402"/>
      <c r="I150" s="402"/>
      <c r="N150" s="403"/>
    </row>
    <row r="151" spans="2:14" s="401" customFormat="1">
      <c r="B151" s="402"/>
      <c r="C151" s="402"/>
      <c r="D151" s="402"/>
      <c r="E151" s="402"/>
      <c r="F151" s="402"/>
      <c r="G151" s="402"/>
      <c r="H151" s="402"/>
      <c r="I151" s="402"/>
      <c r="N151" s="403"/>
    </row>
    <row r="152" spans="2:14" s="401" customFormat="1">
      <c r="B152" s="402"/>
      <c r="C152" s="402"/>
      <c r="D152" s="402"/>
      <c r="E152" s="402"/>
      <c r="F152" s="402"/>
      <c r="G152" s="402"/>
      <c r="H152" s="402"/>
      <c r="I152" s="402"/>
      <c r="N152" s="403"/>
    </row>
    <row r="153" spans="2:14" s="401" customFormat="1">
      <c r="B153" s="402"/>
      <c r="C153" s="402"/>
      <c r="D153" s="402"/>
      <c r="E153" s="402"/>
      <c r="F153" s="402"/>
      <c r="G153" s="402"/>
      <c r="H153" s="402"/>
      <c r="I153" s="402"/>
      <c r="N153" s="403"/>
    </row>
    <row r="154" spans="2:14" s="401" customFormat="1">
      <c r="B154" s="402"/>
      <c r="C154" s="402"/>
      <c r="D154" s="402"/>
      <c r="E154" s="402"/>
      <c r="F154" s="402"/>
      <c r="G154" s="402"/>
      <c r="H154" s="402"/>
      <c r="I154" s="402"/>
      <c r="N154" s="403"/>
    </row>
    <row r="155" spans="2:14" s="401" customFormat="1">
      <c r="B155" s="402"/>
      <c r="C155" s="402"/>
      <c r="D155" s="402"/>
      <c r="E155" s="402"/>
      <c r="F155" s="402"/>
      <c r="G155" s="402"/>
      <c r="H155" s="402"/>
      <c r="I155" s="402"/>
      <c r="N155" s="403"/>
    </row>
    <row r="156" spans="2:14" s="401" customFormat="1">
      <c r="B156" s="402"/>
      <c r="C156" s="402"/>
      <c r="D156" s="402"/>
      <c r="E156" s="402"/>
      <c r="F156" s="402"/>
      <c r="G156" s="402"/>
      <c r="H156" s="402"/>
      <c r="I156" s="402"/>
      <c r="N156" s="403"/>
    </row>
    <row r="157" spans="2:14" s="401" customFormat="1">
      <c r="B157" s="402"/>
      <c r="C157" s="402"/>
      <c r="D157" s="402"/>
      <c r="E157" s="402"/>
      <c r="F157" s="402"/>
      <c r="G157" s="402"/>
      <c r="H157" s="402"/>
      <c r="I157" s="402"/>
      <c r="N157" s="403"/>
    </row>
    <row r="158" spans="2:14" s="401" customFormat="1">
      <c r="B158" s="402"/>
      <c r="C158" s="402"/>
      <c r="D158" s="402"/>
      <c r="E158" s="402"/>
      <c r="F158" s="402"/>
      <c r="G158" s="402"/>
      <c r="H158" s="402"/>
      <c r="I158" s="402"/>
      <c r="N158" s="403"/>
    </row>
    <row r="159" spans="2:14" s="401" customFormat="1">
      <c r="B159" s="402"/>
      <c r="C159" s="402"/>
      <c r="D159" s="402"/>
      <c r="E159" s="402"/>
      <c r="F159" s="402"/>
      <c r="G159" s="402"/>
      <c r="H159" s="402"/>
      <c r="I159" s="402"/>
      <c r="N159" s="403"/>
    </row>
    <row r="160" spans="2:14" s="401" customFormat="1">
      <c r="B160" s="402"/>
      <c r="C160" s="402"/>
      <c r="D160" s="402"/>
      <c r="E160" s="402"/>
      <c r="F160" s="402"/>
      <c r="G160" s="402"/>
      <c r="H160" s="402"/>
      <c r="I160" s="402"/>
      <c r="N160" s="403"/>
    </row>
    <row r="161" spans="2:14" s="401" customFormat="1">
      <c r="B161" s="402"/>
      <c r="C161" s="402"/>
      <c r="D161" s="402"/>
      <c r="E161" s="402"/>
      <c r="F161" s="402"/>
      <c r="G161" s="402"/>
      <c r="H161" s="402"/>
      <c r="I161" s="402"/>
      <c r="N161" s="403"/>
    </row>
    <row r="162" spans="2:14" s="401" customFormat="1">
      <c r="B162" s="402"/>
      <c r="C162" s="402"/>
      <c r="D162" s="402"/>
      <c r="E162" s="402"/>
      <c r="F162" s="402"/>
      <c r="G162" s="402"/>
      <c r="H162" s="402"/>
      <c r="I162" s="402"/>
      <c r="N162" s="403"/>
    </row>
    <row r="163" spans="2:14" s="401" customFormat="1">
      <c r="H163" s="402"/>
      <c r="I163" s="402"/>
      <c r="N163" s="403"/>
    </row>
    <row r="164" spans="2:14" s="401" customFormat="1">
      <c r="H164" s="402"/>
      <c r="I164" s="402"/>
      <c r="N164" s="403"/>
    </row>
    <row r="165" spans="2:14" s="401" customFormat="1">
      <c r="H165" s="402"/>
      <c r="I165" s="402"/>
      <c r="N165" s="403"/>
    </row>
    <row r="166" spans="2:14" s="401" customFormat="1">
      <c r="H166" s="402"/>
      <c r="I166" s="402"/>
      <c r="N166" s="403"/>
    </row>
    <row r="167" spans="2:14" s="401" customFormat="1">
      <c r="H167" s="402"/>
      <c r="I167" s="402"/>
      <c r="N167" s="403"/>
    </row>
    <row r="168" spans="2:14" s="401" customFormat="1">
      <c r="H168" s="402"/>
      <c r="I168" s="402"/>
      <c r="N168" s="403"/>
    </row>
    <row r="169" spans="2:14" s="401" customFormat="1">
      <c r="H169" s="402"/>
      <c r="I169" s="402"/>
      <c r="N169" s="403"/>
    </row>
    <row r="170" spans="2:14" s="401" customFormat="1">
      <c r="H170" s="402"/>
      <c r="I170" s="402"/>
      <c r="N170" s="403"/>
    </row>
    <row r="171" spans="2:14" s="401" customFormat="1">
      <c r="H171" s="402"/>
      <c r="I171" s="402"/>
      <c r="N171" s="403"/>
    </row>
    <row r="172" spans="2:14" s="401" customFormat="1">
      <c r="H172" s="402"/>
      <c r="I172" s="402"/>
      <c r="N172" s="403"/>
    </row>
    <row r="173" spans="2:14" s="401" customFormat="1">
      <c r="H173" s="402"/>
      <c r="I173" s="402"/>
      <c r="N173" s="403"/>
    </row>
    <row r="174" spans="2:14" s="401" customFormat="1">
      <c r="H174" s="402"/>
      <c r="I174" s="402"/>
      <c r="N174" s="403"/>
    </row>
    <row r="175" spans="2:14" s="401" customFormat="1">
      <c r="H175" s="402"/>
      <c r="I175" s="402"/>
      <c r="N175" s="403"/>
    </row>
    <row r="176" spans="2:14" s="401" customFormat="1">
      <c r="H176" s="402"/>
      <c r="I176" s="402"/>
      <c r="N176" s="403"/>
    </row>
    <row r="177" spans="8:14" s="401" customFormat="1">
      <c r="H177" s="402"/>
      <c r="I177" s="402"/>
      <c r="N177" s="403"/>
    </row>
    <row r="178" spans="8:14" s="401" customFormat="1">
      <c r="H178" s="402"/>
      <c r="I178" s="402"/>
      <c r="N178" s="403"/>
    </row>
    <row r="179" spans="8:14" s="401" customFormat="1">
      <c r="H179" s="402"/>
      <c r="I179" s="402"/>
      <c r="N179" s="403"/>
    </row>
    <row r="180" spans="8:14" s="401" customFormat="1">
      <c r="H180" s="402"/>
      <c r="I180" s="402"/>
      <c r="N180" s="403"/>
    </row>
    <row r="181" spans="8:14" s="401" customFormat="1">
      <c r="H181" s="402"/>
      <c r="I181" s="402"/>
      <c r="N181" s="403"/>
    </row>
    <row r="182" spans="8:14" s="401" customFormat="1">
      <c r="H182" s="402"/>
      <c r="I182" s="402"/>
      <c r="N182" s="403"/>
    </row>
    <row r="183" spans="8:14" s="401" customFormat="1">
      <c r="H183" s="402"/>
      <c r="I183" s="402"/>
      <c r="N183" s="403"/>
    </row>
    <row r="184" spans="8:14" s="401" customFormat="1">
      <c r="H184" s="402"/>
      <c r="I184" s="402"/>
      <c r="N184" s="403"/>
    </row>
    <row r="185" spans="8:14" s="401" customFormat="1">
      <c r="H185" s="402"/>
      <c r="I185" s="402"/>
      <c r="N185" s="403"/>
    </row>
    <row r="186" spans="8:14" s="401" customFormat="1">
      <c r="H186" s="402"/>
      <c r="I186" s="402"/>
      <c r="N186" s="403"/>
    </row>
    <row r="187" spans="8:14" s="401" customFormat="1">
      <c r="H187" s="402"/>
      <c r="I187" s="402"/>
      <c r="N187" s="403"/>
    </row>
    <row r="188" spans="8:14" s="401" customFormat="1">
      <c r="H188" s="402"/>
      <c r="I188" s="402"/>
      <c r="N188" s="403"/>
    </row>
    <row r="189" spans="8:14" s="401" customFormat="1">
      <c r="H189" s="402"/>
      <c r="I189" s="402"/>
      <c r="N189" s="403"/>
    </row>
    <row r="190" spans="8:14" s="401" customFormat="1">
      <c r="H190" s="402"/>
      <c r="I190" s="402"/>
      <c r="N190" s="403"/>
    </row>
    <row r="191" spans="8:14" s="401" customFormat="1">
      <c r="H191" s="402"/>
      <c r="I191" s="402"/>
      <c r="N191" s="403"/>
    </row>
    <row r="192" spans="8:14" s="401" customFormat="1">
      <c r="H192" s="402"/>
      <c r="I192" s="402"/>
      <c r="N192" s="403"/>
    </row>
    <row r="193" spans="8:14" s="401" customFormat="1">
      <c r="H193" s="402"/>
      <c r="I193" s="402"/>
      <c r="N193" s="403"/>
    </row>
    <row r="194" spans="8:14" s="401" customFormat="1">
      <c r="H194" s="402"/>
      <c r="I194" s="402"/>
      <c r="N194" s="403"/>
    </row>
    <row r="195" spans="8:14" s="401" customFormat="1">
      <c r="H195" s="402"/>
      <c r="I195" s="402"/>
      <c r="N195" s="403"/>
    </row>
    <row r="196" spans="8:14" s="401" customFormat="1">
      <c r="H196" s="402"/>
      <c r="I196" s="402"/>
      <c r="N196" s="403"/>
    </row>
    <row r="197" spans="8:14" s="401" customFormat="1">
      <c r="H197" s="402"/>
      <c r="I197" s="402"/>
      <c r="N197" s="403"/>
    </row>
    <row r="198" spans="8:14" s="401" customFormat="1">
      <c r="H198" s="402"/>
      <c r="I198" s="402"/>
      <c r="N198" s="403"/>
    </row>
    <row r="199" spans="8:14" s="401" customFormat="1">
      <c r="H199" s="402"/>
      <c r="I199" s="402"/>
      <c r="N199" s="403"/>
    </row>
    <row r="200" spans="8:14" s="401" customFormat="1">
      <c r="H200" s="402"/>
      <c r="I200" s="402"/>
      <c r="N200" s="403"/>
    </row>
    <row r="201" spans="8:14" s="401" customFormat="1">
      <c r="H201" s="402"/>
      <c r="I201" s="402"/>
      <c r="N201" s="403"/>
    </row>
    <row r="202" spans="8:14" s="401" customFormat="1">
      <c r="H202" s="402"/>
      <c r="I202" s="402"/>
      <c r="N202" s="403"/>
    </row>
    <row r="203" spans="8:14" s="401" customFormat="1">
      <c r="H203" s="402"/>
      <c r="I203" s="402"/>
      <c r="N203" s="403"/>
    </row>
    <row r="204" spans="8:14" s="401" customFormat="1">
      <c r="H204" s="402"/>
      <c r="I204" s="402"/>
      <c r="N204" s="403"/>
    </row>
    <row r="205" spans="8:14" s="401" customFormat="1">
      <c r="H205" s="402"/>
      <c r="I205" s="402"/>
      <c r="N205" s="403"/>
    </row>
    <row r="206" spans="8:14" s="401" customFormat="1">
      <c r="H206" s="402"/>
      <c r="I206" s="402"/>
      <c r="N206" s="403"/>
    </row>
    <row r="207" spans="8:14" s="401" customFormat="1">
      <c r="H207" s="402"/>
      <c r="I207" s="402"/>
      <c r="N207" s="403"/>
    </row>
    <row r="208" spans="8:14" s="401" customFormat="1">
      <c r="H208" s="402"/>
      <c r="I208" s="402"/>
      <c r="N208" s="403"/>
    </row>
    <row r="209" spans="8:14" s="401" customFormat="1">
      <c r="H209" s="402"/>
      <c r="I209" s="402"/>
      <c r="N209" s="403"/>
    </row>
    <row r="210" spans="8:14" s="401" customFormat="1">
      <c r="H210" s="402"/>
      <c r="I210" s="402"/>
      <c r="N210" s="403"/>
    </row>
    <row r="211" spans="8:14" s="401" customFormat="1">
      <c r="H211" s="402"/>
      <c r="I211" s="402"/>
      <c r="N211" s="403"/>
    </row>
    <row r="212" spans="8:14" s="401" customFormat="1">
      <c r="H212" s="402"/>
      <c r="I212" s="402"/>
      <c r="N212" s="403"/>
    </row>
    <row r="213" spans="8:14" s="401" customFormat="1">
      <c r="H213" s="402"/>
      <c r="I213" s="402"/>
      <c r="N213" s="403"/>
    </row>
    <row r="214" spans="8:14" s="401" customFormat="1">
      <c r="H214" s="402"/>
      <c r="I214" s="402"/>
      <c r="N214" s="403"/>
    </row>
    <row r="215" spans="8:14" s="401" customFormat="1">
      <c r="H215" s="402"/>
      <c r="I215" s="402"/>
      <c r="N215" s="403"/>
    </row>
    <row r="216" spans="8:14" s="401" customFormat="1">
      <c r="H216" s="402"/>
      <c r="I216" s="402"/>
      <c r="N216" s="403"/>
    </row>
    <row r="217" spans="8:14" s="401" customFormat="1">
      <c r="H217" s="402"/>
      <c r="I217" s="402"/>
      <c r="N217" s="403"/>
    </row>
    <row r="218" spans="8:14" s="401" customFormat="1">
      <c r="H218" s="402"/>
      <c r="I218" s="402"/>
      <c r="N218" s="403"/>
    </row>
    <row r="219" spans="8:14" s="401" customFormat="1">
      <c r="H219" s="402"/>
      <c r="I219" s="402"/>
      <c r="N219" s="403"/>
    </row>
    <row r="220" spans="8:14" s="401" customFormat="1">
      <c r="H220" s="402"/>
      <c r="I220" s="402"/>
      <c r="N220" s="403"/>
    </row>
    <row r="221" spans="8:14" s="401" customFormat="1">
      <c r="H221" s="402"/>
      <c r="I221" s="402"/>
      <c r="N221" s="403"/>
    </row>
    <row r="222" spans="8:14" s="401" customFormat="1">
      <c r="H222" s="402"/>
      <c r="I222" s="402"/>
      <c r="N222" s="403"/>
    </row>
    <row r="223" spans="8:14" s="401" customFormat="1">
      <c r="H223" s="402"/>
      <c r="I223" s="402"/>
      <c r="N223" s="403"/>
    </row>
    <row r="224" spans="8:14" s="401" customFormat="1">
      <c r="H224" s="402"/>
      <c r="I224" s="402"/>
      <c r="N224" s="403"/>
    </row>
    <row r="225" spans="8:14" s="401" customFormat="1">
      <c r="H225" s="402"/>
      <c r="I225" s="402"/>
      <c r="N225" s="403"/>
    </row>
    <row r="226" spans="8:14" s="401" customFormat="1">
      <c r="H226" s="402"/>
      <c r="I226" s="402"/>
      <c r="N226" s="403"/>
    </row>
    <row r="227" spans="8:14" s="401" customFormat="1">
      <c r="H227" s="402"/>
      <c r="I227" s="402"/>
      <c r="N227" s="403"/>
    </row>
    <row r="228" spans="8:14" s="401" customFormat="1">
      <c r="H228" s="402"/>
      <c r="I228" s="402"/>
      <c r="N228" s="403"/>
    </row>
    <row r="229" spans="8:14" s="401" customFormat="1">
      <c r="H229" s="402"/>
      <c r="I229" s="402"/>
      <c r="N229" s="403"/>
    </row>
    <row r="230" spans="8:14" s="401" customFormat="1">
      <c r="H230" s="402"/>
      <c r="I230" s="402"/>
      <c r="N230" s="403"/>
    </row>
    <row r="231" spans="8:14" s="401" customFormat="1">
      <c r="H231" s="402"/>
      <c r="I231" s="402"/>
      <c r="N231" s="403"/>
    </row>
    <row r="232" spans="8:14" s="401" customFormat="1">
      <c r="H232" s="402"/>
      <c r="I232" s="402"/>
      <c r="N232" s="403"/>
    </row>
    <row r="233" spans="8:14" s="401" customFormat="1">
      <c r="H233" s="402"/>
      <c r="I233" s="402"/>
      <c r="N233" s="403"/>
    </row>
    <row r="234" spans="8:14" s="401" customFormat="1">
      <c r="H234" s="402"/>
      <c r="I234" s="402"/>
      <c r="N234" s="403"/>
    </row>
    <row r="235" spans="8:14" s="401" customFormat="1">
      <c r="H235" s="402"/>
      <c r="I235" s="402"/>
      <c r="N235" s="403"/>
    </row>
    <row r="236" spans="8:14" s="401" customFormat="1">
      <c r="H236" s="402"/>
      <c r="I236" s="402"/>
      <c r="N236" s="403"/>
    </row>
    <row r="237" spans="8:14" s="401" customFormat="1">
      <c r="H237" s="402"/>
      <c r="I237" s="402"/>
      <c r="N237" s="403"/>
    </row>
    <row r="238" spans="8:14" s="401" customFormat="1">
      <c r="H238" s="402"/>
      <c r="I238" s="402"/>
      <c r="N238" s="403"/>
    </row>
    <row r="239" spans="8:14" s="401" customFormat="1">
      <c r="H239" s="402"/>
      <c r="I239" s="402"/>
      <c r="N239" s="403"/>
    </row>
    <row r="240" spans="8:14" s="401" customFormat="1">
      <c r="H240" s="402"/>
      <c r="I240" s="402"/>
      <c r="N240" s="403"/>
    </row>
    <row r="241" spans="8:14" s="401" customFormat="1">
      <c r="H241" s="402"/>
      <c r="I241" s="402"/>
      <c r="N241" s="403"/>
    </row>
    <row r="242" spans="8:14" s="401" customFormat="1">
      <c r="H242" s="402"/>
      <c r="I242" s="402"/>
      <c r="N242" s="403"/>
    </row>
    <row r="243" spans="8:14" s="401" customFormat="1">
      <c r="H243" s="402"/>
      <c r="I243" s="402"/>
      <c r="N243" s="403"/>
    </row>
    <row r="244" spans="8:14" s="401" customFormat="1">
      <c r="H244" s="402"/>
      <c r="I244" s="402"/>
      <c r="N244" s="403"/>
    </row>
    <row r="245" spans="8:14" s="401" customFormat="1">
      <c r="H245" s="402"/>
      <c r="I245" s="402"/>
      <c r="N245" s="403"/>
    </row>
    <row r="246" spans="8:14" s="401" customFormat="1">
      <c r="H246" s="402"/>
      <c r="I246" s="402"/>
      <c r="N246" s="403"/>
    </row>
    <row r="247" spans="8:14" s="401" customFormat="1">
      <c r="H247" s="402"/>
      <c r="I247" s="402"/>
      <c r="N247" s="403"/>
    </row>
    <row r="248" spans="8:14" s="401" customFormat="1">
      <c r="H248" s="402"/>
      <c r="I248" s="402"/>
      <c r="N248" s="403"/>
    </row>
    <row r="249" spans="8:14" s="401" customFormat="1">
      <c r="H249" s="402"/>
      <c r="I249" s="402"/>
      <c r="N249" s="403"/>
    </row>
    <row r="250" spans="8:14" s="401" customFormat="1">
      <c r="H250" s="402"/>
      <c r="I250" s="402"/>
      <c r="N250" s="403"/>
    </row>
    <row r="251" spans="8:14" s="401" customFormat="1">
      <c r="H251" s="402"/>
      <c r="I251" s="402"/>
      <c r="N251" s="403"/>
    </row>
    <row r="252" spans="8:14" s="401" customFormat="1">
      <c r="H252" s="402"/>
      <c r="I252" s="402"/>
      <c r="N252" s="403"/>
    </row>
    <row r="253" spans="8:14" s="401" customFormat="1">
      <c r="H253" s="402"/>
      <c r="I253" s="402"/>
      <c r="N253" s="403"/>
    </row>
    <row r="254" spans="8:14" s="401" customFormat="1">
      <c r="H254" s="402"/>
      <c r="I254" s="402"/>
      <c r="N254" s="403"/>
    </row>
    <row r="255" spans="8:14" s="401" customFormat="1">
      <c r="H255" s="402"/>
      <c r="I255" s="402"/>
      <c r="N255" s="403"/>
    </row>
    <row r="256" spans="8:14" s="401" customFormat="1">
      <c r="H256" s="402"/>
      <c r="I256" s="402"/>
      <c r="N256" s="403"/>
    </row>
    <row r="257" spans="8:14" s="401" customFormat="1">
      <c r="H257" s="402"/>
      <c r="I257" s="402"/>
      <c r="N257" s="403"/>
    </row>
    <row r="258" spans="8:14" s="401" customFormat="1">
      <c r="H258" s="402"/>
      <c r="I258" s="402"/>
      <c r="N258" s="403"/>
    </row>
    <row r="259" spans="8:14" s="401" customFormat="1">
      <c r="H259" s="402"/>
      <c r="I259" s="402"/>
      <c r="N259" s="403"/>
    </row>
    <row r="260" spans="8:14" s="401" customFormat="1">
      <c r="H260" s="402"/>
      <c r="I260" s="402"/>
      <c r="N260" s="403"/>
    </row>
    <row r="261" spans="8:14" s="401" customFormat="1">
      <c r="H261" s="402"/>
      <c r="I261" s="402"/>
      <c r="N261" s="403"/>
    </row>
    <row r="262" spans="8:14" s="401" customFormat="1">
      <c r="H262" s="402"/>
      <c r="I262" s="402"/>
      <c r="N262" s="403"/>
    </row>
    <row r="263" spans="8:14" s="401" customFormat="1">
      <c r="H263" s="402"/>
      <c r="I263" s="402"/>
      <c r="N263" s="403"/>
    </row>
    <row r="264" spans="8:14" s="401" customFormat="1">
      <c r="H264" s="402"/>
      <c r="I264" s="402"/>
      <c r="N264" s="403"/>
    </row>
    <row r="265" spans="8:14" s="401" customFormat="1">
      <c r="H265" s="402"/>
      <c r="I265" s="402"/>
      <c r="N265" s="403"/>
    </row>
    <row r="266" spans="8:14" s="401" customFormat="1">
      <c r="H266" s="402"/>
      <c r="I266" s="402"/>
      <c r="N266" s="403"/>
    </row>
    <row r="267" spans="8:14" s="401" customFormat="1">
      <c r="H267" s="402"/>
      <c r="I267" s="402"/>
      <c r="N267" s="403"/>
    </row>
    <row r="268" spans="8:14" s="401" customFormat="1">
      <c r="H268" s="402"/>
      <c r="I268" s="402"/>
      <c r="N268" s="403"/>
    </row>
    <row r="269" spans="8:14" s="401" customFormat="1">
      <c r="H269" s="402"/>
      <c r="I269" s="402"/>
      <c r="N269" s="403"/>
    </row>
    <row r="270" spans="8:14" s="401" customFormat="1">
      <c r="H270" s="402"/>
      <c r="I270" s="402"/>
      <c r="N270" s="403"/>
    </row>
    <row r="271" spans="8:14" s="401" customFormat="1">
      <c r="H271" s="402"/>
      <c r="I271" s="402"/>
      <c r="N271" s="403"/>
    </row>
    <row r="272" spans="8:14" s="401" customFormat="1">
      <c r="H272" s="402"/>
      <c r="I272" s="402"/>
      <c r="N272" s="403"/>
    </row>
    <row r="273" spans="8:14" s="401" customFormat="1">
      <c r="H273" s="402"/>
      <c r="I273" s="402"/>
      <c r="N273" s="403"/>
    </row>
    <row r="274" spans="8:14" s="401" customFormat="1">
      <c r="H274" s="402"/>
      <c r="I274" s="402"/>
      <c r="N274" s="403"/>
    </row>
    <row r="275" spans="8:14" s="401" customFormat="1">
      <c r="H275" s="402"/>
      <c r="I275" s="402"/>
      <c r="N275" s="403"/>
    </row>
    <row r="276" spans="8:14" s="401" customFormat="1">
      <c r="H276" s="402"/>
      <c r="I276" s="402"/>
      <c r="N276" s="403"/>
    </row>
    <row r="277" spans="8:14" s="401" customFormat="1">
      <c r="H277" s="402"/>
      <c r="I277" s="402"/>
      <c r="N277" s="403"/>
    </row>
    <row r="278" spans="8:14" s="401" customFormat="1">
      <c r="H278" s="402"/>
      <c r="I278" s="402"/>
      <c r="N278" s="403"/>
    </row>
    <row r="279" spans="8:14" s="401" customFormat="1">
      <c r="H279" s="402"/>
      <c r="I279" s="402"/>
      <c r="N279" s="403"/>
    </row>
    <row r="280" spans="8:14" s="401" customFormat="1">
      <c r="H280" s="402"/>
      <c r="I280" s="402"/>
      <c r="N280" s="403"/>
    </row>
    <row r="281" spans="8:14" s="401" customFormat="1">
      <c r="H281" s="402"/>
      <c r="I281" s="402"/>
      <c r="N281" s="403"/>
    </row>
    <row r="282" spans="8:14" s="401" customFormat="1">
      <c r="H282" s="402"/>
      <c r="I282" s="402"/>
      <c r="N282" s="403"/>
    </row>
    <row r="283" spans="8:14" s="401" customFormat="1">
      <c r="H283" s="402"/>
      <c r="I283" s="402"/>
      <c r="N283" s="403"/>
    </row>
    <row r="284" spans="8:14" s="401" customFormat="1">
      <c r="H284" s="402"/>
      <c r="I284" s="402"/>
      <c r="N284" s="403"/>
    </row>
    <row r="285" spans="8:14" s="401" customFormat="1">
      <c r="H285" s="402"/>
      <c r="I285" s="402"/>
      <c r="N285" s="403"/>
    </row>
    <row r="286" spans="8:14" s="401" customFormat="1">
      <c r="H286" s="402"/>
      <c r="I286" s="402"/>
      <c r="N286" s="403"/>
    </row>
    <row r="287" spans="8:14" s="401" customFormat="1">
      <c r="H287" s="402"/>
      <c r="I287" s="402"/>
      <c r="N287" s="403"/>
    </row>
    <row r="288" spans="8:14" s="401" customFormat="1">
      <c r="H288" s="402"/>
      <c r="I288" s="402"/>
      <c r="N288" s="403"/>
    </row>
  </sheetData>
  <mergeCells count="28">
    <mergeCell ref="A58:I58"/>
    <mergeCell ref="A59:N59"/>
    <mergeCell ref="AJ1:AL1"/>
    <mergeCell ref="A3:N3"/>
    <mergeCell ref="A5:A7"/>
    <mergeCell ref="B5:C5"/>
    <mergeCell ref="D5:E5"/>
    <mergeCell ref="F5:G5"/>
    <mergeCell ref="H5:I5"/>
    <mergeCell ref="J5:K5"/>
    <mergeCell ref="L5:N5"/>
    <mergeCell ref="B6:B7"/>
    <mergeCell ref="A60:N60"/>
    <mergeCell ref="A61:I61"/>
    <mergeCell ref="A63:O63"/>
    <mergeCell ref="I6:I7"/>
    <mergeCell ref="J6:J7"/>
    <mergeCell ref="K6:K7"/>
    <mergeCell ref="L6:L7"/>
    <mergeCell ref="M6:M7"/>
    <mergeCell ref="N6:N7"/>
    <mergeCell ref="C6:C7"/>
    <mergeCell ref="D6:D7"/>
    <mergeCell ref="E6:E7"/>
    <mergeCell ref="F6:F7"/>
    <mergeCell ref="G6:G7"/>
    <mergeCell ref="H6:H7"/>
    <mergeCell ref="A57:K57"/>
  </mergeCells>
  <hyperlinks>
    <hyperlink ref="M2" location="Contents!A1" display="cs;slf;fj;jpw;F jpUk;Gtjw;F"/>
    <hyperlink ref="M2:N2" location="உள்ளடக்கம்!A1" display="cs;slf;fj;jpw;F jpUk;Gtjw;F"/>
  </hyperlinks>
  <pageMargins left="0.7" right="0.7" top="0.75" bottom="0.75" header="0.3" footer="0.3"/>
  <pageSetup paperSize="9" scale="54" orientation="portrait" r:id="rId1"/>
  <headerFooter>
    <oddHeader>&amp;L&amp;"Calibri"&amp;10&amp;KA80000 [Confidential]&amp;1#_x000D_&amp;C&amp;G</oddHeader>
  </headerFooter>
  <colBreaks count="1" manualBreakCount="1">
    <brk id="15" max="53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27</vt:i4>
      </vt:variant>
      <vt:variant>
        <vt:lpstr>Named Ranges</vt:lpstr>
      </vt:variant>
      <vt:variant>
        <vt:i4>14</vt:i4>
      </vt:variant>
    </vt:vector>
  </HeadingPairs>
  <TitlesOfParts>
    <vt:vector size="41" baseType="lpstr">
      <vt:lpstr>உள்ளடக்கம்</vt:lpstr>
      <vt:lpstr>118</vt:lpstr>
      <vt:lpstr>119</vt:lpstr>
      <vt:lpstr>120</vt:lpstr>
      <vt:lpstr>121</vt:lpstr>
      <vt:lpstr>122</vt:lpstr>
      <vt:lpstr>123</vt:lpstr>
      <vt:lpstr>124</vt:lpstr>
      <vt:lpstr>125</vt:lpstr>
      <vt:lpstr>126</vt:lpstr>
      <vt:lpstr>127</vt:lpstr>
      <vt:lpstr>128</vt:lpstr>
      <vt:lpstr>129</vt:lpstr>
      <vt:lpstr>130</vt:lpstr>
      <vt:lpstr>131</vt:lpstr>
      <vt:lpstr>132</vt:lpstr>
      <vt:lpstr>133</vt:lpstr>
      <vt:lpstr>134</vt:lpstr>
      <vt:lpstr>135</vt:lpstr>
      <vt:lpstr>136</vt:lpstr>
      <vt:lpstr>137</vt:lpstr>
      <vt:lpstr>138</vt:lpstr>
      <vt:lpstr>139</vt:lpstr>
      <vt:lpstr>140</vt:lpstr>
      <vt:lpstr>141</vt:lpstr>
      <vt:lpstr>142</vt:lpstr>
      <vt:lpstr>135 (2)</vt:lpstr>
      <vt:lpstr>'118'!Print_Area</vt:lpstr>
      <vt:lpstr>'119'!Print_Area</vt:lpstr>
      <vt:lpstr>'120'!Print_Area</vt:lpstr>
      <vt:lpstr>'122'!Print_Area</vt:lpstr>
      <vt:lpstr>'123'!Print_Area</vt:lpstr>
      <vt:lpstr>'124'!Print_Area</vt:lpstr>
      <vt:lpstr>'125'!Print_Area</vt:lpstr>
      <vt:lpstr>'126'!Print_Area</vt:lpstr>
      <vt:lpstr>'127'!Print_Area</vt:lpstr>
      <vt:lpstr>'128'!Print_Area</vt:lpstr>
      <vt:lpstr>'133'!Print_Area</vt:lpstr>
      <vt:lpstr>'134'!Print_Area</vt:lpstr>
      <vt:lpstr>'135 (2)'!Print_Area</vt:lpstr>
      <vt:lpstr>'137'!Print_Area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</dc:creator>
  <cp:keywords/>
  <dc:description/>
  <cp:lastModifiedBy>Chandrakanthan T</cp:lastModifiedBy>
  <cp:revision/>
  <cp:lastPrinted>2022-03-02T03:30:03Z</cp:lastPrinted>
  <dcterms:created xsi:type="dcterms:W3CDTF">2008-02-19T10:54:05Z</dcterms:created>
  <dcterms:modified xsi:type="dcterms:W3CDTF">2024-04-24T09:34:20Z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9af64ac-ddc0-4065-a63a-7a118b8d0382_Enabled">
    <vt:lpwstr>true</vt:lpwstr>
  </property>
  <property fmtid="{D5CDD505-2E9C-101B-9397-08002B2CF9AE}" pid="3" name="MSIP_Label_19af64ac-ddc0-4065-a63a-7a118b8d0382_SetDate">
    <vt:lpwstr>2023-03-09T09:45:28Z</vt:lpwstr>
  </property>
  <property fmtid="{D5CDD505-2E9C-101B-9397-08002B2CF9AE}" pid="4" name="MSIP_Label_19af64ac-ddc0-4065-a63a-7a118b8d0382_Method">
    <vt:lpwstr>Privileged</vt:lpwstr>
  </property>
  <property fmtid="{D5CDD505-2E9C-101B-9397-08002B2CF9AE}" pid="5" name="MSIP_Label_19af64ac-ddc0-4065-a63a-7a118b8d0382_Name">
    <vt:lpwstr>19af64ac-ddc0-4065-a63a-7a118b8d0382</vt:lpwstr>
  </property>
  <property fmtid="{D5CDD505-2E9C-101B-9397-08002B2CF9AE}" pid="6" name="MSIP_Label_19af64ac-ddc0-4065-a63a-7a118b8d0382_SiteId">
    <vt:lpwstr>deb56736-e31c-4f83-a094-a8aee555a992</vt:lpwstr>
  </property>
  <property fmtid="{D5CDD505-2E9C-101B-9397-08002B2CF9AE}" pid="7" name="MSIP_Label_19af64ac-ddc0-4065-a63a-7a118b8d0382_ActionId">
    <vt:lpwstr>0e34cde3-55dc-4bd7-b14c-7fa75ea3e274</vt:lpwstr>
  </property>
  <property fmtid="{D5CDD505-2E9C-101B-9397-08002B2CF9AE}" pid="8" name="MSIP_Label_19af64ac-ddc0-4065-a63a-7a118b8d0382_ContentBits">
    <vt:lpwstr>5</vt:lpwstr>
  </property>
</Properties>
</file>